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450" activeTab="6"/>
  </bookViews>
  <sheets>
    <sheet name="138" sheetId="1" r:id="rId1"/>
    <sheet name="140" sheetId="2" r:id="rId2"/>
    <sheet name="142" sheetId="3" r:id="rId3"/>
    <sheet name="144" sheetId="4" r:id="rId4"/>
    <sheet name="146" sheetId="5" r:id="rId5"/>
    <sheet name="148" sheetId="6" r:id="rId6"/>
    <sheet name="150" sheetId="7" r:id="rId7"/>
  </sheets>
  <definedNames>
    <definedName name="_xlnm.Print_Area" localSheetId="0">'138'!$A$1:$P$57</definedName>
    <definedName name="_xlnm.Print_Area" localSheetId="1">'140'!$A$1:$P$56</definedName>
    <definedName name="_xlnm.Print_Area" localSheetId="2">'142'!$A$1:$S$67</definedName>
    <definedName name="_xlnm.Print_Area" localSheetId="3">'144'!$A$1:$W$64</definedName>
    <definedName name="_xlnm.Print_Area" localSheetId="4">'146'!$A$1:$O$57</definedName>
    <definedName name="_xlnm.Print_Area" localSheetId="5">'148'!$A$1:$P$57</definedName>
    <definedName name="_xlnm.Print_Area" localSheetId="6">'150'!$A$1:$P$57</definedName>
  </definedNames>
  <calcPr fullCalcOnLoad="1"/>
</workbook>
</file>

<file path=xl/sharedStrings.xml><?xml version="1.0" encoding="utf-8"?>
<sst xmlns="http://schemas.openxmlformats.org/spreadsheetml/2006/main" count="962" uniqueCount="437">
  <si>
    <t>（単位：百万円）</t>
  </si>
  <si>
    <t>合    計</t>
  </si>
  <si>
    <t>銀    行</t>
  </si>
  <si>
    <t>信 託 勘 定</t>
  </si>
  <si>
    <t>信 用 組 合</t>
  </si>
  <si>
    <t>労 働 金 庫</t>
  </si>
  <si>
    <t>農    協</t>
  </si>
  <si>
    <t>漁    協</t>
  </si>
  <si>
    <t>農 林 中 金</t>
  </si>
  <si>
    <t>郵  便  局</t>
  </si>
  <si>
    <t>商 工 中 金</t>
  </si>
  <si>
    <t>年度末及び月次</t>
  </si>
  <si>
    <t>資料　北陸財務局、石川県信用漁業協同組合連合会</t>
  </si>
  <si>
    <t>第 二 地 銀</t>
  </si>
  <si>
    <t>信 用 金 庫</t>
  </si>
  <si>
    <t>…</t>
  </si>
  <si>
    <t>平 成 5 年 度</t>
  </si>
  <si>
    <t>138　金融及び財政</t>
  </si>
  <si>
    <t>金融及び財政　139</t>
  </si>
  <si>
    <t>72　金　融　機　関　別　預　金　残　高（各年度3月31日現在）</t>
  </si>
  <si>
    <t>１２　　　金　　　　　融　　　　　及　　　　　び　　　　　財　　　　　政</t>
  </si>
  <si>
    <t xml:space="preserve"> 　   10年1月末</t>
  </si>
  <si>
    <t>5</t>
  </si>
  <si>
    <t>6</t>
  </si>
  <si>
    <t>7</t>
  </si>
  <si>
    <t>8</t>
  </si>
  <si>
    <t>9</t>
  </si>
  <si>
    <t xml:space="preserve">    10</t>
  </si>
  <si>
    <t xml:space="preserve">    11</t>
  </si>
  <si>
    <t xml:space="preserve">    12</t>
  </si>
  <si>
    <t xml:space="preserve"> 平成9年4月末</t>
  </si>
  <si>
    <t>住宅金融公庫</t>
  </si>
  <si>
    <t>日本開発銀行</t>
  </si>
  <si>
    <t>国民金融公庫</t>
  </si>
  <si>
    <t>中小企業金融公庫</t>
  </si>
  <si>
    <t>商 工 中 金</t>
  </si>
  <si>
    <t>信 用 金 庫</t>
  </si>
  <si>
    <t>第 二 地 銀</t>
  </si>
  <si>
    <t>銀　　行</t>
  </si>
  <si>
    <t>合　　計</t>
  </si>
  <si>
    <t>73　金　融　機　関　別　貸　出　残　高（各年度3月31日現在）</t>
  </si>
  <si>
    <t>農     協</t>
  </si>
  <si>
    <t>漁     協</t>
  </si>
  <si>
    <t>農林中金</t>
  </si>
  <si>
    <t>資料　北陸財務局</t>
  </si>
  <si>
    <t>平成 9年 4月</t>
  </si>
  <si>
    <t>（うち）取引停止処分</t>
  </si>
  <si>
    <t>不　　　渡　　　手　　　形</t>
  </si>
  <si>
    <t>年度及び月次</t>
  </si>
  <si>
    <t>140　金融及び財政</t>
  </si>
  <si>
    <t>交    換    高</t>
  </si>
  <si>
    <t>枚数(千枚)</t>
  </si>
  <si>
    <t>金額(百万円)</t>
  </si>
  <si>
    <t>金額(千円)</t>
  </si>
  <si>
    <t>人員(人)</t>
  </si>
  <si>
    <t>平 成 5 年 度</t>
  </si>
  <si>
    <t xml:space="preserve"> </t>
  </si>
  <si>
    <t xml:space="preserve"> 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</si>
  <si>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</si>
  <si>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</si>
  <si>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</si>
  <si>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</si>
  <si>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</si>
  <si>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</si>
  <si>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</si>
  <si>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12</t>
  </si>
  <si>
    <t xml:space="preserve">  12</t>
  </si>
  <si>
    <t xml:space="preserve">    10年 1月</t>
  </si>
  <si>
    <t xml:space="preserve">   2</t>
  </si>
  <si>
    <t xml:space="preserve">   3</t>
  </si>
  <si>
    <t>資料　北陸郵政局</t>
  </si>
  <si>
    <t>注　  本表は郵便局計数である。</t>
  </si>
  <si>
    <t>口     数</t>
  </si>
  <si>
    <t>年    度    別</t>
  </si>
  <si>
    <t>（単位：千口、百万円）</t>
  </si>
  <si>
    <t>振　　　　　　出</t>
  </si>
  <si>
    <t>金      額</t>
  </si>
  <si>
    <t>払　　　　　　渡</t>
  </si>
  <si>
    <t>金      額</t>
  </si>
  <si>
    <t>(1)　郵　便　為　替　振　出、払　渡　状　況</t>
  </si>
  <si>
    <t>75　郵 政 関 係 状 況（各年度3月31日現在）</t>
  </si>
  <si>
    <t>74　手　形　交　換　状　況（各年度3月31日現在）</t>
  </si>
  <si>
    <t>資料　北陸郵政局</t>
  </si>
  <si>
    <t>注　  本表は、貯金事務ｾﾝﾀｰ計数である。</t>
  </si>
  <si>
    <t>…</t>
  </si>
  <si>
    <t>金　額</t>
  </si>
  <si>
    <t>貯金証書数</t>
  </si>
  <si>
    <t>口　座　数</t>
  </si>
  <si>
    <t>件　数</t>
  </si>
  <si>
    <t>年　度　末　現　在　高</t>
  </si>
  <si>
    <t>（単位：千件、千口座、千枚、百万円）</t>
  </si>
  <si>
    <t>年度別</t>
  </si>
  <si>
    <t>平成5年度</t>
  </si>
  <si>
    <t>75　郵 政 関 係 状 況（各年度3月31日現在）（つづき）</t>
  </si>
  <si>
    <t>預　　　入</t>
  </si>
  <si>
    <t>払　　　　戻</t>
  </si>
  <si>
    <t>(2)　郵　便　貯　金　預　入、払　戻　状　況</t>
  </si>
  <si>
    <t>件　 数</t>
  </si>
  <si>
    <t>資料　日本証券業協会北陸地区協会</t>
  </si>
  <si>
    <t>…</t>
  </si>
  <si>
    <t>平成9年1月</t>
  </si>
  <si>
    <t>X</t>
  </si>
  <si>
    <t>平 成 5 年</t>
  </si>
  <si>
    <t>株　数</t>
  </si>
  <si>
    <t>う ち 地 方 株</t>
  </si>
  <si>
    <t>取　引　高　</t>
  </si>
  <si>
    <t>会　員　数</t>
  </si>
  <si>
    <t>年次及び月別</t>
  </si>
  <si>
    <t>（単位：千株、百万円）</t>
  </si>
  <si>
    <t>76　　株　式　取　引　状　況</t>
  </si>
  <si>
    <t>金融及び財政　141</t>
  </si>
  <si>
    <t xml:space="preserve"> 6</t>
  </si>
  <si>
    <t xml:space="preserve"> 7</t>
  </si>
  <si>
    <t xml:space="preserve"> 8</t>
  </si>
  <si>
    <t xml:space="preserve"> 9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</si>
  <si>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</si>
  <si>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</si>
  <si>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</si>
  <si>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</si>
  <si>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</si>
  <si>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</si>
  <si>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</si>
  <si>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</si>
  <si>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</si>
  <si>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</si>
  <si>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>資料　日本銀行金沢支店</t>
  </si>
  <si>
    <t>平成9年1月</t>
  </si>
  <si>
    <t>平 成 5 年</t>
  </si>
  <si>
    <t>北　　陸　　三　　県</t>
  </si>
  <si>
    <t>石　　 川　 　県</t>
  </si>
  <si>
    <t>年次及び月別</t>
  </si>
  <si>
    <t>77　　日 銀 券 受 入 支 払 状 況</t>
  </si>
  <si>
    <t>受　   入</t>
  </si>
  <si>
    <t>支　   払</t>
  </si>
  <si>
    <t>資料　石川県財政課「財政のあらまし」</t>
  </si>
  <si>
    <t>―</t>
  </si>
  <si>
    <t>実 質 収 支 額</t>
  </si>
  <si>
    <t>翌年度へ繰り越しすべき財源</t>
  </si>
  <si>
    <t xml:space="preserve">歳 入 歳 出 差 引 額 </t>
  </si>
  <si>
    <t>公債費</t>
  </si>
  <si>
    <t>災害復旧費</t>
  </si>
  <si>
    <t>教育費</t>
  </si>
  <si>
    <t>警察費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</si>
  <si>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</si>
  <si>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</si>
  <si>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</si>
  <si>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</si>
  <si>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</si>
  <si>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</si>
  <si>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</si>
  <si>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</si>
  <si>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歳　出　総　額</t>
  </si>
  <si>
    <t>県債</t>
  </si>
  <si>
    <t>諸収入</t>
  </si>
  <si>
    <t>繰越金</t>
  </si>
  <si>
    <t>繰入金</t>
  </si>
  <si>
    <t>寄附金</t>
  </si>
  <si>
    <t>財産収入</t>
  </si>
  <si>
    <t>国庫支出金</t>
  </si>
  <si>
    <t>使用料および手数料</t>
  </si>
  <si>
    <t>分担金および負担金</t>
  </si>
  <si>
    <t>交通安全対策特別交付金</t>
  </si>
  <si>
    <t>地方交付税</t>
  </si>
  <si>
    <t>地方譲与税</t>
  </si>
  <si>
    <t>皆増</t>
  </si>
  <si>
    <t>―</t>
  </si>
  <si>
    <t>地方消費税清算金</t>
  </si>
  <si>
    <t>県税</t>
  </si>
  <si>
    <t>歳　入　総　額</t>
  </si>
  <si>
    <t>対前年度増加率</t>
  </si>
  <si>
    <t>構 成 比</t>
  </si>
  <si>
    <t>9 年 度</t>
  </si>
  <si>
    <t>8 年 度</t>
  </si>
  <si>
    <t>平 成 7 年 度</t>
  </si>
  <si>
    <t>項　　　　　　　目</t>
  </si>
  <si>
    <t>（単位：千円、％）</t>
  </si>
  <si>
    <t xml:space="preserve">  (1)　　一　 般 　会　　計</t>
  </si>
  <si>
    <t>78　石 川 県 歳 入 歳 出 決 算 （各年度3月31日現在）</t>
  </si>
  <si>
    <t>142  金融及び財政</t>
  </si>
  <si>
    <t>注　収益的収支と資本的収支の合計である。</t>
  </si>
  <si>
    <t>水道用水供給事業</t>
  </si>
  <si>
    <t>電気事業</t>
  </si>
  <si>
    <t>港湾土地造成事業</t>
  </si>
  <si>
    <t>高松病院事業</t>
  </si>
  <si>
    <t>中央病院事業</t>
  </si>
  <si>
    <t>平成7年度</t>
  </si>
  <si>
    <t>歳　　　　　　　　　　　出</t>
  </si>
  <si>
    <t>歳　　　　　　　　　　　入</t>
  </si>
  <si>
    <t>（単位：千円）</t>
  </si>
  <si>
    <t>(3)　　　事　　業　　会　　計</t>
  </si>
  <si>
    <t>78　石 川 県 歳 入 歳 出 決 算 （各年度3月31日現在）（つづき）</t>
  </si>
  <si>
    <t>金融及び財政　143</t>
  </si>
  <si>
    <t>千円</t>
  </si>
  <si>
    <t>基金</t>
  </si>
  <si>
    <t>債権</t>
  </si>
  <si>
    <t>台個</t>
  </si>
  <si>
    <t>物品</t>
  </si>
  <si>
    <t>出資による権利</t>
  </si>
  <si>
    <t>有価証券</t>
  </si>
  <si>
    <t>件</t>
  </si>
  <si>
    <t>無体財産権</t>
  </si>
  <si>
    <t xml:space="preserve"> 〃</t>
  </si>
  <si>
    <t>㎡</t>
  </si>
  <si>
    <t>物権</t>
  </si>
  <si>
    <t>機</t>
  </si>
  <si>
    <t>航空機</t>
  </si>
  <si>
    <t>隻</t>
  </si>
  <si>
    <t>船舶</t>
  </si>
  <si>
    <t>㎥</t>
  </si>
  <si>
    <t>立木</t>
  </si>
  <si>
    <t>建物</t>
  </si>
  <si>
    <t>土地</t>
  </si>
  <si>
    <t>対前年度増加率(%)</t>
  </si>
  <si>
    <t>平 成 7 年 度</t>
  </si>
  <si>
    <t>79　県　有　財　産　現　在　高（各年度3月31日現在）</t>
  </si>
  <si>
    <t>財     　      産</t>
  </si>
  <si>
    <t>単    位</t>
  </si>
  <si>
    <t>合　　　　　　　計</t>
  </si>
  <si>
    <t>計</t>
  </si>
  <si>
    <t>水道用水供給事業</t>
  </si>
  <si>
    <t>電　気　事　業</t>
  </si>
  <si>
    <t>病　院　事　業</t>
  </si>
  <si>
    <t>事　業　会　計</t>
  </si>
  <si>
    <t>流域下水道</t>
  </si>
  <si>
    <t>金沢西部地区土地区画整理</t>
  </si>
  <si>
    <t>農業改良資金</t>
  </si>
  <si>
    <t>中小企業近代化資金</t>
  </si>
  <si>
    <t>母子寡婦福祉資金</t>
  </si>
  <si>
    <t>土地取得</t>
  </si>
  <si>
    <t>特　別　会　計</t>
  </si>
  <si>
    <t>その他債</t>
  </si>
  <si>
    <t>その他</t>
  </si>
  <si>
    <t>農林水産</t>
  </si>
  <si>
    <t>土木</t>
  </si>
  <si>
    <t>公営住宅</t>
  </si>
  <si>
    <t>教育</t>
  </si>
  <si>
    <t>普通債</t>
  </si>
  <si>
    <t>一　般　会　計</t>
  </si>
  <si>
    <t>構 成 比</t>
  </si>
  <si>
    <t>9 年 度</t>
  </si>
  <si>
    <t>8 年 度</t>
  </si>
  <si>
    <t>平成7年度</t>
  </si>
  <si>
    <t>80　県　債　目　的　別　現　在　高（各年度3月31日現在）</t>
  </si>
  <si>
    <t>会   計   区   分</t>
  </si>
  <si>
    <t>会　 　 計　  　名</t>
  </si>
  <si>
    <t>合    　　　　　計</t>
  </si>
  <si>
    <t>育英資金</t>
  </si>
  <si>
    <t>中小企業近代化資金貸付金</t>
  </si>
  <si>
    <t>公営競馬</t>
  </si>
  <si>
    <t>沿岸漁業改善資金</t>
  </si>
  <si>
    <t>林業改善資金</t>
  </si>
  <si>
    <t>証紙</t>
  </si>
  <si>
    <t>歳　　　　　　　　出</t>
  </si>
  <si>
    <t>歳　　　　　　　　入</t>
  </si>
  <si>
    <t>（単位：千円）</t>
  </si>
  <si>
    <t>(2) 　特　別　会　計</t>
  </si>
  <si>
    <t>合　　　　　　　計</t>
  </si>
  <si>
    <t>資料　石川県税務課「税務統計表」</t>
  </si>
  <si>
    <t>料理飲食等消費税</t>
  </si>
  <si>
    <t>よる税</t>
  </si>
  <si>
    <t>娯楽施設利用税</t>
  </si>
  <si>
    <t>旧法に</t>
  </si>
  <si>
    <t>核燃料税</t>
  </si>
  <si>
    <t>入猟税</t>
  </si>
  <si>
    <t>軽油引取税</t>
  </si>
  <si>
    <t xml:space="preserve">自動車取得税 </t>
  </si>
  <si>
    <t xml:space="preserve">狩猟者登録税 </t>
  </si>
  <si>
    <t>鉱区税</t>
  </si>
  <si>
    <t>自動車税</t>
  </si>
  <si>
    <t>特別地方消費税</t>
  </si>
  <si>
    <t>ゴルフ場利用税</t>
  </si>
  <si>
    <t>県たばこ税</t>
  </si>
  <si>
    <t>不動産取得税</t>
  </si>
  <si>
    <t>貸物割</t>
  </si>
  <si>
    <t>譲渡割</t>
  </si>
  <si>
    <t>法　人</t>
  </si>
  <si>
    <t>個　人</t>
  </si>
  <si>
    <t>事業税</t>
  </si>
  <si>
    <t>利子割</t>
  </si>
  <si>
    <t>県民税</t>
  </si>
  <si>
    <t>総　　　数</t>
  </si>
  <si>
    <t>収  入  額</t>
  </si>
  <si>
    <t>調  定  額</t>
  </si>
  <si>
    <t>予  算  額</t>
  </si>
  <si>
    <t>収　入　額</t>
  </si>
  <si>
    <t>調　定　額</t>
  </si>
  <si>
    <t>予　算　額</t>
  </si>
  <si>
    <t>9　　　　年　　　　度</t>
  </si>
  <si>
    <t>8　　　　年　　　　度</t>
  </si>
  <si>
    <t>7　　　　年　　　　度</t>
  </si>
  <si>
    <t>6　　　　年　　　　度</t>
  </si>
  <si>
    <t>平　　成　　5　　年　　度</t>
  </si>
  <si>
    <t>金融及び財政　145</t>
  </si>
  <si>
    <t>144　金融及び財政</t>
  </si>
  <si>
    <t>収入歩合</t>
  </si>
  <si>
    <t>（円）</t>
  </si>
  <si>
    <t>１人当たり県税負担額</t>
  </si>
  <si>
    <t>収入歩合</t>
  </si>
  <si>
    <t>収入未済額</t>
  </si>
  <si>
    <t>不納欠損額</t>
  </si>
  <si>
    <t xml:space="preserve">滞納処分停止額 </t>
  </si>
  <si>
    <t>収入額</t>
  </si>
  <si>
    <t>調定額</t>
  </si>
  <si>
    <t>9 年 度</t>
  </si>
  <si>
    <t>8 年 度</t>
  </si>
  <si>
    <t>7 年 度</t>
  </si>
  <si>
    <t>6 年 度</t>
  </si>
  <si>
    <t>平成5年度</t>
  </si>
  <si>
    <t>地方消費税</t>
  </si>
  <si>
    <t>資料　金沢国税局</t>
  </si>
  <si>
    <t>注　  消費税には地方消費税を含む。</t>
  </si>
  <si>
    <t>地価税</t>
  </si>
  <si>
    <t>法人特別税</t>
  </si>
  <si>
    <t>法人臨時特別税</t>
  </si>
  <si>
    <t>印紙収入</t>
  </si>
  <si>
    <t>航空機燃料税</t>
  </si>
  <si>
    <t>自動車重量税</t>
  </si>
  <si>
    <t>石油ガス税</t>
  </si>
  <si>
    <t>揮発油税及び地方道路税</t>
  </si>
  <si>
    <t>電源開発促進税</t>
  </si>
  <si>
    <t>旧税</t>
  </si>
  <si>
    <t>日本銀行券発行税</t>
  </si>
  <si>
    <t>入場税</t>
  </si>
  <si>
    <t>通行税</t>
  </si>
  <si>
    <t>有価証券取引税</t>
  </si>
  <si>
    <t>取引所税</t>
  </si>
  <si>
    <t>トランプ類税</t>
  </si>
  <si>
    <t>物品税</t>
  </si>
  <si>
    <t>石油税</t>
  </si>
  <si>
    <t>砂糖消費税</t>
  </si>
  <si>
    <t>たばこ税</t>
  </si>
  <si>
    <t>酒税</t>
  </si>
  <si>
    <t>相続税</t>
  </si>
  <si>
    <t>消費税</t>
  </si>
  <si>
    <t>法人税</t>
  </si>
  <si>
    <t>申　告　分</t>
  </si>
  <si>
    <t>源　泉　分</t>
  </si>
  <si>
    <t>所得税</t>
  </si>
  <si>
    <t>総額</t>
  </si>
  <si>
    <t>6 年 度</t>
  </si>
  <si>
    <t>81　　県 　　税　　 税　　 目　　 別　　 決　　 算　　 額　（各年度3月31日現在）</t>
  </si>
  <si>
    <t>82　県 税 徴 収 状 況（各年度3月31日現在）</t>
  </si>
  <si>
    <t>税　　　　　目　　　　　別</t>
  </si>
  <si>
    <t>83　国税税目別徴収決定済額（各年度3月31日現在）</t>
  </si>
  <si>
    <t>税　　　目　　　別</t>
  </si>
  <si>
    <t>区　　　　　分</t>
  </si>
  <si>
    <t>資料　石川県地方課「地方財政状況調査」</t>
  </si>
  <si>
    <t>町 村 計</t>
  </si>
  <si>
    <t>内浦町</t>
  </si>
  <si>
    <t>柳田村</t>
  </si>
  <si>
    <t>能都町</t>
  </si>
  <si>
    <t>門前町</t>
  </si>
  <si>
    <t>穴水町</t>
  </si>
  <si>
    <t>鹿西町</t>
  </si>
  <si>
    <t>能登島町</t>
  </si>
  <si>
    <t>鹿島町</t>
  </si>
  <si>
    <t>中島町</t>
  </si>
  <si>
    <t>鳥屋町</t>
  </si>
  <si>
    <t>田鶴浜町</t>
  </si>
  <si>
    <t>押水町</t>
  </si>
  <si>
    <t>志賀町</t>
  </si>
  <si>
    <t>志雄町</t>
  </si>
  <si>
    <t>富来町</t>
  </si>
  <si>
    <t>内灘町</t>
  </si>
  <si>
    <t>宇ノ気町</t>
  </si>
  <si>
    <t>七塚町</t>
  </si>
  <si>
    <t>高松町</t>
  </si>
  <si>
    <t>津幡町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</si>
  <si>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</si>
  <si>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</si>
  <si>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</si>
  <si>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</si>
  <si>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</si>
  <si>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</si>
  <si>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</si>
  <si>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</si>
  <si>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川北町</t>
  </si>
  <si>
    <t>辰口町</t>
  </si>
  <si>
    <t>寺井町</t>
  </si>
  <si>
    <t>根上町</t>
  </si>
  <si>
    <t>山中町</t>
  </si>
  <si>
    <t>市　計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</si>
  <si>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</si>
  <si>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</si>
  <si>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</si>
  <si>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</si>
  <si>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</si>
  <si>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</si>
  <si>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</si>
  <si>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</si>
  <si>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積立金現在高</t>
  </si>
  <si>
    <t>地方債現在高</t>
  </si>
  <si>
    <t>前年度繰上　　　充  用  金</t>
  </si>
  <si>
    <t>諸支出金</t>
  </si>
  <si>
    <t>公 債 費</t>
  </si>
  <si>
    <t>教 育 費</t>
  </si>
  <si>
    <t>消 防 費</t>
  </si>
  <si>
    <t>土 木 費</t>
  </si>
  <si>
    <t>商 工 費</t>
  </si>
  <si>
    <t>労 働 費</t>
  </si>
  <si>
    <t>衛 生 費</t>
  </si>
  <si>
    <t>民 生 費</t>
  </si>
  <si>
    <t>総 務 費</t>
  </si>
  <si>
    <t>議 会 費</t>
  </si>
  <si>
    <t>地 方 債</t>
  </si>
  <si>
    <t>諸 収 入</t>
  </si>
  <si>
    <t>繰 越 金</t>
  </si>
  <si>
    <t>繰 入 金</t>
  </si>
  <si>
    <t>寄 附 金</t>
  </si>
  <si>
    <t>県支出金</t>
  </si>
  <si>
    <t>国有提供施設等　　　 　所在市町村交付金</t>
  </si>
  <si>
    <t>手  数  料</t>
  </si>
  <si>
    <t>使  用  料</t>
  </si>
  <si>
    <t>分担金及び　　　　負　担　金</t>
  </si>
  <si>
    <t>交通安全対策　　　特別交付金</t>
  </si>
  <si>
    <t>自動車取得税　　　　交   付   金</t>
  </si>
  <si>
    <t>特 別 地 方
消費税交付金</t>
  </si>
  <si>
    <t>ゴ ル フ 場
利用税交付金</t>
  </si>
  <si>
    <t>利子割交付金</t>
  </si>
  <si>
    <t>地  方  税</t>
  </si>
  <si>
    <t>財政力指数</t>
  </si>
  <si>
    <t>経 常 収 支　　　　　比　　　 率</t>
  </si>
  <si>
    <t>実 質 収 支　　　　比　　　 率</t>
  </si>
  <si>
    <t>実 質 収 支</t>
  </si>
  <si>
    <t>翌年度に繰り　　　越すべき財源</t>
  </si>
  <si>
    <t>歳入歳出  　　　 　差 引 額</t>
  </si>
  <si>
    <t>歳 出 総 額</t>
  </si>
  <si>
    <t>歳 入 総 額</t>
  </si>
  <si>
    <t>年度及び　　市町村別</t>
  </si>
  <si>
    <t>金融及び財政　151</t>
  </si>
  <si>
    <t>150　金融及び財政</t>
  </si>
  <si>
    <t>金融及び財政　149</t>
  </si>
  <si>
    <t>148　金融及び財政</t>
  </si>
  <si>
    <t>金融及び財政　147</t>
  </si>
  <si>
    <t>146　金融及び財政</t>
  </si>
  <si>
    <t>84　　市　　　　町　　　　村　　　　財　　　　政（各年度3月31日現在）</t>
  </si>
  <si>
    <t>84　　市　　　　町　　　　村　　　　財　　　　政（各年度3月31日現在）（つづき）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</si>
</sst>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"/>
    <numFmt numFmtId="178" formatCode="#,##0.0;[Red]\-#,##0.0"/>
    <numFmt numFmtId="179" formatCode="0.0_ "/>
    <numFmt numFmtId="180" formatCode="0_ "/>
    <numFmt numFmtId="181" formatCode="#,##0.000;\-#,##0.000"/>
    <numFmt numFmtId="182" formatCode="#,##0.0;\-#,##0.0"/>
    <numFmt numFmtId="183" formatCode="0.00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left" vertical="center" indent="3"/>
      <protection/>
    </xf>
    <xf numFmtId="0" fontId="0" fillId="0" borderId="10" xfId="0" applyFont="1" applyFill="1" applyBorder="1" applyAlignment="1" applyProtection="1">
      <alignment horizontal="left" vertical="center" indent="3"/>
      <protection/>
    </xf>
    <xf numFmtId="0" fontId="0" fillId="0" borderId="12" xfId="0" applyFont="1" applyFill="1" applyBorder="1" applyAlignment="1" applyProtection="1" quotePrefix="1">
      <alignment horizontal="left" vertical="center" indent="3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 quotePrefix="1">
      <alignment horizontal="left" vertical="center" indent="3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38" fontId="0" fillId="0" borderId="0" xfId="48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 quotePrefix="1">
      <alignment horizontal="left" vertical="center"/>
      <protection/>
    </xf>
    <xf numFmtId="0" fontId="0" fillId="0" borderId="12" xfId="0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/>
      <protection/>
    </xf>
    <xf numFmtId="38" fontId="5" fillId="0" borderId="11" xfId="48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38" fontId="5" fillId="0" borderId="11" xfId="48" applyFont="1" applyFill="1" applyBorder="1" applyAlignment="1" applyProtection="1">
      <alignment/>
      <protection/>
    </xf>
    <xf numFmtId="38" fontId="5" fillId="0" borderId="11" xfId="48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 quotePrefix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 quotePrefix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10" fillId="0" borderId="11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38" fontId="10" fillId="0" borderId="0" xfId="48" applyFont="1" applyFill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indent="2"/>
      <protection/>
    </xf>
    <xf numFmtId="37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 horizontal="left" indent="2"/>
      <protection/>
    </xf>
    <xf numFmtId="0" fontId="0" fillId="0" borderId="10" xfId="0" applyFill="1" applyBorder="1" applyAlignment="1" applyProtection="1">
      <alignment horizontal="distributed"/>
      <protection/>
    </xf>
    <xf numFmtId="0" fontId="0" fillId="0" borderId="10" xfId="0" applyFont="1" applyFill="1" applyBorder="1" applyAlignment="1" applyProtection="1">
      <alignment horizontal="distributed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 quotePrefix="1">
      <alignment horizontal="left" indent="2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0" xfId="0" applyFill="1" applyBorder="1" applyAlignment="1" quotePrefix="1">
      <alignment horizontal="left" indent="2"/>
    </xf>
    <xf numFmtId="0" fontId="0" fillId="0" borderId="12" xfId="0" applyFill="1" applyBorder="1" applyAlignment="1" applyProtection="1" quotePrefix="1">
      <alignment horizontal="left" indent="2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7" fontId="0" fillId="0" borderId="11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distributed"/>
      <protection/>
    </xf>
    <xf numFmtId="38" fontId="0" fillId="0" borderId="0" xfId="48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distributed"/>
    </xf>
    <xf numFmtId="0" fontId="0" fillId="0" borderId="19" xfId="0" applyFill="1" applyBorder="1" applyAlignment="1" applyProtection="1">
      <alignment horizontal="center"/>
      <protection/>
    </xf>
    <xf numFmtId="37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distributed" vertical="top" shrinkToFit="1"/>
    </xf>
    <xf numFmtId="17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horizontal="left" vertical="center" wrapText="1"/>
      <protection/>
    </xf>
    <xf numFmtId="37" fontId="0" fillId="0" borderId="0" xfId="0" applyNumberFormat="1" applyFill="1" applyAlignment="1" applyProtection="1">
      <alignment horizontal="distributed" shrinkToFit="1"/>
      <protection/>
    </xf>
    <xf numFmtId="180" fontId="0" fillId="0" borderId="0" xfId="0" applyNumberFormat="1" applyFont="1" applyFill="1" applyBorder="1" applyAlignment="1">
      <alignment vertical="center"/>
    </xf>
    <xf numFmtId="37" fontId="0" fillId="0" borderId="10" xfId="0" applyNumberFormat="1" applyFill="1" applyBorder="1" applyAlignment="1" applyProtection="1">
      <alignment horizontal="distributed" vertical="top"/>
      <protection/>
    </xf>
    <xf numFmtId="37" fontId="0" fillId="0" borderId="0" xfId="0" applyNumberFormat="1" applyFont="1" applyFill="1" applyAlignment="1" applyProtection="1">
      <alignment horizontal="distributed" vertical="center" wrapText="1"/>
      <protection/>
    </xf>
    <xf numFmtId="37" fontId="0" fillId="0" borderId="10" xfId="0" applyNumberFormat="1" applyFill="1" applyBorder="1" applyAlignment="1" applyProtection="1">
      <alignment horizontal="distributed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10" xfId="0" applyNumberFormat="1" applyFill="1" applyBorder="1" applyAlignment="1" applyProtection="1">
      <alignment horizontal="distributed" vertical="center"/>
      <protection/>
    </xf>
    <xf numFmtId="179" fontId="5" fillId="0" borderId="2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horizontal="centerContinuous"/>
    </xf>
    <xf numFmtId="37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>
      <alignment horizontal="left" vertical="center" wrapText="1"/>
    </xf>
    <xf numFmtId="37" fontId="0" fillId="0" borderId="0" xfId="0" applyNumberFormat="1" applyFill="1" applyAlignment="1" applyProtection="1">
      <alignment vertical="top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distributed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5" fillId="0" borderId="11" xfId="0" applyFont="1" applyFill="1" applyBorder="1" applyAlignment="1" applyProtection="1" quotePrefix="1">
      <alignment horizontal="center" vertical="center"/>
      <protection/>
    </xf>
    <xf numFmtId="0" fontId="5" fillId="0" borderId="12" xfId="0" applyFont="1" applyFill="1" applyBorder="1" applyAlignment="1" applyProtection="1" quotePrefix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38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5" fillId="0" borderId="22" xfId="0" applyFont="1" applyFill="1" applyBorder="1" applyAlignment="1" applyProtection="1">
      <alignment horizontal="distributed"/>
      <protection/>
    </xf>
    <xf numFmtId="0" fontId="5" fillId="0" borderId="23" xfId="0" applyFont="1" applyFill="1" applyBorder="1" applyAlignment="1" applyProtection="1">
      <alignment horizontal="distributed"/>
      <protection/>
    </xf>
    <xf numFmtId="0" fontId="0" fillId="0" borderId="18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7" fontId="0" fillId="0" borderId="14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7" fontId="0" fillId="0" borderId="0" xfId="0" applyNumberFormat="1" applyFill="1" applyAlignment="1" applyProtection="1">
      <alignment horizontal="right" vertical="top"/>
      <protection/>
    </xf>
    <xf numFmtId="37" fontId="0" fillId="0" borderId="0" xfId="0" applyNumberFormat="1" applyFont="1" applyFill="1" applyAlignment="1" applyProtection="1">
      <alignment horizontal="right" vertical="top"/>
      <protection/>
    </xf>
    <xf numFmtId="37" fontId="0" fillId="0" borderId="28" xfId="0" applyNumberForma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37" fontId="5" fillId="0" borderId="22" xfId="0" applyNumberFormat="1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>
      <alignment horizontal="distributed" vertical="center"/>
    </xf>
    <xf numFmtId="37" fontId="0" fillId="0" borderId="0" xfId="0" applyNumberFormat="1" applyFill="1" applyAlignment="1" applyProtection="1">
      <alignment horizontal="distributed" vertical="center" wrapText="1"/>
      <protection/>
    </xf>
    <xf numFmtId="37" fontId="0" fillId="0" borderId="0" xfId="0" applyNumberFormat="1" applyFont="1" applyFill="1" applyAlignment="1" applyProtection="1">
      <alignment horizontal="distributed" vertical="center" wrapText="1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7" fontId="5" fillId="0" borderId="11" xfId="0" applyNumberFormat="1" applyFont="1" applyFill="1" applyBorder="1" applyAlignment="1" applyProtection="1">
      <alignment/>
      <protection/>
    </xf>
    <xf numFmtId="37" fontId="5" fillId="0" borderId="11" xfId="0" applyNumberFormat="1" applyFont="1" applyFill="1" applyBorder="1" applyAlignment="1" applyProtection="1">
      <alignment horizontal="right"/>
      <protection/>
    </xf>
    <xf numFmtId="181" fontId="5" fillId="0" borderId="11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 applyProtection="1">
      <alignment/>
      <protection/>
    </xf>
    <xf numFmtId="37" fontId="5" fillId="0" borderId="15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distributed"/>
      <protection/>
    </xf>
    <xf numFmtId="181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37" fontId="0" fillId="0" borderId="0" xfId="0" applyNumberFormat="1" applyFont="1" applyFill="1" applyAlignment="1" applyProtection="1">
      <alignment horizontal="right"/>
      <protection/>
    </xf>
    <xf numFmtId="183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123825</xdr:rowOff>
    </xdr:from>
    <xdr:to>
      <xdr:col>1</xdr:col>
      <xdr:colOff>200025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124075" y="2124075"/>
          <a:ext cx="95250" cy="609600"/>
        </a:xfrm>
        <a:prstGeom prst="leftBrace">
          <a:avLst>
            <a:gd name="adj" fmla="val -40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104775</xdr:rowOff>
    </xdr:from>
    <xdr:to>
      <xdr:col>1</xdr:col>
      <xdr:colOff>257175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85975" y="2962275"/>
          <a:ext cx="190500" cy="323850"/>
        </a:xfrm>
        <a:prstGeom prst="leftBrace">
          <a:avLst>
            <a:gd name="adj" fmla="val -30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104775</xdr:rowOff>
    </xdr:from>
    <xdr:to>
      <xdr:col>1</xdr:col>
      <xdr:colOff>247650</xdr:colOff>
      <xdr:row>13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076450" y="3533775"/>
          <a:ext cx="190500" cy="342900"/>
        </a:xfrm>
        <a:prstGeom prst="leftBrace">
          <a:avLst>
            <a:gd name="adj" fmla="val -31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257175</xdr:colOff>
      <xdr:row>26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085975" y="7258050"/>
          <a:ext cx="190500" cy="323850"/>
        </a:xfrm>
        <a:prstGeom prst="leftBrace">
          <a:avLst>
            <a:gd name="adj" fmla="val -31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defaultGridColor="0" zoomScale="87" zoomScaleNormal="87" zoomScalePageLayoutView="0" colorId="27" workbookViewId="0" topLeftCell="A32">
      <selection activeCell="A57" sqref="A57"/>
    </sheetView>
  </sheetViews>
  <sheetFormatPr defaultColWidth="8.796875" defaultRowHeight="16.5" customHeight="1"/>
  <cols>
    <col min="1" max="1" width="17.5" style="1" customWidth="1"/>
    <col min="2" max="2" width="13.19921875" style="1" customWidth="1"/>
    <col min="3" max="3" width="13.09765625" style="1" customWidth="1"/>
    <col min="4" max="8" width="13.3984375" style="1" bestFit="1" customWidth="1"/>
    <col min="9" max="10" width="10" style="1" bestFit="1" customWidth="1"/>
    <col min="11" max="11" width="13.3984375" style="1" bestFit="1" customWidth="1"/>
    <col min="12" max="12" width="12.3984375" style="1" bestFit="1" customWidth="1"/>
    <col min="13" max="13" width="13.69921875" style="1" customWidth="1"/>
    <col min="14" max="16384" width="9" style="1" customWidth="1"/>
  </cols>
  <sheetData>
    <row r="1" spans="1:16" ht="16.5" customHeight="1">
      <c r="A1" s="31" t="s">
        <v>17</v>
      </c>
      <c r="M1" s="40"/>
      <c r="P1" s="32" t="s">
        <v>18</v>
      </c>
    </row>
    <row r="2" spans="1:13" ht="16.5" customHeight="1">
      <c r="A2" s="21"/>
      <c r="L2" s="23"/>
      <c r="M2" s="22"/>
    </row>
    <row r="3" spans="1:16" ht="16.5" customHeight="1">
      <c r="A3" s="170" t="s">
        <v>20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3" ht="16.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4" customFormat="1" ht="16.5" customHeight="1">
      <c r="A5" s="178" t="s">
        <v>19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2:13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0</v>
      </c>
    </row>
    <row r="7" spans="1:13" s="5" customFormat="1" ht="16.5" customHeight="1">
      <c r="A7" s="168" t="s">
        <v>11</v>
      </c>
      <c r="B7" s="177" t="s">
        <v>1</v>
      </c>
      <c r="C7" s="177" t="s">
        <v>2</v>
      </c>
      <c r="D7" s="177" t="s">
        <v>3</v>
      </c>
      <c r="E7" s="177" t="s">
        <v>13</v>
      </c>
      <c r="F7" s="177" t="s">
        <v>14</v>
      </c>
      <c r="G7" s="177" t="s">
        <v>4</v>
      </c>
      <c r="H7" s="177" t="s">
        <v>5</v>
      </c>
      <c r="I7" s="177" t="s">
        <v>6</v>
      </c>
      <c r="J7" s="177" t="s">
        <v>7</v>
      </c>
      <c r="K7" s="177" t="s">
        <v>8</v>
      </c>
      <c r="L7" s="177" t="s">
        <v>9</v>
      </c>
      <c r="M7" s="181" t="s">
        <v>10</v>
      </c>
    </row>
    <row r="8" spans="1:13" s="5" customFormat="1" ht="16.5" customHeight="1">
      <c r="A8" s="179"/>
      <c r="B8" s="176"/>
      <c r="C8" s="176"/>
      <c r="D8" s="176"/>
      <c r="E8" s="176"/>
      <c r="F8" s="176"/>
      <c r="G8" s="180"/>
      <c r="H8" s="176"/>
      <c r="I8" s="176"/>
      <c r="J8" s="176"/>
      <c r="K8" s="176"/>
      <c r="L8" s="176"/>
      <c r="M8" s="182"/>
    </row>
    <row r="9" spans="1:13" s="5" customFormat="1" ht="16.5" customHeight="1">
      <c r="A9" s="6" t="s">
        <v>16</v>
      </c>
      <c r="B9" s="26">
        <f>SUM(C9:M9)</f>
        <v>8058485</v>
      </c>
      <c r="C9" s="7">
        <v>3003867</v>
      </c>
      <c r="D9" s="7">
        <v>393985</v>
      </c>
      <c r="E9" s="8">
        <v>389910</v>
      </c>
      <c r="F9" s="7">
        <v>1020908</v>
      </c>
      <c r="G9" s="7">
        <v>102946</v>
      </c>
      <c r="H9" s="7">
        <v>121159</v>
      </c>
      <c r="I9" s="7">
        <v>818280</v>
      </c>
      <c r="J9" s="9">
        <v>35917</v>
      </c>
      <c r="K9" s="7">
        <v>381355</v>
      </c>
      <c r="L9" s="7">
        <v>1768443</v>
      </c>
      <c r="M9" s="7">
        <v>21715</v>
      </c>
    </row>
    <row r="10" spans="1:13" s="5" customFormat="1" ht="16.5" customHeight="1">
      <c r="A10" s="10">
        <v>6</v>
      </c>
      <c r="B10" s="27">
        <f aca="true" t="shared" si="0" ref="B10:B28">SUM(C10:M10)</f>
        <v>8366998</v>
      </c>
      <c r="C10" s="7">
        <v>3105380</v>
      </c>
      <c r="D10" s="7">
        <v>387144</v>
      </c>
      <c r="E10" s="7">
        <v>406552</v>
      </c>
      <c r="F10" s="7">
        <v>1056437</v>
      </c>
      <c r="G10" s="7">
        <v>108381</v>
      </c>
      <c r="H10" s="7">
        <v>128008</v>
      </c>
      <c r="I10" s="7">
        <v>861313</v>
      </c>
      <c r="J10" s="9">
        <v>34369</v>
      </c>
      <c r="K10" s="7">
        <v>343584</v>
      </c>
      <c r="L10" s="7">
        <v>1915349</v>
      </c>
      <c r="M10" s="7">
        <v>20481</v>
      </c>
    </row>
    <row r="11" spans="1:13" s="5" customFormat="1" ht="16.5" customHeight="1">
      <c r="A11" s="10">
        <v>7</v>
      </c>
      <c r="B11" s="27">
        <f t="shared" si="0"/>
        <v>8576139</v>
      </c>
      <c r="C11" s="7">
        <v>3098092</v>
      </c>
      <c r="D11" s="7">
        <v>354102</v>
      </c>
      <c r="E11" s="7">
        <v>432587</v>
      </c>
      <c r="F11" s="7">
        <v>1077264</v>
      </c>
      <c r="G11" s="7">
        <v>111321</v>
      </c>
      <c r="H11" s="7">
        <v>137730</v>
      </c>
      <c r="I11" s="7">
        <v>872408</v>
      </c>
      <c r="J11" s="9">
        <v>31905</v>
      </c>
      <c r="K11" s="7">
        <v>367501</v>
      </c>
      <c r="L11" s="7">
        <v>2070880</v>
      </c>
      <c r="M11" s="7">
        <v>22349</v>
      </c>
    </row>
    <row r="12" spans="1:13" s="5" customFormat="1" ht="16.5" customHeight="1">
      <c r="A12" s="10">
        <v>8</v>
      </c>
      <c r="B12" s="27">
        <f t="shared" si="0"/>
        <v>8804420</v>
      </c>
      <c r="C12" s="7">
        <v>3208445</v>
      </c>
      <c r="D12" s="7">
        <v>304937</v>
      </c>
      <c r="E12" s="7">
        <v>450313</v>
      </c>
      <c r="F12" s="7">
        <v>1095814</v>
      </c>
      <c r="G12" s="7">
        <v>110828</v>
      </c>
      <c r="H12" s="7">
        <v>143142</v>
      </c>
      <c r="I12" s="7">
        <v>877280</v>
      </c>
      <c r="J12" s="9">
        <v>34065</v>
      </c>
      <c r="K12" s="7">
        <v>374870</v>
      </c>
      <c r="L12" s="7">
        <v>2183217</v>
      </c>
      <c r="M12" s="7">
        <v>21509</v>
      </c>
    </row>
    <row r="13" spans="1:13" s="12" customFormat="1" ht="16.5" customHeight="1">
      <c r="A13" s="11">
        <v>9</v>
      </c>
      <c r="B13" s="29">
        <f>SUM(B28)</f>
        <v>8636840</v>
      </c>
      <c r="C13" s="30">
        <f aca="true" t="shared" si="1" ref="C13:M13">SUM(C28)</f>
        <v>2926969</v>
      </c>
      <c r="D13" s="30">
        <f t="shared" si="1"/>
        <v>250664</v>
      </c>
      <c r="E13" s="30">
        <f t="shared" si="1"/>
        <v>461455</v>
      </c>
      <c r="F13" s="30">
        <f t="shared" si="1"/>
        <v>1120694</v>
      </c>
      <c r="G13" s="30">
        <f t="shared" si="1"/>
        <v>107775</v>
      </c>
      <c r="H13" s="30">
        <f t="shared" si="1"/>
        <v>149805</v>
      </c>
      <c r="I13" s="30">
        <f t="shared" si="1"/>
        <v>893541</v>
      </c>
      <c r="J13" s="30">
        <f t="shared" si="1"/>
        <v>28886</v>
      </c>
      <c r="K13" s="30">
        <f t="shared" si="1"/>
        <v>356303</v>
      </c>
      <c r="L13" s="30">
        <f t="shared" si="1"/>
        <v>2317492</v>
      </c>
      <c r="M13" s="30">
        <f t="shared" si="1"/>
        <v>23256</v>
      </c>
    </row>
    <row r="14" spans="1:13" s="5" customFormat="1" ht="16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5" customFormat="1" ht="16.5" customHeight="1">
      <c r="A15" s="6" t="s">
        <v>30</v>
      </c>
      <c r="B15" s="27">
        <f t="shared" si="0"/>
        <v>6605520</v>
      </c>
      <c r="C15" s="7">
        <v>3196301</v>
      </c>
      <c r="D15" s="7">
        <v>300157</v>
      </c>
      <c r="E15" s="7">
        <v>436374</v>
      </c>
      <c r="F15" s="7">
        <v>1119430</v>
      </c>
      <c r="G15" s="7">
        <v>107731</v>
      </c>
      <c r="H15" s="7">
        <v>142077</v>
      </c>
      <c r="I15" s="7">
        <v>873722</v>
      </c>
      <c r="J15" s="9">
        <v>34344</v>
      </c>
      <c r="K15" s="7">
        <v>375072</v>
      </c>
      <c r="L15" s="9" t="s">
        <v>15</v>
      </c>
      <c r="M15" s="7">
        <v>20312</v>
      </c>
    </row>
    <row r="16" spans="1:13" s="5" customFormat="1" ht="16.5" customHeight="1">
      <c r="A16" s="34" t="s">
        <v>22</v>
      </c>
      <c r="B16" s="27">
        <f t="shared" si="0"/>
        <v>6654872</v>
      </c>
      <c r="C16" s="7">
        <v>3251606</v>
      </c>
      <c r="D16" s="7">
        <v>293575</v>
      </c>
      <c r="E16" s="7">
        <v>435723</v>
      </c>
      <c r="F16" s="7">
        <v>1125919</v>
      </c>
      <c r="G16" s="7">
        <v>109153</v>
      </c>
      <c r="H16" s="7">
        <v>141414</v>
      </c>
      <c r="I16" s="7">
        <v>870912</v>
      </c>
      <c r="J16" s="9">
        <v>32893</v>
      </c>
      <c r="K16" s="7">
        <v>371925</v>
      </c>
      <c r="L16" s="9" t="s">
        <v>15</v>
      </c>
      <c r="M16" s="7">
        <v>21752</v>
      </c>
    </row>
    <row r="17" spans="1:13" s="5" customFormat="1" ht="16.5" customHeight="1">
      <c r="A17" s="34" t="s">
        <v>23</v>
      </c>
      <c r="B17" s="27">
        <f t="shared" si="0"/>
        <v>6686331</v>
      </c>
      <c r="C17" s="7">
        <v>3252709</v>
      </c>
      <c r="D17" s="7">
        <v>289968</v>
      </c>
      <c r="E17" s="7">
        <v>453064</v>
      </c>
      <c r="F17" s="7">
        <v>1134337</v>
      </c>
      <c r="G17" s="7">
        <v>108801</v>
      </c>
      <c r="H17" s="7">
        <v>147526</v>
      </c>
      <c r="I17" s="7">
        <v>879123</v>
      </c>
      <c r="J17" s="9">
        <v>35242</v>
      </c>
      <c r="K17" s="7">
        <v>364868</v>
      </c>
      <c r="L17" s="9" t="s">
        <v>15</v>
      </c>
      <c r="M17" s="7">
        <v>20693</v>
      </c>
    </row>
    <row r="18" spans="1:13" s="5" customFormat="1" ht="16.5" customHeight="1">
      <c r="A18" s="34" t="s">
        <v>24</v>
      </c>
      <c r="B18" s="27">
        <f t="shared" si="0"/>
        <v>6642405</v>
      </c>
      <c r="C18" s="7">
        <v>3230525</v>
      </c>
      <c r="D18" s="7">
        <v>286264</v>
      </c>
      <c r="E18" s="7">
        <v>449770</v>
      </c>
      <c r="F18" s="7">
        <v>1133679</v>
      </c>
      <c r="G18" s="7">
        <v>107597</v>
      </c>
      <c r="H18" s="7">
        <v>147505</v>
      </c>
      <c r="I18" s="7">
        <v>876005</v>
      </c>
      <c r="J18" s="9">
        <v>35392</v>
      </c>
      <c r="K18" s="7">
        <v>355771</v>
      </c>
      <c r="L18" s="9" t="s">
        <v>15</v>
      </c>
      <c r="M18" s="7">
        <v>19897</v>
      </c>
    </row>
    <row r="19" spans="1:13" s="5" customFormat="1" ht="16.5" customHeight="1">
      <c r="A19" s="1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9"/>
      <c r="M19" s="14"/>
    </row>
    <row r="20" spans="1:13" s="5" customFormat="1" ht="16.5" customHeight="1">
      <c r="A20" s="34" t="s">
        <v>25</v>
      </c>
      <c r="B20" s="27">
        <f t="shared" si="0"/>
        <v>6699005</v>
      </c>
      <c r="C20" s="7">
        <v>3269291</v>
      </c>
      <c r="D20" s="7">
        <v>282513</v>
      </c>
      <c r="E20" s="7">
        <v>456172</v>
      </c>
      <c r="F20" s="7">
        <v>1146648</v>
      </c>
      <c r="G20" s="7">
        <v>108898</v>
      </c>
      <c r="H20" s="7">
        <v>146832</v>
      </c>
      <c r="I20" s="7">
        <v>879695</v>
      </c>
      <c r="J20" s="9">
        <v>35193</v>
      </c>
      <c r="K20" s="7">
        <v>351946</v>
      </c>
      <c r="L20" s="9" t="s">
        <v>15</v>
      </c>
      <c r="M20" s="7">
        <v>21817</v>
      </c>
    </row>
    <row r="21" spans="1:13" s="5" customFormat="1" ht="16.5" customHeight="1">
      <c r="A21" s="34" t="s">
        <v>26</v>
      </c>
      <c r="B21" s="27">
        <f t="shared" si="0"/>
        <v>6630774</v>
      </c>
      <c r="C21" s="7">
        <v>3207498</v>
      </c>
      <c r="D21" s="7">
        <v>278716</v>
      </c>
      <c r="E21" s="7">
        <v>454506</v>
      </c>
      <c r="F21" s="7">
        <v>1135809</v>
      </c>
      <c r="G21" s="7">
        <v>108256</v>
      </c>
      <c r="H21" s="7">
        <v>145966</v>
      </c>
      <c r="I21" s="7">
        <v>881688</v>
      </c>
      <c r="J21" s="9">
        <v>35428</v>
      </c>
      <c r="K21" s="7">
        <v>361128</v>
      </c>
      <c r="L21" s="9" t="s">
        <v>15</v>
      </c>
      <c r="M21" s="7">
        <v>21779</v>
      </c>
    </row>
    <row r="22" spans="1:13" s="5" customFormat="1" ht="16.5" customHeight="1">
      <c r="A22" s="35" t="s">
        <v>27</v>
      </c>
      <c r="B22" s="27">
        <f t="shared" si="0"/>
        <v>6581167</v>
      </c>
      <c r="C22" s="7">
        <v>3168820</v>
      </c>
      <c r="D22" s="7">
        <v>272096</v>
      </c>
      <c r="E22" s="7">
        <v>447806</v>
      </c>
      <c r="F22" s="7">
        <v>1133201</v>
      </c>
      <c r="G22" s="7">
        <v>108466</v>
      </c>
      <c r="H22" s="7">
        <v>146104</v>
      </c>
      <c r="I22" s="7">
        <v>887448</v>
      </c>
      <c r="J22" s="9">
        <v>35577</v>
      </c>
      <c r="K22" s="7">
        <v>361682</v>
      </c>
      <c r="L22" s="9" t="s">
        <v>15</v>
      </c>
      <c r="M22" s="7">
        <v>19967</v>
      </c>
    </row>
    <row r="23" spans="1:13" s="5" customFormat="1" ht="16.5" customHeight="1">
      <c r="A23" s="35" t="s">
        <v>28</v>
      </c>
      <c r="B23" s="27">
        <f t="shared" si="0"/>
        <v>6664464</v>
      </c>
      <c r="C23" s="7">
        <v>3233548</v>
      </c>
      <c r="D23" s="7">
        <v>266072</v>
      </c>
      <c r="E23" s="7">
        <v>443894</v>
      </c>
      <c r="F23" s="7">
        <v>1144296</v>
      </c>
      <c r="G23" s="7">
        <v>109351</v>
      </c>
      <c r="H23" s="7">
        <v>146939</v>
      </c>
      <c r="I23" s="7">
        <v>885120</v>
      </c>
      <c r="J23" s="9">
        <v>35242</v>
      </c>
      <c r="K23" s="7">
        <v>376863</v>
      </c>
      <c r="L23" s="9" t="s">
        <v>15</v>
      </c>
      <c r="M23" s="7">
        <v>23139</v>
      </c>
    </row>
    <row r="24" spans="1:13" s="5" customFormat="1" ht="16.5" customHeight="1">
      <c r="A24" s="1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9"/>
      <c r="M24" s="14"/>
    </row>
    <row r="25" spans="1:13" s="5" customFormat="1" ht="16.5" customHeight="1">
      <c r="A25" s="35" t="s">
        <v>29</v>
      </c>
      <c r="B25" s="27">
        <f t="shared" si="0"/>
        <v>6757160</v>
      </c>
      <c r="C25" s="7">
        <v>3276816</v>
      </c>
      <c r="D25" s="7">
        <v>259408</v>
      </c>
      <c r="E25" s="7">
        <v>446504</v>
      </c>
      <c r="F25" s="7">
        <v>1155085</v>
      </c>
      <c r="G25" s="7">
        <v>108708</v>
      </c>
      <c r="H25" s="7">
        <v>153176</v>
      </c>
      <c r="I25" s="7">
        <v>923674</v>
      </c>
      <c r="J25" s="9">
        <v>35421</v>
      </c>
      <c r="K25" s="7">
        <v>375598</v>
      </c>
      <c r="L25" s="9" t="s">
        <v>15</v>
      </c>
      <c r="M25" s="7">
        <v>22770</v>
      </c>
    </row>
    <row r="26" spans="1:13" s="5" customFormat="1" ht="16.5" customHeight="1">
      <c r="A26" s="20" t="s">
        <v>21</v>
      </c>
      <c r="B26" s="27">
        <f t="shared" si="0"/>
        <v>6317306</v>
      </c>
      <c r="C26" s="7">
        <v>2893581</v>
      </c>
      <c r="D26" s="7">
        <v>256636</v>
      </c>
      <c r="E26" s="7">
        <v>438454</v>
      </c>
      <c r="F26" s="7">
        <v>1146430</v>
      </c>
      <c r="G26" s="7">
        <v>108466</v>
      </c>
      <c r="H26" s="7">
        <v>152166</v>
      </c>
      <c r="I26" s="9">
        <v>894999</v>
      </c>
      <c r="J26" s="9">
        <v>29021</v>
      </c>
      <c r="K26" s="7">
        <v>375193</v>
      </c>
      <c r="L26" s="9" t="s">
        <v>15</v>
      </c>
      <c r="M26" s="7">
        <v>22360</v>
      </c>
    </row>
    <row r="27" spans="1:13" s="5" customFormat="1" ht="16.5" customHeight="1">
      <c r="A27" s="17">
        <v>2</v>
      </c>
      <c r="B27" s="27">
        <f t="shared" si="0"/>
        <v>6315301</v>
      </c>
      <c r="C27" s="7">
        <v>2887165</v>
      </c>
      <c r="D27" s="7">
        <v>252991</v>
      </c>
      <c r="E27" s="7">
        <v>443638</v>
      </c>
      <c r="F27" s="7">
        <v>1145167</v>
      </c>
      <c r="G27" s="7">
        <v>108331</v>
      </c>
      <c r="H27" s="7">
        <v>152804</v>
      </c>
      <c r="I27" s="7">
        <v>899077</v>
      </c>
      <c r="J27" s="9">
        <v>29118</v>
      </c>
      <c r="K27" s="7">
        <v>374186</v>
      </c>
      <c r="L27" s="9" t="s">
        <v>15</v>
      </c>
      <c r="M27" s="7">
        <v>22824</v>
      </c>
    </row>
    <row r="28" spans="1:13" s="5" customFormat="1" ht="16.5" customHeight="1">
      <c r="A28" s="19">
        <v>3</v>
      </c>
      <c r="B28" s="28">
        <f t="shared" si="0"/>
        <v>8636840</v>
      </c>
      <c r="C28" s="15">
        <v>2926969</v>
      </c>
      <c r="D28" s="15">
        <v>250664</v>
      </c>
      <c r="E28" s="15">
        <v>461455</v>
      </c>
      <c r="F28" s="15">
        <v>1120694</v>
      </c>
      <c r="G28" s="15">
        <v>107775</v>
      </c>
      <c r="H28" s="15">
        <v>149805</v>
      </c>
      <c r="I28" s="15">
        <v>893541</v>
      </c>
      <c r="J28" s="16">
        <v>28886</v>
      </c>
      <c r="K28" s="15">
        <v>356303</v>
      </c>
      <c r="L28" s="15">
        <v>2317492</v>
      </c>
      <c r="M28" s="15">
        <v>23256</v>
      </c>
    </row>
    <row r="29" s="5" customFormat="1" ht="16.5" customHeight="1">
      <c r="A29" s="5" t="s">
        <v>12</v>
      </c>
    </row>
    <row r="30" s="5" customFormat="1" ht="16.5" customHeight="1"/>
    <row r="31" s="5" customFormat="1" ht="16.5" customHeight="1"/>
    <row r="32" s="5" customFormat="1" ht="16.5" customHeight="1"/>
    <row r="33" spans="1:16" ht="16.5" customHeight="1">
      <c r="A33" s="167" t="s">
        <v>40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</row>
    <row r="34" spans="2:16" ht="16.5" customHeight="1" thickBo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 t="s">
        <v>0</v>
      </c>
    </row>
    <row r="35" spans="1:16" ht="16.5" customHeight="1">
      <c r="A35" s="168" t="s">
        <v>11</v>
      </c>
      <c r="B35" s="177" t="s">
        <v>39</v>
      </c>
      <c r="C35" s="177" t="s">
        <v>38</v>
      </c>
      <c r="D35" s="177" t="s">
        <v>3</v>
      </c>
      <c r="E35" s="177" t="s">
        <v>37</v>
      </c>
      <c r="F35" s="177" t="s">
        <v>36</v>
      </c>
      <c r="G35" s="177" t="s">
        <v>4</v>
      </c>
      <c r="H35" s="177" t="s">
        <v>5</v>
      </c>
      <c r="I35" s="175" t="s">
        <v>41</v>
      </c>
      <c r="J35" s="175" t="s">
        <v>42</v>
      </c>
      <c r="K35" s="177" t="s">
        <v>35</v>
      </c>
      <c r="L35" s="171" t="s">
        <v>34</v>
      </c>
      <c r="M35" s="171" t="s">
        <v>33</v>
      </c>
      <c r="N35" s="175" t="s">
        <v>43</v>
      </c>
      <c r="O35" s="171" t="s">
        <v>32</v>
      </c>
      <c r="P35" s="173" t="s">
        <v>31</v>
      </c>
    </row>
    <row r="36" spans="1:16" ht="16.5" customHeight="1">
      <c r="A36" s="169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2"/>
      <c r="M36" s="172"/>
      <c r="N36" s="176"/>
      <c r="O36" s="172"/>
      <c r="P36" s="174"/>
    </row>
    <row r="37" spans="1:16" ht="16.5" customHeight="1">
      <c r="A37" s="6" t="s">
        <v>16</v>
      </c>
      <c r="B37" s="26">
        <f>SUM(C37:P37)</f>
        <v>5045814</v>
      </c>
      <c r="C37" s="7">
        <v>2572096</v>
      </c>
      <c r="D37" s="7">
        <v>52934</v>
      </c>
      <c r="E37" s="7">
        <v>300293</v>
      </c>
      <c r="F37" s="7">
        <v>736832</v>
      </c>
      <c r="G37" s="7">
        <v>67176</v>
      </c>
      <c r="H37" s="7">
        <v>68365</v>
      </c>
      <c r="I37" s="7">
        <v>186622</v>
      </c>
      <c r="J37" s="9">
        <v>12359</v>
      </c>
      <c r="K37" s="7">
        <v>127153</v>
      </c>
      <c r="L37" s="7">
        <v>128014</v>
      </c>
      <c r="M37" s="7">
        <v>116152</v>
      </c>
      <c r="N37" s="7">
        <v>129228</v>
      </c>
      <c r="O37" s="7">
        <v>140567</v>
      </c>
      <c r="P37" s="7">
        <v>408023</v>
      </c>
    </row>
    <row r="38" spans="1:16" ht="16.5" customHeight="1">
      <c r="A38" s="39">
        <v>6</v>
      </c>
      <c r="B38" s="27">
        <f>SUM(C38:P38)</f>
        <v>5244684</v>
      </c>
      <c r="C38" s="7">
        <v>2633201</v>
      </c>
      <c r="D38" s="7">
        <v>43783</v>
      </c>
      <c r="E38" s="7">
        <v>317761</v>
      </c>
      <c r="F38" s="7">
        <v>757197</v>
      </c>
      <c r="G38" s="7">
        <v>67866</v>
      </c>
      <c r="H38" s="7">
        <v>71531</v>
      </c>
      <c r="I38" s="7">
        <v>199233</v>
      </c>
      <c r="J38" s="9">
        <v>10316</v>
      </c>
      <c r="K38" s="7">
        <v>128488</v>
      </c>
      <c r="L38" s="7">
        <v>125960</v>
      </c>
      <c r="M38" s="7">
        <v>121898</v>
      </c>
      <c r="N38" s="7">
        <v>134512</v>
      </c>
      <c r="O38" s="7">
        <v>150294</v>
      </c>
      <c r="P38" s="7">
        <v>482644</v>
      </c>
    </row>
    <row r="39" spans="1:16" ht="16.5" customHeight="1">
      <c r="A39" s="39">
        <v>7</v>
      </c>
      <c r="B39" s="27">
        <f>SUM(C39:P39)</f>
        <v>5367337</v>
      </c>
      <c r="C39" s="7">
        <v>2694461</v>
      </c>
      <c r="D39" s="7">
        <v>35604</v>
      </c>
      <c r="E39" s="7">
        <v>316355</v>
      </c>
      <c r="F39" s="7">
        <v>791340</v>
      </c>
      <c r="G39" s="7">
        <v>69162</v>
      </c>
      <c r="H39" s="7">
        <v>86300</v>
      </c>
      <c r="I39" s="7">
        <v>209068</v>
      </c>
      <c r="J39" s="9">
        <v>9911</v>
      </c>
      <c r="K39" s="7">
        <v>134891</v>
      </c>
      <c r="L39" s="7">
        <v>108440</v>
      </c>
      <c r="M39" s="7">
        <v>118724</v>
      </c>
      <c r="N39" s="7">
        <v>159370</v>
      </c>
      <c r="O39" s="7">
        <v>156902</v>
      </c>
      <c r="P39" s="7">
        <v>476809</v>
      </c>
    </row>
    <row r="40" spans="1:16" ht="16.5" customHeight="1">
      <c r="A40" s="39">
        <v>8</v>
      </c>
      <c r="B40" s="27">
        <f>SUM(C40:P40)</f>
        <v>5473396</v>
      </c>
      <c r="C40" s="7">
        <v>2709496</v>
      </c>
      <c r="D40" s="7">
        <v>26229</v>
      </c>
      <c r="E40" s="7">
        <v>309498</v>
      </c>
      <c r="F40" s="7">
        <v>804666</v>
      </c>
      <c r="G40" s="7">
        <v>67742</v>
      </c>
      <c r="H40" s="7">
        <v>88502</v>
      </c>
      <c r="I40" s="7">
        <v>234772</v>
      </c>
      <c r="J40" s="9">
        <v>10290</v>
      </c>
      <c r="K40" s="7">
        <v>132658</v>
      </c>
      <c r="L40" s="7">
        <v>104156</v>
      </c>
      <c r="M40" s="7">
        <v>121073</v>
      </c>
      <c r="N40" s="7">
        <v>181061</v>
      </c>
      <c r="O40" s="7">
        <v>167131</v>
      </c>
      <c r="P40" s="7">
        <v>516122</v>
      </c>
    </row>
    <row r="41" spans="1:16" ht="16.5" customHeight="1">
      <c r="A41" s="38">
        <v>9</v>
      </c>
      <c r="B41" s="29">
        <f aca="true" t="shared" si="2" ref="B41:P41">SUM(B56)</f>
        <v>5160386</v>
      </c>
      <c r="C41" s="30">
        <f t="shared" si="2"/>
        <v>2342893</v>
      </c>
      <c r="D41" s="30">
        <f t="shared" si="2"/>
        <v>23449</v>
      </c>
      <c r="E41" s="30">
        <f t="shared" si="2"/>
        <v>299470</v>
      </c>
      <c r="F41" s="30">
        <f t="shared" si="2"/>
        <v>837651</v>
      </c>
      <c r="G41" s="30">
        <f t="shared" si="2"/>
        <v>64446</v>
      </c>
      <c r="H41" s="30">
        <f t="shared" si="2"/>
        <v>90742</v>
      </c>
      <c r="I41" s="30">
        <f t="shared" si="2"/>
        <v>251194</v>
      </c>
      <c r="J41" s="30">
        <f t="shared" si="2"/>
        <v>9141</v>
      </c>
      <c r="K41" s="30">
        <f t="shared" si="2"/>
        <v>130989</v>
      </c>
      <c r="L41" s="30">
        <f t="shared" si="2"/>
        <v>105154</v>
      </c>
      <c r="M41" s="30">
        <f t="shared" si="2"/>
        <v>120111</v>
      </c>
      <c r="N41" s="30">
        <f t="shared" si="2"/>
        <v>179497</v>
      </c>
      <c r="O41" s="30">
        <f t="shared" si="2"/>
        <v>173013</v>
      </c>
      <c r="P41" s="30">
        <f t="shared" si="2"/>
        <v>532636</v>
      </c>
    </row>
    <row r="42" spans="1:16" ht="16.5" customHeight="1">
      <c r="A42" s="3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6.5" customHeight="1">
      <c r="A43" s="6" t="s">
        <v>30</v>
      </c>
      <c r="B43" s="27">
        <f>SUM(C43:P43)</f>
        <v>5425324</v>
      </c>
      <c r="C43" s="7">
        <v>2686275</v>
      </c>
      <c r="D43" s="7">
        <v>25989</v>
      </c>
      <c r="E43" s="7">
        <v>303162</v>
      </c>
      <c r="F43" s="7">
        <v>802042</v>
      </c>
      <c r="G43" s="7">
        <v>66450</v>
      </c>
      <c r="H43" s="7">
        <v>88715</v>
      </c>
      <c r="I43" s="7">
        <v>235643</v>
      </c>
      <c r="J43" s="9">
        <v>10281</v>
      </c>
      <c r="K43" s="7">
        <v>129210</v>
      </c>
      <c r="L43" s="7">
        <v>102845</v>
      </c>
      <c r="M43" s="7">
        <v>122435</v>
      </c>
      <c r="N43" s="7">
        <v>166534</v>
      </c>
      <c r="O43" s="7">
        <v>166135</v>
      </c>
      <c r="P43" s="7">
        <v>519608</v>
      </c>
    </row>
    <row r="44" spans="1:16" ht="16.5" customHeight="1">
      <c r="A44" s="34" t="s">
        <v>22</v>
      </c>
      <c r="B44" s="27">
        <f>SUM(C44:P44)</f>
        <v>5449269</v>
      </c>
      <c r="C44" s="7">
        <v>2704195</v>
      </c>
      <c r="D44" s="7">
        <v>25137</v>
      </c>
      <c r="E44" s="7">
        <v>303890</v>
      </c>
      <c r="F44" s="7">
        <v>804938</v>
      </c>
      <c r="G44" s="7">
        <v>66313</v>
      </c>
      <c r="H44" s="7">
        <v>87458</v>
      </c>
      <c r="I44" s="7">
        <v>238212</v>
      </c>
      <c r="J44" s="9">
        <v>9645</v>
      </c>
      <c r="K44" s="7">
        <v>130424</v>
      </c>
      <c r="L44" s="7">
        <v>103462</v>
      </c>
      <c r="M44" s="7">
        <v>122359</v>
      </c>
      <c r="N44" s="7">
        <v>164453</v>
      </c>
      <c r="O44" s="7">
        <v>166057</v>
      </c>
      <c r="P44" s="7">
        <v>522726</v>
      </c>
    </row>
    <row r="45" spans="1:16" ht="16.5" customHeight="1">
      <c r="A45" s="34" t="s">
        <v>23</v>
      </c>
      <c r="B45" s="27">
        <f>SUM(C45:P45)</f>
        <v>5416150</v>
      </c>
      <c r="C45" s="7">
        <v>2672313</v>
      </c>
      <c r="D45" s="7">
        <v>24949</v>
      </c>
      <c r="E45" s="7">
        <v>302217</v>
      </c>
      <c r="F45" s="7">
        <v>802888</v>
      </c>
      <c r="G45" s="7">
        <v>66177</v>
      </c>
      <c r="H45" s="7">
        <v>86988</v>
      </c>
      <c r="I45" s="7">
        <v>239303</v>
      </c>
      <c r="J45" s="9">
        <v>9755</v>
      </c>
      <c r="K45" s="7">
        <v>128680</v>
      </c>
      <c r="L45" s="7">
        <v>101898</v>
      </c>
      <c r="M45" s="7">
        <v>123359</v>
      </c>
      <c r="N45" s="7">
        <v>165347</v>
      </c>
      <c r="O45" s="7">
        <v>167986</v>
      </c>
      <c r="P45" s="7">
        <v>524290</v>
      </c>
    </row>
    <row r="46" spans="1:16" ht="16.5" customHeight="1">
      <c r="A46" s="34" t="s">
        <v>24</v>
      </c>
      <c r="B46" s="27">
        <f>SUM(C46:P46)</f>
        <v>5455427</v>
      </c>
      <c r="C46" s="7">
        <v>2700176</v>
      </c>
      <c r="D46" s="7">
        <v>24868</v>
      </c>
      <c r="E46" s="7">
        <v>305230</v>
      </c>
      <c r="F46" s="7">
        <v>809809</v>
      </c>
      <c r="G46" s="7">
        <v>66132</v>
      </c>
      <c r="H46" s="7">
        <v>86491</v>
      </c>
      <c r="I46" s="7">
        <v>239097</v>
      </c>
      <c r="J46" s="9">
        <v>9829</v>
      </c>
      <c r="K46" s="7">
        <v>127205</v>
      </c>
      <c r="L46" s="7">
        <v>101265</v>
      </c>
      <c r="M46" s="7">
        <v>123358</v>
      </c>
      <c r="N46" s="7">
        <v>165793</v>
      </c>
      <c r="O46" s="7">
        <v>170641</v>
      </c>
      <c r="P46" s="7">
        <v>525533</v>
      </c>
    </row>
    <row r="47" spans="1:16" ht="16.5" customHeight="1">
      <c r="A47" s="18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6.5" customHeight="1">
      <c r="A48" s="34" t="s">
        <v>25</v>
      </c>
      <c r="B48" s="27">
        <f>SUM(C48:P48)</f>
        <v>5508759</v>
      </c>
      <c r="C48" s="7">
        <v>2735319</v>
      </c>
      <c r="D48" s="7">
        <v>24465</v>
      </c>
      <c r="E48" s="7">
        <v>305669</v>
      </c>
      <c r="F48" s="7">
        <v>820883</v>
      </c>
      <c r="G48" s="7">
        <v>65681</v>
      </c>
      <c r="H48" s="7">
        <v>86884</v>
      </c>
      <c r="I48" s="7">
        <v>240819</v>
      </c>
      <c r="J48" s="9">
        <v>9872</v>
      </c>
      <c r="K48" s="7">
        <v>128497</v>
      </c>
      <c r="L48" s="7">
        <v>101282</v>
      </c>
      <c r="M48" s="7">
        <v>123432</v>
      </c>
      <c r="N48" s="7">
        <v>166172</v>
      </c>
      <c r="O48" s="7">
        <v>172464</v>
      </c>
      <c r="P48" s="7">
        <v>527320</v>
      </c>
    </row>
    <row r="49" spans="1:16" ht="16.5" customHeight="1">
      <c r="A49" s="34" t="s">
        <v>26</v>
      </c>
      <c r="B49" s="27">
        <f>SUM(C49:P49)</f>
        <v>5500955</v>
      </c>
      <c r="C49" s="7">
        <v>2724932</v>
      </c>
      <c r="D49" s="7">
        <v>24277</v>
      </c>
      <c r="E49" s="7">
        <v>307976</v>
      </c>
      <c r="F49" s="7">
        <v>821359</v>
      </c>
      <c r="G49" s="7">
        <v>65444</v>
      </c>
      <c r="H49" s="7">
        <v>87002</v>
      </c>
      <c r="I49" s="7">
        <v>240481</v>
      </c>
      <c r="J49" s="9">
        <v>9765</v>
      </c>
      <c r="K49" s="7">
        <v>128726</v>
      </c>
      <c r="L49" s="7">
        <v>101971</v>
      </c>
      <c r="M49" s="7">
        <v>124020</v>
      </c>
      <c r="N49" s="7">
        <v>165909</v>
      </c>
      <c r="O49" s="7">
        <v>170176</v>
      </c>
      <c r="P49" s="7">
        <v>528917</v>
      </c>
    </row>
    <row r="50" spans="1:16" ht="16.5" customHeight="1">
      <c r="A50" s="35" t="s">
        <v>27</v>
      </c>
      <c r="B50" s="27">
        <f>SUM(C50:P50)</f>
        <v>5472643</v>
      </c>
      <c r="C50" s="7">
        <v>2707043</v>
      </c>
      <c r="D50" s="7">
        <v>24062</v>
      </c>
      <c r="E50" s="7">
        <v>301222</v>
      </c>
      <c r="F50" s="7">
        <v>818740</v>
      </c>
      <c r="G50" s="7">
        <v>65200</v>
      </c>
      <c r="H50" s="7">
        <v>88217</v>
      </c>
      <c r="I50" s="7">
        <v>238516</v>
      </c>
      <c r="J50" s="9">
        <v>9830</v>
      </c>
      <c r="K50" s="7">
        <v>125815</v>
      </c>
      <c r="L50" s="7">
        <v>101716</v>
      </c>
      <c r="M50" s="7">
        <v>124085</v>
      </c>
      <c r="N50" s="7">
        <v>167093</v>
      </c>
      <c r="O50" s="7">
        <v>170999</v>
      </c>
      <c r="P50" s="7">
        <v>530105</v>
      </c>
    </row>
    <row r="51" spans="1:16" ht="16.5" customHeight="1">
      <c r="A51" s="35" t="s">
        <v>28</v>
      </c>
      <c r="B51" s="27">
        <f>SUM(C51:P51)</f>
        <v>5519701</v>
      </c>
      <c r="C51" s="7">
        <v>2736759</v>
      </c>
      <c r="D51" s="7">
        <v>23278</v>
      </c>
      <c r="E51" s="7">
        <v>301412</v>
      </c>
      <c r="F51" s="7">
        <v>826542</v>
      </c>
      <c r="G51" s="7">
        <v>65176</v>
      </c>
      <c r="H51" s="7">
        <v>89764</v>
      </c>
      <c r="I51" s="7">
        <v>241994</v>
      </c>
      <c r="J51" s="9">
        <v>9661</v>
      </c>
      <c r="K51" s="7">
        <v>128281</v>
      </c>
      <c r="L51" s="7">
        <v>101020</v>
      </c>
      <c r="M51" s="7">
        <v>125630</v>
      </c>
      <c r="N51" s="7">
        <v>164644</v>
      </c>
      <c r="O51" s="7">
        <v>173633</v>
      </c>
      <c r="P51" s="7">
        <v>531907</v>
      </c>
    </row>
    <row r="52" spans="1:16" ht="16.5" customHeight="1">
      <c r="A52" s="18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6.5" customHeight="1">
      <c r="A53" s="35" t="s">
        <v>29</v>
      </c>
      <c r="B53" s="27">
        <f>SUM(C53:P53)</f>
        <v>5600671</v>
      </c>
      <c r="C53" s="7">
        <v>2775282</v>
      </c>
      <c r="D53" s="7">
        <v>23342</v>
      </c>
      <c r="E53" s="7">
        <v>307044</v>
      </c>
      <c r="F53" s="7">
        <v>843764</v>
      </c>
      <c r="G53" s="7">
        <v>65538</v>
      </c>
      <c r="H53" s="7">
        <v>91934</v>
      </c>
      <c r="I53" s="7">
        <v>248180</v>
      </c>
      <c r="J53" s="9">
        <v>9188</v>
      </c>
      <c r="K53" s="7">
        <v>129557</v>
      </c>
      <c r="L53" s="7">
        <v>102954</v>
      </c>
      <c r="M53" s="7">
        <v>127198</v>
      </c>
      <c r="N53" s="7">
        <v>166786</v>
      </c>
      <c r="O53" s="7">
        <v>175339</v>
      </c>
      <c r="P53" s="7">
        <v>534565</v>
      </c>
    </row>
    <row r="54" spans="1:16" ht="16.5" customHeight="1">
      <c r="A54" s="20" t="s">
        <v>21</v>
      </c>
      <c r="B54" s="27">
        <f>SUM(C54:P54)</f>
        <v>5170935</v>
      </c>
      <c r="C54" s="7">
        <v>2374048</v>
      </c>
      <c r="D54" s="7">
        <v>23301</v>
      </c>
      <c r="E54" s="7">
        <v>302344</v>
      </c>
      <c r="F54" s="7">
        <v>834701</v>
      </c>
      <c r="G54" s="7">
        <v>64793</v>
      </c>
      <c r="H54" s="7">
        <v>92386</v>
      </c>
      <c r="I54" s="7">
        <v>244540</v>
      </c>
      <c r="J54" s="9">
        <v>9180</v>
      </c>
      <c r="K54" s="7">
        <v>128174</v>
      </c>
      <c r="L54" s="7">
        <v>104031</v>
      </c>
      <c r="M54" s="7">
        <v>117865</v>
      </c>
      <c r="N54" s="7">
        <v>167472</v>
      </c>
      <c r="O54" s="7">
        <v>174424</v>
      </c>
      <c r="P54" s="7">
        <v>533676</v>
      </c>
    </row>
    <row r="55" spans="1:16" ht="16.5" customHeight="1">
      <c r="A55" s="17">
        <v>2</v>
      </c>
      <c r="B55" s="27">
        <f>SUM(C55:P55)</f>
        <v>5168888</v>
      </c>
      <c r="C55" s="7">
        <v>2364113</v>
      </c>
      <c r="D55" s="7">
        <v>22915</v>
      </c>
      <c r="E55" s="7">
        <v>301872</v>
      </c>
      <c r="F55" s="7">
        <v>836146</v>
      </c>
      <c r="G55" s="7">
        <v>64514</v>
      </c>
      <c r="H55" s="7">
        <v>94997</v>
      </c>
      <c r="I55" s="7">
        <v>246433</v>
      </c>
      <c r="J55" s="9">
        <v>9306</v>
      </c>
      <c r="K55" s="7">
        <v>127997</v>
      </c>
      <c r="L55" s="7">
        <v>106016</v>
      </c>
      <c r="M55" s="7">
        <v>118842</v>
      </c>
      <c r="N55" s="7">
        <v>167993</v>
      </c>
      <c r="O55" s="7">
        <v>174177</v>
      </c>
      <c r="P55" s="7">
        <v>533567</v>
      </c>
    </row>
    <row r="56" spans="1:16" ht="16.5" customHeight="1">
      <c r="A56" s="19">
        <v>3</v>
      </c>
      <c r="B56" s="28">
        <f>SUM(C56:P56)</f>
        <v>5160386</v>
      </c>
      <c r="C56" s="15">
        <v>2342893</v>
      </c>
      <c r="D56" s="15">
        <v>23449</v>
      </c>
      <c r="E56" s="15">
        <v>299470</v>
      </c>
      <c r="F56" s="15">
        <v>837651</v>
      </c>
      <c r="G56" s="15">
        <v>64446</v>
      </c>
      <c r="H56" s="15">
        <v>90742</v>
      </c>
      <c r="I56" s="15">
        <v>251194</v>
      </c>
      <c r="J56" s="16">
        <v>9141</v>
      </c>
      <c r="K56" s="15">
        <v>130989</v>
      </c>
      <c r="L56" s="15">
        <v>105154</v>
      </c>
      <c r="M56" s="15">
        <v>120111</v>
      </c>
      <c r="N56" s="15">
        <v>179497</v>
      </c>
      <c r="O56" s="15">
        <v>173013</v>
      </c>
      <c r="P56" s="15">
        <v>532636</v>
      </c>
    </row>
    <row r="57" spans="1:16" ht="16.5" customHeight="1">
      <c r="A57" s="1" t="s">
        <v>12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</sheetData>
  <sheetProtection/>
  <mergeCells count="32">
    <mergeCell ref="A5:M5"/>
    <mergeCell ref="A7:A8"/>
    <mergeCell ref="G7:G8"/>
    <mergeCell ref="J7:J8"/>
    <mergeCell ref="M7:M8"/>
    <mergeCell ref="E7:E8"/>
    <mergeCell ref="F7:F8"/>
    <mergeCell ref="B7:B8"/>
    <mergeCell ref="L7:L8"/>
    <mergeCell ref="K7:K8"/>
    <mergeCell ref="C7:C8"/>
    <mergeCell ref="D7:D8"/>
    <mergeCell ref="H7:H8"/>
    <mergeCell ref="I7:I8"/>
    <mergeCell ref="F35:F36"/>
    <mergeCell ref="G35:G36"/>
    <mergeCell ref="H35:H36"/>
    <mergeCell ref="I35:I36"/>
    <mergeCell ref="B35:B36"/>
    <mergeCell ref="C35:C36"/>
    <mergeCell ref="D35:D36"/>
    <mergeCell ref="E35:E36"/>
    <mergeCell ref="A33:P33"/>
    <mergeCell ref="A35:A36"/>
    <mergeCell ref="A3:P3"/>
    <mergeCell ref="O35:O36"/>
    <mergeCell ref="P35:P36"/>
    <mergeCell ref="J35:J36"/>
    <mergeCell ref="K35:K36"/>
    <mergeCell ref="M35:M36"/>
    <mergeCell ref="N35:N36"/>
    <mergeCell ref="L35:L36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42">
      <selection activeCell="A56" sqref="A56"/>
    </sheetView>
  </sheetViews>
  <sheetFormatPr defaultColWidth="11.8984375" defaultRowHeight="18.75" customHeight="1"/>
  <cols>
    <col min="1" max="2" width="9.3984375" style="0" customWidth="1"/>
    <col min="3" max="3" width="11.8984375" style="0" customWidth="1"/>
    <col min="4" max="4" width="13.09765625" style="0" customWidth="1"/>
    <col min="5" max="5" width="11.8984375" style="0" customWidth="1"/>
    <col min="6" max="6" width="13.09765625" style="0" customWidth="1"/>
    <col min="7" max="10" width="11.8984375" style="0" customWidth="1"/>
    <col min="11" max="11" width="13.09765625" style="0" customWidth="1"/>
  </cols>
  <sheetData>
    <row r="1" spans="1:16" ht="18.75" customHeight="1">
      <c r="A1" s="31" t="s">
        <v>49</v>
      </c>
      <c r="B1" s="1"/>
      <c r="C1" s="1"/>
      <c r="D1" s="1"/>
      <c r="E1" s="1"/>
      <c r="F1" s="1"/>
      <c r="G1" s="1"/>
      <c r="H1" s="1"/>
      <c r="K1" s="1"/>
      <c r="L1" s="1"/>
      <c r="M1" s="1"/>
      <c r="N1" s="1"/>
      <c r="O1" s="187" t="s">
        <v>110</v>
      </c>
      <c r="P1" s="188"/>
    </row>
    <row r="2" spans="1:16" ht="18.7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  <c r="P2" s="1"/>
    </row>
    <row r="3" spans="1:16" ht="18.75" customHeight="1">
      <c r="A3" s="167" t="s">
        <v>81</v>
      </c>
      <c r="B3" s="167"/>
      <c r="C3" s="167"/>
      <c r="D3" s="167"/>
      <c r="E3" s="167"/>
      <c r="F3" s="167"/>
      <c r="G3" s="167"/>
      <c r="H3" s="167"/>
      <c r="K3" s="167" t="s">
        <v>109</v>
      </c>
      <c r="L3" s="167"/>
      <c r="M3" s="167"/>
      <c r="N3" s="167"/>
      <c r="O3" s="167"/>
      <c r="P3" s="167"/>
    </row>
    <row r="4" spans="1:16" ht="18.75" customHeight="1" thickBot="1">
      <c r="A4" s="41"/>
      <c r="B4" s="41"/>
      <c r="C4" s="41"/>
      <c r="D4" s="41"/>
      <c r="E4" s="41"/>
      <c r="F4" s="41"/>
      <c r="G4" s="41"/>
      <c r="H4" s="41"/>
      <c r="K4" s="1"/>
      <c r="L4" s="2"/>
      <c r="M4" s="2"/>
      <c r="N4" s="2"/>
      <c r="O4" s="2"/>
      <c r="P4" s="3" t="s">
        <v>108</v>
      </c>
    </row>
    <row r="5" spans="1:16" ht="18.75" customHeight="1">
      <c r="A5" s="200" t="s">
        <v>48</v>
      </c>
      <c r="B5" s="201"/>
      <c r="C5" s="195" t="s">
        <v>50</v>
      </c>
      <c r="D5" s="186"/>
      <c r="E5" s="184" t="s">
        <v>47</v>
      </c>
      <c r="F5" s="184"/>
      <c r="G5" s="184"/>
      <c r="H5" s="184"/>
      <c r="K5" s="168" t="s">
        <v>107</v>
      </c>
      <c r="L5" s="177" t="s">
        <v>106</v>
      </c>
      <c r="M5" s="189" t="s">
        <v>105</v>
      </c>
      <c r="N5" s="191"/>
      <c r="O5" s="189" t="s">
        <v>104</v>
      </c>
      <c r="P5" s="190"/>
    </row>
    <row r="6" spans="1:16" ht="18.75" customHeight="1">
      <c r="A6" s="210"/>
      <c r="B6" s="204"/>
      <c r="C6" s="209" t="s">
        <v>51</v>
      </c>
      <c r="D6" s="209" t="s">
        <v>52</v>
      </c>
      <c r="E6" s="209" t="s">
        <v>51</v>
      </c>
      <c r="F6" s="209" t="s">
        <v>53</v>
      </c>
      <c r="G6" s="207" t="s">
        <v>46</v>
      </c>
      <c r="H6" s="208"/>
      <c r="K6" s="169"/>
      <c r="L6" s="176"/>
      <c r="M6" s="88" t="s">
        <v>103</v>
      </c>
      <c r="N6" s="88" t="s">
        <v>85</v>
      </c>
      <c r="O6" s="88" t="s">
        <v>103</v>
      </c>
      <c r="P6" s="87" t="s">
        <v>85</v>
      </c>
    </row>
    <row r="7" spans="1:16" ht="18.75" customHeight="1">
      <c r="A7" s="182"/>
      <c r="B7" s="169"/>
      <c r="C7" s="176"/>
      <c r="D7" s="176"/>
      <c r="E7" s="176"/>
      <c r="F7" s="176"/>
      <c r="G7" s="49" t="s">
        <v>54</v>
      </c>
      <c r="H7" s="50" t="s">
        <v>53</v>
      </c>
      <c r="K7" s="82" t="s">
        <v>102</v>
      </c>
      <c r="L7" s="68">
        <v>16</v>
      </c>
      <c r="M7" s="68">
        <v>471388</v>
      </c>
      <c r="N7" s="68">
        <v>415651</v>
      </c>
      <c r="O7" s="68">
        <v>218</v>
      </c>
      <c r="P7" s="66" t="s">
        <v>101</v>
      </c>
    </row>
    <row r="8" spans="1:16" ht="18.75" customHeight="1">
      <c r="A8" s="202" t="s">
        <v>55</v>
      </c>
      <c r="B8" s="203"/>
      <c r="C8" s="7">
        <v>2892</v>
      </c>
      <c r="D8" s="7">
        <v>3515277</v>
      </c>
      <c r="E8" s="7">
        <v>2528</v>
      </c>
      <c r="F8" s="7">
        <v>3877818</v>
      </c>
      <c r="G8" s="7">
        <v>84</v>
      </c>
      <c r="H8" s="7">
        <v>257747</v>
      </c>
      <c r="K8" s="81" t="s">
        <v>111</v>
      </c>
      <c r="L8" s="68">
        <v>16</v>
      </c>
      <c r="M8" s="68">
        <v>405214</v>
      </c>
      <c r="N8" s="68">
        <v>380850</v>
      </c>
      <c r="O8" s="68">
        <v>226</v>
      </c>
      <c r="P8" s="66" t="s">
        <v>101</v>
      </c>
    </row>
    <row r="9" spans="1:16" ht="18.75" customHeight="1">
      <c r="A9" s="196">
        <v>6</v>
      </c>
      <c r="B9" s="197"/>
      <c r="C9" s="7">
        <v>2922</v>
      </c>
      <c r="D9" s="7">
        <v>3370784</v>
      </c>
      <c r="E9" s="7">
        <v>3086</v>
      </c>
      <c r="F9" s="7">
        <v>4231755</v>
      </c>
      <c r="G9" s="7">
        <v>124</v>
      </c>
      <c r="H9" s="7">
        <v>496018</v>
      </c>
      <c r="K9" s="81" t="s">
        <v>112</v>
      </c>
      <c r="L9" s="41">
        <v>16</v>
      </c>
      <c r="M9" s="68">
        <v>469831</v>
      </c>
      <c r="N9" s="68">
        <v>395100</v>
      </c>
      <c r="O9" s="68">
        <v>259</v>
      </c>
      <c r="P9" s="66" t="s">
        <v>101</v>
      </c>
    </row>
    <row r="10" spans="1:16" ht="18.75" customHeight="1">
      <c r="A10" s="196">
        <v>7</v>
      </c>
      <c r="B10" s="197"/>
      <c r="C10" s="7">
        <v>2824</v>
      </c>
      <c r="D10" s="7">
        <v>3239206</v>
      </c>
      <c r="E10" s="7">
        <v>4212</v>
      </c>
      <c r="F10" s="7">
        <v>6672545</v>
      </c>
      <c r="G10" s="7">
        <v>133</v>
      </c>
      <c r="H10" s="7">
        <v>804489</v>
      </c>
      <c r="K10" s="81" t="s">
        <v>113</v>
      </c>
      <c r="L10" s="41">
        <v>16</v>
      </c>
      <c r="M10" s="68">
        <v>542170</v>
      </c>
      <c r="N10" s="68">
        <v>462503</v>
      </c>
      <c r="O10" s="68">
        <v>272</v>
      </c>
      <c r="P10" s="66" t="s">
        <v>101</v>
      </c>
    </row>
    <row r="11" spans="1:16" ht="18.75" customHeight="1">
      <c r="A11" s="196">
        <v>8</v>
      </c>
      <c r="B11" s="197"/>
      <c r="C11" s="46">
        <v>3026</v>
      </c>
      <c r="D11" s="46">
        <v>3326902</v>
      </c>
      <c r="E11" s="46">
        <v>3979</v>
      </c>
      <c r="F11" s="46">
        <v>5537222</v>
      </c>
      <c r="G11" s="46">
        <v>151</v>
      </c>
      <c r="H11" s="46">
        <v>496140</v>
      </c>
      <c r="K11" s="86" t="s">
        <v>114</v>
      </c>
      <c r="L11" s="85">
        <f>SUM(L26)</f>
        <v>15</v>
      </c>
      <c r="M11" s="85">
        <f>SUM(M13:M26)</f>
        <v>473735</v>
      </c>
      <c r="N11" s="85">
        <f>SUM(N13:N26)</f>
        <v>311969</v>
      </c>
      <c r="O11" s="84" t="s">
        <v>99</v>
      </c>
      <c r="P11" s="84" t="s">
        <v>99</v>
      </c>
    </row>
    <row r="12" spans="1:16" ht="18.75" customHeight="1">
      <c r="A12" s="205">
        <v>9</v>
      </c>
      <c r="B12" s="206"/>
      <c r="C12" s="30">
        <f aca="true" t="shared" si="0" ref="C12:H12">SUM(C14:C27)</f>
        <v>2867</v>
      </c>
      <c r="D12" s="30">
        <f t="shared" si="0"/>
        <v>3210283</v>
      </c>
      <c r="E12" s="30">
        <f t="shared" si="0"/>
        <v>4019</v>
      </c>
      <c r="F12" s="30">
        <f t="shared" si="0"/>
        <v>6172164</v>
      </c>
      <c r="G12" s="30">
        <f t="shared" si="0"/>
        <v>139</v>
      </c>
      <c r="H12" s="30">
        <f t="shared" si="0"/>
        <v>453670</v>
      </c>
      <c r="K12" s="83"/>
      <c r="L12" s="36"/>
      <c r="M12" s="36"/>
      <c r="N12" s="36"/>
      <c r="O12" s="36"/>
      <c r="P12" s="36"/>
    </row>
    <row r="13" spans="1:16" ht="18.75" customHeight="1">
      <c r="A13" s="45"/>
      <c r="B13" s="44"/>
      <c r="C13" s="14"/>
      <c r="D13" s="14"/>
      <c r="E13" s="14"/>
      <c r="F13" s="14"/>
      <c r="G13" s="14"/>
      <c r="H13" s="14"/>
      <c r="K13" s="82" t="s">
        <v>100</v>
      </c>
      <c r="L13" s="41">
        <v>16</v>
      </c>
      <c r="M13" s="68">
        <v>35163</v>
      </c>
      <c r="N13" s="68">
        <v>29818</v>
      </c>
      <c r="O13" s="66" t="s">
        <v>99</v>
      </c>
      <c r="P13" s="66" t="s">
        <v>99</v>
      </c>
    </row>
    <row r="14" spans="1:16" ht="18.75" customHeight="1">
      <c r="A14" s="192" t="s">
        <v>45</v>
      </c>
      <c r="B14" s="204"/>
      <c r="C14" s="7">
        <v>244</v>
      </c>
      <c r="D14" s="7">
        <v>280483</v>
      </c>
      <c r="E14" s="7">
        <v>336</v>
      </c>
      <c r="F14" s="7">
        <v>716810</v>
      </c>
      <c r="G14" s="7">
        <v>11</v>
      </c>
      <c r="H14" s="7">
        <v>180623</v>
      </c>
      <c r="K14" s="81" t="s">
        <v>115</v>
      </c>
      <c r="L14" s="41">
        <v>16</v>
      </c>
      <c r="M14" s="68">
        <v>37630</v>
      </c>
      <c r="N14" s="68">
        <v>27165</v>
      </c>
      <c r="O14" s="66" t="s">
        <v>99</v>
      </c>
      <c r="P14" s="66" t="s">
        <v>99</v>
      </c>
    </row>
    <row r="15" spans="1:16" ht="18.75" customHeight="1">
      <c r="A15" s="42" t="s">
        <v>56</v>
      </c>
      <c r="B15" s="51" t="s">
        <v>58</v>
      </c>
      <c r="C15" s="7">
        <v>218</v>
      </c>
      <c r="D15" s="7">
        <v>219629</v>
      </c>
      <c r="E15" s="7">
        <v>173</v>
      </c>
      <c r="F15" s="7">
        <v>1008936</v>
      </c>
      <c r="G15" s="7">
        <v>9</v>
      </c>
      <c r="H15" s="7">
        <v>17991</v>
      </c>
      <c r="K15" s="81" t="s">
        <v>116</v>
      </c>
      <c r="L15" s="41">
        <v>16</v>
      </c>
      <c r="M15" s="68">
        <v>31819</v>
      </c>
      <c r="N15" s="68">
        <v>20465</v>
      </c>
      <c r="O15" s="66" t="s">
        <v>99</v>
      </c>
      <c r="P15" s="66" t="s">
        <v>99</v>
      </c>
    </row>
    <row r="16" spans="1:16" ht="18.75" customHeight="1">
      <c r="A16" s="42" t="s">
        <v>56</v>
      </c>
      <c r="B16" s="51" t="s">
        <v>59</v>
      </c>
      <c r="C16" s="7">
        <v>259</v>
      </c>
      <c r="D16" s="7">
        <v>309311</v>
      </c>
      <c r="E16" s="7">
        <v>398</v>
      </c>
      <c r="F16" s="7">
        <v>402392</v>
      </c>
      <c r="G16" s="7">
        <v>7</v>
      </c>
      <c r="H16" s="7">
        <v>13320</v>
      </c>
      <c r="K16" s="81" t="s">
        <v>117</v>
      </c>
      <c r="L16" s="41">
        <v>16</v>
      </c>
      <c r="M16" s="68">
        <v>41677</v>
      </c>
      <c r="N16" s="68">
        <v>27356</v>
      </c>
      <c r="O16" s="66" t="s">
        <v>99</v>
      </c>
      <c r="P16" s="66" t="s">
        <v>99</v>
      </c>
    </row>
    <row r="17" spans="1:16" ht="18.75" customHeight="1">
      <c r="A17" s="42" t="s">
        <v>56</v>
      </c>
      <c r="B17" s="51" t="s">
        <v>60</v>
      </c>
      <c r="C17" s="7">
        <v>274</v>
      </c>
      <c r="D17" s="7">
        <v>286498</v>
      </c>
      <c r="E17" s="7">
        <v>312</v>
      </c>
      <c r="F17" s="7">
        <v>315200</v>
      </c>
      <c r="G17" s="7">
        <v>11</v>
      </c>
      <c r="H17" s="7">
        <v>24752</v>
      </c>
      <c r="K17" s="78"/>
      <c r="L17" s="36"/>
      <c r="M17" s="36"/>
      <c r="N17" s="36"/>
      <c r="O17" s="66"/>
      <c r="P17" s="66"/>
    </row>
    <row r="18" spans="1:16" ht="18.75" customHeight="1">
      <c r="A18" s="42" t="s">
        <v>57</v>
      </c>
      <c r="B18" s="43"/>
      <c r="C18" s="14"/>
      <c r="D18" s="14"/>
      <c r="E18" s="14"/>
      <c r="F18" s="14"/>
      <c r="G18" s="14"/>
      <c r="H18" s="14"/>
      <c r="K18" s="81" t="s">
        <v>118</v>
      </c>
      <c r="L18" s="41">
        <v>16</v>
      </c>
      <c r="M18" s="68">
        <v>49126</v>
      </c>
      <c r="N18" s="65">
        <v>39453</v>
      </c>
      <c r="O18" s="66" t="s">
        <v>99</v>
      </c>
      <c r="P18" s="66" t="s">
        <v>99</v>
      </c>
    </row>
    <row r="19" spans="1:16" ht="18.75" customHeight="1">
      <c r="A19" s="42" t="s">
        <v>56</v>
      </c>
      <c r="B19" s="51" t="s">
        <v>61</v>
      </c>
      <c r="C19" s="7">
        <v>203</v>
      </c>
      <c r="D19" s="7">
        <v>217962</v>
      </c>
      <c r="E19" s="7">
        <v>148</v>
      </c>
      <c r="F19" s="7">
        <v>248726</v>
      </c>
      <c r="G19" s="7">
        <v>20</v>
      </c>
      <c r="H19" s="7">
        <v>43734</v>
      </c>
      <c r="K19" s="90" t="s">
        <v>119</v>
      </c>
      <c r="L19" s="80">
        <v>16</v>
      </c>
      <c r="M19" s="68">
        <v>33332</v>
      </c>
      <c r="N19" s="79">
        <v>29814</v>
      </c>
      <c r="O19" s="66" t="s">
        <v>99</v>
      </c>
      <c r="P19" s="66" t="s">
        <v>99</v>
      </c>
    </row>
    <row r="20" spans="1:16" ht="18.75" customHeight="1">
      <c r="A20" s="42" t="s">
        <v>56</v>
      </c>
      <c r="B20" s="51" t="s">
        <v>62</v>
      </c>
      <c r="C20" s="7">
        <v>261</v>
      </c>
      <c r="D20" s="7">
        <v>326321</v>
      </c>
      <c r="E20" s="7">
        <v>588</v>
      </c>
      <c r="F20" s="7">
        <v>541136</v>
      </c>
      <c r="G20" s="7">
        <v>17</v>
      </c>
      <c r="H20" s="7">
        <v>58456</v>
      </c>
      <c r="K20" s="81" t="s">
        <v>120</v>
      </c>
      <c r="L20" s="41">
        <v>16</v>
      </c>
      <c r="M20" s="68">
        <v>31861</v>
      </c>
      <c r="N20" s="79">
        <v>29290</v>
      </c>
      <c r="O20" s="66" t="s">
        <v>99</v>
      </c>
      <c r="P20" s="66" t="s">
        <v>99</v>
      </c>
    </row>
    <row r="21" spans="1:16" ht="18.75" customHeight="1">
      <c r="A21" s="42" t="s">
        <v>56</v>
      </c>
      <c r="B21" s="51" t="s">
        <v>63</v>
      </c>
      <c r="C21" s="7">
        <v>239</v>
      </c>
      <c r="D21" s="7">
        <v>271013</v>
      </c>
      <c r="E21" s="7">
        <v>359</v>
      </c>
      <c r="F21" s="7">
        <v>979448</v>
      </c>
      <c r="G21" s="7">
        <v>11</v>
      </c>
      <c r="H21" s="7">
        <v>13733</v>
      </c>
      <c r="K21" s="81" t="s">
        <v>121</v>
      </c>
      <c r="L21" s="41">
        <v>16</v>
      </c>
      <c r="M21" s="68">
        <v>35578</v>
      </c>
      <c r="N21" s="79">
        <v>25381</v>
      </c>
      <c r="O21" s="66" t="s">
        <v>99</v>
      </c>
      <c r="P21" s="66" t="s">
        <v>99</v>
      </c>
    </row>
    <row r="22" spans="1:16" ht="18.75" customHeight="1">
      <c r="A22" s="42" t="s">
        <v>56</v>
      </c>
      <c r="B22" s="51" t="s">
        <v>64</v>
      </c>
      <c r="C22" s="7">
        <v>192</v>
      </c>
      <c r="D22" s="7">
        <v>189018</v>
      </c>
      <c r="E22" s="7">
        <v>183</v>
      </c>
      <c r="F22" s="7">
        <v>202176</v>
      </c>
      <c r="G22" s="7">
        <v>9</v>
      </c>
      <c r="H22" s="7">
        <v>8125</v>
      </c>
      <c r="K22" s="78"/>
      <c r="L22" s="36"/>
      <c r="M22" s="36"/>
      <c r="N22" s="77"/>
      <c r="O22" s="66"/>
      <c r="P22" s="66"/>
    </row>
    <row r="23" spans="1:16" ht="18.75" customHeight="1">
      <c r="A23" s="14"/>
      <c r="B23" s="43"/>
      <c r="C23" s="14"/>
      <c r="D23" s="14"/>
      <c r="E23" s="14"/>
      <c r="F23" s="14"/>
      <c r="G23" s="14"/>
      <c r="H23" s="14"/>
      <c r="K23" s="81" t="s">
        <v>122</v>
      </c>
      <c r="L23" s="41">
        <v>16</v>
      </c>
      <c r="M23" s="68">
        <v>32636</v>
      </c>
      <c r="N23" s="76">
        <v>21038</v>
      </c>
      <c r="O23" s="66" t="s">
        <v>99</v>
      </c>
      <c r="P23" s="66" t="s">
        <v>99</v>
      </c>
    </row>
    <row r="24" spans="1:16" ht="18.75" customHeight="1">
      <c r="A24" s="42" t="s">
        <v>56</v>
      </c>
      <c r="B24" s="51" t="s">
        <v>66</v>
      </c>
      <c r="C24" s="7">
        <v>272</v>
      </c>
      <c r="D24" s="7">
        <v>292338</v>
      </c>
      <c r="E24" s="7">
        <v>383</v>
      </c>
      <c r="F24" s="7">
        <v>434590</v>
      </c>
      <c r="G24" s="7">
        <v>22</v>
      </c>
      <c r="H24" s="7">
        <v>44072</v>
      </c>
      <c r="K24" s="81" t="s">
        <v>123</v>
      </c>
      <c r="L24" s="41">
        <v>16</v>
      </c>
      <c r="M24" s="68">
        <v>34386</v>
      </c>
      <c r="N24" s="76">
        <v>23867</v>
      </c>
      <c r="O24" s="66" t="s">
        <v>99</v>
      </c>
      <c r="P24" s="66" t="s">
        <v>99</v>
      </c>
    </row>
    <row r="25" spans="1:16" ht="18.75" customHeight="1">
      <c r="A25" s="192" t="s">
        <v>67</v>
      </c>
      <c r="B25" s="204"/>
      <c r="C25" s="7">
        <v>219</v>
      </c>
      <c r="D25" s="7">
        <v>244830</v>
      </c>
      <c r="E25" s="7">
        <v>361</v>
      </c>
      <c r="F25" s="7">
        <v>348160</v>
      </c>
      <c r="G25" s="7">
        <v>5</v>
      </c>
      <c r="H25" s="7">
        <v>7946</v>
      </c>
      <c r="K25" s="81" t="s">
        <v>124</v>
      </c>
      <c r="L25" s="41">
        <v>15</v>
      </c>
      <c r="M25" s="68">
        <v>46827</v>
      </c>
      <c r="N25" s="75">
        <v>16505</v>
      </c>
      <c r="O25" s="66" t="s">
        <v>99</v>
      </c>
      <c r="P25" s="66" t="s">
        <v>99</v>
      </c>
    </row>
    <row r="26" spans="1:16" ht="18.75" customHeight="1">
      <c r="A26" s="42" t="s">
        <v>56</v>
      </c>
      <c r="B26" s="51" t="s">
        <v>68</v>
      </c>
      <c r="C26" s="7">
        <v>218</v>
      </c>
      <c r="D26" s="7">
        <v>235186</v>
      </c>
      <c r="E26" s="7">
        <v>368</v>
      </c>
      <c r="F26" s="7">
        <v>384764</v>
      </c>
      <c r="G26" s="7">
        <v>10</v>
      </c>
      <c r="H26" s="7">
        <v>29848</v>
      </c>
      <c r="K26" s="91" t="s">
        <v>65</v>
      </c>
      <c r="L26" s="74">
        <v>15</v>
      </c>
      <c r="M26" s="73">
        <v>63700</v>
      </c>
      <c r="N26" s="72">
        <v>21817</v>
      </c>
      <c r="O26" s="71" t="s">
        <v>99</v>
      </c>
      <c r="P26" s="71" t="s">
        <v>99</v>
      </c>
    </row>
    <row r="27" spans="1:16" ht="18.75" customHeight="1">
      <c r="A27" s="50" t="s">
        <v>56</v>
      </c>
      <c r="B27" s="52" t="s">
        <v>69</v>
      </c>
      <c r="C27" s="15">
        <v>268</v>
      </c>
      <c r="D27" s="15">
        <v>337694</v>
      </c>
      <c r="E27" s="15">
        <v>410</v>
      </c>
      <c r="F27" s="15">
        <v>589826</v>
      </c>
      <c r="G27" s="15">
        <v>7</v>
      </c>
      <c r="H27" s="15">
        <v>11070</v>
      </c>
      <c r="K27" s="70" t="s">
        <v>98</v>
      </c>
      <c r="L27" s="1"/>
      <c r="M27" s="1"/>
      <c r="N27" s="1"/>
      <c r="O27" s="1"/>
      <c r="P27" s="1"/>
    </row>
    <row r="28" spans="1:8" ht="18.75" customHeight="1">
      <c r="A28" s="41" t="s">
        <v>44</v>
      </c>
      <c r="B28" s="41"/>
      <c r="C28" s="41"/>
      <c r="D28" s="41"/>
      <c r="E28" s="41"/>
      <c r="F28" s="41"/>
      <c r="G28" s="41"/>
      <c r="H28" s="41"/>
    </row>
    <row r="31" spans="1:6" ht="18.75" customHeight="1">
      <c r="A31" s="167" t="s">
        <v>80</v>
      </c>
      <c r="B31" s="167"/>
      <c r="C31" s="167"/>
      <c r="D31" s="167"/>
      <c r="E31" s="167"/>
      <c r="F31" s="167"/>
    </row>
    <row r="32" spans="1:15" ht="18.75" customHeight="1">
      <c r="A32" s="192" t="s">
        <v>79</v>
      </c>
      <c r="B32" s="192"/>
      <c r="C32" s="192"/>
      <c r="D32" s="192"/>
      <c r="E32" s="192"/>
      <c r="F32" s="192"/>
      <c r="K32" s="185" t="s">
        <v>131</v>
      </c>
      <c r="L32" s="185"/>
      <c r="M32" s="185"/>
      <c r="N32" s="185"/>
      <c r="O32" s="185"/>
    </row>
    <row r="33" spans="1:15" ht="18.75" customHeight="1" thickBot="1">
      <c r="A33" s="5"/>
      <c r="B33" s="58"/>
      <c r="C33" s="58"/>
      <c r="D33" s="58"/>
      <c r="E33" s="58"/>
      <c r="F33" s="57" t="s">
        <v>74</v>
      </c>
      <c r="K33" s="70"/>
      <c r="L33" s="2"/>
      <c r="M33" s="2"/>
      <c r="N33" s="2"/>
      <c r="O33" s="3" t="s">
        <v>0</v>
      </c>
    </row>
    <row r="34" spans="1:15" ht="18.75" customHeight="1">
      <c r="A34" s="200" t="s">
        <v>73</v>
      </c>
      <c r="B34" s="201"/>
      <c r="C34" s="195" t="s">
        <v>75</v>
      </c>
      <c r="D34" s="186"/>
      <c r="E34" s="195" t="s">
        <v>77</v>
      </c>
      <c r="F34" s="184"/>
      <c r="K34" s="168" t="s">
        <v>130</v>
      </c>
      <c r="L34" s="183" t="s">
        <v>129</v>
      </c>
      <c r="M34" s="186"/>
      <c r="N34" s="183" t="s">
        <v>128</v>
      </c>
      <c r="O34" s="184"/>
    </row>
    <row r="35" spans="1:15" ht="18.75" customHeight="1">
      <c r="A35" s="182"/>
      <c r="B35" s="169"/>
      <c r="C35" s="33" t="s">
        <v>72</v>
      </c>
      <c r="D35" s="59" t="s">
        <v>76</v>
      </c>
      <c r="E35" s="33" t="s">
        <v>72</v>
      </c>
      <c r="F35" s="60" t="s">
        <v>78</v>
      </c>
      <c r="K35" s="169"/>
      <c r="L35" s="49" t="s">
        <v>132</v>
      </c>
      <c r="M35" s="49" t="s">
        <v>133</v>
      </c>
      <c r="N35" s="49" t="s">
        <v>132</v>
      </c>
      <c r="O35" s="60" t="s">
        <v>133</v>
      </c>
    </row>
    <row r="36" spans="1:15" ht="18.75" customHeight="1">
      <c r="A36" s="202" t="s">
        <v>55</v>
      </c>
      <c r="B36" s="203"/>
      <c r="C36" s="7">
        <v>208</v>
      </c>
      <c r="D36" s="7">
        <v>5679</v>
      </c>
      <c r="E36" s="7">
        <v>229</v>
      </c>
      <c r="F36" s="7">
        <v>5215</v>
      </c>
      <c r="K36" s="92" t="s">
        <v>127</v>
      </c>
      <c r="L36" s="7">
        <v>763390</v>
      </c>
      <c r="M36" s="7">
        <v>680127</v>
      </c>
      <c r="N36" s="7">
        <v>1857120</v>
      </c>
      <c r="O36" s="7">
        <v>1847767</v>
      </c>
    </row>
    <row r="37" spans="1:15" ht="18.75" customHeight="1">
      <c r="A37" s="196">
        <v>6</v>
      </c>
      <c r="B37" s="197"/>
      <c r="C37" s="7">
        <v>233</v>
      </c>
      <c r="D37" s="7">
        <v>5397</v>
      </c>
      <c r="E37" s="7">
        <v>222</v>
      </c>
      <c r="F37" s="7">
        <v>4982</v>
      </c>
      <c r="K37" s="81" t="s">
        <v>111</v>
      </c>
      <c r="L37" s="7">
        <v>794933</v>
      </c>
      <c r="M37" s="7">
        <v>705544</v>
      </c>
      <c r="N37" s="7">
        <v>1886333</v>
      </c>
      <c r="O37" s="7">
        <v>1848919</v>
      </c>
    </row>
    <row r="38" spans="1:15" ht="18.75" customHeight="1">
      <c r="A38" s="196">
        <v>7</v>
      </c>
      <c r="B38" s="197"/>
      <c r="C38" s="56">
        <v>232</v>
      </c>
      <c r="D38" s="7">
        <v>4925</v>
      </c>
      <c r="E38" s="7">
        <v>235</v>
      </c>
      <c r="F38" s="7">
        <v>4470</v>
      </c>
      <c r="K38" s="81" t="s">
        <v>112</v>
      </c>
      <c r="L38" s="7">
        <v>766453</v>
      </c>
      <c r="M38" s="7">
        <v>695933</v>
      </c>
      <c r="N38" s="7">
        <v>1798512</v>
      </c>
      <c r="O38" s="7">
        <v>1809123</v>
      </c>
    </row>
    <row r="39" spans="1:15" ht="18.75" customHeight="1">
      <c r="A39" s="196">
        <v>8</v>
      </c>
      <c r="B39" s="197"/>
      <c r="C39" s="56">
        <v>237</v>
      </c>
      <c r="D39" s="7">
        <v>4540</v>
      </c>
      <c r="E39" s="7">
        <v>258</v>
      </c>
      <c r="F39" s="7">
        <v>4591</v>
      </c>
      <c r="K39" s="81" t="s">
        <v>113</v>
      </c>
      <c r="L39" s="7">
        <v>769967</v>
      </c>
      <c r="M39" s="7">
        <v>694507</v>
      </c>
      <c r="N39" s="7">
        <v>1745190</v>
      </c>
      <c r="O39" s="7">
        <v>1795762</v>
      </c>
    </row>
    <row r="40" spans="1:15" ht="18.75" customHeight="1">
      <c r="A40" s="198">
        <v>9</v>
      </c>
      <c r="B40" s="199"/>
      <c r="C40" s="55">
        <v>236</v>
      </c>
      <c r="D40" s="54">
        <v>4287</v>
      </c>
      <c r="E40" s="55">
        <v>271</v>
      </c>
      <c r="F40" s="54">
        <v>4031</v>
      </c>
      <c r="K40" s="86" t="s">
        <v>114</v>
      </c>
      <c r="L40" s="30">
        <f>SUM(L42:L55)</f>
        <v>813271</v>
      </c>
      <c r="M40" s="30">
        <f>SUM(M42:M55)</f>
        <v>746457</v>
      </c>
      <c r="N40" s="30">
        <f>SUM(N42:N55)</f>
        <v>1844770</v>
      </c>
      <c r="O40" s="30">
        <f>SUM(O42:O55)</f>
        <v>1946772</v>
      </c>
    </row>
    <row r="41" spans="1:15" ht="18.75" customHeight="1">
      <c r="A41" s="53" t="s">
        <v>71</v>
      </c>
      <c r="B41" s="41"/>
      <c r="C41" s="41"/>
      <c r="D41" s="41"/>
      <c r="E41" s="41"/>
      <c r="F41" s="41"/>
      <c r="K41" s="37"/>
      <c r="L41" s="14"/>
      <c r="M41" s="14"/>
      <c r="N41" s="14"/>
      <c r="O41" s="14"/>
    </row>
    <row r="42" spans="1:15" ht="18.75" customHeight="1">
      <c r="A42" s="41" t="s">
        <v>70</v>
      </c>
      <c r="B42" s="41"/>
      <c r="C42" s="41"/>
      <c r="D42" s="41"/>
      <c r="E42" s="41"/>
      <c r="F42" s="41"/>
      <c r="K42" s="92" t="s">
        <v>126</v>
      </c>
      <c r="L42" s="7">
        <v>117082</v>
      </c>
      <c r="M42" s="7">
        <v>35749</v>
      </c>
      <c r="N42" s="7">
        <v>290585</v>
      </c>
      <c r="O42" s="7">
        <v>83899</v>
      </c>
    </row>
    <row r="43" spans="11:15" ht="18.75" customHeight="1">
      <c r="K43" s="81" t="s">
        <v>115</v>
      </c>
      <c r="L43" s="7">
        <v>50000</v>
      </c>
      <c r="M43" s="7">
        <v>52807</v>
      </c>
      <c r="N43" s="7">
        <v>118749</v>
      </c>
      <c r="O43" s="7">
        <v>137317</v>
      </c>
    </row>
    <row r="44" spans="11:15" ht="18.75" customHeight="1">
      <c r="K44" s="81" t="s">
        <v>116</v>
      </c>
      <c r="L44" s="7">
        <v>54484</v>
      </c>
      <c r="M44" s="7">
        <v>56852</v>
      </c>
      <c r="N44" s="7">
        <v>122744</v>
      </c>
      <c r="O44" s="7">
        <v>155222</v>
      </c>
    </row>
    <row r="45" spans="1:15" ht="18.75" customHeight="1">
      <c r="A45" s="167" t="s">
        <v>93</v>
      </c>
      <c r="B45" s="167"/>
      <c r="C45" s="167"/>
      <c r="D45" s="167"/>
      <c r="E45" s="167"/>
      <c r="F45" s="167"/>
      <c r="G45" s="167"/>
      <c r="H45" s="167"/>
      <c r="K45" s="81" t="s">
        <v>117</v>
      </c>
      <c r="L45" s="7">
        <v>69153</v>
      </c>
      <c r="M45" s="7">
        <v>58815</v>
      </c>
      <c r="N45" s="7">
        <v>153521</v>
      </c>
      <c r="O45" s="7">
        <v>149020</v>
      </c>
    </row>
    <row r="46" spans="1:15" ht="18.75" customHeight="1">
      <c r="A46" s="192" t="s">
        <v>96</v>
      </c>
      <c r="B46" s="193"/>
      <c r="C46" s="193"/>
      <c r="D46" s="193"/>
      <c r="E46" s="193"/>
      <c r="F46" s="193"/>
      <c r="G46" s="193"/>
      <c r="H46" s="193"/>
      <c r="K46" s="78"/>
      <c r="L46" s="14"/>
      <c r="M46" s="14"/>
      <c r="N46" s="14"/>
      <c r="O46" s="14"/>
    </row>
    <row r="47" spans="1:15" ht="18.75" customHeight="1" thickBot="1">
      <c r="A47" s="1"/>
      <c r="B47" s="2"/>
      <c r="C47" s="2"/>
      <c r="D47" s="2"/>
      <c r="E47" s="2"/>
      <c r="F47" s="2"/>
      <c r="G47" s="2"/>
      <c r="H47" s="3" t="s">
        <v>90</v>
      </c>
      <c r="K47" s="81" t="s">
        <v>118</v>
      </c>
      <c r="L47" s="7">
        <v>74124</v>
      </c>
      <c r="M47" s="7">
        <v>50872</v>
      </c>
      <c r="N47" s="7">
        <v>166739</v>
      </c>
      <c r="O47" s="7">
        <v>127767</v>
      </c>
    </row>
    <row r="48" spans="1:15" ht="18.75" customHeight="1">
      <c r="A48" s="194" t="s">
        <v>91</v>
      </c>
      <c r="B48" s="195" t="s">
        <v>94</v>
      </c>
      <c r="C48" s="186"/>
      <c r="D48" s="195" t="s">
        <v>95</v>
      </c>
      <c r="E48" s="186"/>
      <c r="F48" s="183" t="s">
        <v>89</v>
      </c>
      <c r="G48" s="184"/>
      <c r="H48" s="184"/>
      <c r="K48" s="90" t="s">
        <v>119</v>
      </c>
      <c r="L48" s="7">
        <v>54594</v>
      </c>
      <c r="M48" s="7">
        <v>64753</v>
      </c>
      <c r="N48" s="7">
        <v>125489</v>
      </c>
      <c r="O48" s="7">
        <v>169873</v>
      </c>
    </row>
    <row r="49" spans="1:15" ht="18.75" customHeight="1">
      <c r="A49" s="179"/>
      <c r="B49" s="33" t="s">
        <v>88</v>
      </c>
      <c r="C49" s="33" t="s">
        <v>85</v>
      </c>
      <c r="D49" s="49" t="s">
        <v>97</v>
      </c>
      <c r="E49" s="33" t="s">
        <v>85</v>
      </c>
      <c r="F49" s="33" t="s">
        <v>87</v>
      </c>
      <c r="G49" s="33" t="s">
        <v>86</v>
      </c>
      <c r="H49" s="47" t="s">
        <v>85</v>
      </c>
      <c r="K49" s="81" t="s">
        <v>120</v>
      </c>
      <c r="L49" s="7">
        <v>72571</v>
      </c>
      <c r="M49" s="7">
        <v>55678</v>
      </c>
      <c r="N49" s="7">
        <v>162978</v>
      </c>
      <c r="O49" s="7">
        <v>150363</v>
      </c>
    </row>
    <row r="50" spans="1:15" ht="18.75" customHeight="1">
      <c r="A50" s="69" t="s">
        <v>92</v>
      </c>
      <c r="B50" s="68">
        <v>6111</v>
      </c>
      <c r="C50" s="68">
        <v>993820</v>
      </c>
      <c r="D50" s="68">
        <v>7848</v>
      </c>
      <c r="E50" s="68">
        <v>868069</v>
      </c>
      <c r="F50" s="68">
        <v>910</v>
      </c>
      <c r="G50" s="68">
        <v>4695</v>
      </c>
      <c r="H50" s="68">
        <v>1768433</v>
      </c>
      <c r="K50" s="81" t="s">
        <v>121</v>
      </c>
      <c r="L50" s="7">
        <v>62139</v>
      </c>
      <c r="M50" s="7">
        <v>49160</v>
      </c>
      <c r="N50" s="7">
        <v>150980</v>
      </c>
      <c r="O50" s="7">
        <v>130190</v>
      </c>
    </row>
    <row r="51" spans="1:15" ht="18.75" customHeight="1">
      <c r="A51" s="67">
        <v>6</v>
      </c>
      <c r="B51" s="68">
        <v>6610</v>
      </c>
      <c r="C51" s="68">
        <v>1127190</v>
      </c>
      <c r="D51" s="68">
        <v>9001</v>
      </c>
      <c r="E51" s="68">
        <v>980289</v>
      </c>
      <c r="F51" s="68">
        <v>949</v>
      </c>
      <c r="G51" s="68">
        <v>4930</v>
      </c>
      <c r="H51" s="68">
        <v>1915334</v>
      </c>
      <c r="K51" s="78"/>
      <c r="L51" s="14"/>
      <c r="M51" s="14"/>
      <c r="N51" s="14"/>
      <c r="O51" s="14"/>
    </row>
    <row r="52" spans="1:15" ht="18.75" customHeight="1">
      <c r="A52" s="67">
        <v>7</v>
      </c>
      <c r="B52" s="68">
        <v>6724</v>
      </c>
      <c r="C52" s="68">
        <v>1072751</v>
      </c>
      <c r="D52" s="68">
        <v>9629</v>
      </c>
      <c r="E52" s="68">
        <v>917213</v>
      </c>
      <c r="F52" s="68">
        <v>926</v>
      </c>
      <c r="G52" s="68">
        <v>5214</v>
      </c>
      <c r="H52" s="68">
        <v>2070872</v>
      </c>
      <c r="K52" s="81" t="s">
        <v>122</v>
      </c>
      <c r="L52" s="7">
        <v>64204</v>
      </c>
      <c r="M52" s="7">
        <v>48789</v>
      </c>
      <c r="N52" s="7">
        <v>141552</v>
      </c>
      <c r="O52" s="7">
        <v>123869</v>
      </c>
    </row>
    <row r="53" spans="1:15" ht="18.75" customHeight="1">
      <c r="A53" s="67">
        <v>8</v>
      </c>
      <c r="B53" s="66" t="s">
        <v>84</v>
      </c>
      <c r="C53" s="65">
        <v>1059812</v>
      </c>
      <c r="D53" s="66" t="s">
        <v>84</v>
      </c>
      <c r="E53" s="65">
        <v>947467</v>
      </c>
      <c r="F53" s="65">
        <v>952</v>
      </c>
      <c r="G53" s="65">
        <v>5403</v>
      </c>
      <c r="H53" s="65">
        <v>2183217</v>
      </c>
      <c r="K53" s="81" t="s">
        <v>123</v>
      </c>
      <c r="L53" s="7">
        <v>63627</v>
      </c>
      <c r="M53" s="7">
        <v>65136</v>
      </c>
      <c r="N53" s="7">
        <v>135464</v>
      </c>
      <c r="O53" s="7">
        <v>161106</v>
      </c>
    </row>
    <row r="54" spans="1:15" ht="18.75" customHeight="1">
      <c r="A54" s="64">
        <v>9</v>
      </c>
      <c r="B54" s="63" t="s">
        <v>15</v>
      </c>
      <c r="C54" s="61">
        <v>1104023</v>
      </c>
      <c r="D54" s="62" t="s">
        <v>15</v>
      </c>
      <c r="E54" s="61">
        <v>1055471</v>
      </c>
      <c r="F54" s="61">
        <v>996</v>
      </c>
      <c r="G54" s="61">
        <v>5533</v>
      </c>
      <c r="H54" s="61">
        <v>2317492</v>
      </c>
      <c r="K54" s="81" t="s">
        <v>124</v>
      </c>
      <c r="L54" s="7">
        <v>58743</v>
      </c>
      <c r="M54" s="7">
        <v>69097</v>
      </c>
      <c r="N54" s="7">
        <v>125857</v>
      </c>
      <c r="O54" s="7">
        <v>187462</v>
      </c>
    </row>
    <row r="55" spans="1:15" ht="18.75" customHeight="1">
      <c r="A55" s="21" t="s">
        <v>83</v>
      </c>
      <c r="B55" s="1"/>
      <c r="C55" s="1"/>
      <c r="D55" s="1"/>
      <c r="E55" s="1"/>
      <c r="F55" s="1"/>
      <c r="G55" s="1"/>
      <c r="H55" s="1"/>
      <c r="K55" s="91" t="s">
        <v>65</v>
      </c>
      <c r="L55" s="15">
        <v>72550</v>
      </c>
      <c r="M55" s="15">
        <v>138749</v>
      </c>
      <c r="N55" s="15">
        <v>150112</v>
      </c>
      <c r="O55" s="15">
        <v>370684</v>
      </c>
    </row>
    <row r="56" spans="1:15" ht="18.75" customHeight="1">
      <c r="A56" s="1" t="s">
        <v>82</v>
      </c>
      <c r="B56" s="1"/>
      <c r="C56" s="1"/>
      <c r="D56" s="1"/>
      <c r="E56" s="1"/>
      <c r="F56" s="1"/>
      <c r="G56" s="1"/>
      <c r="H56" s="1"/>
      <c r="K56" s="1" t="s">
        <v>125</v>
      </c>
      <c r="L56" s="1"/>
      <c r="M56" s="1"/>
      <c r="N56" s="1"/>
      <c r="O56" s="1"/>
    </row>
  </sheetData>
  <sheetProtection/>
  <mergeCells count="42">
    <mergeCell ref="A25:B25"/>
    <mergeCell ref="A3:H3"/>
    <mergeCell ref="G6:H6"/>
    <mergeCell ref="E5:H5"/>
    <mergeCell ref="C5:D5"/>
    <mergeCell ref="C6:C7"/>
    <mergeCell ref="D6:D7"/>
    <mergeCell ref="E6:E7"/>
    <mergeCell ref="F6:F7"/>
    <mergeCell ref="A5:B7"/>
    <mergeCell ref="A8:B8"/>
    <mergeCell ref="A14:B14"/>
    <mergeCell ref="A12:B12"/>
    <mergeCell ref="A10:B10"/>
    <mergeCell ref="A9:B9"/>
    <mergeCell ref="A11:B11"/>
    <mergeCell ref="A39:B39"/>
    <mergeCell ref="A40:B40"/>
    <mergeCell ref="A37:B37"/>
    <mergeCell ref="A38:B38"/>
    <mergeCell ref="A31:F31"/>
    <mergeCell ref="E34:F34"/>
    <mergeCell ref="A34:B35"/>
    <mergeCell ref="C34:D34"/>
    <mergeCell ref="A32:F32"/>
    <mergeCell ref="A36:B36"/>
    <mergeCell ref="A45:H45"/>
    <mergeCell ref="A46:H46"/>
    <mergeCell ref="A48:A49"/>
    <mergeCell ref="F48:H48"/>
    <mergeCell ref="D48:E48"/>
    <mergeCell ref="B48:C48"/>
    <mergeCell ref="K34:K35"/>
    <mergeCell ref="N34:O34"/>
    <mergeCell ref="K32:O32"/>
    <mergeCell ref="L34:M34"/>
    <mergeCell ref="O1:P1"/>
    <mergeCell ref="K3:P3"/>
    <mergeCell ref="K5:K6"/>
    <mergeCell ref="O5:P5"/>
    <mergeCell ref="L5:L6"/>
    <mergeCell ref="M5:N5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PageLayoutView="0" workbookViewId="0" topLeftCell="A26">
      <selection activeCell="A46" sqref="A46"/>
    </sheetView>
  </sheetViews>
  <sheetFormatPr defaultColWidth="14.3984375" defaultRowHeight="18.75" customHeight="1"/>
  <cols>
    <col min="1" max="1" width="3.09765625" style="0" customWidth="1"/>
    <col min="2" max="2" width="25" style="0" customWidth="1"/>
    <col min="3" max="10" width="14.3984375" style="0" customWidth="1"/>
    <col min="11" max="12" width="3.09765625" style="0" customWidth="1"/>
    <col min="13" max="13" width="21.8984375" style="0" customWidth="1"/>
  </cols>
  <sheetData>
    <row r="1" spans="1:19" ht="18.75" customHeight="1">
      <c r="A1" s="31" t="s">
        <v>178</v>
      </c>
      <c r="B1" s="1"/>
      <c r="C1" s="1"/>
      <c r="D1" s="1"/>
      <c r="E1" s="1"/>
      <c r="F1" s="1"/>
      <c r="G1" s="1"/>
      <c r="K1" s="1"/>
      <c r="L1" s="1"/>
      <c r="M1" s="1"/>
      <c r="N1" s="1"/>
      <c r="O1" s="1"/>
      <c r="P1" s="1"/>
      <c r="R1" s="40"/>
      <c r="S1" s="32" t="s">
        <v>191</v>
      </c>
    </row>
    <row r="2" spans="1:18" ht="18.75" customHeight="1">
      <c r="A2" s="1"/>
      <c r="B2" s="1"/>
      <c r="C2" s="1"/>
      <c r="D2" s="1"/>
      <c r="E2" s="1"/>
      <c r="F2" s="1"/>
      <c r="G2" s="1"/>
      <c r="K2" s="1"/>
      <c r="L2" s="1"/>
      <c r="M2" s="1"/>
      <c r="N2" s="1"/>
      <c r="O2" s="1"/>
      <c r="P2" s="1"/>
      <c r="Q2" s="1"/>
      <c r="R2" s="1"/>
    </row>
    <row r="3" spans="1:19" ht="18.75" customHeight="1">
      <c r="A3" s="167" t="s">
        <v>177</v>
      </c>
      <c r="B3" s="167"/>
      <c r="C3" s="167"/>
      <c r="D3" s="167"/>
      <c r="E3" s="167"/>
      <c r="F3" s="167"/>
      <c r="G3" s="167"/>
      <c r="K3" s="167" t="s">
        <v>190</v>
      </c>
      <c r="L3" s="167"/>
      <c r="M3" s="167"/>
      <c r="N3" s="167"/>
      <c r="O3" s="167"/>
      <c r="P3" s="167"/>
      <c r="Q3" s="167"/>
      <c r="R3" s="167"/>
      <c r="S3" s="167"/>
    </row>
    <row r="4" spans="1:19" ht="18.75" customHeight="1">
      <c r="A4" s="192" t="s">
        <v>176</v>
      </c>
      <c r="B4" s="193"/>
      <c r="C4" s="193"/>
      <c r="D4" s="193"/>
      <c r="E4" s="193"/>
      <c r="F4" s="193"/>
      <c r="G4" s="193"/>
      <c r="K4" s="218" t="s">
        <v>189</v>
      </c>
      <c r="L4" s="218"/>
      <c r="M4" s="218"/>
      <c r="N4" s="218"/>
      <c r="O4" s="218"/>
      <c r="P4" s="218"/>
      <c r="Q4" s="218"/>
      <c r="R4" s="218"/>
      <c r="S4" s="218"/>
    </row>
    <row r="5" spans="1:19" ht="18.75" customHeight="1" thickBot="1">
      <c r="A5" s="1"/>
      <c r="B5" s="2"/>
      <c r="C5" s="2"/>
      <c r="D5" s="2"/>
      <c r="E5" s="2"/>
      <c r="F5" s="2"/>
      <c r="G5" s="3" t="s">
        <v>175</v>
      </c>
      <c r="K5" s="41"/>
      <c r="L5" s="41"/>
      <c r="N5" s="36"/>
      <c r="O5" s="36"/>
      <c r="P5" s="36"/>
      <c r="Q5" s="36"/>
      <c r="R5" s="36"/>
      <c r="S5" s="110" t="s">
        <v>188</v>
      </c>
    </row>
    <row r="6" spans="1:19" ht="18.75" customHeight="1">
      <c r="A6" s="251" t="s">
        <v>174</v>
      </c>
      <c r="B6" s="191"/>
      <c r="C6" s="108" t="s">
        <v>173</v>
      </c>
      <c r="D6" s="108" t="s">
        <v>172</v>
      </c>
      <c r="E6" s="108" t="s">
        <v>171</v>
      </c>
      <c r="F6" s="108" t="s">
        <v>170</v>
      </c>
      <c r="G6" s="89" t="s">
        <v>169</v>
      </c>
      <c r="K6" s="221" t="s">
        <v>244</v>
      </c>
      <c r="L6" s="222"/>
      <c r="M6" s="223"/>
      <c r="N6" s="184" t="s">
        <v>187</v>
      </c>
      <c r="O6" s="184"/>
      <c r="P6" s="186"/>
      <c r="Q6" s="183" t="s">
        <v>186</v>
      </c>
      <c r="R6" s="184"/>
      <c r="S6" s="184"/>
    </row>
    <row r="7" spans="1:19" ht="18.75" customHeight="1">
      <c r="A7" s="249" t="s">
        <v>168</v>
      </c>
      <c r="B7" s="250"/>
      <c r="C7" s="85">
        <f>SUM(C8:C21)</f>
        <v>628634485</v>
      </c>
      <c r="D7" s="85">
        <f>SUM(D8:D21)</f>
        <v>619271084</v>
      </c>
      <c r="E7" s="85">
        <f>SUM(E8:E21)</f>
        <v>625457115</v>
      </c>
      <c r="F7" s="103">
        <f aca="true" t="shared" si="0" ref="F7:F21">100*E7/E$7</f>
        <v>100</v>
      </c>
      <c r="G7" s="102">
        <f>100*(E7-D7)/D7</f>
        <v>0.9989213383003687</v>
      </c>
      <c r="K7" s="224"/>
      <c r="L7" s="224"/>
      <c r="M7" s="225"/>
      <c r="N7" s="49" t="s">
        <v>185</v>
      </c>
      <c r="O7" s="49" t="s">
        <v>172</v>
      </c>
      <c r="P7" s="49" t="s">
        <v>171</v>
      </c>
      <c r="Q7" s="49" t="s">
        <v>185</v>
      </c>
      <c r="R7" s="49" t="s">
        <v>172</v>
      </c>
      <c r="S7" s="50" t="s">
        <v>171</v>
      </c>
    </row>
    <row r="8" spans="1:19" ht="18.75" customHeight="1">
      <c r="A8" s="80"/>
      <c r="B8" s="83" t="s">
        <v>167</v>
      </c>
      <c r="C8" s="68">
        <v>134770573</v>
      </c>
      <c r="D8" s="68">
        <v>138288178</v>
      </c>
      <c r="E8" s="68">
        <v>140509826</v>
      </c>
      <c r="F8" s="100">
        <f t="shared" si="0"/>
        <v>22.46514151493824</v>
      </c>
      <c r="G8" s="95">
        <f>100*(E8-D8)/D8</f>
        <v>1.6065350141499442</v>
      </c>
      <c r="K8" s="226" t="s">
        <v>184</v>
      </c>
      <c r="L8" s="226"/>
      <c r="M8" s="227"/>
      <c r="N8" s="8">
        <v>14078537</v>
      </c>
      <c r="O8" s="8">
        <v>14625707</v>
      </c>
      <c r="P8" s="8">
        <v>15077405</v>
      </c>
      <c r="Q8" s="8">
        <v>14492382</v>
      </c>
      <c r="R8" s="8">
        <v>15010166</v>
      </c>
      <c r="S8" s="8">
        <v>15306644</v>
      </c>
    </row>
    <row r="9" spans="1:19" ht="18.75" customHeight="1">
      <c r="A9" s="101"/>
      <c r="B9" s="107" t="s">
        <v>166</v>
      </c>
      <c r="C9" s="22" t="s">
        <v>165</v>
      </c>
      <c r="D9" s="22" t="s">
        <v>165</v>
      </c>
      <c r="E9" s="68">
        <v>5654359</v>
      </c>
      <c r="F9" s="100">
        <f t="shared" si="0"/>
        <v>0.90403624235692</v>
      </c>
      <c r="G9" s="106" t="s">
        <v>164</v>
      </c>
      <c r="K9" s="211" t="s">
        <v>183</v>
      </c>
      <c r="L9" s="211"/>
      <c r="M9" s="215"/>
      <c r="N9" s="7">
        <v>3128171</v>
      </c>
      <c r="O9" s="7">
        <v>4007178</v>
      </c>
      <c r="P9" s="7">
        <v>3512524</v>
      </c>
      <c r="Q9" s="7">
        <v>3417830</v>
      </c>
      <c r="R9" s="7">
        <v>4094727</v>
      </c>
      <c r="S9" s="7">
        <v>3608113</v>
      </c>
    </row>
    <row r="10" spans="1:19" ht="18.75" customHeight="1">
      <c r="A10" s="80"/>
      <c r="B10" s="83" t="s">
        <v>163</v>
      </c>
      <c r="C10" s="68">
        <v>16564150</v>
      </c>
      <c r="D10" s="68">
        <v>16715155</v>
      </c>
      <c r="E10" s="68">
        <v>6780125</v>
      </c>
      <c r="F10" s="100">
        <f t="shared" si="0"/>
        <v>1.0840271598796984</v>
      </c>
      <c r="G10" s="95">
        <f aca="true" t="shared" si="1" ref="G10:G21">100*(E10-D10)/D10</f>
        <v>-59.43725918186221</v>
      </c>
      <c r="K10" s="211" t="s">
        <v>182</v>
      </c>
      <c r="L10" s="211"/>
      <c r="M10" s="215"/>
      <c r="N10" s="7">
        <v>32121</v>
      </c>
      <c r="O10" s="7">
        <v>54131</v>
      </c>
      <c r="P10" s="7">
        <v>59083</v>
      </c>
      <c r="Q10" s="7">
        <v>1645</v>
      </c>
      <c r="R10" s="7">
        <v>20016</v>
      </c>
      <c r="S10" s="7">
        <v>32084</v>
      </c>
    </row>
    <row r="11" spans="1:19" ht="18.75" customHeight="1">
      <c r="A11" s="80"/>
      <c r="B11" s="83" t="s">
        <v>162</v>
      </c>
      <c r="C11" s="68">
        <v>125200079</v>
      </c>
      <c r="D11" s="68">
        <v>133424033</v>
      </c>
      <c r="E11" s="68">
        <v>136892674</v>
      </c>
      <c r="F11" s="100">
        <f t="shared" si="0"/>
        <v>21.886820169916845</v>
      </c>
      <c r="G11" s="95">
        <f t="shared" si="1"/>
        <v>2.599712302205705</v>
      </c>
      <c r="K11" s="211" t="s">
        <v>181</v>
      </c>
      <c r="L11" s="211"/>
      <c r="M11" s="215"/>
      <c r="N11" s="7">
        <v>1328176</v>
      </c>
      <c r="O11" s="7">
        <v>1870464</v>
      </c>
      <c r="P11" s="7">
        <v>1358671</v>
      </c>
      <c r="Q11" s="7">
        <v>1688092</v>
      </c>
      <c r="R11" s="7">
        <v>1871062</v>
      </c>
      <c r="S11" s="7">
        <v>1885647</v>
      </c>
    </row>
    <row r="12" spans="1:19" ht="18.75" customHeight="1">
      <c r="A12" s="80"/>
      <c r="B12" s="83" t="s">
        <v>161</v>
      </c>
      <c r="C12" s="68">
        <v>550665</v>
      </c>
      <c r="D12" s="68">
        <v>570316</v>
      </c>
      <c r="E12" s="68">
        <v>598610</v>
      </c>
      <c r="F12" s="100">
        <f t="shared" si="0"/>
        <v>0.0957076009919561</v>
      </c>
      <c r="G12" s="95">
        <f t="shared" si="1"/>
        <v>4.961109279767708</v>
      </c>
      <c r="K12" s="211" t="s">
        <v>180</v>
      </c>
      <c r="L12" s="211"/>
      <c r="M12" s="215"/>
      <c r="N12" s="7">
        <v>9477032</v>
      </c>
      <c r="O12" s="7">
        <v>10331395</v>
      </c>
      <c r="P12" s="7">
        <v>10757520</v>
      </c>
      <c r="Q12" s="7">
        <v>11348024</v>
      </c>
      <c r="R12" s="7">
        <v>13664952</v>
      </c>
      <c r="S12" s="7">
        <v>14019198</v>
      </c>
    </row>
    <row r="13" spans="1:19" ht="18.75" customHeight="1">
      <c r="A13" s="80"/>
      <c r="B13" s="83" t="s">
        <v>160</v>
      </c>
      <c r="C13" s="68">
        <v>13993389</v>
      </c>
      <c r="D13" s="68">
        <v>12153571</v>
      </c>
      <c r="E13" s="68">
        <v>13948743</v>
      </c>
      <c r="F13" s="100">
        <f t="shared" si="0"/>
        <v>2.2301677709749934</v>
      </c>
      <c r="G13" s="95">
        <f t="shared" si="1"/>
        <v>14.770736929911381</v>
      </c>
      <c r="K13" s="216" t="s">
        <v>245</v>
      </c>
      <c r="L13" s="216"/>
      <c r="M13" s="217"/>
      <c r="N13" s="109">
        <f aca="true" t="shared" si="2" ref="N13:S13">SUM(N8:N12)</f>
        <v>28044037</v>
      </c>
      <c r="O13" s="109">
        <f t="shared" si="2"/>
        <v>30888875</v>
      </c>
      <c r="P13" s="109">
        <f t="shared" si="2"/>
        <v>30765203</v>
      </c>
      <c r="Q13" s="109">
        <f t="shared" si="2"/>
        <v>30947973</v>
      </c>
      <c r="R13" s="109">
        <f t="shared" si="2"/>
        <v>34660923</v>
      </c>
      <c r="S13" s="109">
        <f t="shared" si="2"/>
        <v>34851686</v>
      </c>
    </row>
    <row r="14" spans="1:18" ht="18.75" customHeight="1">
      <c r="A14" s="80"/>
      <c r="B14" s="83" t="s">
        <v>159</v>
      </c>
      <c r="C14" s="68">
        <v>12093129</v>
      </c>
      <c r="D14" s="68">
        <v>12149362</v>
      </c>
      <c r="E14" s="68">
        <v>10450471</v>
      </c>
      <c r="F14" s="100">
        <f t="shared" si="0"/>
        <v>1.6708533246120318</v>
      </c>
      <c r="G14" s="95">
        <f t="shared" si="1"/>
        <v>-13.983376246423475</v>
      </c>
      <c r="K14" s="1" t="s">
        <v>179</v>
      </c>
      <c r="L14" s="1"/>
      <c r="M14" s="1"/>
      <c r="N14" s="1"/>
      <c r="O14" s="1"/>
      <c r="P14" s="1"/>
      <c r="Q14" s="1"/>
      <c r="R14" s="1"/>
    </row>
    <row r="15" spans="1:18" ht="18.75" customHeight="1">
      <c r="A15" s="80"/>
      <c r="B15" s="83" t="s">
        <v>158</v>
      </c>
      <c r="C15" s="68">
        <v>120970811</v>
      </c>
      <c r="D15" s="68">
        <v>114310411</v>
      </c>
      <c r="E15" s="68">
        <v>114586166</v>
      </c>
      <c r="F15" s="100">
        <f t="shared" si="0"/>
        <v>18.320387321839004</v>
      </c>
      <c r="G15" s="95">
        <f t="shared" si="1"/>
        <v>0.24123349534628127</v>
      </c>
      <c r="K15" s="1" t="s">
        <v>134</v>
      </c>
      <c r="L15" s="1"/>
      <c r="M15" s="1"/>
      <c r="N15" s="1"/>
      <c r="O15" s="1"/>
      <c r="P15" s="1"/>
      <c r="Q15" s="1"/>
      <c r="R15" s="1"/>
    </row>
    <row r="16" spans="1:7" ht="18.75" customHeight="1">
      <c r="A16" s="80"/>
      <c r="B16" s="83" t="s">
        <v>157</v>
      </c>
      <c r="C16" s="68">
        <v>3017638</v>
      </c>
      <c r="D16" s="68">
        <v>2926795</v>
      </c>
      <c r="E16" s="68">
        <v>2769186</v>
      </c>
      <c r="F16" s="100">
        <f t="shared" si="0"/>
        <v>0.44274594270144324</v>
      </c>
      <c r="G16" s="95">
        <f t="shared" si="1"/>
        <v>-5.38503721647741</v>
      </c>
    </row>
    <row r="17" spans="1:7" ht="18.75" customHeight="1">
      <c r="A17" s="80"/>
      <c r="B17" s="83" t="s">
        <v>156</v>
      </c>
      <c r="C17" s="68">
        <v>76404</v>
      </c>
      <c r="D17" s="68">
        <v>186865</v>
      </c>
      <c r="E17" s="68">
        <v>64944</v>
      </c>
      <c r="F17" s="100">
        <f t="shared" si="0"/>
        <v>0.010383445713939956</v>
      </c>
      <c r="G17" s="95">
        <f t="shared" si="1"/>
        <v>-65.24549808685414</v>
      </c>
    </row>
    <row r="18" spans="1:18" ht="18.75" customHeight="1">
      <c r="A18" s="80"/>
      <c r="B18" s="83" t="s">
        <v>155</v>
      </c>
      <c r="C18" s="68">
        <v>2757831</v>
      </c>
      <c r="D18" s="68">
        <v>4905326</v>
      </c>
      <c r="E18" s="68">
        <v>1371205</v>
      </c>
      <c r="F18" s="100">
        <f t="shared" si="0"/>
        <v>0.21923245688875087</v>
      </c>
      <c r="G18" s="95">
        <f t="shared" si="1"/>
        <v>-72.04660811534238</v>
      </c>
      <c r="K18" s="230" t="s">
        <v>214</v>
      </c>
      <c r="L18" s="230"/>
      <c r="M18" s="230"/>
      <c r="N18" s="230"/>
      <c r="O18" s="230"/>
      <c r="P18" s="230"/>
      <c r="Q18" s="230"/>
      <c r="R18" s="230"/>
    </row>
    <row r="19" spans="1:18" ht="18.75" customHeight="1" thickBot="1">
      <c r="A19" s="80"/>
      <c r="B19" s="83" t="s">
        <v>154</v>
      </c>
      <c r="C19" s="68">
        <v>6843776</v>
      </c>
      <c r="D19" s="68">
        <v>11184756</v>
      </c>
      <c r="E19" s="68">
        <v>7911343</v>
      </c>
      <c r="F19" s="100">
        <f t="shared" si="0"/>
        <v>1.2648897598678688</v>
      </c>
      <c r="G19" s="95">
        <f t="shared" si="1"/>
        <v>-29.26673590376044</v>
      </c>
      <c r="K19" s="1"/>
      <c r="L19" s="1"/>
      <c r="N19" s="1"/>
      <c r="O19" s="1"/>
      <c r="P19" s="1"/>
      <c r="Q19" s="1"/>
      <c r="R19" s="1"/>
    </row>
    <row r="20" spans="1:18" ht="18.75" customHeight="1">
      <c r="A20" s="80"/>
      <c r="B20" s="83" t="s">
        <v>153</v>
      </c>
      <c r="C20" s="68">
        <v>78720040</v>
      </c>
      <c r="D20" s="68">
        <v>78746316</v>
      </c>
      <c r="E20" s="68">
        <v>72183463</v>
      </c>
      <c r="F20" s="100">
        <f t="shared" si="0"/>
        <v>11.540913240710356</v>
      </c>
      <c r="G20" s="95">
        <f t="shared" si="1"/>
        <v>-8.334171467780155</v>
      </c>
      <c r="K20" s="243" t="s">
        <v>215</v>
      </c>
      <c r="L20" s="243"/>
      <c r="M20" s="244"/>
      <c r="N20" s="116" t="s">
        <v>216</v>
      </c>
      <c r="O20" s="116" t="s">
        <v>213</v>
      </c>
      <c r="P20" s="116" t="s">
        <v>172</v>
      </c>
      <c r="Q20" s="116" t="s">
        <v>171</v>
      </c>
      <c r="R20" s="118" t="s">
        <v>212</v>
      </c>
    </row>
    <row r="21" spans="1:18" ht="18.75" customHeight="1">
      <c r="A21" s="80"/>
      <c r="B21" s="83" t="s">
        <v>152</v>
      </c>
      <c r="C21" s="68">
        <v>113076000</v>
      </c>
      <c r="D21" s="68">
        <v>93710000</v>
      </c>
      <c r="E21" s="105">
        <v>111736000</v>
      </c>
      <c r="F21" s="100">
        <f t="shared" si="0"/>
        <v>17.86469404860795</v>
      </c>
      <c r="G21" s="95">
        <f t="shared" si="1"/>
        <v>19.235940668018355</v>
      </c>
      <c r="K21" s="226" t="s">
        <v>211</v>
      </c>
      <c r="L21" s="226"/>
      <c r="M21" s="227"/>
      <c r="N21" s="114" t="s">
        <v>202</v>
      </c>
      <c r="O21" s="113">
        <v>58048111</v>
      </c>
      <c r="P21" s="113">
        <v>58604629</v>
      </c>
      <c r="Q21" s="113">
        <v>58905045</v>
      </c>
      <c r="R21" s="112">
        <f>100*(Q21-P21)/P21</f>
        <v>0.5126147970325006</v>
      </c>
    </row>
    <row r="22" spans="1:18" ht="18.75" customHeight="1">
      <c r="A22" s="80"/>
      <c r="B22" s="83"/>
      <c r="C22" s="36"/>
      <c r="D22" s="36"/>
      <c r="E22" s="36"/>
      <c r="F22" s="36"/>
      <c r="G22" s="95"/>
      <c r="K22" s="211" t="s">
        <v>210</v>
      </c>
      <c r="L22" s="211"/>
      <c r="M22" s="215"/>
      <c r="N22" s="114" t="s">
        <v>202</v>
      </c>
      <c r="O22" s="113">
        <v>1852297</v>
      </c>
      <c r="P22" s="113">
        <v>1874059</v>
      </c>
      <c r="Q22" s="113">
        <v>1897304</v>
      </c>
      <c r="R22" s="112">
        <f>100*(Q22-P22)/P22</f>
        <v>1.2403558265774983</v>
      </c>
    </row>
    <row r="23" spans="1:18" ht="18.75" customHeight="1">
      <c r="A23" s="252" t="s">
        <v>151</v>
      </c>
      <c r="B23" s="253"/>
      <c r="C23" s="85">
        <f>SUM(C24:C35)</f>
        <v>616969493</v>
      </c>
      <c r="D23" s="85">
        <f>SUM(D24:D35)</f>
        <v>610902211</v>
      </c>
      <c r="E23" s="85">
        <f>SUM(E24:E35)</f>
        <v>618207945</v>
      </c>
      <c r="F23" s="103">
        <f aca="true" t="shared" si="3" ref="F23:F35">100*E23/E$23</f>
        <v>100</v>
      </c>
      <c r="G23" s="102">
        <f aca="true" t="shared" si="4" ref="G23:G35">100*(E23-D23)/D23</f>
        <v>1.1958925452309421</v>
      </c>
      <c r="K23" s="211" t="s">
        <v>209</v>
      </c>
      <c r="L23" s="211"/>
      <c r="M23" s="215"/>
      <c r="N23" s="6" t="s">
        <v>208</v>
      </c>
      <c r="O23" s="113">
        <v>1437949</v>
      </c>
      <c r="P23" s="113">
        <v>1441470</v>
      </c>
      <c r="Q23" s="113">
        <v>1441620</v>
      </c>
      <c r="R23" s="112">
        <f>100*(Q23-P23)/P23</f>
        <v>0.010406043830256614</v>
      </c>
    </row>
    <row r="24" spans="1:18" ht="18.75" customHeight="1">
      <c r="A24" s="101"/>
      <c r="B24" s="83" t="s">
        <v>150</v>
      </c>
      <c r="C24" s="68">
        <v>1315941</v>
      </c>
      <c r="D24" s="68">
        <v>1328700</v>
      </c>
      <c r="E24" s="68">
        <v>1279677</v>
      </c>
      <c r="F24" s="100">
        <f t="shared" si="3"/>
        <v>0.206997824979425</v>
      </c>
      <c r="G24" s="95">
        <f t="shared" si="4"/>
        <v>-3.6895461729510046</v>
      </c>
      <c r="K24" s="211" t="s">
        <v>207</v>
      </c>
      <c r="L24" s="211"/>
      <c r="M24" s="215"/>
      <c r="N24" s="114" t="s">
        <v>206</v>
      </c>
      <c r="O24" s="9">
        <v>7</v>
      </c>
      <c r="P24" s="9">
        <v>7</v>
      </c>
      <c r="Q24" s="9">
        <v>7</v>
      </c>
      <c r="R24" s="112" t="s">
        <v>165</v>
      </c>
    </row>
    <row r="25" spans="1:18" ht="18.75" customHeight="1">
      <c r="A25" s="80"/>
      <c r="B25" s="83" t="s">
        <v>149</v>
      </c>
      <c r="C25" s="68">
        <v>60300047</v>
      </c>
      <c r="D25" s="68">
        <v>66519606</v>
      </c>
      <c r="E25" s="68">
        <v>66036518</v>
      </c>
      <c r="F25" s="100">
        <f t="shared" si="3"/>
        <v>10.681926451139349</v>
      </c>
      <c r="G25" s="95">
        <f t="shared" si="4"/>
        <v>-0.7262340068580683</v>
      </c>
      <c r="K25" s="211" t="s">
        <v>205</v>
      </c>
      <c r="L25" s="211"/>
      <c r="M25" s="215"/>
      <c r="N25" s="114" t="s">
        <v>204</v>
      </c>
      <c r="O25" s="115" t="s">
        <v>135</v>
      </c>
      <c r="P25" s="115">
        <v>1</v>
      </c>
      <c r="Q25" s="115">
        <v>1</v>
      </c>
      <c r="R25" s="112" t="s">
        <v>165</v>
      </c>
    </row>
    <row r="26" spans="1:18" ht="18.75" customHeight="1">
      <c r="A26" s="80"/>
      <c r="B26" s="83" t="s">
        <v>148</v>
      </c>
      <c r="C26" s="68">
        <v>29492566</v>
      </c>
      <c r="D26" s="68">
        <v>27159905</v>
      </c>
      <c r="E26" s="68">
        <v>27883805</v>
      </c>
      <c r="F26" s="100">
        <f t="shared" si="3"/>
        <v>4.51042488624115</v>
      </c>
      <c r="G26" s="95">
        <f t="shared" si="4"/>
        <v>2.6653259648735883</v>
      </c>
      <c r="K26" s="211" t="s">
        <v>203</v>
      </c>
      <c r="L26" s="211"/>
      <c r="M26" s="215"/>
      <c r="N26" s="114" t="s">
        <v>202</v>
      </c>
      <c r="O26" s="113">
        <v>7448119</v>
      </c>
      <c r="P26" s="113">
        <v>7487928</v>
      </c>
      <c r="Q26" s="113">
        <v>7487364</v>
      </c>
      <c r="R26" s="112">
        <f>100*(Q26-P26)/P26</f>
        <v>-0.007532123706317689</v>
      </c>
    </row>
    <row r="27" spans="1:18" ht="18.75" customHeight="1">
      <c r="A27" s="80"/>
      <c r="B27" s="83" t="s">
        <v>147</v>
      </c>
      <c r="C27" s="68">
        <v>25317794</v>
      </c>
      <c r="D27" s="68">
        <v>26013924</v>
      </c>
      <c r="E27" s="68">
        <v>27218081</v>
      </c>
      <c r="F27" s="100">
        <f t="shared" si="3"/>
        <v>4.402738790424313</v>
      </c>
      <c r="G27" s="95">
        <f t="shared" si="4"/>
        <v>4.62889412608417</v>
      </c>
      <c r="K27" s="193" t="s">
        <v>201</v>
      </c>
      <c r="L27" s="193"/>
      <c r="M27" s="231"/>
      <c r="N27" s="114" t="s">
        <v>199</v>
      </c>
      <c r="O27" s="113">
        <v>2</v>
      </c>
      <c r="P27" s="113">
        <v>2</v>
      </c>
      <c r="Q27" s="113">
        <v>2</v>
      </c>
      <c r="R27" s="112" t="s">
        <v>165</v>
      </c>
    </row>
    <row r="28" spans="1:18" ht="18.75" customHeight="1">
      <c r="A28" s="80"/>
      <c r="B28" s="83" t="s">
        <v>146</v>
      </c>
      <c r="C28" s="68">
        <v>4178471</v>
      </c>
      <c r="D28" s="68">
        <v>2960129</v>
      </c>
      <c r="E28" s="68">
        <v>3272065</v>
      </c>
      <c r="F28" s="100">
        <f t="shared" si="3"/>
        <v>0.5292822627829541</v>
      </c>
      <c r="G28" s="95">
        <f t="shared" si="4"/>
        <v>10.537919124470589</v>
      </c>
      <c r="K28" s="211" t="s">
        <v>200</v>
      </c>
      <c r="L28" s="211"/>
      <c r="M28" s="215"/>
      <c r="N28" s="114" t="s">
        <v>199</v>
      </c>
      <c r="O28" s="113">
        <v>23</v>
      </c>
      <c r="P28" s="113">
        <v>31</v>
      </c>
      <c r="Q28" s="113">
        <v>31</v>
      </c>
      <c r="R28" s="112" t="s">
        <v>165</v>
      </c>
    </row>
    <row r="29" spans="1:18" ht="18.75" customHeight="1">
      <c r="A29" s="80"/>
      <c r="B29" s="83" t="s">
        <v>145</v>
      </c>
      <c r="C29" s="68">
        <v>87734191</v>
      </c>
      <c r="D29" s="68">
        <v>86690383</v>
      </c>
      <c r="E29" s="68">
        <v>91852825</v>
      </c>
      <c r="F29" s="100">
        <f t="shared" si="3"/>
        <v>14.857917266009903</v>
      </c>
      <c r="G29" s="95">
        <f t="shared" si="4"/>
        <v>5.955034251031051</v>
      </c>
      <c r="K29" s="211" t="s">
        <v>198</v>
      </c>
      <c r="L29" s="211"/>
      <c r="M29" s="215"/>
      <c r="N29" s="114" t="s">
        <v>192</v>
      </c>
      <c r="O29" s="113">
        <v>1195806</v>
      </c>
      <c r="P29" s="113">
        <v>1195806</v>
      </c>
      <c r="Q29" s="113">
        <v>1192806</v>
      </c>
      <c r="R29" s="112">
        <f>100*(Q29-P29)/P29</f>
        <v>-0.2508768144665606</v>
      </c>
    </row>
    <row r="30" spans="1:18" ht="18.75" customHeight="1">
      <c r="A30" s="80"/>
      <c r="B30" s="83" t="s">
        <v>144</v>
      </c>
      <c r="C30" s="68">
        <v>46846984</v>
      </c>
      <c r="D30" s="68">
        <v>46442067</v>
      </c>
      <c r="E30" s="68">
        <v>41152078</v>
      </c>
      <c r="F30" s="100">
        <f t="shared" si="3"/>
        <v>6.656672456708721</v>
      </c>
      <c r="G30" s="95">
        <f t="shared" si="4"/>
        <v>-11.390511537740126</v>
      </c>
      <c r="K30" s="211" t="s">
        <v>197</v>
      </c>
      <c r="L30" s="211"/>
      <c r="M30" s="215"/>
      <c r="N30" s="114" t="s">
        <v>192</v>
      </c>
      <c r="O30" s="113">
        <v>20433927</v>
      </c>
      <c r="P30" s="113">
        <v>21325078</v>
      </c>
      <c r="Q30" s="113">
        <v>23158629</v>
      </c>
      <c r="R30" s="112">
        <f>100*(Q30-P30)/P30</f>
        <v>8.598097507544873</v>
      </c>
    </row>
    <row r="31" spans="1:18" ht="18.75" customHeight="1">
      <c r="A31" s="80"/>
      <c r="B31" s="83" t="s">
        <v>143</v>
      </c>
      <c r="C31" s="68">
        <v>152894021</v>
      </c>
      <c r="D31" s="68">
        <v>141400879</v>
      </c>
      <c r="E31" s="68">
        <v>143557123</v>
      </c>
      <c r="F31" s="100">
        <f t="shared" si="3"/>
        <v>23.221494346857675</v>
      </c>
      <c r="G31" s="95">
        <f t="shared" si="4"/>
        <v>1.5249155558644016</v>
      </c>
      <c r="K31" s="211" t="s">
        <v>196</v>
      </c>
      <c r="L31" s="211"/>
      <c r="M31" s="215"/>
      <c r="N31" s="114" t="s">
        <v>195</v>
      </c>
      <c r="O31" s="113">
        <v>7113</v>
      </c>
      <c r="P31" s="113">
        <v>7181</v>
      </c>
      <c r="Q31" s="113">
        <v>7368</v>
      </c>
      <c r="R31" s="112">
        <f>100*(Q31-P31)/P31</f>
        <v>2.604094137306782</v>
      </c>
    </row>
    <row r="32" spans="1:18" ht="18.75" customHeight="1">
      <c r="A32" s="80"/>
      <c r="B32" s="83" t="s">
        <v>142</v>
      </c>
      <c r="C32" s="68">
        <v>27022911</v>
      </c>
      <c r="D32" s="68">
        <v>27954560</v>
      </c>
      <c r="E32" s="68">
        <v>27814925</v>
      </c>
      <c r="F32" s="100">
        <f t="shared" si="3"/>
        <v>4.499283004200148</v>
      </c>
      <c r="G32" s="95">
        <f t="shared" si="4"/>
        <v>-0.4995070571670597</v>
      </c>
      <c r="K32" s="211" t="s">
        <v>194</v>
      </c>
      <c r="L32" s="211"/>
      <c r="M32" s="215"/>
      <c r="N32" s="114" t="s">
        <v>192</v>
      </c>
      <c r="O32" s="113">
        <v>54081525</v>
      </c>
      <c r="P32" s="113">
        <v>51399541</v>
      </c>
      <c r="Q32" s="113">
        <v>52658262</v>
      </c>
      <c r="R32" s="112">
        <f>100*(Q32-P32)/P32</f>
        <v>2.448895409396749</v>
      </c>
    </row>
    <row r="33" spans="1:18" ht="18.75" customHeight="1">
      <c r="A33" s="80"/>
      <c r="B33" s="83" t="s">
        <v>141</v>
      </c>
      <c r="C33" s="68">
        <v>121635706</v>
      </c>
      <c r="D33" s="68">
        <v>120833235</v>
      </c>
      <c r="E33" s="68">
        <v>123953808</v>
      </c>
      <c r="F33" s="100">
        <f t="shared" si="3"/>
        <v>20.050503880211373</v>
      </c>
      <c r="G33" s="95">
        <f t="shared" si="4"/>
        <v>2.5825452740713266</v>
      </c>
      <c r="K33" s="228" t="s">
        <v>193</v>
      </c>
      <c r="L33" s="228"/>
      <c r="M33" s="229"/>
      <c r="N33" s="33" t="s">
        <v>192</v>
      </c>
      <c r="O33" s="16">
        <v>144599665</v>
      </c>
      <c r="P33" s="16">
        <v>152872794</v>
      </c>
      <c r="Q33" s="16">
        <v>160027801</v>
      </c>
      <c r="R33" s="111">
        <f>100*(Q33-P33)/P33</f>
        <v>4.680366475149267</v>
      </c>
    </row>
    <row r="34" spans="1:17" ht="18.75" customHeight="1">
      <c r="A34" s="80"/>
      <c r="B34" s="83" t="s">
        <v>140</v>
      </c>
      <c r="C34" s="68">
        <v>5923306</v>
      </c>
      <c r="D34" s="68">
        <v>6366066</v>
      </c>
      <c r="E34" s="68">
        <v>5645515</v>
      </c>
      <c r="F34" s="100">
        <f t="shared" si="3"/>
        <v>0.9132064777976932</v>
      </c>
      <c r="G34" s="95">
        <f t="shared" si="4"/>
        <v>-11.318622835515686</v>
      </c>
      <c r="K34" s="1" t="s">
        <v>134</v>
      </c>
      <c r="L34" s="1"/>
      <c r="M34" s="1"/>
      <c r="N34" s="1"/>
      <c r="O34" s="1"/>
      <c r="P34" s="1"/>
      <c r="Q34" s="1"/>
    </row>
    <row r="35" spans="1:7" ht="18.75" customHeight="1">
      <c r="A35" s="80"/>
      <c r="B35" s="83" t="s">
        <v>139</v>
      </c>
      <c r="C35" s="68">
        <v>54307555</v>
      </c>
      <c r="D35" s="68">
        <v>57232757</v>
      </c>
      <c r="E35" s="68">
        <v>58541525</v>
      </c>
      <c r="F35" s="100">
        <f t="shared" si="3"/>
        <v>9.469552352647296</v>
      </c>
      <c r="G35" s="95">
        <f t="shared" si="4"/>
        <v>2.2867463819714295</v>
      </c>
    </row>
    <row r="36" spans="1:7" ht="18.75" customHeight="1">
      <c r="A36" s="80"/>
      <c r="B36" s="99"/>
      <c r="C36" s="36"/>
      <c r="D36" s="36"/>
      <c r="E36" s="36"/>
      <c r="F36" s="36"/>
      <c r="G36" s="95"/>
    </row>
    <row r="37" spans="1:18" ht="18.75" customHeight="1">
      <c r="A37" s="245" t="s">
        <v>138</v>
      </c>
      <c r="B37" s="246"/>
      <c r="C37" s="68">
        <f>C7-C23</f>
        <v>11664992</v>
      </c>
      <c r="D37" s="68">
        <f>D7-D23</f>
        <v>8368873</v>
      </c>
      <c r="E37" s="68">
        <f>E7-E23</f>
        <v>7249170</v>
      </c>
      <c r="F37" s="98" t="s">
        <v>135</v>
      </c>
      <c r="G37" s="95">
        <f>100*(E37-D37)/D37</f>
        <v>-13.379376171678075</v>
      </c>
      <c r="K37" s="239" t="s">
        <v>242</v>
      </c>
      <c r="L37" s="239"/>
      <c r="M37" s="239"/>
      <c r="N37" s="239"/>
      <c r="O37" s="239"/>
      <c r="P37" s="239"/>
      <c r="Q37" s="239"/>
      <c r="R37" s="239"/>
    </row>
    <row r="38" spans="1:18" ht="18.75" customHeight="1" thickBot="1">
      <c r="A38" s="97"/>
      <c r="B38" s="96"/>
      <c r="C38" s="36"/>
      <c r="D38" s="36"/>
      <c r="E38" s="36"/>
      <c r="F38" s="36"/>
      <c r="G38" s="95"/>
      <c r="K38" s="5"/>
      <c r="L38" s="115"/>
      <c r="M38" s="115"/>
      <c r="N38" s="115"/>
      <c r="O38" s="115"/>
      <c r="P38" s="115"/>
      <c r="Q38" s="115"/>
      <c r="R38" s="128" t="s">
        <v>175</v>
      </c>
    </row>
    <row r="39" spans="1:18" ht="18.75" customHeight="1">
      <c r="A39" s="245" t="s">
        <v>137</v>
      </c>
      <c r="B39" s="246"/>
      <c r="C39" s="68">
        <v>10704521</v>
      </c>
      <c r="D39" s="68">
        <v>7453814</v>
      </c>
      <c r="E39" s="68">
        <v>6318028</v>
      </c>
      <c r="F39" s="98" t="s">
        <v>135</v>
      </c>
      <c r="G39" s="95">
        <f>100*(E39-D39)/D39</f>
        <v>-15.237648806369464</v>
      </c>
      <c r="K39" s="240" t="s">
        <v>243</v>
      </c>
      <c r="L39" s="184"/>
      <c r="M39" s="186"/>
      <c r="N39" s="117" t="s">
        <v>241</v>
      </c>
      <c r="O39" s="127" t="s">
        <v>240</v>
      </c>
      <c r="P39" s="117" t="s">
        <v>239</v>
      </c>
      <c r="Q39" s="127" t="s">
        <v>238</v>
      </c>
      <c r="R39" s="119" t="s">
        <v>169</v>
      </c>
    </row>
    <row r="40" spans="1:18" ht="18.75" customHeight="1">
      <c r="A40" s="97"/>
      <c r="B40" s="96"/>
      <c r="C40" s="36"/>
      <c r="D40" s="36"/>
      <c r="E40" s="36"/>
      <c r="F40" s="36"/>
      <c r="G40" s="95"/>
      <c r="K40" s="241" t="s">
        <v>237</v>
      </c>
      <c r="L40" s="241"/>
      <c r="M40" s="242"/>
      <c r="N40" s="48"/>
      <c r="O40" s="48"/>
      <c r="P40" s="48"/>
      <c r="Q40" s="48"/>
      <c r="R40" s="126"/>
    </row>
    <row r="41" spans="1:18" ht="18.75" customHeight="1">
      <c r="A41" s="247" t="s">
        <v>136</v>
      </c>
      <c r="B41" s="248"/>
      <c r="C41" s="73">
        <f>C37-C39</f>
        <v>960471</v>
      </c>
      <c r="D41" s="73">
        <f>D37-D39</f>
        <v>915059</v>
      </c>
      <c r="E41" s="73">
        <f>E37-E39</f>
        <v>931142</v>
      </c>
      <c r="F41" s="94" t="s">
        <v>135</v>
      </c>
      <c r="G41" s="93">
        <f>100*(E41-D41)/D41</f>
        <v>1.7575915869905656</v>
      </c>
      <c r="K41" s="5"/>
      <c r="L41" s="238" t="s">
        <v>236</v>
      </c>
      <c r="M41" s="212"/>
      <c r="N41" s="7">
        <f>SUM(N42:N46)</f>
        <v>517441680</v>
      </c>
      <c r="O41" s="7">
        <f>SUM(O42:O46)</f>
        <v>574455633</v>
      </c>
      <c r="P41" s="7">
        <f>SUM(P42:P46)</f>
        <v>644240771</v>
      </c>
      <c r="Q41" s="122">
        <f aca="true" t="shared" si="5" ref="Q41:Q52">100*P41/P$66</f>
        <v>80.50073262588964</v>
      </c>
      <c r="R41" s="122">
        <f aca="true" t="shared" si="6" ref="R41:R52">100*(P41-O41)/O41</f>
        <v>12.148046601189826</v>
      </c>
    </row>
    <row r="42" spans="1:18" ht="18.75" customHeight="1">
      <c r="A42" s="41" t="s">
        <v>134</v>
      </c>
      <c r="B42" s="41"/>
      <c r="C42" s="41"/>
      <c r="D42" s="41"/>
      <c r="E42" s="41"/>
      <c r="F42" s="41"/>
      <c r="G42" s="41"/>
      <c r="K42" s="56"/>
      <c r="L42" s="123"/>
      <c r="M42" s="37" t="s">
        <v>233</v>
      </c>
      <c r="N42" s="7">
        <v>331992032</v>
      </c>
      <c r="O42" s="7">
        <v>372357176</v>
      </c>
      <c r="P42" s="7">
        <v>419733551</v>
      </c>
      <c r="Q42" s="122">
        <f t="shared" si="5"/>
        <v>52.447562905276314</v>
      </c>
      <c r="R42" s="122">
        <f t="shared" si="6"/>
        <v>12.723368328478246</v>
      </c>
    </row>
    <row r="43" spans="11:18" ht="18.75" customHeight="1">
      <c r="K43" s="56"/>
      <c r="L43" s="123"/>
      <c r="M43" s="37" t="s">
        <v>232</v>
      </c>
      <c r="N43" s="7">
        <v>84153173</v>
      </c>
      <c r="O43" s="7">
        <v>94943494</v>
      </c>
      <c r="P43" s="7">
        <v>108977164</v>
      </c>
      <c r="Q43" s="122">
        <f t="shared" si="5"/>
        <v>13.61717844692528</v>
      </c>
      <c r="R43" s="122">
        <f t="shared" si="6"/>
        <v>14.78107599452786</v>
      </c>
    </row>
    <row r="44" spans="11:18" ht="18.75" customHeight="1">
      <c r="K44" s="56"/>
      <c r="L44" s="123"/>
      <c r="M44" s="37" t="s">
        <v>235</v>
      </c>
      <c r="N44" s="7">
        <v>36647991</v>
      </c>
      <c r="O44" s="7">
        <v>38802653</v>
      </c>
      <c r="P44" s="7">
        <v>40857010</v>
      </c>
      <c r="Q44" s="122">
        <f t="shared" si="5"/>
        <v>5.105264034745946</v>
      </c>
      <c r="R44" s="122">
        <f t="shared" si="6"/>
        <v>5.294372526538327</v>
      </c>
    </row>
    <row r="45" spans="11:18" ht="18.75" customHeight="1">
      <c r="K45" s="56"/>
      <c r="L45" s="123"/>
      <c r="M45" s="37" t="s">
        <v>234</v>
      </c>
      <c r="N45" s="7">
        <v>12054544</v>
      </c>
      <c r="O45" s="7">
        <v>11934296</v>
      </c>
      <c r="P45" s="7">
        <v>11639187</v>
      </c>
      <c r="Q45" s="122">
        <f t="shared" si="5"/>
        <v>1.4543678743202835</v>
      </c>
      <c r="R45" s="122">
        <f t="shared" si="6"/>
        <v>-2.4727809667197795</v>
      </c>
    </row>
    <row r="46" spans="11:18" ht="18.75" customHeight="1">
      <c r="K46" s="56"/>
      <c r="L46" s="123"/>
      <c r="M46" s="37" t="s">
        <v>231</v>
      </c>
      <c r="N46" s="7">
        <v>52593940</v>
      </c>
      <c r="O46" s="7">
        <v>56418014</v>
      </c>
      <c r="P46" s="7">
        <v>63033859</v>
      </c>
      <c r="Q46" s="122">
        <f t="shared" si="5"/>
        <v>7.876359364621813</v>
      </c>
      <c r="R46" s="122">
        <f t="shared" si="6"/>
        <v>11.72647622796506</v>
      </c>
    </row>
    <row r="47" spans="11:18" ht="18.75" customHeight="1">
      <c r="K47" s="56"/>
      <c r="L47" s="238" t="s">
        <v>140</v>
      </c>
      <c r="M47" s="212"/>
      <c r="N47" s="7">
        <f>SUM(N48:N50)</f>
        <v>10528606</v>
      </c>
      <c r="O47" s="7">
        <f>SUM(O48:O50)</f>
        <v>10783535</v>
      </c>
      <c r="P47" s="7">
        <f>SUM(P48:P50)</f>
        <v>11017128</v>
      </c>
      <c r="Q47" s="122">
        <f t="shared" si="5"/>
        <v>1.3766388520499306</v>
      </c>
      <c r="R47" s="122">
        <f t="shared" si="6"/>
        <v>2.166200601194321</v>
      </c>
    </row>
    <row r="48" spans="11:18" ht="18.75" customHeight="1">
      <c r="K48" s="56"/>
      <c r="L48" s="123"/>
      <c r="M48" s="37" t="s">
        <v>233</v>
      </c>
      <c r="N48" s="7">
        <v>9443025</v>
      </c>
      <c r="O48" s="7">
        <v>9632980</v>
      </c>
      <c r="P48" s="7">
        <v>9881437</v>
      </c>
      <c r="Q48" s="122">
        <f t="shared" si="5"/>
        <v>1.234729240531989</v>
      </c>
      <c r="R48" s="122">
        <f t="shared" si="6"/>
        <v>2.579233009930468</v>
      </c>
    </row>
    <row r="49" spans="11:18" ht="18.75" customHeight="1">
      <c r="K49" s="56"/>
      <c r="L49" s="123"/>
      <c r="M49" s="37" t="s">
        <v>232</v>
      </c>
      <c r="N49" s="7">
        <v>1047131</v>
      </c>
      <c r="O49" s="7">
        <v>1111145</v>
      </c>
      <c r="P49" s="7">
        <v>1029589</v>
      </c>
      <c r="Q49" s="122">
        <f t="shared" si="5"/>
        <v>0.12865169752436714</v>
      </c>
      <c r="R49" s="122">
        <f t="shared" si="6"/>
        <v>-7.339816135607864</v>
      </c>
    </row>
    <row r="50" spans="1:18" ht="18.75" customHeight="1">
      <c r="A50" s="167" t="s">
        <v>190</v>
      </c>
      <c r="B50" s="167"/>
      <c r="C50" s="167"/>
      <c r="D50" s="167"/>
      <c r="E50" s="167"/>
      <c r="F50" s="167"/>
      <c r="G50" s="167"/>
      <c r="H50" s="167"/>
      <c r="K50" s="56"/>
      <c r="L50" s="123"/>
      <c r="M50" s="37" t="s">
        <v>231</v>
      </c>
      <c r="N50" s="7">
        <v>38450</v>
      </c>
      <c r="O50" s="7">
        <v>39410</v>
      </c>
      <c r="P50" s="7">
        <v>106102</v>
      </c>
      <c r="Q50" s="122">
        <f t="shared" si="5"/>
        <v>0.013257913993574526</v>
      </c>
      <c r="R50" s="122">
        <f t="shared" si="6"/>
        <v>169.22608475006345</v>
      </c>
    </row>
    <row r="51" spans="1:18" ht="18.75" customHeight="1">
      <c r="A51" s="192" t="s">
        <v>255</v>
      </c>
      <c r="B51" s="193"/>
      <c r="C51" s="193"/>
      <c r="D51" s="193"/>
      <c r="E51" s="193"/>
      <c r="F51" s="193"/>
      <c r="G51" s="193"/>
      <c r="H51" s="193"/>
      <c r="K51" s="56"/>
      <c r="L51" s="238" t="s">
        <v>230</v>
      </c>
      <c r="M51" s="212"/>
      <c r="N51" s="7">
        <v>13432487</v>
      </c>
      <c r="O51" s="7">
        <v>16862199</v>
      </c>
      <c r="P51" s="7">
        <v>23685458</v>
      </c>
      <c r="Q51" s="122">
        <f t="shared" si="5"/>
        <v>2.9596026942227454</v>
      </c>
      <c r="R51" s="122">
        <f t="shared" si="6"/>
        <v>40.464823123010234</v>
      </c>
    </row>
    <row r="52" spans="1:18" ht="18.75" customHeight="1" thickBot="1">
      <c r="A52" s="5"/>
      <c r="B52" s="58"/>
      <c r="C52" s="58"/>
      <c r="D52" s="58"/>
      <c r="E52" s="58"/>
      <c r="F52" s="58"/>
      <c r="G52" s="58"/>
      <c r="H52" s="57" t="s">
        <v>254</v>
      </c>
      <c r="K52" s="234" t="s">
        <v>218</v>
      </c>
      <c r="L52" s="234"/>
      <c r="M52" s="235"/>
      <c r="N52" s="30">
        <f>SUM(N41,N47,N51)</f>
        <v>541402773</v>
      </c>
      <c r="O52" s="30">
        <f>SUM(O41,O47,O51)</f>
        <v>602101367</v>
      </c>
      <c r="P52" s="30">
        <f>SUM(P41,P47,P51)</f>
        <v>678943357</v>
      </c>
      <c r="Q52" s="121">
        <f t="shared" si="5"/>
        <v>84.83697417216231</v>
      </c>
      <c r="R52" s="121">
        <f t="shared" si="6"/>
        <v>12.762301202348873</v>
      </c>
    </row>
    <row r="53" spans="1:18" ht="18.75" customHeight="1">
      <c r="A53" s="200" t="s">
        <v>174</v>
      </c>
      <c r="B53" s="201"/>
      <c r="C53" s="183" t="s">
        <v>253</v>
      </c>
      <c r="D53" s="184"/>
      <c r="E53" s="186"/>
      <c r="F53" s="183" t="s">
        <v>252</v>
      </c>
      <c r="G53" s="184"/>
      <c r="H53" s="184"/>
      <c r="K53" s="236" t="s">
        <v>229</v>
      </c>
      <c r="L53" s="236"/>
      <c r="M53" s="237"/>
      <c r="N53" s="14"/>
      <c r="O53" s="14"/>
      <c r="P53" s="14"/>
      <c r="Q53" s="125"/>
      <c r="R53" s="124"/>
    </row>
    <row r="54" spans="1:18" ht="18.75" customHeight="1">
      <c r="A54" s="182"/>
      <c r="B54" s="169"/>
      <c r="C54" s="49" t="s">
        <v>185</v>
      </c>
      <c r="D54" s="49" t="s">
        <v>172</v>
      </c>
      <c r="E54" s="49" t="s">
        <v>171</v>
      </c>
      <c r="F54" s="49" t="s">
        <v>185</v>
      </c>
      <c r="G54" s="49" t="s">
        <v>172</v>
      </c>
      <c r="H54" s="50" t="s">
        <v>171</v>
      </c>
      <c r="K54" s="5"/>
      <c r="L54" s="238" t="s">
        <v>228</v>
      </c>
      <c r="M54" s="212"/>
      <c r="N54" s="7">
        <v>21004000</v>
      </c>
      <c r="O54" s="7">
        <v>19011000</v>
      </c>
      <c r="P54" s="7">
        <v>6604000</v>
      </c>
      <c r="Q54" s="122">
        <f>100*P54/P$66</f>
        <v>0.8251989973192416</v>
      </c>
      <c r="R54" s="122">
        <f aca="true" t="shared" si="7" ref="R54:R60">100*(P54-O54)/O54</f>
        <v>-65.26221661143549</v>
      </c>
    </row>
    <row r="55" spans="1:18" ht="18.75" customHeight="1">
      <c r="A55" s="213" t="s">
        <v>251</v>
      </c>
      <c r="B55" s="214"/>
      <c r="C55" s="7">
        <v>10487053</v>
      </c>
      <c r="D55" s="7">
        <v>11281209</v>
      </c>
      <c r="E55" s="7">
        <v>9641719</v>
      </c>
      <c r="F55" s="7">
        <v>10033376</v>
      </c>
      <c r="G55" s="7">
        <v>10855455</v>
      </c>
      <c r="H55" s="7">
        <v>9214486</v>
      </c>
      <c r="K55" s="5"/>
      <c r="L55" s="238" t="s">
        <v>227</v>
      </c>
      <c r="M55" s="212"/>
      <c r="N55" s="7">
        <v>550063</v>
      </c>
      <c r="O55" s="7">
        <v>557563</v>
      </c>
      <c r="P55" s="7">
        <v>386256</v>
      </c>
      <c r="Q55" s="122">
        <f>100*P55/P$66</f>
        <v>0.04826439489832541</v>
      </c>
      <c r="R55" s="122">
        <f t="shared" si="7"/>
        <v>-30.724241027471336</v>
      </c>
    </row>
    <row r="56" spans="1:18" ht="18.75" customHeight="1">
      <c r="A56" s="211" t="s">
        <v>228</v>
      </c>
      <c r="B56" s="212"/>
      <c r="C56" s="7">
        <v>5082570</v>
      </c>
      <c r="D56" s="7">
        <v>12516438</v>
      </c>
      <c r="E56" s="7">
        <v>15444680</v>
      </c>
      <c r="F56" s="7">
        <v>5082570</v>
      </c>
      <c r="G56" s="7">
        <v>12516438</v>
      </c>
      <c r="H56" s="7">
        <v>15444680</v>
      </c>
      <c r="K56" s="5"/>
      <c r="L56" s="238" t="s">
        <v>226</v>
      </c>
      <c r="M56" s="212"/>
      <c r="N56" s="7">
        <v>19865489</v>
      </c>
      <c r="O56" s="7">
        <v>19620054</v>
      </c>
      <c r="P56" s="7">
        <v>18798134</v>
      </c>
      <c r="Q56" s="122">
        <v>2.4</v>
      </c>
      <c r="R56" s="122">
        <f t="shared" si="7"/>
        <v>-4.189183169424508</v>
      </c>
    </row>
    <row r="57" spans="1:18" ht="18.75" customHeight="1">
      <c r="A57" s="211" t="s">
        <v>227</v>
      </c>
      <c r="B57" s="212"/>
      <c r="C57" s="7">
        <v>199021</v>
      </c>
      <c r="D57" s="7">
        <v>135750</v>
      </c>
      <c r="E57" s="7">
        <v>137624</v>
      </c>
      <c r="F57" s="7">
        <v>164978</v>
      </c>
      <c r="G57" s="7">
        <v>110432</v>
      </c>
      <c r="H57" s="7">
        <v>96315</v>
      </c>
      <c r="K57" s="5"/>
      <c r="L57" s="238" t="s">
        <v>225</v>
      </c>
      <c r="M57" s="212"/>
      <c r="N57" s="7">
        <v>490561</v>
      </c>
      <c r="O57" s="7">
        <v>352113</v>
      </c>
      <c r="P57" s="7">
        <v>230519</v>
      </c>
      <c r="Q57" s="122">
        <f>100*P57/P$66</f>
        <v>0.028804368210635107</v>
      </c>
      <c r="R57" s="122">
        <f t="shared" si="7"/>
        <v>-34.53266422994891</v>
      </c>
    </row>
    <row r="58" spans="1:18" ht="18.75" customHeight="1">
      <c r="A58" s="211" t="s">
        <v>225</v>
      </c>
      <c r="B58" s="212"/>
      <c r="C58" s="7">
        <v>519839</v>
      </c>
      <c r="D58" s="7">
        <v>419551</v>
      </c>
      <c r="E58" s="7">
        <v>308985</v>
      </c>
      <c r="F58" s="7">
        <v>491644</v>
      </c>
      <c r="G58" s="7">
        <v>418264</v>
      </c>
      <c r="H58" s="7">
        <v>308805</v>
      </c>
      <c r="K58" s="5"/>
      <c r="L58" s="238" t="s">
        <v>224</v>
      </c>
      <c r="M58" s="212"/>
      <c r="N58" s="7">
        <v>627708</v>
      </c>
      <c r="O58" s="7">
        <v>682178</v>
      </c>
      <c r="P58" s="7">
        <v>818123</v>
      </c>
      <c r="Q58" s="122">
        <f>100*P58/P$66</f>
        <v>0.10222808590003178</v>
      </c>
      <c r="R58" s="122">
        <f t="shared" si="7"/>
        <v>19.92808328618044</v>
      </c>
    </row>
    <row r="59" spans="1:18" ht="18.75" customHeight="1">
      <c r="A59" s="211" t="s">
        <v>250</v>
      </c>
      <c r="B59" s="212"/>
      <c r="C59" s="7">
        <v>187138</v>
      </c>
      <c r="D59" s="7">
        <v>222755</v>
      </c>
      <c r="E59" s="7">
        <v>226282</v>
      </c>
      <c r="F59" s="7">
        <v>106978</v>
      </c>
      <c r="G59" s="7">
        <v>140824</v>
      </c>
      <c r="H59" s="7">
        <v>134781</v>
      </c>
      <c r="K59" s="5"/>
      <c r="L59" s="238" t="s">
        <v>223</v>
      </c>
      <c r="M59" s="212"/>
      <c r="N59" s="7">
        <v>7122424</v>
      </c>
      <c r="O59" s="7">
        <v>8596793</v>
      </c>
      <c r="P59" s="7">
        <v>9455499</v>
      </c>
      <c r="Q59" s="122">
        <f>100*P59/P$66</f>
        <v>1.181506404293321</v>
      </c>
      <c r="R59" s="122">
        <f t="shared" si="7"/>
        <v>9.98867833621212</v>
      </c>
    </row>
    <row r="60" spans="1:18" ht="18.75" customHeight="1">
      <c r="A60" s="211" t="s">
        <v>249</v>
      </c>
      <c r="B60" s="212"/>
      <c r="C60" s="7">
        <v>73247</v>
      </c>
      <c r="D60" s="7">
        <v>81482</v>
      </c>
      <c r="E60" s="7">
        <v>83415</v>
      </c>
      <c r="F60" s="7">
        <v>73229</v>
      </c>
      <c r="G60" s="7">
        <v>65751</v>
      </c>
      <c r="H60" s="7">
        <v>81189</v>
      </c>
      <c r="K60" s="234" t="s">
        <v>218</v>
      </c>
      <c r="L60" s="234"/>
      <c r="M60" s="235"/>
      <c r="N60" s="30">
        <f>SUM(N54:N59)</f>
        <v>49660245</v>
      </c>
      <c r="O60" s="30">
        <f>SUM(O54:O59)</f>
        <v>48819701</v>
      </c>
      <c r="P60" s="30">
        <f>SUM(P54:P59)</f>
        <v>36292531</v>
      </c>
      <c r="Q60" s="121">
        <f>100*P60/P$66</f>
        <v>4.53491220341876</v>
      </c>
      <c r="R60" s="121">
        <f t="shared" si="7"/>
        <v>-25.660071125794072</v>
      </c>
    </row>
    <row r="61" spans="1:18" ht="18.75" customHeight="1">
      <c r="A61" s="211" t="s">
        <v>248</v>
      </c>
      <c r="B61" s="212"/>
      <c r="C61" s="7">
        <v>30786758</v>
      </c>
      <c r="D61" s="7">
        <v>27236305</v>
      </c>
      <c r="E61" s="7">
        <v>27149332</v>
      </c>
      <c r="F61" s="7">
        <v>30777324</v>
      </c>
      <c r="G61" s="7">
        <v>27223286</v>
      </c>
      <c r="H61" s="7">
        <v>27118627</v>
      </c>
      <c r="K61" s="236" t="s">
        <v>222</v>
      </c>
      <c r="L61" s="236"/>
      <c r="M61" s="237"/>
      <c r="N61" s="14"/>
      <c r="O61" s="14"/>
      <c r="P61" s="14"/>
      <c r="Q61" s="125"/>
      <c r="R61" s="124"/>
    </row>
    <row r="62" spans="1:18" ht="18.75" customHeight="1">
      <c r="A62" s="211" t="s">
        <v>247</v>
      </c>
      <c r="B62" s="212"/>
      <c r="C62" s="7">
        <v>10068590</v>
      </c>
      <c r="D62" s="7">
        <v>6858438</v>
      </c>
      <c r="E62" s="7">
        <v>5327750</v>
      </c>
      <c r="F62" s="7">
        <v>8544839</v>
      </c>
      <c r="G62" s="7">
        <v>4834739</v>
      </c>
      <c r="H62" s="7">
        <v>2991213</v>
      </c>
      <c r="K62" s="5"/>
      <c r="L62" s="238" t="s">
        <v>221</v>
      </c>
      <c r="M62" s="212"/>
      <c r="N62" s="7">
        <v>11406536</v>
      </c>
      <c r="O62" s="7">
        <v>12708356</v>
      </c>
      <c r="P62" s="7">
        <v>13658315</v>
      </c>
      <c r="Q62" s="122">
        <f>100*P62/P$66</f>
        <v>1.7066668448016895</v>
      </c>
      <c r="R62" s="122">
        <f>100*(P62-O62)/O62</f>
        <v>7.475073880523964</v>
      </c>
    </row>
    <row r="63" spans="1:18" ht="18.75" customHeight="1">
      <c r="A63" s="211" t="s">
        <v>224</v>
      </c>
      <c r="B63" s="212"/>
      <c r="C63" s="7">
        <v>1513360</v>
      </c>
      <c r="D63" s="7">
        <v>1285324</v>
      </c>
      <c r="E63" s="7">
        <v>1269650</v>
      </c>
      <c r="F63" s="7">
        <v>1513360</v>
      </c>
      <c r="G63" s="7">
        <v>1285324</v>
      </c>
      <c r="H63" s="7">
        <v>1258333</v>
      </c>
      <c r="K63" s="5"/>
      <c r="L63" s="238" t="s">
        <v>220</v>
      </c>
      <c r="M63" s="212"/>
      <c r="N63" s="8">
        <v>2423332</v>
      </c>
      <c r="O63" s="8">
        <v>2180526</v>
      </c>
      <c r="P63" s="8">
        <v>1972978</v>
      </c>
      <c r="Q63" s="122">
        <f>100*P63/P$66</f>
        <v>0.2465323239450216</v>
      </c>
      <c r="R63" s="122">
        <f>100*(P63-O63)/O63</f>
        <v>-9.518253852510815</v>
      </c>
    </row>
    <row r="64" spans="1:18" ht="18.75" customHeight="1">
      <c r="A64" s="211" t="s">
        <v>223</v>
      </c>
      <c r="B64" s="212"/>
      <c r="C64" s="7">
        <v>7957142</v>
      </c>
      <c r="D64" s="7">
        <v>8780912</v>
      </c>
      <c r="E64" s="7">
        <v>7375310</v>
      </c>
      <c r="F64" s="7">
        <v>7957142</v>
      </c>
      <c r="G64" s="7">
        <v>8773745</v>
      </c>
      <c r="H64" s="7">
        <v>7361418</v>
      </c>
      <c r="K64" s="5"/>
      <c r="L64" s="238" t="s">
        <v>219</v>
      </c>
      <c r="M64" s="212"/>
      <c r="N64" s="8">
        <v>74399684</v>
      </c>
      <c r="O64" s="8">
        <v>72029921</v>
      </c>
      <c r="P64" s="8">
        <v>69424630</v>
      </c>
      <c r="Q64" s="122">
        <f>100*P64/P$66</f>
        <v>8.67491445567222</v>
      </c>
      <c r="R64" s="122">
        <f>100*(P64-O64)/O64</f>
        <v>-3.616956625566756</v>
      </c>
    </row>
    <row r="65" spans="1:18" ht="18.75" customHeight="1">
      <c r="A65" s="211" t="s">
        <v>246</v>
      </c>
      <c r="B65" s="212"/>
      <c r="C65" s="7">
        <v>317160</v>
      </c>
      <c r="D65" s="7">
        <v>341740</v>
      </c>
      <c r="E65" s="7">
        <v>347170</v>
      </c>
      <c r="F65" s="7">
        <v>311848</v>
      </c>
      <c r="G65" s="7">
        <v>333874</v>
      </c>
      <c r="H65" s="7">
        <v>338985</v>
      </c>
      <c r="K65" s="219" t="s">
        <v>218</v>
      </c>
      <c r="L65" s="219"/>
      <c r="M65" s="220"/>
      <c r="N65" s="109">
        <f>SUM(N62:N64)</f>
        <v>88229552</v>
      </c>
      <c r="O65" s="109">
        <f>SUM(O62:O64)</f>
        <v>86918803</v>
      </c>
      <c r="P65" s="109">
        <f>SUM(P62:P64)</f>
        <v>85055923</v>
      </c>
      <c r="Q65" s="121">
        <f>100*P65/P$66</f>
        <v>10.628113624418932</v>
      </c>
      <c r="R65" s="121">
        <f>100*(P65-O65)/O65</f>
        <v>-2.1432416642921326</v>
      </c>
    </row>
    <row r="66" spans="1:18" ht="18.75" customHeight="1">
      <c r="A66" s="219" t="s">
        <v>256</v>
      </c>
      <c r="B66" s="220"/>
      <c r="C66" s="109">
        <f aca="true" t="shared" si="8" ref="C66:H66">SUM(C55:C65)</f>
        <v>67191878</v>
      </c>
      <c r="D66" s="109">
        <f t="shared" si="8"/>
        <v>69159904</v>
      </c>
      <c r="E66" s="109">
        <f t="shared" si="8"/>
        <v>67311917</v>
      </c>
      <c r="F66" s="109">
        <f t="shared" si="8"/>
        <v>65057288</v>
      </c>
      <c r="G66" s="109">
        <f t="shared" si="8"/>
        <v>66558132</v>
      </c>
      <c r="H66" s="109">
        <f t="shared" si="8"/>
        <v>64348832</v>
      </c>
      <c r="K66" s="232" t="s">
        <v>217</v>
      </c>
      <c r="L66" s="232"/>
      <c r="M66" s="233"/>
      <c r="N66" s="109">
        <f>SUM(N52,N60,N65)</f>
        <v>679292570</v>
      </c>
      <c r="O66" s="109">
        <f>SUM(O52,O60,O65)</f>
        <v>737839871</v>
      </c>
      <c r="P66" s="109">
        <f>SUM(P52,P60,P65)</f>
        <v>800291811</v>
      </c>
      <c r="Q66" s="120">
        <f>100*P66/P$66</f>
        <v>100</v>
      </c>
      <c r="R66" s="120">
        <f>100*(P66-O66)/O66</f>
        <v>8.464159020758585</v>
      </c>
    </row>
    <row r="67" spans="1:18" ht="18.75" customHeight="1">
      <c r="A67" s="56" t="s">
        <v>134</v>
      </c>
      <c r="B67" s="56"/>
      <c r="C67" s="56"/>
      <c r="D67" s="56"/>
      <c r="E67" s="56"/>
      <c r="F67" s="56"/>
      <c r="G67" s="56"/>
      <c r="H67" s="56"/>
      <c r="K67" s="1" t="s">
        <v>134</v>
      </c>
      <c r="L67" s="1"/>
      <c r="M67" s="1"/>
      <c r="N67" s="1"/>
      <c r="O67" s="1"/>
      <c r="P67" s="1"/>
      <c r="Q67" s="1"/>
      <c r="R67" s="1"/>
    </row>
  </sheetData>
  <sheetProtection/>
  <mergeCells count="72">
    <mergeCell ref="A39:B39"/>
    <mergeCell ref="A41:B41"/>
    <mergeCell ref="A7:B7"/>
    <mergeCell ref="A6:B6"/>
    <mergeCell ref="A23:B23"/>
    <mergeCell ref="K20:M20"/>
    <mergeCell ref="K21:M21"/>
    <mergeCell ref="K22:M22"/>
    <mergeCell ref="A3:G3"/>
    <mergeCell ref="A37:B37"/>
    <mergeCell ref="A4:G4"/>
    <mergeCell ref="L47:M47"/>
    <mergeCell ref="L54:M54"/>
    <mergeCell ref="K53:M53"/>
    <mergeCell ref="K37:R37"/>
    <mergeCell ref="K39:M39"/>
    <mergeCell ref="K40:M40"/>
    <mergeCell ref="L41:M41"/>
    <mergeCell ref="L51:M51"/>
    <mergeCell ref="K52:M52"/>
    <mergeCell ref="K65:M65"/>
    <mergeCell ref="L55:M55"/>
    <mergeCell ref="L56:M56"/>
    <mergeCell ref="L57:M57"/>
    <mergeCell ref="L58:M58"/>
    <mergeCell ref="K26:M26"/>
    <mergeCell ref="K27:M27"/>
    <mergeCell ref="K28:M28"/>
    <mergeCell ref="K66:M66"/>
    <mergeCell ref="K60:M60"/>
    <mergeCell ref="K61:M61"/>
    <mergeCell ref="L62:M62"/>
    <mergeCell ref="L63:M63"/>
    <mergeCell ref="L64:M64"/>
    <mergeCell ref="L59:M59"/>
    <mergeCell ref="K8:M8"/>
    <mergeCell ref="K9:M9"/>
    <mergeCell ref="K10:M10"/>
    <mergeCell ref="K29:M29"/>
    <mergeCell ref="K30:M30"/>
    <mergeCell ref="K31:M31"/>
    <mergeCell ref="K18:R18"/>
    <mergeCell ref="K23:M23"/>
    <mergeCell ref="K24:M24"/>
    <mergeCell ref="K25:M25"/>
    <mergeCell ref="K3:S3"/>
    <mergeCell ref="K4:S4"/>
    <mergeCell ref="A66:B66"/>
    <mergeCell ref="A61:B61"/>
    <mergeCell ref="A62:B62"/>
    <mergeCell ref="A63:B63"/>
    <mergeCell ref="A64:B64"/>
    <mergeCell ref="N6:P6"/>
    <mergeCell ref="Q6:S6"/>
    <mergeCell ref="K6:M7"/>
    <mergeCell ref="A50:H50"/>
    <mergeCell ref="C53:E53"/>
    <mergeCell ref="A53:B54"/>
    <mergeCell ref="F53:H53"/>
    <mergeCell ref="A56:B56"/>
    <mergeCell ref="K11:M11"/>
    <mergeCell ref="K12:M12"/>
    <mergeCell ref="K13:M13"/>
    <mergeCell ref="K32:M32"/>
    <mergeCell ref="K33:M33"/>
    <mergeCell ref="A57:B57"/>
    <mergeCell ref="A55:B55"/>
    <mergeCell ref="A51:H51"/>
    <mergeCell ref="A65:B65"/>
    <mergeCell ref="A60:B60"/>
    <mergeCell ref="A59:B59"/>
    <mergeCell ref="A58:B5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33">
      <selection activeCell="A50" sqref="A50"/>
    </sheetView>
  </sheetViews>
  <sheetFormatPr defaultColWidth="14.3984375" defaultRowHeight="22.5" customHeight="1"/>
  <cols>
    <col min="1" max="1" width="21.19921875" style="0" customWidth="1"/>
    <col min="2" max="2" width="3.09765625" style="0" customWidth="1"/>
  </cols>
  <sheetData>
    <row r="1" spans="1:23" ht="22.5" customHeight="1">
      <c r="A1" s="149" t="s">
        <v>293</v>
      </c>
      <c r="B1" s="68"/>
      <c r="C1" s="68"/>
      <c r="D1" s="68"/>
      <c r="E1" s="68"/>
      <c r="F1" s="68"/>
      <c r="G1" s="1"/>
      <c r="H1" s="68"/>
      <c r="I1" s="68"/>
      <c r="J1" s="68"/>
      <c r="K1" s="1"/>
      <c r="L1" s="68"/>
      <c r="M1" s="68"/>
      <c r="N1" s="68"/>
      <c r="O1" s="1"/>
      <c r="P1" s="68"/>
      <c r="Q1" s="68"/>
      <c r="R1" s="68"/>
      <c r="S1" s="1"/>
      <c r="T1" s="68"/>
      <c r="U1" s="68"/>
      <c r="V1" s="270" t="s">
        <v>292</v>
      </c>
      <c r="W1" s="271"/>
    </row>
    <row r="2" spans="1:23" ht="22.5" customHeight="1">
      <c r="A2" s="68"/>
      <c r="B2" s="68"/>
      <c r="C2" s="68"/>
      <c r="D2" s="68"/>
      <c r="E2" s="68"/>
      <c r="F2" s="68"/>
      <c r="G2" s="1"/>
      <c r="H2" s="68"/>
      <c r="I2" s="68"/>
      <c r="J2" s="68"/>
      <c r="K2" s="1"/>
      <c r="L2" s="68"/>
      <c r="M2" s="68"/>
      <c r="N2" s="68"/>
      <c r="O2" s="1"/>
      <c r="P2" s="68"/>
      <c r="Q2" s="68"/>
      <c r="R2" s="68"/>
      <c r="S2" s="1"/>
      <c r="T2" s="68"/>
      <c r="U2" s="68"/>
      <c r="V2" s="68"/>
      <c r="W2" s="1"/>
    </row>
    <row r="3" spans="1:23" ht="22.5" customHeight="1">
      <c r="A3" s="286" t="s">
        <v>340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</row>
    <row r="4" spans="1:23" ht="22.5" customHeight="1" thickBot="1">
      <c r="A4" s="1"/>
      <c r="B4" s="1"/>
      <c r="C4" s="145"/>
      <c r="D4" s="145"/>
      <c r="E4" s="145"/>
      <c r="F4" s="145"/>
      <c r="G4" s="146"/>
      <c r="H4" s="145"/>
      <c r="I4" s="145"/>
      <c r="J4" s="145"/>
      <c r="K4" s="146"/>
      <c r="L4" s="145"/>
      <c r="M4" s="145"/>
      <c r="N4" s="145"/>
      <c r="O4" s="146"/>
      <c r="P4" s="145"/>
      <c r="Q4" s="145"/>
      <c r="R4" s="145"/>
      <c r="S4" s="146"/>
      <c r="T4" s="145"/>
      <c r="U4" s="145"/>
      <c r="V4" s="277" t="s">
        <v>175</v>
      </c>
      <c r="W4" s="277"/>
    </row>
    <row r="5" spans="1:23" ht="22.5" customHeight="1">
      <c r="A5" s="272" t="s">
        <v>342</v>
      </c>
      <c r="B5" s="273"/>
      <c r="C5" s="201"/>
      <c r="D5" s="274" t="s">
        <v>291</v>
      </c>
      <c r="E5" s="275"/>
      <c r="F5" s="275"/>
      <c r="G5" s="276"/>
      <c r="H5" s="274" t="s">
        <v>290</v>
      </c>
      <c r="I5" s="275"/>
      <c r="J5" s="275"/>
      <c r="K5" s="276"/>
      <c r="L5" s="274" t="s">
        <v>289</v>
      </c>
      <c r="M5" s="275"/>
      <c r="N5" s="275"/>
      <c r="O5" s="276"/>
      <c r="P5" s="274" t="s">
        <v>288</v>
      </c>
      <c r="Q5" s="275"/>
      <c r="R5" s="275"/>
      <c r="S5" s="276"/>
      <c r="T5" s="274" t="s">
        <v>287</v>
      </c>
      <c r="U5" s="275"/>
      <c r="V5" s="275"/>
      <c r="W5" s="275"/>
    </row>
    <row r="6" spans="1:23" ht="22.5" customHeight="1">
      <c r="A6" s="182"/>
      <c r="B6" s="182"/>
      <c r="C6" s="169"/>
      <c r="D6" s="144" t="s">
        <v>283</v>
      </c>
      <c r="E6" s="144" t="s">
        <v>285</v>
      </c>
      <c r="F6" s="144" t="s">
        <v>284</v>
      </c>
      <c r="G6" s="150" t="s">
        <v>294</v>
      </c>
      <c r="H6" s="144" t="s">
        <v>286</v>
      </c>
      <c r="I6" s="144" t="s">
        <v>285</v>
      </c>
      <c r="J6" s="144" t="s">
        <v>284</v>
      </c>
      <c r="K6" s="150" t="s">
        <v>294</v>
      </c>
      <c r="L6" s="144" t="s">
        <v>283</v>
      </c>
      <c r="M6" s="144" t="s">
        <v>282</v>
      </c>
      <c r="N6" s="144" t="s">
        <v>281</v>
      </c>
      <c r="O6" s="150" t="s">
        <v>294</v>
      </c>
      <c r="P6" s="144" t="s">
        <v>283</v>
      </c>
      <c r="Q6" s="144" t="s">
        <v>282</v>
      </c>
      <c r="R6" s="144" t="s">
        <v>281</v>
      </c>
      <c r="S6" s="150" t="s">
        <v>294</v>
      </c>
      <c r="T6" s="144" t="s">
        <v>283</v>
      </c>
      <c r="U6" s="144" t="s">
        <v>282</v>
      </c>
      <c r="V6" s="144" t="s">
        <v>281</v>
      </c>
      <c r="W6" s="151" t="s">
        <v>294</v>
      </c>
    </row>
    <row r="7" spans="1:23" ht="22.5" customHeight="1">
      <c r="A7" s="281" t="s">
        <v>280</v>
      </c>
      <c r="B7" s="281"/>
      <c r="C7" s="282"/>
      <c r="D7" s="30">
        <f>SUM(D8:D27)</f>
        <v>127367000</v>
      </c>
      <c r="E7" s="30">
        <f>SUM(E8:E27)</f>
        <v>131859513</v>
      </c>
      <c r="F7" s="30">
        <f>SUM(F8:F27)</f>
        <v>128986625</v>
      </c>
      <c r="G7" s="143">
        <f aca="true" t="shared" si="0" ref="G7:G12">100*F7/E7</f>
        <v>97.82125086416784</v>
      </c>
      <c r="H7" s="30">
        <f>SUM(H8:H27)</f>
        <v>131022000</v>
      </c>
      <c r="I7" s="30">
        <f>SUM(I8:I27)</f>
        <v>135307662</v>
      </c>
      <c r="J7" s="30">
        <f>SUM(J8:J27)</f>
        <v>132306311</v>
      </c>
      <c r="K7" s="143">
        <f aca="true" t="shared" si="1" ref="K7:K12">100*J7/I7</f>
        <v>97.78183219217844</v>
      </c>
      <c r="L7" s="30">
        <f>SUM(L8:L27)</f>
        <v>132576000</v>
      </c>
      <c r="M7" s="30">
        <f>SUM(M8:M27)</f>
        <v>138000135</v>
      </c>
      <c r="N7" s="30">
        <f>SUM(N8:N27)</f>
        <v>134770573</v>
      </c>
      <c r="O7" s="143">
        <f aca="true" t="shared" si="2" ref="O7:O12">100*N7/M7</f>
        <v>97.65973997054424</v>
      </c>
      <c r="P7" s="30">
        <f>SUM(P8:P27)</f>
        <v>136564000</v>
      </c>
      <c r="Q7" s="30">
        <f>SUM(Q8:Q27)</f>
        <v>141677653</v>
      </c>
      <c r="R7" s="30">
        <f>SUM(R8:R27)</f>
        <v>138288178</v>
      </c>
      <c r="S7" s="143">
        <f aca="true" t="shared" si="3" ref="S7:S12">100*R7/Q7</f>
        <v>97.60761494263319</v>
      </c>
      <c r="T7" s="30">
        <f>SUM(T8:T27)</f>
        <v>139168000</v>
      </c>
      <c r="U7" s="30">
        <f>SUM(U8:U27)</f>
        <v>143988332</v>
      </c>
      <c r="V7" s="30">
        <f>SUM(V8:V27)</f>
        <v>140509826</v>
      </c>
      <c r="W7" s="143">
        <f aca="true" t="shared" si="4" ref="W7:W24">100*V7/U7</f>
        <v>97.58417508440893</v>
      </c>
    </row>
    <row r="8" spans="1:23" ht="22.5" customHeight="1">
      <c r="A8" s="7"/>
      <c r="B8" s="7"/>
      <c r="C8" s="140" t="s">
        <v>276</v>
      </c>
      <c r="D8" s="7">
        <v>23737000</v>
      </c>
      <c r="E8" s="7">
        <v>24603829</v>
      </c>
      <c r="F8" s="7">
        <v>23762648</v>
      </c>
      <c r="G8" s="134">
        <f t="shared" si="0"/>
        <v>96.58109719426191</v>
      </c>
      <c r="H8" s="7">
        <v>20229000</v>
      </c>
      <c r="I8" s="7">
        <v>21197383</v>
      </c>
      <c r="J8" s="7">
        <v>20284723</v>
      </c>
      <c r="K8" s="134">
        <f t="shared" si="1"/>
        <v>95.69446851057039</v>
      </c>
      <c r="L8" s="7">
        <v>22227000</v>
      </c>
      <c r="M8" s="7">
        <v>23449849</v>
      </c>
      <c r="N8" s="7">
        <v>22483946</v>
      </c>
      <c r="O8" s="134">
        <f t="shared" si="2"/>
        <v>95.88098413768037</v>
      </c>
      <c r="P8" s="7">
        <v>22244000</v>
      </c>
      <c r="Q8" s="7">
        <v>23305175</v>
      </c>
      <c r="R8" s="7">
        <v>22304203</v>
      </c>
      <c r="S8" s="134">
        <f t="shared" si="3"/>
        <v>95.70493677906302</v>
      </c>
      <c r="T8" s="7">
        <v>24170000</v>
      </c>
      <c r="U8" s="7">
        <v>25450977</v>
      </c>
      <c r="V8" s="7">
        <v>24399582</v>
      </c>
      <c r="W8" s="134">
        <f t="shared" si="4"/>
        <v>95.86894051257836</v>
      </c>
    </row>
    <row r="9" spans="1:23" ht="22.5" customHeight="1">
      <c r="A9" s="141" t="s">
        <v>279</v>
      </c>
      <c r="B9" s="7"/>
      <c r="C9" s="142" t="s">
        <v>275</v>
      </c>
      <c r="D9" s="7">
        <v>6779000</v>
      </c>
      <c r="E9" s="7">
        <v>7106919</v>
      </c>
      <c r="F9" s="7">
        <v>7051879</v>
      </c>
      <c r="G9" s="134">
        <f t="shared" si="0"/>
        <v>99.2255434457604</v>
      </c>
      <c r="H9" s="7">
        <v>6939000</v>
      </c>
      <c r="I9" s="7">
        <v>7242979</v>
      </c>
      <c r="J9" s="7">
        <v>7186067</v>
      </c>
      <c r="K9" s="134">
        <f t="shared" si="1"/>
        <v>99.21424596150285</v>
      </c>
      <c r="L9" s="7">
        <v>7320000</v>
      </c>
      <c r="M9" s="7">
        <v>7634037</v>
      </c>
      <c r="N9" s="7">
        <v>7573927</v>
      </c>
      <c r="O9" s="134">
        <f t="shared" si="2"/>
        <v>99.2126053358138</v>
      </c>
      <c r="P9" s="7">
        <v>8710600</v>
      </c>
      <c r="Q9" s="7">
        <v>8958903</v>
      </c>
      <c r="R9" s="7">
        <v>8898197</v>
      </c>
      <c r="S9" s="134">
        <f t="shared" si="3"/>
        <v>99.32239471729964</v>
      </c>
      <c r="T9" s="7">
        <v>8661000</v>
      </c>
      <c r="U9" s="7">
        <v>8956926</v>
      </c>
      <c r="V9" s="7">
        <v>8893974</v>
      </c>
      <c r="W9" s="134">
        <f t="shared" si="4"/>
        <v>99.29716958697661</v>
      </c>
    </row>
    <row r="10" spans="1:23" ht="22.5" customHeight="1">
      <c r="A10" s="141"/>
      <c r="B10" s="141"/>
      <c r="C10" s="138" t="s">
        <v>278</v>
      </c>
      <c r="D10" s="7">
        <v>9560000</v>
      </c>
      <c r="E10" s="7">
        <v>9851569</v>
      </c>
      <c r="F10" s="7">
        <v>9851569</v>
      </c>
      <c r="G10" s="137">
        <f t="shared" si="0"/>
        <v>100</v>
      </c>
      <c r="H10" s="7">
        <v>11643000</v>
      </c>
      <c r="I10" s="7">
        <v>11669430</v>
      </c>
      <c r="J10" s="7">
        <v>11669430</v>
      </c>
      <c r="K10" s="137">
        <f t="shared" si="1"/>
        <v>100</v>
      </c>
      <c r="L10" s="7">
        <v>8894000</v>
      </c>
      <c r="M10" s="7">
        <v>9184888</v>
      </c>
      <c r="N10" s="7">
        <v>9184888</v>
      </c>
      <c r="O10" s="137">
        <f t="shared" si="2"/>
        <v>100</v>
      </c>
      <c r="P10" s="7">
        <v>4658000</v>
      </c>
      <c r="Q10" s="7">
        <v>4658396</v>
      </c>
      <c r="R10" s="7">
        <v>4658396</v>
      </c>
      <c r="S10" s="137">
        <f t="shared" si="3"/>
        <v>100</v>
      </c>
      <c r="T10" s="7">
        <v>3949000</v>
      </c>
      <c r="U10" s="7">
        <v>3949627</v>
      </c>
      <c r="V10" s="7">
        <v>3949627</v>
      </c>
      <c r="W10" s="134">
        <f t="shared" si="4"/>
        <v>100</v>
      </c>
    </row>
    <row r="11" spans="1:23" ht="22.5" customHeight="1">
      <c r="A11" s="285" t="s">
        <v>277</v>
      </c>
      <c r="B11" s="7"/>
      <c r="C11" s="140" t="s">
        <v>276</v>
      </c>
      <c r="D11" s="7">
        <v>2385000</v>
      </c>
      <c r="E11" s="7">
        <v>2518919</v>
      </c>
      <c r="F11" s="7">
        <v>2407392</v>
      </c>
      <c r="G11" s="134">
        <f t="shared" si="0"/>
        <v>95.5724261081837</v>
      </c>
      <c r="H11" s="7">
        <v>2192000</v>
      </c>
      <c r="I11" s="7">
        <v>2335109</v>
      </c>
      <c r="J11" s="7">
        <v>2227009</v>
      </c>
      <c r="K11" s="134">
        <f t="shared" si="1"/>
        <v>95.3706657804839</v>
      </c>
      <c r="L11" s="7">
        <v>2275000</v>
      </c>
      <c r="M11" s="7">
        <v>2441909</v>
      </c>
      <c r="N11" s="7">
        <v>2332581</v>
      </c>
      <c r="O11" s="134">
        <f t="shared" si="2"/>
        <v>95.52284708398224</v>
      </c>
      <c r="P11" s="7">
        <v>2339500</v>
      </c>
      <c r="Q11" s="7">
        <v>2483694</v>
      </c>
      <c r="R11" s="7">
        <v>2360882</v>
      </c>
      <c r="S11" s="134">
        <f t="shared" si="3"/>
        <v>95.05526848315452</v>
      </c>
      <c r="T11" s="7">
        <v>2499000</v>
      </c>
      <c r="U11" s="7">
        <v>2682635</v>
      </c>
      <c r="V11" s="7">
        <v>2532392</v>
      </c>
      <c r="W11" s="134">
        <f t="shared" si="4"/>
        <v>94.39942444648638</v>
      </c>
    </row>
    <row r="12" spans="1:23" ht="22.5" customHeight="1">
      <c r="A12" s="285"/>
      <c r="B12" s="7"/>
      <c r="C12" s="138" t="s">
        <v>275</v>
      </c>
      <c r="D12" s="7">
        <v>35893000</v>
      </c>
      <c r="E12" s="7">
        <v>37028999</v>
      </c>
      <c r="F12" s="7">
        <v>36724089</v>
      </c>
      <c r="G12" s="134">
        <f t="shared" si="0"/>
        <v>99.17656429221864</v>
      </c>
      <c r="H12" s="7">
        <v>36850000</v>
      </c>
      <c r="I12" s="7">
        <v>37831108</v>
      </c>
      <c r="J12" s="7">
        <v>37515746</v>
      </c>
      <c r="K12" s="134">
        <f t="shared" si="1"/>
        <v>99.16639502073268</v>
      </c>
      <c r="L12" s="7">
        <v>36571000</v>
      </c>
      <c r="M12" s="7">
        <v>37415485</v>
      </c>
      <c r="N12" s="7">
        <v>37110016</v>
      </c>
      <c r="O12" s="134">
        <f t="shared" si="2"/>
        <v>99.18357599801259</v>
      </c>
      <c r="P12" s="7">
        <v>42505000</v>
      </c>
      <c r="Q12" s="7">
        <v>43798549</v>
      </c>
      <c r="R12" s="7">
        <v>43577708</v>
      </c>
      <c r="S12" s="134">
        <f t="shared" si="3"/>
        <v>99.49578009992979</v>
      </c>
      <c r="T12" s="7">
        <v>41509500</v>
      </c>
      <c r="U12" s="7">
        <v>42000737</v>
      </c>
      <c r="V12" s="7">
        <v>41744394</v>
      </c>
      <c r="W12" s="134">
        <f t="shared" si="4"/>
        <v>99.38967023364376</v>
      </c>
    </row>
    <row r="13" spans="1:23" ht="22.5" customHeight="1">
      <c r="A13" s="283" t="s">
        <v>308</v>
      </c>
      <c r="B13" s="139"/>
      <c r="C13" s="140" t="s">
        <v>274</v>
      </c>
      <c r="D13" s="113" t="s">
        <v>165</v>
      </c>
      <c r="E13" s="113" t="s">
        <v>165</v>
      </c>
      <c r="F13" s="113" t="s">
        <v>165</v>
      </c>
      <c r="G13" s="113" t="s">
        <v>165</v>
      </c>
      <c r="H13" s="113" t="s">
        <v>165</v>
      </c>
      <c r="I13" s="113" t="s">
        <v>165</v>
      </c>
      <c r="J13" s="113" t="s">
        <v>165</v>
      </c>
      <c r="K13" s="113" t="s">
        <v>165</v>
      </c>
      <c r="L13" s="113" t="s">
        <v>165</v>
      </c>
      <c r="M13" s="113" t="s">
        <v>165</v>
      </c>
      <c r="N13" s="113" t="s">
        <v>165</v>
      </c>
      <c r="O13" s="113" t="s">
        <v>165</v>
      </c>
      <c r="P13" s="113" t="s">
        <v>165</v>
      </c>
      <c r="Q13" s="113" t="s">
        <v>165</v>
      </c>
      <c r="R13" s="113" t="s">
        <v>165</v>
      </c>
      <c r="S13" s="113" t="s">
        <v>165</v>
      </c>
      <c r="T13" s="113">
        <v>4720000</v>
      </c>
      <c r="U13" s="7">
        <v>4720623</v>
      </c>
      <c r="V13" s="7">
        <v>4720623</v>
      </c>
      <c r="W13" s="134">
        <f t="shared" si="4"/>
        <v>100</v>
      </c>
    </row>
    <row r="14" spans="1:23" ht="22.5" customHeight="1">
      <c r="A14" s="284"/>
      <c r="B14" s="139"/>
      <c r="C14" s="138" t="s">
        <v>273</v>
      </c>
      <c r="D14" s="113" t="s">
        <v>165</v>
      </c>
      <c r="E14" s="113" t="s">
        <v>165</v>
      </c>
      <c r="F14" s="113" t="s">
        <v>165</v>
      </c>
      <c r="G14" s="113" t="s">
        <v>165</v>
      </c>
      <c r="H14" s="113" t="s">
        <v>165</v>
      </c>
      <c r="I14" s="113" t="s">
        <v>165</v>
      </c>
      <c r="J14" s="113" t="s">
        <v>165</v>
      </c>
      <c r="K14" s="113" t="s">
        <v>165</v>
      </c>
      <c r="L14" s="113" t="s">
        <v>165</v>
      </c>
      <c r="M14" s="113" t="s">
        <v>165</v>
      </c>
      <c r="N14" s="113" t="s">
        <v>165</v>
      </c>
      <c r="O14" s="113" t="s">
        <v>165</v>
      </c>
      <c r="P14" s="113" t="s">
        <v>165</v>
      </c>
      <c r="Q14" s="113" t="s">
        <v>165</v>
      </c>
      <c r="R14" s="113" t="s">
        <v>165</v>
      </c>
      <c r="S14" s="113" t="s">
        <v>165</v>
      </c>
      <c r="T14" s="113">
        <v>314000</v>
      </c>
      <c r="U14" s="7">
        <v>314335</v>
      </c>
      <c r="V14" s="7">
        <v>314335</v>
      </c>
      <c r="W14" s="134">
        <f t="shared" si="4"/>
        <v>100</v>
      </c>
    </row>
    <row r="15" spans="1:23" ht="22.5" customHeight="1">
      <c r="A15" s="278" t="s">
        <v>272</v>
      </c>
      <c r="B15" s="279"/>
      <c r="C15" s="280"/>
      <c r="D15" s="7">
        <v>6543000</v>
      </c>
      <c r="E15" s="7">
        <v>7120263</v>
      </c>
      <c r="F15" s="7">
        <v>6601300</v>
      </c>
      <c r="G15" s="134">
        <f aca="true" t="shared" si="5" ref="G15:G27">100*F15/E15</f>
        <v>92.71146304567682</v>
      </c>
      <c r="H15" s="7">
        <v>6532000</v>
      </c>
      <c r="I15" s="7">
        <v>7196390</v>
      </c>
      <c r="J15" s="7">
        <v>6582907</v>
      </c>
      <c r="K15" s="134">
        <f aca="true" t="shared" si="6" ref="K15:K27">100*J15/I15</f>
        <v>91.47512850192943</v>
      </c>
      <c r="L15" s="7">
        <v>7713000</v>
      </c>
      <c r="M15" s="7">
        <v>8715432</v>
      </c>
      <c r="N15" s="7">
        <v>8058374</v>
      </c>
      <c r="O15" s="134">
        <f aca="true" t="shared" si="7" ref="O15:O27">100*N15/M15</f>
        <v>92.46098185379681</v>
      </c>
      <c r="P15" s="7">
        <v>6886500</v>
      </c>
      <c r="Q15" s="7">
        <v>7580370</v>
      </c>
      <c r="R15" s="7">
        <v>6970391</v>
      </c>
      <c r="S15" s="134">
        <f aca="true" t="shared" si="8" ref="S15:S27">100*R15/Q15</f>
        <v>91.95317642806354</v>
      </c>
      <c r="T15" s="7">
        <v>6602000</v>
      </c>
      <c r="U15" s="7">
        <v>7524614</v>
      </c>
      <c r="V15" s="7">
        <v>6872727</v>
      </c>
      <c r="W15" s="134">
        <f t="shared" si="4"/>
        <v>91.33660543916272</v>
      </c>
    </row>
    <row r="16" spans="1:23" ht="22.5" customHeight="1">
      <c r="A16" s="278" t="s">
        <v>271</v>
      </c>
      <c r="B16" s="279"/>
      <c r="C16" s="280"/>
      <c r="D16" s="7">
        <v>3535000</v>
      </c>
      <c r="E16" s="7">
        <v>3546837</v>
      </c>
      <c r="F16" s="7">
        <v>3546837</v>
      </c>
      <c r="G16" s="137">
        <f t="shared" si="5"/>
        <v>100</v>
      </c>
      <c r="H16" s="7">
        <v>3572000</v>
      </c>
      <c r="I16" s="7">
        <v>3585519</v>
      </c>
      <c r="J16" s="7">
        <v>3585519</v>
      </c>
      <c r="K16" s="137">
        <f t="shared" si="6"/>
        <v>100</v>
      </c>
      <c r="L16" s="7">
        <v>3639000</v>
      </c>
      <c r="M16" s="7">
        <v>3655132</v>
      </c>
      <c r="N16" s="7">
        <v>3655132</v>
      </c>
      <c r="O16" s="137">
        <f t="shared" si="7"/>
        <v>100</v>
      </c>
      <c r="P16" s="7">
        <v>3673500</v>
      </c>
      <c r="Q16" s="7">
        <v>3673925</v>
      </c>
      <c r="R16" s="7">
        <v>3673925</v>
      </c>
      <c r="S16" s="137">
        <f t="shared" si="8"/>
        <v>100</v>
      </c>
      <c r="T16" s="7">
        <v>2396000</v>
      </c>
      <c r="U16" s="7">
        <v>2400675</v>
      </c>
      <c r="V16" s="7">
        <v>2400675</v>
      </c>
      <c r="W16" s="134">
        <f t="shared" si="4"/>
        <v>100</v>
      </c>
    </row>
    <row r="17" spans="1:23" ht="22.5" customHeight="1">
      <c r="A17" s="278" t="s">
        <v>270</v>
      </c>
      <c r="B17" s="279"/>
      <c r="C17" s="280"/>
      <c r="D17" s="7">
        <v>1194000</v>
      </c>
      <c r="E17" s="7">
        <v>1194172</v>
      </c>
      <c r="F17" s="7">
        <v>1194172</v>
      </c>
      <c r="G17" s="137">
        <f t="shared" si="5"/>
        <v>100</v>
      </c>
      <c r="H17" s="7">
        <v>1182000</v>
      </c>
      <c r="I17" s="7">
        <v>1182969</v>
      </c>
      <c r="J17" s="7">
        <v>1182969</v>
      </c>
      <c r="K17" s="137">
        <f t="shared" si="6"/>
        <v>100</v>
      </c>
      <c r="L17" s="7">
        <v>1196000</v>
      </c>
      <c r="M17" s="7">
        <v>1197213</v>
      </c>
      <c r="N17" s="7">
        <v>1197213</v>
      </c>
      <c r="O17" s="137">
        <f t="shared" si="7"/>
        <v>100</v>
      </c>
      <c r="P17" s="7">
        <v>1250200</v>
      </c>
      <c r="Q17" s="7">
        <v>1250618</v>
      </c>
      <c r="R17" s="7">
        <v>1250618</v>
      </c>
      <c r="S17" s="137">
        <f t="shared" si="8"/>
        <v>100</v>
      </c>
      <c r="T17" s="7">
        <v>1254000</v>
      </c>
      <c r="U17" s="7">
        <v>1306546</v>
      </c>
      <c r="V17" s="7">
        <v>1306546</v>
      </c>
      <c r="W17" s="134">
        <f t="shared" si="4"/>
        <v>100</v>
      </c>
    </row>
    <row r="18" spans="1:23" ht="22.5" customHeight="1">
      <c r="A18" s="278" t="s">
        <v>269</v>
      </c>
      <c r="B18" s="279"/>
      <c r="C18" s="280"/>
      <c r="D18" s="7">
        <v>3422000</v>
      </c>
      <c r="E18" s="7">
        <v>3497306</v>
      </c>
      <c r="F18" s="7">
        <v>3419556</v>
      </c>
      <c r="G18" s="134">
        <f t="shared" si="5"/>
        <v>97.77686024614374</v>
      </c>
      <c r="H18" s="7">
        <v>3155000</v>
      </c>
      <c r="I18" s="7">
        <v>3257890</v>
      </c>
      <c r="J18" s="7">
        <v>3170667</v>
      </c>
      <c r="K18" s="134">
        <f t="shared" si="6"/>
        <v>97.32271500879403</v>
      </c>
      <c r="L18" s="7">
        <v>3049000</v>
      </c>
      <c r="M18" s="7">
        <v>3185268</v>
      </c>
      <c r="N18" s="7">
        <v>3097353</v>
      </c>
      <c r="O18" s="134">
        <f t="shared" si="7"/>
        <v>97.23994966828536</v>
      </c>
      <c r="P18" s="7">
        <v>2925000</v>
      </c>
      <c r="Q18" s="7">
        <v>3061077</v>
      </c>
      <c r="R18" s="7">
        <v>2944678</v>
      </c>
      <c r="S18" s="134">
        <f t="shared" si="8"/>
        <v>96.19744945978164</v>
      </c>
      <c r="T18" s="7">
        <v>2639000</v>
      </c>
      <c r="U18" s="7">
        <v>2799214</v>
      </c>
      <c r="V18" s="7">
        <v>2670511</v>
      </c>
      <c r="W18" s="134">
        <f t="shared" si="4"/>
        <v>95.40217361016343</v>
      </c>
    </row>
    <row r="19" spans="1:23" ht="22.5" customHeight="1">
      <c r="A19" s="278" t="s">
        <v>268</v>
      </c>
      <c r="B19" s="279"/>
      <c r="C19" s="280"/>
      <c r="D19" s="7">
        <v>15571370</v>
      </c>
      <c r="E19" s="7">
        <v>16089636</v>
      </c>
      <c r="F19" s="7">
        <v>15603500</v>
      </c>
      <c r="G19" s="134">
        <f t="shared" si="5"/>
        <v>96.97857676829979</v>
      </c>
      <c r="H19" s="7">
        <v>16278880</v>
      </c>
      <c r="I19" s="7">
        <v>16798173</v>
      </c>
      <c r="J19" s="7">
        <v>16316719</v>
      </c>
      <c r="K19" s="134">
        <f t="shared" si="6"/>
        <v>97.13389069156509</v>
      </c>
      <c r="L19" s="7">
        <v>16971980</v>
      </c>
      <c r="M19" s="7">
        <v>17531843</v>
      </c>
      <c r="N19" s="7">
        <v>17045334</v>
      </c>
      <c r="O19" s="134">
        <f t="shared" si="7"/>
        <v>97.22499796513122</v>
      </c>
      <c r="P19" s="7">
        <v>17714780</v>
      </c>
      <c r="Q19" s="7">
        <v>18306058</v>
      </c>
      <c r="R19" s="7">
        <v>17762988</v>
      </c>
      <c r="S19" s="134">
        <f t="shared" si="8"/>
        <v>97.03338643415202</v>
      </c>
      <c r="T19" s="7">
        <v>18330890</v>
      </c>
      <c r="U19" s="7">
        <v>19011878</v>
      </c>
      <c r="V19" s="7">
        <v>18356266</v>
      </c>
      <c r="W19" s="134">
        <f t="shared" si="4"/>
        <v>96.55156634184166</v>
      </c>
    </row>
    <row r="20" spans="1:23" ht="22.5" customHeight="1">
      <c r="A20" s="278" t="s">
        <v>267</v>
      </c>
      <c r="B20" s="279"/>
      <c r="C20" s="280"/>
      <c r="D20" s="7">
        <v>2300</v>
      </c>
      <c r="E20" s="7">
        <v>2383</v>
      </c>
      <c r="F20" s="7">
        <v>2383</v>
      </c>
      <c r="G20" s="137">
        <f t="shared" si="5"/>
        <v>100</v>
      </c>
      <c r="H20" s="7">
        <v>2100</v>
      </c>
      <c r="I20" s="7">
        <v>2306</v>
      </c>
      <c r="J20" s="7">
        <v>2306</v>
      </c>
      <c r="K20" s="137">
        <f t="shared" si="6"/>
        <v>100</v>
      </c>
      <c r="L20" s="7">
        <v>2100</v>
      </c>
      <c r="M20" s="7">
        <v>2150</v>
      </c>
      <c r="N20" s="7">
        <v>2150</v>
      </c>
      <c r="O20" s="137">
        <f t="shared" si="7"/>
        <v>100</v>
      </c>
      <c r="P20" s="7">
        <v>1500</v>
      </c>
      <c r="Q20" s="7">
        <v>1606</v>
      </c>
      <c r="R20" s="7">
        <v>1606</v>
      </c>
      <c r="S20" s="137">
        <f t="shared" si="8"/>
        <v>100</v>
      </c>
      <c r="T20" s="7">
        <v>1300</v>
      </c>
      <c r="U20" s="7">
        <v>1500</v>
      </c>
      <c r="V20" s="7">
        <v>1500</v>
      </c>
      <c r="W20" s="134">
        <f t="shared" si="4"/>
        <v>100</v>
      </c>
    </row>
    <row r="21" spans="1:23" ht="22.5" customHeight="1">
      <c r="A21" s="278" t="s">
        <v>266</v>
      </c>
      <c r="B21" s="279"/>
      <c r="C21" s="280"/>
      <c r="D21" s="7">
        <v>13000</v>
      </c>
      <c r="E21" s="7">
        <v>12943</v>
      </c>
      <c r="F21" s="7">
        <v>12943</v>
      </c>
      <c r="G21" s="137">
        <f t="shared" si="5"/>
        <v>100</v>
      </c>
      <c r="H21" s="7">
        <v>12000</v>
      </c>
      <c r="I21" s="7">
        <v>12568</v>
      </c>
      <c r="J21" s="7">
        <v>12568</v>
      </c>
      <c r="K21" s="137">
        <f t="shared" si="6"/>
        <v>100</v>
      </c>
      <c r="L21" s="7">
        <v>12000</v>
      </c>
      <c r="M21" s="7">
        <v>12107</v>
      </c>
      <c r="N21" s="7">
        <v>12107</v>
      </c>
      <c r="O21" s="137">
        <f t="shared" si="7"/>
        <v>100</v>
      </c>
      <c r="P21" s="7">
        <v>11000</v>
      </c>
      <c r="Q21" s="7">
        <v>11959</v>
      </c>
      <c r="R21" s="7">
        <v>11959</v>
      </c>
      <c r="S21" s="137">
        <f t="shared" si="8"/>
        <v>100</v>
      </c>
      <c r="T21" s="7">
        <v>11000</v>
      </c>
      <c r="U21" s="7">
        <v>11444</v>
      </c>
      <c r="V21" s="7">
        <v>11444</v>
      </c>
      <c r="W21" s="134">
        <f t="shared" si="4"/>
        <v>100</v>
      </c>
    </row>
    <row r="22" spans="1:23" ht="22.5" customHeight="1">
      <c r="A22" s="278" t="s">
        <v>265</v>
      </c>
      <c r="B22" s="279"/>
      <c r="C22" s="280"/>
      <c r="D22" s="7">
        <v>5747010</v>
      </c>
      <c r="E22" s="7">
        <v>5780737</v>
      </c>
      <c r="F22" s="7">
        <v>5780185</v>
      </c>
      <c r="G22" s="137">
        <f t="shared" si="5"/>
        <v>99.99045104456404</v>
      </c>
      <c r="H22" s="7">
        <v>6261010</v>
      </c>
      <c r="I22" s="7">
        <v>6336649</v>
      </c>
      <c r="J22" s="7">
        <v>6336154</v>
      </c>
      <c r="K22" s="137">
        <f t="shared" si="6"/>
        <v>99.99218830015676</v>
      </c>
      <c r="L22" s="7">
        <v>6368010</v>
      </c>
      <c r="M22" s="7">
        <v>6516278</v>
      </c>
      <c r="N22" s="7">
        <v>6515821</v>
      </c>
      <c r="O22" s="137">
        <f t="shared" si="7"/>
        <v>99.99298679399497</v>
      </c>
      <c r="P22" s="7">
        <v>7063010</v>
      </c>
      <c r="Q22" s="7">
        <v>7168413</v>
      </c>
      <c r="R22" s="7">
        <v>7168052</v>
      </c>
      <c r="S22" s="137">
        <f t="shared" si="8"/>
        <v>99.9949640178377</v>
      </c>
      <c r="T22" s="7">
        <v>5983000</v>
      </c>
      <c r="U22" s="7">
        <v>5994121</v>
      </c>
      <c r="V22" s="7">
        <v>5993755</v>
      </c>
      <c r="W22" s="134">
        <f t="shared" si="4"/>
        <v>99.99389401715447</v>
      </c>
    </row>
    <row r="23" spans="1:23" ht="22.5" customHeight="1">
      <c r="A23" s="278" t="s">
        <v>264</v>
      </c>
      <c r="B23" s="279"/>
      <c r="C23" s="280"/>
      <c r="D23" s="7">
        <v>12226000</v>
      </c>
      <c r="E23" s="7">
        <v>12380327</v>
      </c>
      <c r="F23" s="7">
        <v>12267649</v>
      </c>
      <c r="G23" s="134">
        <f t="shared" si="5"/>
        <v>99.08986248909257</v>
      </c>
      <c r="H23" s="7">
        <v>15858000</v>
      </c>
      <c r="I23" s="7">
        <v>16042364</v>
      </c>
      <c r="J23" s="7">
        <v>15916324</v>
      </c>
      <c r="K23" s="134">
        <f t="shared" si="6"/>
        <v>99.21433025706186</v>
      </c>
      <c r="L23" s="7">
        <v>16013000</v>
      </c>
      <c r="M23" s="7">
        <v>16467330</v>
      </c>
      <c r="N23" s="7">
        <v>16175970</v>
      </c>
      <c r="O23" s="134">
        <f t="shared" si="7"/>
        <v>98.23067856173405</v>
      </c>
      <c r="P23" s="7">
        <v>16185200</v>
      </c>
      <c r="Q23" s="7">
        <v>16856110</v>
      </c>
      <c r="R23" s="7">
        <v>16307804</v>
      </c>
      <c r="S23" s="134">
        <f t="shared" si="8"/>
        <v>96.74713798142038</v>
      </c>
      <c r="T23" s="7">
        <v>16111000</v>
      </c>
      <c r="U23" s="7">
        <v>16753798</v>
      </c>
      <c r="V23" s="7">
        <v>16323856</v>
      </c>
      <c r="W23" s="134">
        <f t="shared" si="4"/>
        <v>97.43376397399562</v>
      </c>
    </row>
    <row r="24" spans="1:23" ht="22.5" customHeight="1">
      <c r="A24" s="278" t="s">
        <v>263</v>
      </c>
      <c r="B24" s="279"/>
      <c r="C24" s="280"/>
      <c r="D24" s="7">
        <v>8600</v>
      </c>
      <c r="E24" s="7">
        <v>8502</v>
      </c>
      <c r="F24" s="7">
        <v>8502</v>
      </c>
      <c r="G24" s="137">
        <f t="shared" si="5"/>
        <v>100</v>
      </c>
      <c r="H24" s="7">
        <v>8000</v>
      </c>
      <c r="I24" s="7">
        <v>8249</v>
      </c>
      <c r="J24" s="7">
        <v>8249</v>
      </c>
      <c r="K24" s="137">
        <f t="shared" si="6"/>
        <v>100</v>
      </c>
      <c r="L24" s="7">
        <v>7900</v>
      </c>
      <c r="M24" s="7">
        <v>7935</v>
      </c>
      <c r="N24" s="7">
        <v>7935</v>
      </c>
      <c r="O24" s="137">
        <f t="shared" si="7"/>
        <v>100</v>
      </c>
      <c r="P24" s="7">
        <v>7700</v>
      </c>
      <c r="Q24" s="7">
        <v>7863</v>
      </c>
      <c r="R24" s="7">
        <v>7863</v>
      </c>
      <c r="S24" s="137">
        <f t="shared" si="8"/>
        <v>100</v>
      </c>
      <c r="T24" s="7">
        <v>7300</v>
      </c>
      <c r="U24" s="7">
        <v>7536</v>
      </c>
      <c r="V24" s="7">
        <v>7536</v>
      </c>
      <c r="W24" s="134">
        <f t="shared" si="4"/>
        <v>100</v>
      </c>
    </row>
    <row r="25" spans="1:23" ht="22.5" customHeight="1">
      <c r="A25" s="278" t="s">
        <v>262</v>
      </c>
      <c r="B25" s="279"/>
      <c r="C25" s="280"/>
      <c r="D25" s="7">
        <v>727700</v>
      </c>
      <c r="E25" s="7">
        <v>727706</v>
      </c>
      <c r="F25" s="7">
        <v>727706</v>
      </c>
      <c r="G25" s="137">
        <f t="shared" si="5"/>
        <v>100</v>
      </c>
      <c r="H25" s="7">
        <v>293000</v>
      </c>
      <c r="I25" s="7">
        <v>293533</v>
      </c>
      <c r="J25" s="7">
        <v>293533</v>
      </c>
      <c r="K25" s="137">
        <f t="shared" si="6"/>
        <v>100</v>
      </c>
      <c r="L25" s="7">
        <v>305000</v>
      </c>
      <c r="M25" s="7">
        <v>305022</v>
      </c>
      <c r="N25" s="7">
        <v>305022</v>
      </c>
      <c r="O25" s="137">
        <f t="shared" si="7"/>
        <v>100</v>
      </c>
      <c r="P25" s="7">
        <v>328500</v>
      </c>
      <c r="Q25" s="7">
        <v>328543</v>
      </c>
      <c r="R25" s="7">
        <v>328543</v>
      </c>
      <c r="S25" s="137">
        <f t="shared" si="8"/>
        <v>100</v>
      </c>
      <c r="T25" s="113" t="s">
        <v>165</v>
      </c>
      <c r="U25" s="113" t="s">
        <v>165</v>
      </c>
      <c r="V25" s="113" t="s">
        <v>165</v>
      </c>
      <c r="W25" s="113" t="s">
        <v>165</v>
      </c>
    </row>
    <row r="26" spans="1:23" ht="22.5" customHeight="1">
      <c r="A26" s="136" t="s">
        <v>261</v>
      </c>
      <c r="B26" s="135"/>
      <c r="C26" s="152" t="s">
        <v>260</v>
      </c>
      <c r="D26" s="7">
        <v>10</v>
      </c>
      <c r="E26" s="7">
        <v>1425</v>
      </c>
      <c r="F26" s="7">
        <v>353</v>
      </c>
      <c r="G26" s="134">
        <f t="shared" si="5"/>
        <v>24.771929824561404</v>
      </c>
      <c r="H26" s="7">
        <v>10</v>
      </c>
      <c r="I26" s="7">
        <v>790</v>
      </c>
      <c r="J26" s="7">
        <v>220</v>
      </c>
      <c r="K26" s="134">
        <f t="shared" si="6"/>
        <v>27.848101265822784</v>
      </c>
      <c r="L26" s="7">
        <v>10</v>
      </c>
      <c r="M26" s="7">
        <v>518</v>
      </c>
      <c r="N26" s="7">
        <v>121</v>
      </c>
      <c r="O26" s="134">
        <f t="shared" si="7"/>
        <v>23.35907335907336</v>
      </c>
      <c r="P26" s="7">
        <v>10</v>
      </c>
      <c r="Q26" s="7">
        <v>397</v>
      </c>
      <c r="R26" s="7">
        <v>70</v>
      </c>
      <c r="S26" s="134">
        <f t="shared" si="8"/>
        <v>17.632241813602015</v>
      </c>
      <c r="T26" s="7">
        <v>10</v>
      </c>
      <c r="U26" s="7">
        <v>327</v>
      </c>
      <c r="V26" s="7">
        <v>65</v>
      </c>
      <c r="W26" s="134">
        <f>100*V26/U26</f>
        <v>19.877675840978593</v>
      </c>
    </row>
    <row r="27" spans="1:23" ht="22.5" customHeight="1">
      <c r="A27" s="133" t="s">
        <v>259</v>
      </c>
      <c r="B27" s="148" t="s">
        <v>57</v>
      </c>
      <c r="C27" s="147" t="s">
        <v>258</v>
      </c>
      <c r="D27" s="15">
        <v>23010</v>
      </c>
      <c r="E27" s="15">
        <v>387041</v>
      </c>
      <c r="F27" s="15">
        <v>23962</v>
      </c>
      <c r="G27" s="132">
        <f t="shared" si="5"/>
        <v>6.191075364108712</v>
      </c>
      <c r="H27" s="15">
        <v>15000</v>
      </c>
      <c r="I27" s="15">
        <v>314253</v>
      </c>
      <c r="J27" s="15">
        <v>15201</v>
      </c>
      <c r="K27" s="132">
        <f t="shared" si="6"/>
        <v>4.837185325199759</v>
      </c>
      <c r="L27" s="15">
        <v>12000</v>
      </c>
      <c r="M27" s="15">
        <v>277739</v>
      </c>
      <c r="N27" s="15">
        <v>12683</v>
      </c>
      <c r="O27" s="132">
        <f t="shared" si="7"/>
        <v>4.566517485841024</v>
      </c>
      <c r="P27" s="15">
        <v>60000</v>
      </c>
      <c r="Q27" s="15">
        <v>225997</v>
      </c>
      <c r="R27" s="15">
        <v>60295</v>
      </c>
      <c r="S27" s="132">
        <f t="shared" si="8"/>
        <v>26.679557693243716</v>
      </c>
      <c r="T27" s="15">
        <v>10000</v>
      </c>
      <c r="U27" s="15">
        <v>100819</v>
      </c>
      <c r="V27" s="15">
        <v>10018</v>
      </c>
      <c r="W27" s="132">
        <v>9</v>
      </c>
    </row>
    <row r="28" spans="1:23" ht="22.5" customHeight="1">
      <c r="A28" s="129" t="s">
        <v>257</v>
      </c>
      <c r="B28" s="129"/>
      <c r="C28" s="131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</row>
    <row r="29" spans="1:23" ht="22.5" customHeight="1">
      <c r="A29" s="129"/>
      <c r="B29" s="129"/>
      <c r="C29" s="12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2.5" customHeight="1">
      <c r="A30" s="129"/>
      <c r="B30" s="129"/>
      <c r="C30" s="12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18" ht="22.5" customHeight="1">
      <c r="A31" s="286" t="s">
        <v>341</v>
      </c>
      <c r="B31" s="286"/>
      <c r="C31" s="286"/>
      <c r="D31" s="286"/>
      <c r="E31" s="286"/>
      <c r="F31" s="286"/>
      <c r="G31" s="286"/>
      <c r="L31" s="288" t="s">
        <v>343</v>
      </c>
      <c r="M31" s="288"/>
      <c r="N31" s="288"/>
      <c r="O31" s="288"/>
      <c r="P31" s="288"/>
      <c r="Q31" s="288"/>
      <c r="R31" s="288"/>
    </row>
    <row r="32" spans="1:18" ht="22.5" customHeight="1" thickBot="1">
      <c r="A32" s="1"/>
      <c r="B32" s="145"/>
      <c r="D32" s="146"/>
      <c r="E32" s="145"/>
      <c r="F32" s="146"/>
      <c r="G32" s="66" t="s">
        <v>188</v>
      </c>
      <c r="L32" s="7"/>
      <c r="M32" s="5"/>
      <c r="N32" s="165"/>
      <c r="O32" s="166"/>
      <c r="P32" s="165"/>
      <c r="Q32" s="165"/>
      <c r="R32" s="164" t="s">
        <v>188</v>
      </c>
    </row>
    <row r="33" spans="1:18" ht="22.5" customHeight="1">
      <c r="A33" s="159" t="s">
        <v>345</v>
      </c>
      <c r="B33" s="268" t="s">
        <v>307</v>
      </c>
      <c r="C33" s="287"/>
      <c r="D33" s="159" t="s">
        <v>306</v>
      </c>
      <c r="E33" s="159" t="s">
        <v>305</v>
      </c>
      <c r="F33" s="159" t="s">
        <v>304</v>
      </c>
      <c r="G33" s="158" t="s">
        <v>303</v>
      </c>
      <c r="L33" s="269" t="s">
        <v>344</v>
      </c>
      <c r="M33" s="256"/>
      <c r="N33" s="159" t="s">
        <v>307</v>
      </c>
      <c r="O33" s="159" t="s">
        <v>339</v>
      </c>
      <c r="P33" s="159" t="s">
        <v>305</v>
      </c>
      <c r="Q33" s="159" t="s">
        <v>240</v>
      </c>
      <c r="R33" s="158" t="s">
        <v>239</v>
      </c>
    </row>
    <row r="34" spans="1:18" ht="22.5" customHeight="1">
      <c r="A34" s="157" t="s">
        <v>302</v>
      </c>
      <c r="B34" s="262">
        <v>131859513</v>
      </c>
      <c r="C34" s="263"/>
      <c r="D34" s="68">
        <v>135307662</v>
      </c>
      <c r="E34" s="68">
        <v>138000135</v>
      </c>
      <c r="F34" s="68">
        <v>141677653</v>
      </c>
      <c r="G34" s="68">
        <v>143998332</v>
      </c>
      <c r="L34" s="266" t="s">
        <v>338</v>
      </c>
      <c r="M34" s="267"/>
      <c r="N34" s="30">
        <f>SUM(N36,N39:N62)</f>
        <v>413331704</v>
      </c>
      <c r="O34" s="30">
        <f>SUM(O36,O39:O62)</f>
        <v>406182524</v>
      </c>
      <c r="P34" s="30">
        <f>SUM(P36,P39:P62)</f>
        <v>394278086</v>
      </c>
      <c r="Q34" s="30">
        <f>SUM(Q36,Q39:Q62)</f>
        <v>389761616</v>
      </c>
      <c r="R34" s="30">
        <f>SUM(R36,R39:R62)</f>
        <v>416221667</v>
      </c>
    </row>
    <row r="35" spans="1:18" ht="22.5" customHeight="1">
      <c r="A35" s="155"/>
      <c r="B35" s="130"/>
      <c r="D35" s="130"/>
      <c r="E35" s="130"/>
      <c r="F35" s="130"/>
      <c r="G35" s="130"/>
      <c r="L35" s="7"/>
      <c r="M35" s="162"/>
      <c r="N35" s="163"/>
      <c r="O35" s="163"/>
      <c r="P35" s="163"/>
      <c r="Q35" s="163"/>
      <c r="R35" s="163"/>
    </row>
    <row r="36" spans="1:18" ht="22.5" customHeight="1">
      <c r="A36" s="107" t="s">
        <v>301</v>
      </c>
      <c r="B36" s="262">
        <v>128986625</v>
      </c>
      <c r="C36" s="263"/>
      <c r="D36" s="68">
        <v>132306311</v>
      </c>
      <c r="E36" s="68">
        <v>134770573</v>
      </c>
      <c r="F36" s="68">
        <v>138288178</v>
      </c>
      <c r="G36" s="68">
        <v>140509826</v>
      </c>
      <c r="L36" s="254" t="s">
        <v>337</v>
      </c>
      <c r="M36" s="255"/>
      <c r="N36" s="7">
        <f>SUM(N37:N38)</f>
        <v>190826839</v>
      </c>
      <c r="O36" s="7">
        <f>SUM(O37:O38)</f>
        <v>177605768</v>
      </c>
      <c r="P36" s="7">
        <f>SUM(P37:P38)</f>
        <v>164777674</v>
      </c>
      <c r="Q36" s="7">
        <f>SUM(Q37:Q38)</f>
        <v>157218190</v>
      </c>
      <c r="R36" s="7">
        <f>SUM(R37:R38)</f>
        <v>162103075</v>
      </c>
    </row>
    <row r="37" spans="1:18" ht="22.5" customHeight="1">
      <c r="A37" s="155"/>
      <c r="B37" s="130"/>
      <c r="D37" s="130"/>
      <c r="E37" s="130"/>
      <c r="F37" s="130"/>
      <c r="G37" s="130"/>
      <c r="L37" s="7"/>
      <c r="M37" s="162" t="s">
        <v>336</v>
      </c>
      <c r="N37" s="7">
        <v>153152393</v>
      </c>
      <c r="O37" s="7">
        <v>144876318</v>
      </c>
      <c r="P37" s="7">
        <v>130660643</v>
      </c>
      <c r="Q37" s="7">
        <v>122758150</v>
      </c>
      <c r="R37" s="7">
        <v>128238220</v>
      </c>
    </row>
    <row r="38" spans="1:18" ht="22.5" customHeight="1">
      <c r="A38" s="107" t="s">
        <v>300</v>
      </c>
      <c r="B38" s="262">
        <v>166980</v>
      </c>
      <c r="C38" s="263"/>
      <c r="D38" s="68">
        <v>148611</v>
      </c>
      <c r="E38" s="68">
        <v>187548</v>
      </c>
      <c r="F38" s="68">
        <v>138115</v>
      </c>
      <c r="G38" s="68">
        <v>75005</v>
      </c>
      <c r="L38" s="7"/>
      <c r="M38" s="162" t="s">
        <v>335</v>
      </c>
      <c r="N38" s="7">
        <v>37674446</v>
      </c>
      <c r="O38" s="7">
        <v>32729450</v>
      </c>
      <c r="P38" s="7">
        <v>34117031</v>
      </c>
      <c r="Q38" s="7">
        <v>34460040</v>
      </c>
      <c r="R38" s="7">
        <v>33864855</v>
      </c>
    </row>
    <row r="39" spans="1:18" ht="22.5" customHeight="1">
      <c r="A39" s="155"/>
      <c r="B39" s="130"/>
      <c r="D39" s="130"/>
      <c r="E39" s="130"/>
      <c r="F39" s="130"/>
      <c r="G39" s="130"/>
      <c r="L39" s="254" t="s">
        <v>334</v>
      </c>
      <c r="M39" s="255"/>
      <c r="N39" s="7">
        <v>86774647</v>
      </c>
      <c r="O39" s="7">
        <v>87001367</v>
      </c>
      <c r="P39" s="7">
        <v>85383912</v>
      </c>
      <c r="Q39" s="7">
        <v>94330184</v>
      </c>
      <c r="R39" s="7">
        <v>88981484</v>
      </c>
    </row>
    <row r="40" spans="1:18" ht="22.5" customHeight="1">
      <c r="A40" s="107" t="s">
        <v>299</v>
      </c>
      <c r="B40" s="262">
        <v>149440</v>
      </c>
      <c r="C40" s="263"/>
      <c r="D40" s="68">
        <v>133595</v>
      </c>
      <c r="E40" s="68">
        <v>163587</v>
      </c>
      <c r="F40" s="68">
        <v>213792</v>
      </c>
      <c r="G40" s="68">
        <v>269540</v>
      </c>
      <c r="L40" s="254" t="s">
        <v>333</v>
      </c>
      <c r="M40" s="255"/>
      <c r="N40" s="7">
        <v>55265352</v>
      </c>
      <c r="O40" s="7">
        <v>54827633</v>
      </c>
      <c r="P40" s="7">
        <v>54808385</v>
      </c>
      <c r="Q40" s="7">
        <v>58026699</v>
      </c>
      <c r="R40" s="7">
        <v>87885453</v>
      </c>
    </row>
    <row r="41" spans="1:18" ht="22.5" customHeight="1">
      <c r="A41" s="155"/>
      <c r="B41" s="130"/>
      <c r="D41" s="130"/>
      <c r="E41" s="130"/>
      <c r="F41" s="130"/>
      <c r="G41" s="130"/>
      <c r="L41" s="254" t="s">
        <v>332</v>
      </c>
      <c r="M41" s="255"/>
      <c r="N41" s="7">
        <v>16849033</v>
      </c>
      <c r="O41" s="7">
        <v>19534503</v>
      </c>
      <c r="P41" s="7">
        <v>20508790</v>
      </c>
      <c r="Q41" s="7">
        <v>17979679</v>
      </c>
      <c r="R41" s="7">
        <v>17983636</v>
      </c>
    </row>
    <row r="42" spans="1:18" ht="22.5" customHeight="1">
      <c r="A42" s="107" t="s">
        <v>298</v>
      </c>
      <c r="B42" s="262">
        <v>2731104</v>
      </c>
      <c r="C42" s="263"/>
      <c r="D42" s="68">
        <v>2884558</v>
      </c>
      <c r="E42" s="68">
        <v>3080206</v>
      </c>
      <c r="F42" s="68">
        <v>3204152</v>
      </c>
      <c r="G42" s="68">
        <v>3234799</v>
      </c>
      <c r="L42" s="254" t="s">
        <v>331</v>
      </c>
      <c r="M42" s="255"/>
      <c r="N42" s="7">
        <v>19329348</v>
      </c>
      <c r="O42" s="7">
        <v>23839990</v>
      </c>
      <c r="P42" s="7">
        <v>23079294</v>
      </c>
      <c r="Q42" s="7">
        <v>22947743</v>
      </c>
      <c r="R42" s="7">
        <v>20530585</v>
      </c>
    </row>
    <row r="43" spans="1:18" ht="22.5" customHeight="1">
      <c r="A43" s="155"/>
      <c r="B43" s="130"/>
      <c r="D43" s="130"/>
      <c r="E43" s="130"/>
      <c r="F43" s="130"/>
      <c r="G43" s="130"/>
      <c r="L43" s="254" t="s">
        <v>330</v>
      </c>
      <c r="M43" s="255"/>
      <c r="N43" s="7">
        <v>14726655</v>
      </c>
      <c r="O43" s="7">
        <v>14414755</v>
      </c>
      <c r="P43" s="7">
        <v>14278119</v>
      </c>
      <c r="Q43" s="7">
        <v>14596683</v>
      </c>
      <c r="R43" s="7">
        <v>13888873</v>
      </c>
    </row>
    <row r="44" spans="1:18" ht="22.5" customHeight="1">
      <c r="A44" s="107" t="s">
        <v>297</v>
      </c>
      <c r="B44" s="264">
        <f>100*B36/B34</f>
        <v>97.82125086416784</v>
      </c>
      <c r="C44" s="265"/>
      <c r="D44" s="156">
        <f>100*D36/D34</f>
        <v>97.78183219217844</v>
      </c>
      <c r="E44" s="156">
        <f>100*E36/E34</f>
        <v>97.65973997054424</v>
      </c>
      <c r="F44" s="156">
        <f>100*F36/F34</f>
        <v>97.60761494263319</v>
      </c>
      <c r="G44" s="156">
        <f>100*G36/G34</f>
        <v>97.57739832708617</v>
      </c>
      <c r="L44" s="254" t="s">
        <v>329</v>
      </c>
      <c r="M44" s="255"/>
      <c r="N44" s="113" t="s">
        <v>135</v>
      </c>
      <c r="O44" s="113" t="s">
        <v>135</v>
      </c>
      <c r="P44" s="113" t="s">
        <v>135</v>
      </c>
      <c r="Q44" s="113" t="s">
        <v>135</v>
      </c>
      <c r="R44" s="113" t="s">
        <v>135</v>
      </c>
    </row>
    <row r="45" spans="1:18" ht="22.5" customHeight="1">
      <c r="A45" s="155"/>
      <c r="B45" s="101"/>
      <c r="D45" s="1"/>
      <c r="E45" s="1"/>
      <c r="F45" s="68"/>
      <c r="G45" s="68"/>
      <c r="L45" s="254" t="s">
        <v>328</v>
      </c>
      <c r="M45" s="255"/>
      <c r="N45" s="113" t="s">
        <v>135</v>
      </c>
      <c r="O45" s="113" t="s">
        <v>135</v>
      </c>
      <c r="P45" s="113" t="s">
        <v>135</v>
      </c>
      <c r="Q45" s="113" t="s">
        <v>135</v>
      </c>
      <c r="R45" s="113" t="s">
        <v>135</v>
      </c>
    </row>
    <row r="46" spans="1:18" ht="22.5" customHeight="1">
      <c r="A46" s="107" t="s">
        <v>296</v>
      </c>
      <c r="B46" s="262">
        <v>110275</v>
      </c>
      <c r="C46" s="263"/>
      <c r="D46" s="68">
        <v>113108</v>
      </c>
      <c r="E46" s="68">
        <v>114993</v>
      </c>
      <c r="F46" s="68">
        <v>117193</v>
      </c>
      <c r="G46" s="68">
        <v>119020</v>
      </c>
      <c r="L46" s="254" t="s">
        <v>327</v>
      </c>
      <c r="M46" s="255"/>
      <c r="N46" s="7">
        <v>2154</v>
      </c>
      <c r="O46" s="7">
        <v>1847</v>
      </c>
      <c r="P46" s="7">
        <v>1163</v>
      </c>
      <c r="Q46" s="113" t="s">
        <v>135</v>
      </c>
      <c r="R46" s="113" t="s">
        <v>135</v>
      </c>
    </row>
    <row r="47" spans="1:18" ht="22.5" customHeight="1">
      <c r="A47" s="154" t="s">
        <v>295</v>
      </c>
      <c r="B47" s="160"/>
      <c r="C47" s="161"/>
      <c r="D47" s="153"/>
      <c r="E47" s="153"/>
      <c r="F47" s="153"/>
      <c r="G47" s="153"/>
      <c r="L47" s="254" t="s">
        <v>326</v>
      </c>
      <c r="M47" s="255"/>
      <c r="N47" s="113" t="s">
        <v>135</v>
      </c>
      <c r="O47" s="113" t="s">
        <v>135</v>
      </c>
      <c r="P47" s="113" t="s">
        <v>135</v>
      </c>
      <c r="Q47" s="113" t="s">
        <v>135</v>
      </c>
      <c r="R47" s="113" t="s">
        <v>135</v>
      </c>
    </row>
    <row r="48" spans="1:18" ht="22.5" customHeight="1">
      <c r="A48" s="129" t="s">
        <v>257</v>
      </c>
      <c r="B48" s="1"/>
      <c r="C48" s="1"/>
      <c r="D48" s="1"/>
      <c r="E48" s="1"/>
      <c r="F48" s="1"/>
      <c r="L48" s="254" t="s">
        <v>325</v>
      </c>
      <c r="M48" s="255"/>
      <c r="N48" s="113" t="s">
        <v>135</v>
      </c>
      <c r="O48" s="113" t="s">
        <v>135</v>
      </c>
      <c r="P48" s="113" t="s">
        <v>135</v>
      </c>
      <c r="Q48" s="113" t="s">
        <v>135</v>
      </c>
      <c r="R48" s="113" t="s">
        <v>135</v>
      </c>
    </row>
    <row r="49" spans="12:18" ht="22.5" customHeight="1">
      <c r="L49" s="254" t="s">
        <v>324</v>
      </c>
      <c r="M49" s="255"/>
      <c r="N49" s="7">
        <v>504169</v>
      </c>
      <c r="O49" s="7">
        <v>373031</v>
      </c>
      <c r="P49" s="7">
        <v>512420</v>
      </c>
      <c r="Q49" s="7">
        <v>308853</v>
      </c>
      <c r="R49" s="7">
        <v>290733</v>
      </c>
    </row>
    <row r="50" spans="12:18" ht="22.5" customHeight="1">
      <c r="L50" s="254" t="s">
        <v>323</v>
      </c>
      <c r="M50" s="255"/>
      <c r="N50" s="113" t="s">
        <v>135</v>
      </c>
      <c r="O50" s="113" t="s">
        <v>135</v>
      </c>
      <c r="P50" s="113" t="s">
        <v>135</v>
      </c>
      <c r="Q50" s="113" t="s">
        <v>135</v>
      </c>
      <c r="R50" s="113" t="s">
        <v>135</v>
      </c>
    </row>
    <row r="51" spans="12:18" ht="22.5" customHeight="1">
      <c r="L51" s="254" t="s">
        <v>322</v>
      </c>
      <c r="M51" s="255"/>
      <c r="N51" s="113" t="s">
        <v>135</v>
      </c>
      <c r="O51" s="113" t="s">
        <v>135</v>
      </c>
      <c r="P51" s="113" t="s">
        <v>135</v>
      </c>
      <c r="Q51" s="113" t="s">
        <v>135</v>
      </c>
      <c r="R51" s="113" t="s">
        <v>135</v>
      </c>
    </row>
    <row r="52" spans="12:18" ht="22.5" customHeight="1">
      <c r="L52" s="254" t="s">
        <v>321</v>
      </c>
      <c r="M52" s="255"/>
      <c r="N52" s="113" t="s">
        <v>135</v>
      </c>
      <c r="O52" s="113" t="s">
        <v>135</v>
      </c>
      <c r="P52" s="113" t="s">
        <v>135</v>
      </c>
      <c r="Q52" s="113" t="s">
        <v>135</v>
      </c>
      <c r="R52" s="113" t="s">
        <v>135</v>
      </c>
    </row>
    <row r="53" spans="12:18" ht="22.5" customHeight="1">
      <c r="L53" s="254" t="s">
        <v>320</v>
      </c>
      <c r="M53" s="255"/>
      <c r="N53" s="113" t="s">
        <v>135</v>
      </c>
      <c r="O53" s="113" t="s">
        <v>135</v>
      </c>
      <c r="P53" s="113" t="s">
        <v>135</v>
      </c>
      <c r="Q53" s="113" t="s">
        <v>135</v>
      </c>
      <c r="R53" s="113" t="s">
        <v>135</v>
      </c>
    </row>
    <row r="54" spans="12:18" ht="22.5" customHeight="1">
      <c r="L54" s="254" t="s">
        <v>319</v>
      </c>
      <c r="M54" s="255"/>
      <c r="N54" s="113" t="s">
        <v>135</v>
      </c>
      <c r="O54" s="113" t="s">
        <v>135</v>
      </c>
      <c r="P54" s="113" t="s">
        <v>135</v>
      </c>
      <c r="Q54" s="113" t="s">
        <v>135</v>
      </c>
      <c r="R54" s="113" t="s">
        <v>135</v>
      </c>
    </row>
    <row r="55" spans="12:18" ht="22.5" customHeight="1">
      <c r="L55" s="254" t="s">
        <v>318</v>
      </c>
      <c r="M55" s="255"/>
      <c r="N55" s="7">
        <v>24036568</v>
      </c>
      <c r="O55" s="7">
        <v>25050221</v>
      </c>
      <c r="P55" s="7">
        <v>27397336</v>
      </c>
      <c r="Q55" s="7">
        <v>21543938</v>
      </c>
      <c r="R55" s="7">
        <v>21521193</v>
      </c>
    </row>
    <row r="56" spans="12:18" ht="22.5" customHeight="1">
      <c r="L56" s="254" t="s">
        <v>317</v>
      </c>
      <c r="M56" s="255"/>
      <c r="N56" s="7">
        <v>217056</v>
      </c>
      <c r="O56" s="7">
        <v>220543</v>
      </c>
      <c r="P56" s="7">
        <v>221727</v>
      </c>
      <c r="Q56" s="7">
        <v>216223</v>
      </c>
      <c r="R56" s="7">
        <v>208365</v>
      </c>
    </row>
    <row r="57" spans="12:18" ht="22.5" customHeight="1">
      <c r="L57" s="254" t="s">
        <v>316</v>
      </c>
      <c r="M57" s="255"/>
      <c r="N57" s="113" t="s">
        <v>135</v>
      </c>
      <c r="O57" s="113" t="s">
        <v>135</v>
      </c>
      <c r="P57" s="113" t="s">
        <v>135</v>
      </c>
      <c r="Q57" s="113" t="s">
        <v>135</v>
      </c>
      <c r="R57" s="113" t="s">
        <v>135</v>
      </c>
    </row>
    <row r="58" spans="12:18" ht="22.5" customHeight="1">
      <c r="L58" s="254" t="s">
        <v>315</v>
      </c>
      <c r="M58" s="255"/>
      <c r="N58" s="7">
        <v>667658</v>
      </c>
      <c r="O58" s="7">
        <v>727187</v>
      </c>
      <c r="P58" s="7">
        <v>736811</v>
      </c>
      <c r="Q58" s="7">
        <v>708897</v>
      </c>
      <c r="R58" s="7">
        <v>769596</v>
      </c>
    </row>
    <row r="59" spans="12:18" ht="22.5" customHeight="1">
      <c r="L59" s="254" t="s">
        <v>314</v>
      </c>
      <c r="M59" s="255"/>
      <c r="N59" s="7">
        <v>1074618</v>
      </c>
      <c r="O59" s="7">
        <v>1153379</v>
      </c>
      <c r="P59" s="7">
        <v>1327892</v>
      </c>
      <c r="Q59" s="7">
        <v>1290686</v>
      </c>
      <c r="R59" s="7">
        <v>1512168</v>
      </c>
    </row>
    <row r="60" spans="12:18" ht="22.5" customHeight="1">
      <c r="L60" s="254" t="s">
        <v>313</v>
      </c>
      <c r="M60" s="255"/>
      <c r="N60" s="7">
        <v>17810</v>
      </c>
      <c r="O60" s="7">
        <v>7582</v>
      </c>
      <c r="P60" s="7">
        <v>2667</v>
      </c>
      <c r="Q60" s="7">
        <v>2108</v>
      </c>
      <c r="R60" s="7">
        <v>561</v>
      </c>
    </row>
    <row r="61" spans="12:18" ht="22.5" customHeight="1">
      <c r="L61" s="254" t="s">
        <v>312</v>
      </c>
      <c r="M61" s="255"/>
      <c r="N61" s="7">
        <v>1730544</v>
      </c>
      <c r="O61" s="7">
        <v>137239</v>
      </c>
      <c r="P61" s="7">
        <v>21455</v>
      </c>
      <c r="Q61" s="7">
        <v>10962</v>
      </c>
      <c r="R61" s="7">
        <v>3439</v>
      </c>
    </row>
    <row r="62" spans="12:18" ht="22.5" customHeight="1">
      <c r="L62" s="260" t="s">
        <v>311</v>
      </c>
      <c r="M62" s="261"/>
      <c r="N62" s="15">
        <v>1309253</v>
      </c>
      <c r="O62" s="15">
        <v>1287479</v>
      </c>
      <c r="P62" s="15">
        <v>1220441</v>
      </c>
      <c r="Q62" s="15">
        <v>580771</v>
      </c>
      <c r="R62" s="15">
        <v>542506</v>
      </c>
    </row>
    <row r="63" spans="12:18" ht="22.5" customHeight="1">
      <c r="L63" s="258" t="s">
        <v>310</v>
      </c>
      <c r="M63" s="259"/>
      <c r="N63" s="259"/>
      <c r="O63" s="5"/>
      <c r="P63" s="5"/>
      <c r="Q63" s="5"/>
      <c r="R63" s="5"/>
    </row>
    <row r="64" spans="12:18" ht="22.5" customHeight="1">
      <c r="L64" s="257" t="s">
        <v>309</v>
      </c>
      <c r="M64" s="257"/>
      <c r="N64" s="257"/>
      <c r="O64" s="5"/>
      <c r="P64" s="7"/>
      <c r="Q64" s="7"/>
      <c r="R64" s="5"/>
    </row>
  </sheetData>
  <sheetProtection/>
  <mergeCells count="62">
    <mergeCell ref="A16:C16"/>
    <mergeCell ref="A17:C17"/>
    <mergeCell ref="A25:C25"/>
    <mergeCell ref="A20:C20"/>
    <mergeCell ref="A21:C21"/>
    <mergeCell ref="A22:C22"/>
    <mergeCell ref="A23:C23"/>
    <mergeCell ref="A24:C24"/>
    <mergeCell ref="L5:O5"/>
    <mergeCell ref="P5:S5"/>
    <mergeCell ref="T5:W5"/>
    <mergeCell ref="V4:W4"/>
    <mergeCell ref="A18:C18"/>
    <mergeCell ref="A19:C19"/>
    <mergeCell ref="A7:C7"/>
    <mergeCell ref="A13:A14"/>
    <mergeCell ref="A11:A12"/>
    <mergeCell ref="A15:C15"/>
    <mergeCell ref="B33:C33"/>
    <mergeCell ref="B34:C34"/>
    <mergeCell ref="B36:C36"/>
    <mergeCell ref="B38:C38"/>
    <mergeCell ref="B40:C40"/>
    <mergeCell ref="V1:W1"/>
    <mergeCell ref="A5:C6"/>
    <mergeCell ref="A3:W3"/>
    <mergeCell ref="D5:G5"/>
    <mergeCell ref="H5:K5"/>
    <mergeCell ref="B42:C42"/>
    <mergeCell ref="B44:C44"/>
    <mergeCell ref="B46:C46"/>
    <mergeCell ref="A31:G31"/>
    <mergeCell ref="L55:M55"/>
    <mergeCell ref="L49:M49"/>
    <mergeCell ref="L34:M34"/>
    <mergeCell ref="L50:M50"/>
    <mergeCell ref="L31:R31"/>
    <mergeCell ref="L36:M36"/>
    <mergeCell ref="L62:M62"/>
    <mergeCell ref="L61:M61"/>
    <mergeCell ref="L60:M60"/>
    <mergeCell ref="L59:M59"/>
    <mergeCell ref="L58:M58"/>
    <mergeCell ref="L57:M57"/>
    <mergeCell ref="L56:M56"/>
    <mergeCell ref="L39:M39"/>
    <mergeCell ref="L33:M33"/>
    <mergeCell ref="L64:N64"/>
    <mergeCell ref="L63:N63"/>
    <mergeCell ref="L43:M43"/>
    <mergeCell ref="L54:M54"/>
    <mergeCell ref="L53:M53"/>
    <mergeCell ref="L52:M52"/>
    <mergeCell ref="L51:M51"/>
    <mergeCell ref="L41:M41"/>
    <mergeCell ref="L40:M40"/>
    <mergeCell ref="L48:M48"/>
    <mergeCell ref="L47:M47"/>
    <mergeCell ref="L46:M46"/>
    <mergeCell ref="L45:M45"/>
    <mergeCell ref="L44:M44"/>
    <mergeCell ref="L42:M42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G1">
      <selection activeCell="O4" sqref="O4"/>
    </sheetView>
  </sheetViews>
  <sheetFormatPr defaultColWidth="8.796875" defaultRowHeight="18.75" customHeight="1"/>
  <cols>
    <col min="1" max="16384" width="14.3984375" style="0" customWidth="1"/>
  </cols>
  <sheetData>
    <row r="1" spans="1:15" ht="18.75" customHeight="1">
      <c r="A1" s="317" t="s">
        <v>434</v>
      </c>
      <c r="B1" s="317"/>
      <c r="C1" s="317"/>
      <c r="D1" s="1"/>
      <c r="E1" s="1"/>
      <c r="F1" s="1"/>
      <c r="G1" s="1"/>
      <c r="H1" s="1"/>
      <c r="I1" s="1"/>
      <c r="J1" s="1"/>
      <c r="K1" s="1"/>
      <c r="L1" s="1"/>
      <c r="M1" s="1"/>
      <c r="N1" s="187" t="s">
        <v>433</v>
      </c>
      <c r="O1" s="187"/>
    </row>
    <row r="2" spans="1:15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167" t="s">
        <v>435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8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188</v>
      </c>
    </row>
    <row r="5" spans="1:15" ht="18.75" customHeight="1">
      <c r="A5" s="315" t="s">
        <v>428</v>
      </c>
      <c r="B5" s="177" t="s">
        <v>427</v>
      </c>
      <c r="C5" s="177" t="s">
        <v>426</v>
      </c>
      <c r="D5" s="314" t="s">
        <v>425</v>
      </c>
      <c r="E5" s="314" t="s">
        <v>424</v>
      </c>
      <c r="F5" s="177" t="s">
        <v>423</v>
      </c>
      <c r="G5" s="311" t="s">
        <v>422</v>
      </c>
      <c r="H5" s="311" t="s">
        <v>421</v>
      </c>
      <c r="I5" s="177" t="s">
        <v>420</v>
      </c>
      <c r="J5" s="177" t="s">
        <v>419</v>
      </c>
      <c r="K5" s="177" t="s">
        <v>163</v>
      </c>
      <c r="L5" s="177" t="s">
        <v>418</v>
      </c>
      <c r="M5" s="311" t="s">
        <v>417</v>
      </c>
      <c r="N5" s="311" t="s">
        <v>416</v>
      </c>
      <c r="O5" s="313" t="s">
        <v>415</v>
      </c>
    </row>
    <row r="6" spans="1:15" ht="18.75" customHeight="1">
      <c r="A6" s="309"/>
      <c r="B6" s="176"/>
      <c r="C6" s="176"/>
      <c r="D6" s="306"/>
      <c r="E6" s="306"/>
      <c r="F6" s="176"/>
      <c r="G6" s="306"/>
      <c r="H6" s="306"/>
      <c r="I6" s="176"/>
      <c r="J6" s="176"/>
      <c r="K6" s="176"/>
      <c r="L6" s="176"/>
      <c r="M6" s="306"/>
      <c r="N6" s="306"/>
      <c r="O6" s="308"/>
    </row>
    <row r="7" spans="1:15" ht="18.75" customHeight="1">
      <c r="A7" s="82" t="s">
        <v>92</v>
      </c>
      <c r="B7" s="68">
        <f>SUM(J7:O7)</f>
        <v>183094722</v>
      </c>
      <c r="C7" s="68">
        <v>494434874</v>
      </c>
      <c r="D7" s="68">
        <v>16415106</v>
      </c>
      <c r="E7" s="68">
        <v>9258364</v>
      </c>
      <c r="F7" s="68">
        <v>7156742</v>
      </c>
      <c r="G7" s="41">
        <v>2.9</v>
      </c>
      <c r="H7" s="41">
        <v>74.4</v>
      </c>
      <c r="I7" s="41">
        <v>0.429</v>
      </c>
      <c r="J7" s="68">
        <v>163054219</v>
      </c>
      <c r="K7" s="68">
        <v>10175987</v>
      </c>
      <c r="L7" s="68">
        <v>4563091</v>
      </c>
      <c r="M7" s="68">
        <v>845778</v>
      </c>
      <c r="N7" s="68">
        <v>731526</v>
      </c>
      <c r="O7" s="68">
        <v>3724121</v>
      </c>
    </row>
    <row r="8" spans="1:15" ht="18.75" customHeight="1">
      <c r="A8" s="67">
        <v>6</v>
      </c>
      <c r="B8" s="68">
        <v>523745556</v>
      </c>
      <c r="C8" s="68">
        <v>511183660</v>
      </c>
      <c r="D8" s="68">
        <v>12561896</v>
      </c>
      <c r="E8" s="68">
        <v>5593910</v>
      </c>
      <c r="F8" s="68">
        <v>6967986</v>
      </c>
      <c r="G8" s="41">
        <v>2.7</v>
      </c>
      <c r="H8" s="41">
        <v>74.7</v>
      </c>
      <c r="I8" s="41">
        <v>0.429</v>
      </c>
      <c r="J8" s="68">
        <v>160001515</v>
      </c>
      <c r="K8" s="68">
        <v>10288542</v>
      </c>
      <c r="L8" s="68">
        <v>5950014</v>
      </c>
      <c r="M8" s="68">
        <v>822408</v>
      </c>
      <c r="N8" s="68">
        <v>637679</v>
      </c>
      <c r="O8" s="68">
        <v>4325589</v>
      </c>
    </row>
    <row r="9" spans="1:15" ht="18.75" customHeight="1">
      <c r="A9" s="67">
        <v>7</v>
      </c>
      <c r="B9" s="68">
        <f>SUM(J9:O9)</f>
        <v>188893448</v>
      </c>
      <c r="C9" s="68">
        <v>525980085</v>
      </c>
      <c r="D9" s="68">
        <v>13345229</v>
      </c>
      <c r="E9" s="68">
        <v>5955099</v>
      </c>
      <c r="F9" s="68">
        <v>7390130</v>
      </c>
      <c r="G9" s="304">
        <v>2.8</v>
      </c>
      <c r="H9" s="304">
        <v>75.1</v>
      </c>
      <c r="I9" s="303">
        <v>0.43</v>
      </c>
      <c r="J9" s="68">
        <v>167863336</v>
      </c>
      <c r="K9" s="68">
        <v>10503837</v>
      </c>
      <c r="L9" s="68">
        <v>4685536</v>
      </c>
      <c r="M9" s="68">
        <v>840654</v>
      </c>
      <c r="N9" s="68">
        <v>616341</v>
      </c>
      <c r="O9" s="68">
        <v>4383744</v>
      </c>
    </row>
    <row r="10" spans="1:15" ht="18.75" customHeight="1">
      <c r="A10" s="67">
        <v>8</v>
      </c>
      <c r="B10" s="68">
        <f>SUM(J10:O10)</f>
        <v>194777842</v>
      </c>
      <c r="C10" s="68">
        <v>541635370</v>
      </c>
      <c r="D10" s="68">
        <v>13807949</v>
      </c>
      <c r="E10" s="68">
        <v>5658330</v>
      </c>
      <c r="F10" s="68">
        <v>8149619</v>
      </c>
      <c r="G10" s="304">
        <v>2.9</v>
      </c>
      <c r="H10" s="304">
        <v>79.8</v>
      </c>
      <c r="I10" s="303">
        <v>0.424</v>
      </c>
      <c r="J10" s="68">
        <v>175029005</v>
      </c>
      <c r="K10" s="68">
        <v>10898737</v>
      </c>
      <c r="L10" s="68">
        <v>2423540</v>
      </c>
      <c r="M10" s="68">
        <v>874065</v>
      </c>
      <c r="N10" s="68">
        <v>596202</v>
      </c>
      <c r="O10" s="68">
        <v>4956293</v>
      </c>
    </row>
    <row r="11" spans="1:15" ht="18.75" customHeight="1">
      <c r="A11" s="301">
        <v>9</v>
      </c>
      <c r="B11" s="85">
        <f>SUM(B21,B56)</f>
        <v>562853106</v>
      </c>
      <c r="C11" s="85">
        <v>550811022</v>
      </c>
      <c r="D11" s="85">
        <v>12042084</v>
      </c>
      <c r="E11" s="85">
        <v>4615328</v>
      </c>
      <c r="F11" s="85">
        <v>7426756</v>
      </c>
      <c r="G11" s="298">
        <v>2.6</v>
      </c>
      <c r="H11" s="298">
        <v>81</v>
      </c>
      <c r="I11" s="297">
        <v>0.423</v>
      </c>
      <c r="J11" s="85">
        <f>SUM(J21,J56)</f>
        <v>181947813</v>
      </c>
      <c r="K11" s="85">
        <f>SUM(K21,K56)</f>
        <v>6803557</v>
      </c>
      <c r="L11" s="85">
        <f>SUM(L21,L56)</f>
        <v>2143642</v>
      </c>
      <c r="M11" s="85">
        <f>SUM(M21,M56)</f>
        <v>909185</v>
      </c>
      <c r="N11" s="85">
        <f>SUM(N21,N56)</f>
        <v>1105780</v>
      </c>
      <c r="O11" s="85">
        <f>SUM(O21,O56)</f>
        <v>3970453</v>
      </c>
    </row>
    <row r="12" spans="1:15" ht="18.75" customHeight="1">
      <c r="A12" s="299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8.75" customHeight="1">
      <c r="A13" s="83" t="s">
        <v>389</v>
      </c>
      <c r="B13" s="65">
        <v>190492761</v>
      </c>
      <c r="C13" s="68">
        <v>186372803</v>
      </c>
      <c r="D13" s="68">
        <v>4119958</v>
      </c>
      <c r="E13" s="65">
        <v>2944889</v>
      </c>
      <c r="F13" s="68">
        <v>1175069</v>
      </c>
      <c r="G13" s="296">
        <v>1.2</v>
      </c>
      <c r="H13" s="296">
        <v>72.3</v>
      </c>
      <c r="I13" s="295">
        <v>0.821</v>
      </c>
      <c r="J13" s="65">
        <v>82222732</v>
      </c>
      <c r="K13" s="65">
        <v>2196989</v>
      </c>
      <c r="L13" s="65">
        <v>933927</v>
      </c>
      <c r="M13" s="65">
        <v>108184</v>
      </c>
      <c r="N13" s="65">
        <v>254107</v>
      </c>
      <c r="O13" s="65">
        <v>1111311</v>
      </c>
    </row>
    <row r="14" spans="1:15" ht="18.75" customHeight="1">
      <c r="A14" s="83" t="s">
        <v>388</v>
      </c>
      <c r="B14" s="65">
        <v>21897802</v>
      </c>
      <c r="C14" s="68">
        <v>21548764</v>
      </c>
      <c r="D14" s="68">
        <v>349038</v>
      </c>
      <c r="E14" s="65">
        <v>201327</v>
      </c>
      <c r="F14" s="68">
        <v>147711</v>
      </c>
      <c r="G14" s="296">
        <v>1.3</v>
      </c>
      <c r="H14" s="296">
        <v>96.8</v>
      </c>
      <c r="I14" s="295">
        <v>0.742</v>
      </c>
      <c r="J14" s="65">
        <v>8966089</v>
      </c>
      <c r="K14" s="65">
        <v>313340</v>
      </c>
      <c r="L14" s="65">
        <v>72599</v>
      </c>
      <c r="M14" s="65">
        <v>19571</v>
      </c>
      <c r="N14" s="65">
        <v>214491</v>
      </c>
      <c r="O14" s="65">
        <v>170606</v>
      </c>
    </row>
    <row r="15" spans="1:15" ht="18.75" customHeight="1">
      <c r="A15" s="83" t="s">
        <v>387</v>
      </c>
      <c r="B15" s="65">
        <v>49914275</v>
      </c>
      <c r="C15" s="68">
        <v>48813968</v>
      </c>
      <c r="D15" s="68">
        <v>1100307</v>
      </c>
      <c r="E15" s="65">
        <v>564965</v>
      </c>
      <c r="F15" s="68">
        <v>535342</v>
      </c>
      <c r="G15" s="296">
        <v>2.4</v>
      </c>
      <c r="H15" s="296">
        <v>89</v>
      </c>
      <c r="I15" s="295">
        <v>0.763</v>
      </c>
      <c r="J15" s="65">
        <v>17097735</v>
      </c>
      <c r="K15" s="65">
        <v>593082</v>
      </c>
      <c r="L15" s="65">
        <v>181521</v>
      </c>
      <c r="M15" s="65">
        <v>138314</v>
      </c>
      <c r="N15" s="65">
        <v>79550</v>
      </c>
      <c r="O15" s="65">
        <v>325447</v>
      </c>
    </row>
    <row r="16" spans="1:15" ht="18.75" customHeight="1">
      <c r="A16" s="83" t="s">
        <v>386</v>
      </c>
      <c r="B16" s="65">
        <v>16652787</v>
      </c>
      <c r="C16" s="68">
        <v>16523691</v>
      </c>
      <c r="D16" s="68">
        <v>129096</v>
      </c>
      <c r="E16" s="65">
        <v>80571</v>
      </c>
      <c r="F16" s="68">
        <v>48525</v>
      </c>
      <c r="G16" s="296">
        <v>0.6</v>
      </c>
      <c r="H16" s="296">
        <v>82.2</v>
      </c>
      <c r="I16" s="295">
        <v>0.331</v>
      </c>
      <c r="J16" s="65">
        <v>2751887</v>
      </c>
      <c r="K16" s="65">
        <v>183876</v>
      </c>
      <c r="L16" s="65">
        <v>32820</v>
      </c>
      <c r="M16" s="66" t="s">
        <v>165</v>
      </c>
      <c r="N16" s="65">
        <v>30004</v>
      </c>
      <c r="O16" s="65">
        <v>116866</v>
      </c>
    </row>
    <row r="17" spans="1:15" ht="18.75" customHeight="1">
      <c r="A17" s="83" t="s">
        <v>385</v>
      </c>
      <c r="B17" s="65">
        <v>13096866</v>
      </c>
      <c r="C17" s="68">
        <v>12919126</v>
      </c>
      <c r="D17" s="68">
        <v>177740</v>
      </c>
      <c r="E17" s="65">
        <v>15361</v>
      </c>
      <c r="F17" s="68">
        <v>162379</v>
      </c>
      <c r="G17" s="296">
        <v>2.1</v>
      </c>
      <c r="H17" s="296">
        <v>89.4</v>
      </c>
      <c r="I17" s="295">
        <v>0.249</v>
      </c>
      <c r="J17" s="65">
        <v>2108580</v>
      </c>
      <c r="K17" s="65">
        <v>163014</v>
      </c>
      <c r="L17" s="65">
        <v>26598</v>
      </c>
      <c r="M17" s="66" t="s">
        <v>165</v>
      </c>
      <c r="N17" s="65">
        <v>6841</v>
      </c>
      <c r="O17" s="65">
        <v>108683</v>
      </c>
    </row>
    <row r="18" spans="1:15" ht="18.75" customHeight="1">
      <c r="A18" s="83" t="s">
        <v>384</v>
      </c>
      <c r="B18" s="65">
        <v>29706943</v>
      </c>
      <c r="C18" s="68">
        <v>29384761</v>
      </c>
      <c r="D18" s="68">
        <v>322182</v>
      </c>
      <c r="E18" s="65">
        <v>76621</v>
      </c>
      <c r="F18" s="68">
        <v>245561</v>
      </c>
      <c r="G18" s="296">
        <v>1.7</v>
      </c>
      <c r="H18" s="296">
        <v>87.9</v>
      </c>
      <c r="I18" s="295">
        <v>0.732</v>
      </c>
      <c r="J18" s="65">
        <v>10280103</v>
      </c>
      <c r="K18" s="65">
        <v>391967</v>
      </c>
      <c r="L18" s="65">
        <v>108586</v>
      </c>
      <c r="M18" s="65">
        <v>234722</v>
      </c>
      <c r="N18" s="65">
        <v>390343</v>
      </c>
      <c r="O18" s="65">
        <v>226485</v>
      </c>
    </row>
    <row r="19" spans="1:15" ht="18.75" customHeight="1">
      <c r="A19" s="83" t="s">
        <v>383</v>
      </c>
      <c r="B19" s="65">
        <v>11347499</v>
      </c>
      <c r="C19" s="68">
        <v>11289385</v>
      </c>
      <c r="D19" s="68">
        <v>58114</v>
      </c>
      <c r="E19" s="65">
        <v>27463</v>
      </c>
      <c r="F19" s="68">
        <v>30651</v>
      </c>
      <c r="G19" s="296">
        <v>0.5</v>
      </c>
      <c r="H19" s="296">
        <v>95.2</v>
      </c>
      <c r="I19" s="295">
        <v>0.488</v>
      </c>
      <c r="J19" s="65">
        <v>3229752</v>
      </c>
      <c r="K19" s="65">
        <v>167716</v>
      </c>
      <c r="L19" s="65">
        <v>38432</v>
      </c>
      <c r="M19" s="65">
        <v>31915</v>
      </c>
      <c r="N19" s="65">
        <v>2667</v>
      </c>
      <c r="O19" s="65">
        <v>103653</v>
      </c>
    </row>
    <row r="20" spans="1:15" ht="18.75" customHeight="1">
      <c r="A20" s="83" t="s">
        <v>382</v>
      </c>
      <c r="B20" s="65">
        <v>31594885</v>
      </c>
      <c r="C20" s="68">
        <v>30984690</v>
      </c>
      <c r="D20" s="68">
        <v>610195</v>
      </c>
      <c r="E20" s="65">
        <v>61890</v>
      </c>
      <c r="F20" s="68">
        <v>548305</v>
      </c>
      <c r="G20" s="296">
        <v>4.1</v>
      </c>
      <c r="H20" s="296">
        <v>82.8</v>
      </c>
      <c r="I20" s="295">
        <v>0.746</v>
      </c>
      <c r="J20" s="65">
        <v>9916525</v>
      </c>
      <c r="K20" s="65">
        <v>338223</v>
      </c>
      <c r="L20" s="65">
        <v>112883</v>
      </c>
      <c r="M20" s="66" t="s">
        <v>165</v>
      </c>
      <c r="N20" s="65">
        <v>5088</v>
      </c>
      <c r="O20" s="65">
        <v>197375</v>
      </c>
    </row>
    <row r="21" spans="1:15" ht="18.75" customHeight="1">
      <c r="A21" s="104" t="s">
        <v>381</v>
      </c>
      <c r="B21" s="85">
        <f>SUM(B13:B20)</f>
        <v>364703818</v>
      </c>
      <c r="C21" s="85">
        <v>357837188</v>
      </c>
      <c r="D21" s="85">
        <v>6866630</v>
      </c>
      <c r="E21" s="85">
        <v>3973087</v>
      </c>
      <c r="F21" s="85">
        <v>2893543</v>
      </c>
      <c r="G21" s="298">
        <v>1.6</v>
      </c>
      <c r="H21" s="298">
        <v>87</v>
      </c>
      <c r="I21" s="297">
        <v>0.609</v>
      </c>
      <c r="J21" s="85">
        <f>SUM(J13:J20)</f>
        <v>136573403</v>
      </c>
      <c r="K21" s="85">
        <f>SUM(K13:K20)</f>
        <v>4348207</v>
      </c>
      <c r="L21" s="85">
        <f>SUM(L13:L20)</f>
        <v>1507366</v>
      </c>
      <c r="M21" s="85">
        <f>SUM(M13:M20)</f>
        <v>532706</v>
      </c>
      <c r="N21" s="85">
        <f>SUM(N13:N20)</f>
        <v>983091</v>
      </c>
      <c r="O21" s="85">
        <f>SUM(O13:O20)</f>
        <v>2360426</v>
      </c>
    </row>
    <row r="22" spans="1:15" ht="18.75" customHeight="1">
      <c r="A22" s="8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8.75" customHeight="1">
      <c r="A23" s="83" t="s">
        <v>380</v>
      </c>
      <c r="B23" s="65">
        <v>6024977</v>
      </c>
      <c r="C23" s="68">
        <v>5881954</v>
      </c>
      <c r="D23" s="65">
        <v>143023</v>
      </c>
      <c r="E23" s="65">
        <v>17856</v>
      </c>
      <c r="F23" s="68">
        <v>125167</v>
      </c>
      <c r="G23" s="1">
        <v>3.8</v>
      </c>
      <c r="H23" s="296">
        <v>81.8</v>
      </c>
      <c r="I23" s="295">
        <v>0.422</v>
      </c>
      <c r="J23" s="65">
        <v>1511943</v>
      </c>
      <c r="K23" s="65">
        <v>65134</v>
      </c>
      <c r="L23" s="65">
        <v>15940</v>
      </c>
      <c r="M23" s="66" t="s">
        <v>165</v>
      </c>
      <c r="N23" s="65">
        <v>78030</v>
      </c>
      <c r="O23" s="65">
        <v>37516</v>
      </c>
    </row>
    <row r="24" spans="1:15" ht="18.75" customHeight="1">
      <c r="A24" s="83" t="s">
        <v>379</v>
      </c>
      <c r="B24" s="65">
        <v>7156178</v>
      </c>
      <c r="C24" s="68">
        <v>6901086</v>
      </c>
      <c r="D24" s="65">
        <v>255092</v>
      </c>
      <c r="E24" s="65">
        <v>64229</v>
      </c>
      <c r="F24" s="68">
        <v>190863</v>
      </c>
      <c r="G24" s="296">
        <v>5.1</v>
      </c>
      <c r="H24" s="296">
        <v>74.3</v>
      </c>
      <c r="I24" s="295">
        <v>0.62</v>
      </c>
      <c r="J24" s="65">
        <v>2539849</v>
      </c>
      <c r="K24" s="65">
        <v>91664</v>
      </c>
      <c r="L24" s="65">
        <v>25291</v>
      </c>
      <c r="M24" s="66" t="s">
        <v>165</v>
      </c>
      <c r="N24" s="65">
        <v>5506</v>
      </c>
      <c r="O24" s="65">
        <v>55493</v>
      </c>
    </row>
    <row r="25" spans="1:15" ht="18.75" customHeight="1">
      <c r="A25" s="83" t="s">
        <v>378</v>
      </c>
      <c r="B25" s="65">
        <v>6827147</v>
      </c>
      <c r="C25" s="68">
        <v>6560785</v>
      </c>
      <c r="D25" s="65">
        <v>266362</v>
      </c>
      <c r="E25" s="65">
        <v>19051</v>
      </c>
      <c r="F25" s="68">
        <v>247311</v>
      </c>
      <c r="G25" s="296">
        <v>7.1</v>
      </c>
      <c r="H25" s="296">
        <v>75.6</v>
      </c>
      <c r="I25" s="295">
        <v>0.548</v>
      </c>
      <c r="J25" s="65">
        <v>1979352</v>
      </c>
      <c r="K25" s="65">
        <v>90170</v>
      </c>
      <c r="L25" s="65">
        <v>24684</v>
      </c>
      <c r="M25" s="66" t="s">
        <v>165</v>
      </c>
      <c r="N25" s="65">
        <v>126</v>
      </c>
      <c r="O25" s="65">
        <v>55322</v>
      </c>
    </row>
    <row r="26" spans="1:15" ht="18.75" customHeight="1">
      <c r="A26" s="83" t="s">
        <v>377</v>
      </c>
      <c r="B26" s="65">
        <v>6869758</v>
      </c>
      <c r="C26" s="68">
        <v>6441955</v>
      </c>
      <c r="D26" s="65">
        <v>427803</v>
      </c>
      <c r="E26" s="65">
        <v>17051</v>
      </c>
      <c r="F26" s="68">
        <v>410752</v>
      </c>
      <c r="G26" s="296">
        <v>11</v>
      </c>
      <c r="H26" s="296">
        <v>67.1</v>
      </c>
      <c r="I26" s="295">
        <v>0.574</v>
      </c>
      <c r="J26" s="65">
        <v>2050503</v>
      </c>
      <c r="K26" s="65">
        <v>113614</v>
      </c>
      <c r="L26" s="65">
        <v>20553</v>
      </c>
      <c r="M26" s="65">
        <v>84686</v>
      </c>
      <c r="N26" s="65">
        <v>13870</v>
      </c>
      <c r="O26" s="65">
        <v>79702</v>
      </c>
    </row>
    <row r="27" spans="1:15" ht="18.75" customHeight="1">
      <c r="A27" s="83" t="s">
        <v>376</v>
      </c>
      <c r="B27" s="65">
        <v>4367500</v>
      </c>
      <c r="C27" s="68">
        <v>4129592</v>
      </c>
      <c r="D27" s="65">
        <v>237908</v>
      </c>
      <c r="E27" s="65">
        <v>20945</v>
      </c>
      <c r="F27" s="68">
        <v>216963</v>
      </c>
      <c r="G27" s="296">
        <v>11.5</v>
      </c>
      <c r="H27" s="296">
        <v>67.7</v>
      </c>
      <c r="I27" s="295">
        <v>0.546</v>
      </c>
      <c r="J27" s="65">
        <v>1372656</v>
      </c>
      <c r="K27" s="65">
        <v>30037</v>
      </c>
      <c r="L27" s="65">
        <v>7353</v>
      </c>
      <c r="M27" s="66" t="s">
        <v>165</v>
      </c>
      <c r="N27" s="65">
        <v>2009</v>
      </c>
      <c r="O27" s="65">
        <v>19184</v>
      </c>
    </row>
    <row r="28" spans="1:15" ht="18.75" customHeight="1">
      <c r="A28" s="83" t="s">
        <v>375</v>
      </c>
      <c r="B28" s="65">
        <v>5578192</v>
      </c>
      <c r="C28" s="68">
        <v>5325274</v>
      </c>
      <c r="D28" s="65">
        <v>252918</v>
      </c>
      <c r="E28" s="65">
        <v>36400</v>
      </c>
      <c r="F28" s="68">
        <v>216518</v>
      </c>
      <c r="G28" s="296">
        <v>6.8</v>
      </c>
      <c r="H28" s="296">
        <v>82</v>
      </c>
      <c r="I28" s="295">
        <v>0.394</v>
      </c>
      <c r="J28" s="65">
        <v>1370173</v>
      </c>
      <c r="K28" s="65">
        <v>64820</v>
      </c>
      <c r="L28" s="65">
        <v>18301</v>
      </c>
      <c r="M28" s="66" t="s">
        <v>165</v>
      </c>
      <c r="N28" s="65">
        <v>219</v>
      </c>
      <c r="O28" s="65">
        <v>38703</v>
      </c>
    </row>
    <row r="29" spans="1:15" ht="18.75" customHeight="1">
      <c r="A29" s="83" t="s">
        <v>374</v>
      </c>
      <c r="B29" s="65">
        <v>7016601</v>
      </c>
      <c r="C29" s="68">
        <v>6829076</v>
      </c>
      <c r="D29" s="65">
        <v>187525</v>
      </c>
      <c r="E29" s="65">
        <v>3570</v>
      </c>
      <c r="F29" s="68">
        <v>183955</v>
      </c>
      <c r="G29" s="296">
        <v>3.9</v>
      </c>
      <c r="H29" s="296">
        <v>73.7</v>
      </c>
      <c r="I29" s="295">
        <v>0.549</v>
      </c>
      <c r="J29" s="65">
        <v>2668991</v>
      </c>
      <c r="K29" s="65">
        <v>123031</v>
      </c>
      <c r="L29" s="65">
        <v>36029</v>
      </c>
      <c r="M29" s="66" t="s">
        <v>165</v>
      </c>
      <c r="N29" s="65">
        <v>2975</v>
      </c>
      <c r="O29" s="65">
        <v>78034</v>
      </c>
    </row>
    <row r="30" spans="1:15" ht="18.75" customHeight="1">
      <c r="A30" s="83" t="s">
        <v>373</v>
      </c>
      <c r="B30" s="65">
        <v>13270590</v>
      </c>
      <c r="C30" s="68">
        <v>13023402</v>
      </c>
      <c r="D30" s="65">
        <v>247188</v>
      </c>
      <c r="E30" s="65">
        <v>61881</v>
      </c>
      <c r="F30" s="68">
        <v>185307</v>
      </c>
      <c r="G30" s="296">
        <v>2.4</v>
      </c>
      <c r="H30" s="296">
        <v>77.6</v>
      </c>
      <c r="I30" s="295">
        <v>0.716</v>
      </c>
      <c r="J30" s="65">
        <v>5547934</v>
      </c>
      <c r="K30" s="65">
        <v>214303</v>
      </c>
      <c r="L30" s="65">
        <v>71902</v>
      </c>
      <c r="M30" s="66" t="s">
        <v>165</v>
      </c>
      <c r="N30" s="65">
        <v>442</v>
      </c>
      <c r="O30" s="65">
        <v>120972</v>
      </c>
    </row>
    <row r="31" spans="1:15" ht="18.75" customHeight="1">
      <c r="A31" s="83" t="s">
        <v>372</v>
      </c>
      <c r="B31" s="65">
        <v>2056504</v>
      </c>
      <c r="C31" s="68">
        <v>1993247</v>
      </c>
      <c r="D31" s="65">
        <v>63257</v>
      </c>
      <c r="E31" s="65">
        <v>2623</v>
      </c>
      <c r="F31" s="68">
        <v>60634</v>
      </c>
      <c r="G31" s="296">
        <v>5.6</v>
      </c>
      <c r="H31" s="296">
        <v>83.9</v>
      </c>
      <c r="I31" s="295">
        <v>0.182</v>
      </c>
      <c r="J31" s="65">
        <v>243966</v>
      </c>
      <c r="K31" s="65">
        <v>10824</v>
      </c>
      <c r="L31" s="65">
        <v>2028</v>
      </c>
      <c r="M31" s="66" t="s">
        <v>165</v>
      </c>
      <c r="N31" s="66" t="s">
        <v>165</v>
      </c>
      <c r="O31" s="65">
        <v>7829</v>
      </c>
    </row>
    <row r="32" spans="1:15" ht="18.75" customHeight="1">
      <c r="A32" s="83" t="s">
        <v>371</v>
      </c>
      <c r="B32" s="65">
        <v>2655006</v>
      </c>
      <c r="C32" s="68">
        <v>2553030</v>
      </c>
      <c r="D32" s="65">
        <v>101976</v>
      </c>
      <c r="E32" s="66" t="s">
        <v>135</v>
      </c>
      <c r="F32" s="68">
        <v>101976</v>
      </c>
      <c r="G32" s="296">
        <v>7.4</v>
      </c>
      <c r="H32" s="296">
        <v>75.7</v>
      </c>
      <c r="I32" s="295">
        <v>0.189</v>
      </c>
      <c r="J32" s="65">
        <v>332129</v>
      </c>
      <c r="K32" s="65">
        <v>13045</v>
      </c>
      <c r="L32" s="65">
        <v>2285</v>
      </c>
      <c r="M32" s="66" t="s">
        <v>165</v>
      </c>
      <c r="N32" s="65">
        <v>335</v>
      </c>
      <c r="O32" s="65">
        <v>8928</v>
      </c>
    </row>
    <row r="33" spans="1:15" ht="18.75" customHeight="1">
      <c r="A33" s="83" t="s">
        <v>370</v>
      </c>
      <c r="B33" s="65">
        <v>2745380</v>
      </c>
      <c r="C33" s="68">
        <v>2703033</v>
      </c>
      <c r="D33" s="65">
        <v>42347</v>
      </c>
      <c r="E33" s="65">
        <v>1492</v>
      </c>
      <c r="F33" s="68">
        <v>40855</v>
      </c>
      <c r="G33" s="296">
        <v>2.3</v>
      </c>
      <c r="H33" s="296">
        <v>84.9</v>
      </c>
      <c r="I33" s="295">
        <v>0.14</v>
      </c>
      <c r="J33" s="65">
        <v>265035</v>
      </c>
      <c r="K33" s="65">
        <v>30148</v>
      </c>
      <c r="L33" s="65">
        <v>4445</v>
      </c>
      <c r="M33" s="66" t="s">
        <v>165</v>
      </c>
      <c r="N33" s="66" t="s">
        <v>165</v>
      </c>
      <c r="O33" s="65">
        <v>22283</v>
      </c>
    </row>
    <row r="34" spans="1:15" ht="18.75" customHeight="1">
      <c r="A34" s="83" t="s">
        <v>369</v>
      </c>
      <c r="B34" s="65">
        <v>2414849</v>
      </c>
      <c r="C34" s="68">
        <v>2325535</v>
      </c>
      <c r="D34" s="65">
        <v>89314</v>
      </c>
      <c r="E34" s="65">
        <v>8186</v>
      </c>
      <c r="F34" s="68">
        <v>81128</v>
      </c>
      <c r="G34" s="296">
        <v>7.7</v>
      </c>
      <c r="H34" s="296">
        <v>71.7</v>
      </c>
      <c r="I34" s="295">
        <v>0.506</v>
      </c>
      <c r="J34" s="65">
        <v>677743</v>
      </c>
      <c r="K34" s="65">
        <v>8207</v>
      </c>
      <c r="L34" s="65">
        <v>1374</v>
      </c>
      <c r="M34" s="66" t="s">
        <v>165</v>
      </c>
      <c r="N34" s="65">
        <v>395</v>
      </c>
      <c r="O34" s="65">
        <v>5590</v>
      </c>
    </row>
    <row r="35" spans="1:15" ht="18.75" customHeight="1">
      <c r="A35" s="83" t="s">
        <v>368</v>
      </c>
      <c r="B35" s="65">
        <v>2607425</v>
      </c>
      <c r="C35" s="68">
        <v>2535518</v>
      </c>
      <c r="D35" s="65">
        <v>71907</v>
      </c>
      <c r="E35" s="65">
        <v>3282</v>
      </c>
      <c r="F35" s="68">
        <v>68625</v>
      </c>
      <c r="G35" s="296">
        <v>5.1</v>
      </c>
      <c r="H35" s="296">
        <v>84.6</v>
      </c>
      <c r="I35" s="295">
        <v>0.13</v>
      </c>
      <c r="J35" s="65">
        <v>191832</v>
      </c>
      <c r="K35" s="65">
        <v>16280</v>
      </c>
      <c r="L35" s="65">
        <v>2042</v>
      </c>
      <c r="M35" s="66" t="s">
        <v>165</v>
      </c>
      <c r="N35" s="65">
        <v>730</v>
      </c>
      <c r="O35" s="65">
        <v>11698</v>
      </c>
    </row>
    <row r="36" spans="1:15" ht="18.75" customHeight="1">
      <c r="A36" s="83" t="s">
        <v>367</v>
      </c>
      <c r="B36" s="65">
        <v>13996657</v>
      </c>
      <c r="C36" s="68">
        <v>13842988</v>
      </c>
      <c r="D36" s="65">
        <v>153669</v>
      </c>
      <c r="E36" s="65">
        <v>15447</v>
      </c>
      <c r="F36" s="68">
        <v>138222</v>
      </c>
      <c r="G36" s="296">
        <v>2</v>
      </c>
      <c r="H36" s="296">
        <v>69.5</v>
      </c>
      <c r="I36" s="295">
        <v>0.439</v>
      </c>
      <c r="J36" s="65">
        <v>3137428</v>
      </c>
      <c r="K36" s="65">
        <v>171553</v>
      </c>
      <c r="L36" s="65">
        <v>45792</v>
      </c>
      <c r="M36" s="65">
        <v>19307</v>
      </c>
      <c r="N36" s="65">
        <v>264</v>
      </c>
      <c r="O36" s="65">
        <v>112218</v>
      </c>
    </row>
    <row r="37" spans="1:15" ht="18.75" customHeight="1">
      <c r="A37" s="83" t="s">
        <v>366</v>
      </c>
      <c r="B37" s="65">
        <v>4943725</v>
      </c>
      <c r="C37" s="68">
        <v>4852152</v>
      </c>
      <c r="D37" s="65">
        <v>91573</v>
      </c>
      <c r="E37" s="66" t="s">
        <v>135</v>
      </c>
      <c r="F37" s="68">
        <v>91573</v>
      </c>
      <c r="G37" s="296">
        <v>3.3</v>
      </c>
      <c r="H37" s="296">
        <v>79.7</v>
      </c>
      <c r="I37" s="295">
        <v>0.415</v>
      </c>
      <c r="J37" s="65">
        <v>1234833</v>
      </c>
      <c r="K37" s="65">
        <v>62679</v>
      </c>
      <c r="L37" s="65">
        <v>18480</v>
      </c>
      <c r="M37" s="66" t="s">
        <v>165</v>
      </c>
      <c r="N37" s="66" t="s">
        <v>165</v>
      </c>
      <c r="O37" s="65">
        <v>37495</v>
      </c>
    </row>
    <row r="38" spans="1:15" ht="18.75" customHeight="1">
      <c r="A38" s="83" t="s">
        <v>365</v>
      </c>
      <c r="B38" s="65">
        <v>4442643</v>
      </c>
      <c r="C38" s="68">
        <v>4402768</v>
      </c>
      <c r="D38" s="65">
        <v>39875</v>
      </c>
      <c r="E38" s="65">
        <v>1000</v>
      </c>
      <c r="F38" s="68">
        <v>38875</v>
      </c>
      <c r="G38" s="296">
        <v>1.5</v>
      </c>
      <c r="H38" s="296">
        <v>81.9</v>
      </c>
      <c r="I38" s="295">
        <v>0.42</v>
      </c>
      <c r="J38" s="65">
        <v>1182324</v>
      </c>
      <c r="K38" s="65">
        <v>55694</v>
      </c>
      <c r="L38" s="65">
        <v>18121</v>
      </c>
      <c r="M38" s="66" t="s">
        <v>165</v>
      </c>
      <c r="N38" s="65">
        <v>193</v>
      </c>
      <c r="O38" s="65">
        <v>31418</v>
      </c>
    </row>
    <row r="39" spans="1:15" ht="18.75" customHeight="1">
      <c r="A39" s="83" t="s">
        <v>364</v>
      </c>
      <c r="B39" s="65">
        <v>4519607</v>
      </c>
      <c r="C39" s="68">
        <v>4318134</v>
      </c>
      <c r="D39" s="65">
        <v>201473</v>
      </c>
      <c r="E39" s="65">
        <v>188</v>
      </c>
      <c r="F39" s="68">
        <v>201285</v>
      </c>
      <c r="G39" s="296">
        <v>6.9</v>
      </c>
      <c r="H39" s="296">
        <v>76.1</v>
      </c>
      <c r="I39" s="295">
        <v>0.559</v>
      </c>
      <c r="J39" s="65">
        <v>1654126</v>
      </c>
      <c r="K39" s="65">
        <v>74145</v>
      </c>
      <c r="L39" s="65">
        <v>20243</v>
      </c>
      <c r="M39" s="65">
        <v>85188</v>
      </c>
      <c r="N39" s="65">
        <v>291</v>
      </c>
      <c r="O39" s="65">
        <v>43446</v>
      </c>
    </row>
    <row r="40" spans="1:15" ht="18.75" customHeight="1">
      <c r="A40" s="83" t="s">
        <v>363</v>
      </c>
      <c r="B40" s="65">
        <v>9249430</v>
      </c>
      <c r="C40" s="68">
        <v>9013769</v>
      </c>
      <c r="D40" s="65">
        <v>235661</v>
      </c>
      <c r="E40" s="65">
        <v>135722</v>
      </c>
      <c r="F40" s="68">
        <v>99939</v>
      </c>
      <c r="G40" s="296">
        <v>2</v>
      </c>
      <c r="H40" s="296">
        <v>78.6</v>
      </c>
      <c r="I40" s="295">
        <v>0.518</v>
      </c>
      <c r="J40" s="65">
        <v>2626845</v>
      </c>
      <c r="K40" s="65">
        <v>124039</v>
      </c>
      <c r="L40" s="65">
        <v>46624</v>
      </c>
      <c r="M40" s="66" t="s">
        <v>165</v>
      </c>
      <c r="N40" s="65">
        <v>575</v>
      </c>
      <c r="O40" s="65">
        <v>74632</v>
      </c>
    </row>
    <row r="41" spans="1:15" ht="18.75" customHeight="1">
      <c r="A41" s="83" t="s">
        <v>362</v>
      </c>
      <c r="B41" s="65">
        <v>8443014</v>
      </c>
      <c r="C41" s="68">
        <v>8309014</v>
      </c>
      <c r="D41" s="65">
        <v>134000</v>
      </c>
      <c r="E41" s="65">
        <v>3294</v>
      </c>
      <c r="F41" s="68">
        <v>130706</v>
      </c>
      <c r="G41" s="296">
        <v>3.7</v>
      </c>
      <c r="H41" s="296">
        <v>89.1</v>
      </c>
      <c r="I41" s="295">
        <v>0.254</v>
      </c>
      <c r="J41" s="65">
        <v>847390</v>
      </c>
      <c r="K41" s="65">
        <v>94244</v>
      </c>
      <c r="L41" s="65">
        <v>12295</v>
      </c>
      <c r="M41" s="66" t="s">
        <v>165</v>
      </c>
      <c r="N41" s="65">
        <v>727</v>
      </c>
      <c r="O41" s="65">
        <v>67338</v>
      </c>
    </row>
    <row r="42" spans="1:15" ht="18.75" customHeight="1">
      <c r="A42" s="83" t="s">
        <v>361</v>
      </c>
      <c r="B42" s="65">
        <v>5630889</v>
      </c>
      <c r="C42" s="68">
        <v>5521683</v>
      </c>
      <c r="D42" s="65">
        <v>109206</v>
      </c>
      <c r="E42" s="65">
        <v>31244</v>
      </c>
      <c r="F42" s="68">
        <v>77962</v>
      </c>
      <c r="G42" s="296">
        <v>3.2</v>
      </c>
      <c r="H42" s="296">
        <v>84.5</v>
      </c>
      <c r="I42" s="295">
        <v>0.385</v>
      </c>
      <c r="J42" s="65">
        <v>912477</v>
      </c>
      <c r="K42" s="65">
        <v>59485</v>
      </c>
      <c r="L42" s="65">
        <v>9613</v>
      </c>
      <c r="M42" s="65">
        <v>10839</v>
      </c>
      <c r="N42" s="65">
        <v>325</v>
      </c>
      <c r="O42" s="65">
        <v>41169</v>
      </c>
    </row>
    <row r="43" spans="1:15" ht="18.75" customHeight="1">
      <c r="A43" s="83" t="s">
        <v>360</v>
      </c>
      <c r="B43" s="65">
        <v>12051982</v>
      </c>
      <c r="C43" s="68">
        <v>12005387</v>
      </c>
      <c r="D43" s="65">
        <v>46595</v>
      </c>
      <c r="E43" s="65">
        <v>16005</v>
      </c>
      <c r="F43" s="68">
        <v>30590</v>
      </c>
      <c r="G43" s="296">
        <v>0.6</v>
      </c>
      <c r="H43" s="296">
        <v>77.7</v>
      </c>
      <c r="I43" s="295">
        <v>0.987</v>
      </c>
      <c r="J43" s="65">
        <v>4614883</v>
      </c>
      <c r="K43" s="65">
        <v>146193</v>
      </c>
      <c r="L43" s="65">
        <v>21456</v>
      </c>
      <c r="M43" s="65">
        <v>50289</v>
      </c>
      <c r="N43" s="65">
        <v>10656</v>
      </c>
      <c r="O43" s="65">
        <v>102303</v>
      </c>
    </row>
    <row r="44" spans="1:15" ht="18.75" customHeight="1">
      <c r="A44" s="83" t="s">
        <v>359</v>
      </c>
      <c r="B44" s="65">
        <v>4055618</v>
      </c>
      <c r="C44" s="68">
        <v>3940246</v>
      </c>
      <c r="D44" s="65">
        <v>115372</v>
      </c>
      <c r="E44" s="65">
        <v>21783</v>
      </c>
      <c r="F44" s="68">
        <v>93589</v>
      </c>
      <c r="G44" s="296">
        <v>3.8</v>
      </c>
      <c r="H44" s="296">
        <v>85.8</v>
      </c>
      <c r="I44" s="295">
        <v>0.39</v>
      </c>
      <c r="J44" s="65">
        <v>864856</v>
      </c>
      <c r="K44" s="65">
        <v>63080</v>
      </c>
      <c r="L44" s="65">
        <v>112279</v>
      </c>
      <c r="M44" s="65">
        <v>71228</v>
      </c>
      <c r="N44" s="65">
        <v>420</v>
      </c>
      <c r="O44" s="65">
        <v>43155</v>
      </c>
    </row>
    <row r="45" spans="1:15" ht="18.75" customHeight="1">
      <c r="A45" s="83" t="s">
        <v>358</v>
      </c>
      <c r="B45" s="65">
        <v>3384981</v>
      </c>
      <c r="C45" s="68">
        <v>3331646</v>
      </c>
      <c r="D45" s="65">
        <v>53335</v>
      </c>
      <c r="E45" s="65">
        <v>6283</v>
      </c>
      <c r="F45" s="68">
        <v>47052</v>
      </c>
      <c r="G45" s="296">
        <v>2.3</v>
      </c>
      <c r="H45" s="296">
        <v>84.8</v>
      </c>
      <c r="I45" s="295">
        <v>0.251</v>
      </c>
      <c r="J45" s="65">
        <v>491753</v>
      </c>
      <c r="K45" s="65">
        <v>46659</v>
      </c>
      <c r="L45" s="65">
        <v>6848</v>
      </c>
      <c r="M45" s="65">
        <v>7878</v>
      </c>
      <c r="N45" s="66" t="s">
        <v>165</v>
      </c>
      <c r="O45" s="65">
        <v>31696</v>
      </c>
    </row>
    <row r="46" spans="1:15" ht="18.75" customHeight="1">
      <c r="A46" s="83" t="s">
        <v>357</v>
      </c>
      <c r="B46" s="65">
        <v>3543405</v>
      </c>
      <c r="C46" s="68">
        <v>3370267</v>
      </c>
      <c r="D46" s="65">
        <v>173138</v>
      </c>
      <c r="E46" s="65">
        <v>4622</v>
      </c>
      <c r="F46" s="68">
        <v>168516</v>
      </c>
      <c r="G46" s="296">
        <v>9</v>
      </c>
      <c r="H46" s="296">
        <v>71.8</v>
      </c>
      <c r="I46" s="295">
        <v>0.258</v>
      </c>
      <c r="J46" s="65">
        <v>474752</v>
      </c>
      <c r="K46" s="65">
        <v>52454</v>
      </c>
      <c r="L46" s="65">
        <v>6257</v>
      </c>
      <c r="M46" s="66" t="s">
        <v>165</v>
      </c>
      <c r="N46" s="66" t="s">
        <v>165</v>
      </c>
      <c r="O46" s="65">
        <v>37144</v>
      </c>
    </row>
    <row r="47" spans="1:15" ht="18.75" customHeight="1">
      <c r="A47" s="83" t="s">
        <v>356</v>
      </c>
      <c r="B47" s="65">
        <v>6654980</v>
      </c>
      <c r="C47" s="68">
        <v>6474434</v>
      </c>
      <c r="D47" s="65">
        <v>180546</v>
      </c>
      <c r="E47" s="65">
        <v>3884</v>
      </c>
      <c r="F47" s="68">
        <v>176662</v>
      </c>
      <c r="G47" s="296">
        <v>5.8</v>
      </c>
      <c r="H47" s="296">
        <v>88.7</v>
      </c>
      <c r="I47" s="295">
        <v>0.219</v>
      </c>
      <c r="J47" s="65">
        <v>723585</v>
      </c>
      <c r="K47" s="65">
        <v>67914</v>
      </c>
      <c r="L47" s="65">
        <v>9791</v>
      </c>
      <c r="M47" s="66" t="s">
        <v>165</v>
      </c>
      <c r="N47" s="65">
        <v>331</v>
      </c>
      <c r="O47" s="65">
        <v>48731</v>
      </c>
    </row>
    <row r="48" spans="1:15" ht="18.75" customHeight="1">
      <c r="A48" s="83" t="s">
        <v>355</v>
      </c>
      <c r="B48" s="65">
        <v>4299615</v>
      </c>
      <c r="C48" s="68">
        <v>4228961</v>
      </c>
      <c r="D48" s="65">
        <v>70654</v>
      </c>
      <c r="E48" s="65">
        <v>30983</v>
      </c>
      <c r="F48" s="68">
        <v>39671</v>
      </c>
      <c r="G48" s="296">
        <v>1.4</v>
      </c>
      <c r="H48" s="296">
        <v>84.7</v>
      </c>
      <c r="I48" s="295">
        <v>0.33</v>
      </c>
      <c r="J48" s="65">
        <v>928051</v>
      </c>
      <c r="K48" s="65">
        <v>79912</v>
      </c>
      <c r="L48" s="65">
        <v>10907</v>
      </c>
      <c r="M48" s="66" t="s">
        <v>165</v>
      </c>
      <c r="N48" s="65">
        <v>157</v>
      </c>
      <c r="O48" s="65">
        <v>56868</v>
      </c>
    </row>
    <row r="49" spans="1:15" ht="18.75" customHeight="1">
      <c r="A49" s="83" t="s">
        <v>354</v>
      </c>
      <c r="B49" s="65">
        <v>4707579</v>
      </c>
      <c r="C49" s="68">
        <v>4515913</v>
      </c>
      <c r="D49" s="65">
        <v>191666</v>
      </c>
      <c r="E49" s="65">
        <v>919</v>
      </c>
      <c r="F49" s="68">
        <v>190747</v>
      </c>
      <c r="G49" s="296">
        <v>9.5</v>
      </c>
      <c r="H49" s="296">
        <v>83.5</v>
      </c>
      <c r="I49" s="295">
        <v>0.161</v>
      </c>
      <c r="J49" s="65">
        <v>306469</v>
      </c>
      <c r="K49" s="65">
        <v>34706</v>
      </c>
      <c r="L49" s="65">
        <v>3259</v>
      </c>
      <c r="M49" s="65">
        <v>26830</v>
      </c>
      <c r="N49" s="65">
        <v>824</v>
      </c>
      <c r="O49" s="65">
        <v>25116</v>
      </c>
    </row>
    <row r="50" spans="1:15" ht="18.75" customHeight="1">
      <c r="A50" s="83" t="s">
        <v>353</v>
      </c>
      <c r="B50" s="65">
        <v>3460639</v>
      </c>
      <c r="C50" s="68">
        <v>3359322</v>
      </c>
      <c r="D50" s="65">
        <v>101317</v>
      </c>
      <c r="E50" s="65">
        <v>19602</v>
      </c>
      <c r="F50" s="68">
        <v>81715</v>
      </c>
      <c r="G50" s="296">
        <v>4.7</v>
      </c>
      <c r="H50" s="296">
        <v>71.7</v>
      </c>
      <c r="I50" s="295">
        <v>0.258</v>
      </c>
      <c r="J50" s="65">
        <v>432001</v>
      </c>
      <c r="K50" s="65">
        <v>36134</v>
      </c>
      <c r="L50" s="65">
        <v>6515</v>
      </c>
      <c r="M50" s="66" t="s">
        <v>165</v>
      </c>
      <c r="N50" s="66" t="s">
        <v>165</v>
      </c>
      <c r="O50" s="65">
        <v>23771</v>
      </c>
    </row>
    <row r="51" spans="1:15" ht="18.75" customHeight="1">
      <c r="A51" s="83" t="s">
        <v>352</v>
      </c>
      <c r="B51" s="65">
        <v>8838469</v>
      </c>
      <c r="C51" s="68">
        <v>8767867</v>
      </c>
      <c r="D51" s="65">
        <v>70602</v>
      </c>
      <c r="E51" s="65">
        <v>33548</v>
      </c>
      <c r="F51" s="68">
        <v>37054</v>
      </c>
      <c r="G51" s="296">
        <v>0.8</v>
      </c>
      <c r="H51" s="296">
        <v>92</v>
      </c>
      <c r="I51" s="295">
        <v>0.276</v>
      </c>
      <c r="J51" s="65">
        <v>1264062</v>
      </c>
      <c r="K51" s="65">
        <v>108249</v>
      </c>
      <c r="L51" s="65">
        <v>14632</v>
      </c>
      <c r="M51" s="65">
        <v>20234</v>
      </c>
      <c r="N51" s="65">
        <v>741</v>
      </c>
      <c r="O51" s="65">
        <v>76636</v>
      </c>
    </row>
    <row r="52" spans="1:15" ht="18.75" customHeight="1">
      <c r="A52" s="83" t="s">
        <v>351</v>
      </c>
      <c r="B52" s="65">
        <v>7023426</v>
      </c>
      <c r="C52" s="68">
        <v>6718753</v>
      </c>
      <c r="D52" s="65">
        <v>304673</v>
      </c>
      <c r="E52" s="65">
        <v>45490</v>
      </c>
      <c r="F52" s="68">
        <v>259183</v>
      </c>
      <c r="G52" s="296">
        <v>6.9</v>
      </c>
      <c r="H52" s="296">
        <v>71.4</v>
      </c>
      <c r="I52" s="295">
        <v>0.2</v>
      </c>
      <c r="J52" s="65">
        <v>733728</v>
      </c>
      <c r="K52" s="65">
        <v>87484</v>
      </c>
      <c r="L52" s="65">
        <v>11245</v>
      </c>
      <c r="M52" s="66" t="s">
        <v>165</v>
      </c>
      <c r="N52" s="65">
        <v>376</v>
      </c>
      <c r="O52" s="65">
        <v>63071</v>
      </c>
    </row>
    <row r="53" spans="1:15" ht="18.75" customHeight="1">
      <c r="A53" s="83" t="s">
        <v>350</v>
      </c>
      <c r="B53" s="65">
        <v>8645825</v>
      </c>
      <c r="C53" s="68">
        <v>8368784</v>
      </c>
      <c r="D53" s="65">
        <v>277041</v>
      </c>
      <c r="E53" s="65">
        <v>11930</v>
      </c>
      <c r="F53" s="68">
        <v>265111</v>
      </c>
      <c r="G53" s="296">
        <v>6</v>
      </c>
      <c r="H53" s="296">
        <v>84.8</v>
      </c>
      <c r="I53" s="295">
        <v>0.234</v>
      </c>
      <c r="J53" s="65">
        <v>1059042</v>
      </c>
      <c r="K53" s="65">
        <v>108213</v>
      </c>
      <c r="L53" s="65">
        <v>14186</v>
      </c>
      <c r="M53" s="66" t="s">
        <v>165</v>
      </c>
      <c r="N53" s="65">
        <v>525</v>
      </c>
      <c r="O53" s="65">
        <v>75630</v>
      </c>
    </row>
    <row r="54" spans="1:15" ht="18.75" customHeight="1">
      <c r="A54" s="83" t="s">
        <v>349</v>
      </c>
      <c r="B54" s="65">
        <v>4997558</v>
      </c>
      <c r="C54" s="68">
        <v>4929126</v>
      </c>
      <c r="D54" s="65">
        <v>68432</v>
      </c>
      <c r="E54" s="65">
        <v>792</v>
      </c>
      <c r="F54" s="68">
        <v>67640</v>
      </c>
      <c r="G54" s="296">
        <v>2.5</v>
      </c>
      <c r="H54" s="296">
        <v>79.8</v>
      </c>
      <c r="I54" s="295">
        <v>0.14</v>
      </c>
      <c r="J54" s="65">
        <v>353339</v>
      </c>
      <c r="K54" s="65">
        <v>47827</v>
      </c>
      <c r="L54" s="65">
        <v>5153</v>
      </c>
      <c r="M54" s="66" t="s">
        <v>165</v>
      </c>
      <c r="N54" s="65">
        <v>102</v>
      </c>
      <c r="O54" s="65">
        <v>34356</v>
      </c>
    </row>
    <row r="55" spans="1:15" ht="18.75" customHeight="1">
      <c r="A55" s="83" t="s">
        <v>348</v>
      </c>
      <c r="B55" s="65">
        <v>5669139</v>
      </c>
      <c r="C55" s="68">
        <v>5499133</v>
      </c>
      <c r="D55" s="65">
        <v>170006</v>
      </c>
      <c r="E55" s="65">
        <v>2939</v>
      </c>
      <c r="F55" s="68">
        <v>167067</v>
      </c>
      <c r="G55" s="296">
        <v>6</v>
      </c>
      <c r="H55" s="296">
        <v>88.9</v>
      </c>
      <c r="I55" s="295">
        <v>0.264</v>
      </c>
      <c r="J55" s="105">
        <v>780360</v>
      </c>
      <c r="K55" s="65">
        <v>63409</v>
      </c>
      <c r="L55" s="65">
        <v>10353</v>
      </c>
      <c r="M55" s="66" t="s">
        <v>165</v>
      </c>
      <c r="N55" s="65">
        <v>1545</v>
      </c>
      <c r="O55" s="65">
        <v>42580</v>
      </c>
    </row>
    <row r="56" spans="1:15" ht="18.75" customHeight="1">
      <c r="A56" s="294" t="s">
        <v>347</v>
      </c>
      <c r="B56" s="293">
        <f>SUM(B23:B55)</f>
        <v>198149288</v>
      </c>
      <c r="C56" s="289">
        <v>192973834</v>
      </c>
      <c r="D56" s="289">
        <v>5175454</v>
      </c>
      <c r="E56" s="289">
        <v>642241</v>
      </c>
      <c r="F56" s="289">
        <v>4533213</v>
      </c>
      <c r="G56" s="292">
        <v>4.4</v>
      </c>
      <c r="H56" s="292">
        <v>79.6</v>
      </c>
      <c r="I56" s="291">
        <v>0.378</v>
      </c>
      <c r="J56" s="289">
        <f>SUM(J23:J55)</f>
        <v>45374410</v>
      </c>
      <c r="K56" s="289">
        <f>SUM(K23:K55)</f>
        <v>2455350</v>
      </c>
      <c r="L56" s="289">
        <f>SUM(L23:L55)</f>
        <v>636276</v>
      </c>
      <c r="M56" s="289">
        <f>SUM(M23:M55)</f>
        <v>376479</v>
      </c>
      <c r="N56" s="289">
        <f>SUM(N23:N55)</f>
        <v>122689</v>
      </c>
      <c r="O56" s="289">
        <f>SUM(O23:O55)</f>
        <v>1610027</v>
      </c>
    </row>
    <row r="57" spans="1:15" ht="18.75" customHeight="1">
      <c r="A57" s="41" t="s">
        <v>346</v>
      </c>
      <c r="B57" s="68"/>
      <c r="C57" s="68"/>
      <c r="D57" s="68"/>
      <c r="E57" s="68"/>
      <c r="F57" s="68"/>
      <c r="G57" s="1"/>
      <c r="H57" s="1"/>
      <c r="I57" s="1"/>
      <c r="J57" s="1"/>
      <c r="K57" s="1"/>
      <c r="L57" s="1"/>
      <c r="M57" s="1"/>
      <c r="N57" s="1"/>
      <c r="O57" s="1"/>
    </row>
    <row r="58" spans="1:15" ht="18.75" customHeight="1">
      <c r="A58" s="41"/>
      <c r="B58" s="68"/>
      <c r="C58" s="68"/>
      <c r="D58" s="68"/>
      <c r="E58" s="68"/>
      <c r="F58" s="68"/>
      <c r="G58" s="1"/>
      <c r="H58" s="1"/>
      <c r="I58" s="1"/>
      <c r="J58" s="1"/>
      <c r="K58" s="1"/>
      <c r="L58" s="1"/>
      <c r="M58" s="1"/>
      <c r="N58" s="1"/>
      <c r="O58" s="1"/>
    </row>
    <row r="59" spans="1:15" ht="18.75" customHeight="1">
      <c r="A59" s="41"/>
      <c r="B59" s="68"/>
      <c r="C59" s="68"/>
      <c r="D59" s="68"/>
      <c r="E59" s="68"/>
      <c r="F59" s="68"/>
      <c r="G59" s="1"/>
      <c r="H59" s="1"/>
      <c r="I59" s="1"/>
      <c r="J59" s="1"/>
      <c r="K59" s="1"/>
      <c r="L59" s="1"/>
      <c r="M59" s="1"/>
      <c r="N59" s="1"/>
      <c r="O59" s="1"/>
    </row>
    <row r="60" spans="1:15" ht="18.75" customHeight="1">
      <c r="A60" s="41"/>
      <c r="B60" s="68"/>
      <c r="C60" s="68"/>
      <c r="D60" s="68"/>
      <c r="E60" s="68"/>
      <c r="F60" s="68"/>
      <c r="G60" s="1"/>
      <c r="H60" s="1"/>
      <c r="I60" s="1"/>
      <c r="J60" s="1"/>
      <c r="K60" s="1"/>
      <c r="L60" s="1"/>
      <c r="M60" s="1"/>
      <c r="N60" s="1"/>
      <c r="O60" s="1"/>
    </row>
  </sheetData>
  <sheetProtection/>
  <mergeCells count="18">
    <mergeCell ref="N1:O1"/>
    <mergeCell ref="M5:M6"/>
    <mergeCell ref="N5:N6"/>
    <mergeCell ref="O5:O6"/>
    <mergeCell ref="A3:O3"/>
    <mergeCell ref="H5:H6"/>
    <mergeCell ref="J5:J6"/>
    <mergeCell ref="K5:K6"/>
    <mergeCell ref="L5:L6"/>
    <mergeCell ref="I5:I6"/>
    <mergeCell ref="A5:A6"/>
    <mergeCell ref="D5:D6"/>
    <mergeCell ref="E5:E6"/>
    <mergeCell ref="G5:G6"/>
    <mergeCell ref="B5:B6"/>
    <mergeCell ref="C5:C6"/>
    <mergeCell ref="F5:F6"/>
    <mergeCell ref="A1:C1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A3" sqref="A3:P3"/>
    </sheetView>
  </sheetViews>
  <sheetFormatPr defaultColWidth="8.796875" defaultRowHeight="18.75" customHeight="1"/>
  <cols>
    <col min="1" max="7" width="14.3984375" style="0" customWidth="1"/>
    <col min="8" max="8" width="16.8984375" style="0" customWidth="1"/>
    <col min="9" max="16384" width="14.3984375" style="0" customWidth="1"/>
  </cols>
  <sheetData>
    <row r="1" spans="1:16" ht="18.75" customHeight="1">
      <c r="A1" s="31" t="s">
        <v>432</v>
      </c>
      <c r="B1" s="3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7" t="s">
        <v>431</v>
      </c>
      <c r="P1" s="188"/>
    </row>
    <row r="2" spans="1:16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>
      <c r="A3" s="167" t="s">
        <v>436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8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 t="s">
        <v>188</v>
      </c>
    </row>
    <row r="5" spans="1:16" ht="18.75" customHeight="1">
      <c r="A5" s="315" t="s">
        <v>428</v>
      </c>
      <c r="B5" s="177" t="s">
        <v>162</v>
      </c>
      <c r="C5" s="312" t="s">
        <v>414</v>
      </c>
      <c r="D5" s="311" t="s">
        <v>413</v>
      </c>
      <c r="E5" s="177" t="s">
        <v>412</v>
      </c>
      <c r="F5" s="177" t="s">
        <v>411</v>
      </c>
      <c r="G5" s="177" t="s">
        <v>158</v>
      </c>
      <c r="H5" s="312" t="s">
        <v>410</v>
      </c>
      <c r="I5" s="177" t="s">
        <v>409</v>
      </c>
      <c r="J5" s="177" t="s">
        <v>157</v>
      </c>
      <c r="K5" s="177" t="s">
        <v>408</v>
      </c>
      <c r="L5" s="177" t="s">
        <v>407</v>
      </c>
      <c r="M5" s="177" t="s">
        <v>406</v>
      </c>
      <c r="N5" s="177" t="s">
        <v>405</v>
      </c>
      <c r="O5" s="177" t="s">
        <v>404</v>
      </c>
      <c r="P5" s="310" t="s">
        <v>403</v>
      </c>
    </row>
    <row r="6" spans="1:16" ht="18.75" customHeight="1">
      <c r="A6" s="309"/>
      <c r="B6" s="176"/>
      <c r="C6" s="307"/>
      <c r="D6" s="306"/>
      <c r="E6" s="176"/>
      <c r="F6" s="176"/>
      <c r="G6" s="176"/>
      <c r="H6" s="307"/>
      <c r="I6" s="176"/>
      <c r="J6" s="176"/>
      <c r="K6" s="176"/>
      <c r="L6" s="176"/>
      <c r="M6" s="176"/>
      <c r="N6" s="176"/>
      <c r="O6" s="176"/>
      <c r="P6" s="305"/>
    </row>
    <row r="7" spans="1:16" ht="18.75" customHeight="1">
      <c r="A7" s="82" t="s">
        <v>92</v>
      </c>
      <c r="B7" s="68">
        <v>90561816</v>
      </c>
      <c r="C7" s="68">
        <v>274613</v>
      </c>
      <c r="D7" s="68">
        <v>7677038</v>
      </c>
      <c r="E7" s="68">
        <v>9969904</v>
      </c>
      <c r="F7" s="68">
        <v>1538690</v>
      </c>
      <c r="G7" s="68">
        <v>45503187</v>
      </c>
      <c r="H7" s="68">
        <v>315265</v>
      </c>
      <c r="I7" s="68">
        <v>26528551</v>
      </c>
      <c r="J7" s="68">
        <v>8652171</v>
      </c>
      <c r="K7" s="68">
        <v>1337629</v>
      </c>
      <c r="L7" s="68">
        <v>15673181</v>
      </c>
      <c r="M7" s="68">
        <v>11293651</v>
      </c>
      <c r="N7" s="68">
        <v>40463680</v>
      </c>
      <c r="O7" s="68">
        <v>67965882</v>
      </c>
      <c r="P7" s="68">
        <v>5162084</v>
      </c>
    </row>
    <row r="8" spans="1:16" ht="18.75" customHeight="1">
      <c r="A8" s="67">
        <v>6</v>
      </c>
      <c r="B8" s="68">
        <v>91649134</v>
      </c>
      <c r="C8" s="68">
        <v>273334</v>
      </c>
      <c r="D8" s="68">
        <v>8060969</v>
      </c>
      <c r="E8" s="68">
        <v>10395771</v>
      </c>
      <c r="F8" s="68">
        <v>1838640</v>
      </c>
      <c r="G8" s="68">
        <v>44493677</v>
      </c>
      <c r="H8" s="68">
        <v>315348</v>
      </c>
      <c r="I8" s="68">
        <v>26746729</v>
      </c>
      <c r="J8" s="68">
        <v>8189810</v>
      </c>
      <c r="K8" s="68">
        <v>2262925</v>
      </c>
      <c r="L8" s="68">
        <v>12977350</v>
      </c>
      <c r="M8" s="68">
        <v>14501985</v>
      </c>
      <c r="N8" s="68">
        <v>41783862</v>
      </c>
      <c r="O8" s="68">
        <v>78230365</v>
      </c>
      <c r="P8" s="68">
        <v>5228216</v>
      </c>
    </row>
    <row r="9" spans="1:16" ht="18.75" customHeight="1">
      <c r="A9" s="67">
        <v>7</v>
      </c>
      <c r="B9" s="68">
        <v>98419501</v>
      </c>
      <c r="C9" s="68">
        <v>273725</v>
      </c>
      <c r="D9" s="68">
        <v>8512089</v>
      </c>
      <c r="E9" s="68">
        <v>10507793</v>
      </c>
      <c r="F9" s="68">
        <v>1937071</v>
      </c>
      <c r="G9" s="68">
        <v>40251369</v>
      </c>
      <c r="H9" s="68">
        <v>322068</v>
      </c>
      <c r="I9" s="68">
        <v>28321626</v>
      </c>
      <c r="J9" s="68">
        <v>4938630</v>
      </c>
      <c r="K9" s="68">
        <v>1157618</v>
      </c>
      <c r="L9" s="68">
        <v>13094230</v>
      </c>
      <c r="M9" s="68">
        <v>10344769</v>
      </c>
      <c r="N9" s="68">
        <v>42556126</v>
      </c>
      <c r="O9" s="68">
        <v>89795251</v>
      </c>
      <c r="P9" s="68">
        <v>5360048</v>
      </c>
    </row>
    <row r="10" spans="1:16" ht="18.75" customHeight="1">
      <c r="A10" s="67">
        <v>8</v>
      </c>
      <c r="B10" s="68">
        <v>102531743</v>
      </c>
      <c r="C10" s="68">
        <v>283715</v>
      </c>
      <c r="D10" s="68">
        <v>8740036</v>
      </c>
      <c r="E10" s="68">
        <v>10650177</v>
      </c>
      <c r="F10" s="68">
        <v>2149158</v>
      </c>
      <c r="G10" s="68">
        <v>43932532</v>
      </c>
      <c r="H10" s="68">
        <v>328191</v>
      </c>
      <c r="I10" s="68">
        <v>27065106</v>
      </c>
      <c r="J10" s="68">
        <v>5359822</v>
      </c>
      <c r="K10" s="68">
        <v>1049887</v>
      </c>
      <c r="L10" s="68">
        <v>11594997</v>
      </c>
      <c r="M10" s="68">
        <v>10973288</v>
      </c>
      <c r="N10" s="68">
        <v>43750632</v>
      </c>
      <c r="O10" s="68">
        <v>92256193</v>
      </c>
      <c r="P10" s="68">
        <v>5515018</v>
      </c>
    </row>
    <row r="11" spans="1:16" ht="18.75" customHeight="1">
      <c r="A11" s="301">
        <v>9</v>
      </c>
      <c r="B11" s="85">
        <f>SUM(B21,B56)</f>
        <v>103986021</v>
      </c>
      <c r="C11" s="85">
        <f>SUM(C21,C56)</f>
        <v>297847</v>
      </c>
      <c r="D11" s="85">
        <f>SUM(D21,D56)</f>
        <v>9356428</v>
      </c>
      <c r="E11" s="85">
        <f>SUM(E21,E56)</f>
        <v>10618801</v>
      </c>
      <c r="F11" s="85">
        <f>SUM(F21,F56)</f>
        <v>1920792</v>
      </c>
      <c r="G11" s="85">
        <f>SUM(G21,G56)</f>
        <v>43375788</v>
      </c>
      <c r="H11" s="85">
        <f>SUM(H21,H56)</f>
        <v>300766</v>
      </c>
      <c r="I11" s="85">
        <f>SUM(I21,I56)</f>
        <v>27288255</v>
      </c>
      <c r="J11" s="85">
        <f>SUM(J21,J56)</f>
        <v>3957990</v>
      </c>
      <c r="K11" s="85">
        <f>SUM(K21,K56)</f>
        <v>1646249</v>
      </c>
      <c r="L11" s="85">
        <f>SUM(L21,L56)</f>
        <v>12491330</v>
      </c>
      <c r="M11" s="85">
        <f>SUM(M21,M56)</f>
        <v>10975463</v>
      </c>
      <c r="N11" s="85">
        <f>SUM(N21,N56)</f>
        <v>51637959</v>
      </c>
      <c r="O11" s="85">
        <f>SUM(O21,O56)</f>
        <v>85372252</v>
      </c>
      <c r="P11" s="85">
        <f>SUM(P21,P56)</f>
        <v>5508453</v>
      </c>
    </row>
    <row r="12" spans="1:16" ht="18.75" customHeight="1">
      <c r="A12" s="299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8.75" customHeight="1">
      <c r="A13" s="83" t="s">
        <v>389</v>
      </c>
      <c r="B13" s="65">
        <v>13546050</v>
      </c>
      <c r="C13" s="65">
        <v>143974</v>
      </c>
      <c r="D13" s="65">
        <v>3162124</v>
      </c>
      <c r="E13" s="65">
        <v>2819360</v>
      </c>
      <c r="F13" s="65">
        <v>1345994</v>
      </c>
      <c r="G13" s="65">
        <v>16123480</v>
      </c>
      <c r="H13" s="65">
        <v>19459</v>
      </c>
      <c r="I13" s="65">
        <v>3676338</v>
      </c>
      <c r="J13" s="65">
        <v>1002190</v>
      </c>
      <c r="K13" s="65">
        <v>64287</v>
      </c>
      <c r="L13" s="65">
        <v>1220426</v>
      </c>
      <c r="M13" s="65">
        <v>4246897</v>
      </c>
      <c r="N13" s="65">
        <v>23582983</v>
      </c>
      <c r="O13" s="65">
        <v>31537300</v>
      </c>
      <c r="P13" s="65">
        <v>972879</v>
      </c>
    </row>
    <row r="14" spans="1:16" ht="18.75" customHeight="1">
      <c r="A14" s="83" t="s">
        <v>388</v>
      </c>
      <c r="B14" s="65">
        <v>3081955</v>
      </c>
      <c r="C14" s="65">
        <v>9597</v>
      </c>
      <c r="D14" s="65">
        <v>810268</v>
      </c>
      <c r="E14" s="65">
        <v>316950</v>
      </c>
      <c r="F14" s="65">
        <v>30117</v>
      </c>
      <c r="G14" s="65">
        <v>1636452</v>
      </c>
      <c r="H14" s="66" t="s">
        <v>165</v>
      </c>
      <c r="I14" s="65">
        <v>1503696</v>
      </c>
      <c r="J14" s="65">
        <v>49097</v>
      </c>
      <c r="K14" s="65">
        <v>27150</v>
      </c>
      <c r="L14" s="65">
        <v>503124</v>
      </c>
      <c r="M14" s="65">
        <v>259478</v>
      </c>
      <c r="N14" s="65">
        <v>1156590</v>
      </c>
      <c r="O14" s="65">
        <v>2626500</v>
      </c>
      <c r="P14" s="65">
        <v>240884</v>
      </c>
    </row>
    <row r="15" spans="1:16" ht="18.75" customHeight="1">
      <c r="A15" s="83" t="s">
        <v>387</v>
      </c>
      <c r="B15" s="65">
        <v>4986102</v>
      </c>
      <c r="C15" s="65">
        <v>23589</v>
      </c>
      <c r="D15" s="65">
        <v>1135217</v>
      </c>
      <c r="E15" s="65">
        <v>789224</v>
      </c>
      <c r="F15" s="65">
        <v>128290</v>
      </c>
      <c r="G15" s="65">
        <v>4987923</v>
      </c>
      <c r="H15" s="65">
        <v>281307</v>
      </c>
      <c r="I15" s="65">
        <v>3282091</v>
      </c>
      <c r="J15" s="65">
        <v>628358</v>
      </c>
      <c r="K15" s="65">
        <v>151404</v>
      </c>
      <c r="L15" s="65">
        <v>801809</v>
      </c>
      <c r="M15" s="65">
        <v>769524</v>
      </c>
      <c r="N15" s="65">
        <v>4084634</v>
      </c>
      <c r="O15" s="65">
        <v>9182800</v>
      </c>
      <c r="P15" s="65">
        <v>398278</v>
      </c>
    </row>
    <row r="16" spans="1:16" ht="18.75" customHeight="1">
      <c r="A16" s="83" t="s">
        <v>386</v>
      </c>
      <c r="B16" s="65">
        <v>5454523</v>
      </c>
      <c r="C16" s="65">
        <v>5562</v>
      </c>
      <c r="D16" s="65">
        <v>186183</v>
      </c>
      <c r="E16" s="65">
        <v>228771</v>
      </c>
      <c r="F16" s="65">
        <v>32418</v>
      </c>
      <c r="G16" s="65">
        <v>2228889</v>
      </c>
      <c r="H16" s="66" t="s">
        <v>165</v>
      </c>
      <c r="I16" s="65">
        <v>835617</v>
      </c>
      <c r="J16" s="65">
        <v>333757</v>
      </c>
      <c r="K16" s="65">
        <v>15631</v>
      </c>
      <c r="L16" s="65">
        <v>818839</v>
      </c>
      <c r="M16" s="65">
        <v>343198</v>
      </c>
      <c r="N16" s="65">
        <v>564012</v>
      </c>
      <c r="O16" s="65">
        <v>2425500</v>
      </c>
      <c r="P16" s="65">
        <v>206912</v>
      </c>
    </row>
    <row r="17" spans="1:16" ht="18.75" customHeight="1">
      <c r="A17" s="83" t="s">
        <v>385</v>
      </c>
      <c r="B17" s="65">
        <v>6310864</v>
      </c>
      <c r="C17" s="65">
        <v>3519</v>
      </c>
      <c r="D17" s="65">
        <v>158036</v>
      </c>
      <c r="E17" s="65">
        <v>212694</v>
      </c>
      <c r="F17" s="65">
        <v>48526</v>
      </c>
      <c r="G17" s="65">
        <v>849085</v>
      </c>
      <c r="H17" s="66" t="s">
        <v>165</v>
      </c>
      <c r="I17" s="65">
        <v>1065391</v>
      </c>
      <c r="J17" s="65">
        <v>59184</v>
      </c>
      <c r="K17" s="65">
        <v>1243</v>
      </c>
      <c r="L17" s="65">
        <v>22982</v>
      </c>
      <c r="M17" s="65">
        <v>56916</v>
      </c>
      <c r="N17" s="65">
        <v>424181</v>
      </c>
      <c r="O17" s="65">
        <v>1420800</v>
      </c>
      <c r="P17" s="65">
        <v>182525</v>
      </c>
    </row>
    <row r="18" spans="1:16" ht="18.75" customHeight="1">
      <c r="A18" s="83" t="s">
        <v>384</v>
      </c>
      <c r="B18" s="65">
        <v>3814575</v>
      </c>
      <c r="C18" s="65">
        <v>18735</v>
      </c>
      <c r="D18" s="65">
        <v>566027</v>
      </c>
      <c r="E18" s="65">
        <v>463699</v>
      </c>
      <c r="F18" s="65">
        <v>85210</v>
      </c>
      <c r="G18" s="65">
        <v>2902519</v>
      </c>
      <c r="H18" s="66" t="s">
        <v>165</v>
      </c>
      <c r="I18" s="65">
        <v>1173530</v>
      </c>
      <c r="J18" s="65">
        <v>42275</v>
      </c>
      <c r="K18" s="65">
        <v>517298</v>
      </c>
      <c r="L18" s="65">
        <v>1104823</v>
      </c>
      <c r="M18" s="65">
        <v>519387</v>
      </c>
      <c r="N18" s="65">
        <v>3203817</v>
      </c>
      <c r="O18" s="65">
        <v>3493800</v>
      </c>
      <c r="P18" s="65">
        <v>288610</v>
      </c>
    </row>
    <row r="19" spans="1:16" ht="18.75" customHeight="1">
      <c r="A19" s="83" t="s">
        <v>383</v>
      </c>
      <c r="B19" s="65">
        <v>3331288</v>
      </c>
      <c r="C19" s="65">
        <v>5936</v>
      </c>
      <c r="D19" s="65">
        <v>250516</v>
      </c>
      <c r="E19" s="65">
        <v>270063</v>
      </c>
      <c r="F19" s="65">
        <v>22367</v>
      </c>
      <c r="G19" s="65">
        <v>789260</v>
      </c>
      <c r="H19" s="66" t="s">
        <v>165</v>
      </c>
      <c r="I19" s="65">
        <v>715494</v>
      </c>
      <c r="J19" s="65">
        <v>55831</v>
      </c>
      <c r="K19" s="65">
        <v>343239</v>
      </c>
      <c r="L19" s="65">
        <v>386466</v>
      </c>
      <c r="M19" s="65">
        <v>72839</v>
      </c>
      <c r="N19" s="65">
        <v>569068</v>
      </c>
      <c r="O19" s="65">
        <v>898200</v>
      </c>
      <c r="P19" s="65">
        <v>176431</v>
      </c>
    </row>
    <row r="20" spans="1:16" ht="18.75" customHeight="1">
      <c r="A20" s="83" t="s">
        <v>382</v>
      </c>
      <c r="B20" s="65">
        <v>3445834</v>
      </c>
      <c r="C20" s="65">
        <v>14965</v>
      </c>
      <c r="D20" s="65">
        <v>442601</v>
      </c>
      <c r="E20" s="65">
        <v>814297</v>
      </c>
      <c r="F20" s="65">
        <v>33772</v>
      </c>
      <c r="G20" s="65">
        <v>1206749</v>
      </c>
      <c r="H20" s="66" t="s">
        <v>165</v>
      </c>
      <c r="I20" s="65">
        <v>1103708</v>
      </c>
      <c r="J20" s="65">
        <v>53108</v>
      </c>
      <c r="K20" s="65">
        <v>3620</v>
      </c>
      <c r="L20" s="65">
        <v>2147479</v>
      </c>
      <c r="M20" s="65">
        <v>496596</v>
      </c>
      <c r="N20" s="65">
        <v>4963151</v>
      </c>
      <c r="O20" s="65">
        <v>6155700</v>
      </c>
      <c r="P20" s="65">
        <v>248556</v>
      </c>
    </row>
    <row r="21" spans="1:16" ht="18.75" customHeight="1">
      <c r="A21" s="104" t="s">
        <v>381</v>
      </c>
      <c r="B21" s="85">
        <f>SUM(B13:B20)</f>
        <v>43971191</v>
      </c>
      <c r="C21" s="85">
        <f>SUM(C13:C20)</f>
        <v>225877</v>
      </c>
      <c r="D21" s="85">
        <f>SUM(D13:D20)</f>
        <v>6710972</v>
      </c>
      <c r="E21" s="85">
        <f>SUM(E13:E20)</f>
        <v>5915058</v>
      </c>
      <c r="F21" s="85">
        <f>SUM(F13:F20)</f>
        <v>1726694</v>
      </c>
      <c r="G21" s="85">
        <f>SUM(G13:G20)</f>
        <v>30724357</v>
      </c>
      <c r="H21" s="85">
        <f>SUM(H13:H20)</f>
        <v>300766</v>
      </c>
      <c r="I21" s="85">
        <f>SUM(I13:I20)</f>
        <v>13355865</v>
      </c>
      <c r="J21" s="85">
        <f>SUM(J13:J20)</f>
        <v>2223800</v>
      </c>
      <c r="K21" s="85">
        <f>SUM(K13:K20)</f>
        <v>1123872</v>
      </c>
      <c r="L21" s="85">
        <f>SUM(L13:L20)</f>
        <v>7005948</v>
      </c>
      <c r="M21" s="85">
        <f>SUM(M13:M20)</f>
        <v>6764835</v>
      </c>
      <c r="N21" s="85">
        <f>SUM(N13:N20)</f>
        <v>38548436</v>
      </c>
      <c r="O21" s="85">
        <f>SUM(O13:O20)</f>
        <v>57740600</v>
      </c>
      <c r="P21" s="85">
        <f>SUM(P13:P20)</f>
        <v>2715075</v>
      </c>
    </row>
    <row r="22" spans="1:16" ht="18.75" customHeight="1">
      <c r="A22" s="8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8.75" customHeight="1">
      <c r="A23" s="83" t="s">
        <v>380</v>
      </c>
      <c r="B23" s="65">
        <v>1932635</v>
      </c>
      <c r="C23" s="65">
        <v>1950</v>
      </c>
      <c r="D23" s="65">
        <v>129829</v>
      </c>
      <c r="E23" s="65">
        <v>206999</v>
      </c>
      <c r="F23" s="65">
        <v>5720</v>
      </c>
      <c r="G23" s="65">
        <v>457585</v>
      </c>
      <c r="H23" s="66" t="s">
        <v>165</v>
      </c>
      <c r="I23" s="65">
        <v>246391</v>
      </c>
      <c r="J23" s="65">
        <v>16712</v>
      </c>
      <c r="K23" s="65">
        <v>26531</v>
      </c>
      <c r="L23" s="65">
        <v>243922</v>
      </c>
      <c r="M23" s="65">
        <v>73078</v>
      </c>
      <c r="N23" s="65">
        <v>311513</v>
      </c>
      <c r="O23" s="65">
        <v>635200</v>
      </c>
      <c r="P23" s="65">
        <v>86967</v>
      </c>
    </row>
    <row r="24" spans="1:16" ht="18.75" customHeight="1">
      <c r="A24" s="83" t="s">
        <v>379</v>
      </c>
      <c r="B24" s="65">
        <v>1548623</v>
      </c>
      <c r="C24" s="65">
        <v>3274</v>
      </c>
      <c r="D24" s="65">
        <v>119689</v>
      </c>
      <c r="E24" s="65">
        <v>239956</v>
      </c>
      <c r="F24" s="65">
        <v>6363</v>
      </c>
      <c r="G24" s="65">
        <v>501308</v>
      </c>
      <c r="H24" s="66" t="s">
        <v>165</v>
      </c>
      <c r="I24" s="65">
        <v>378214</v>
      </c>
      <c r="J24" s="65">
        <v>21806</v>
      </c>
      <c r="K24" s="65">
        <v>20834</v>
      </c>
      <c r="L24" s="65">
        <v>209024</v>
      </c>
      <c r="M24" s="65">
        <v>76001</v>
      </c>
      <c r="N24" s="65">
        <v>727472</v>
      </c>
      <c r="O24" s="65">
        <v>550000</v>
      </c>
      <c r="P24" s="65">
        <v>101238</v>
      </c>
    </row>
    <row r="25" spans="1:16" ht="18.75" customHeight="1">
      <c r="A25" s="83" t="s">
        <v>378</v>
      </c>
      <c r="B25" s="65">
        <v>1500638</v>
      </c>
      <c r="C25" s="65">
        <v>2398</v>
      </c>
      <c r="D25" s="65">
        <v>59770</v>
      </c>
      <c r="E25" s="65">
        <v>463572</v>
      </c>
      <c r="F25" s="65">
        <v>6184</v>
      </c>
      <c r="G25" s="65">
        <v>504070</v>
      </c>
      <c r="H25" s="66" t="s">
        <v>165</v>
      </c>
      <c r="I25" s="65">
        <v>291138</v>
      </c>
      <c r="J25" s="65">
        <v>69009</v>
      </c>
      <c r="K25" s="65">
        <v>32286</v>
      </c>
      <c r="L25" s="65">
        <v>128726</v>
      </c>
      <c r="M25" s="65">
        <v>92101</v>
      </c>
      <c r="N25" s="65">
        <v>427604</v>
      </c>
      <c r="O25" s="65">
        <v>1065700</v>
      </c>
      <c r="P25" s="65">
        <v>89468</v>
      </c>
    </row>
    <row r="26" spans="1:16" ht="18.75" customHeight="1">
      <c r="A26" s="83" t="s">
        <v>377</v>
      </c>
      <c r="B26" s="65">
        <v>1580588</v>
      </c>
      <c r="C26" s="65">
        <v>2788</v>
      </c>
      <c r="D26" s="65">
        <v>162631</v>
      </c>
      <c r="E26" s="65">
        <v>149492</v>
      </c>
      <c r="F26" s="65">
        <v>6222</v>
      </c>
      <c r="G26" s="65">
        <v>525904</v>
      </c>
      <c r="H26" s="66" t="s">
        <v>165</v>
      </c>
      <c r="I26" s="65">
        <v>382886</v>
      </c>
      <c r="J26" s="65">
        <v>149314</v>
      </c>
      <c r="K26" s="65">
        <v>14378</v>
      </c>
      <c r="L26" s="65">
        <v>9795</v>
      </c>
      <c r="M26" s="65">
        <v>257066</v>
      </c>
      <c r="N26" s="65">
        <v>313752</v>
      </c>
      <c r="O26" s="65">
        <v>923300</v>
      </c>
      <c r="P26" s="65">
        <v>80177</v>
      </c>
    </row>
    <row r="27" spans="1:16" ht="18.75" customHeight="1">
      <c r="A27" s="83" t="s">
        <v>376</v>
      </c>
      <c r="B27" s="65">
        <v>909153</v>
      </c>
      <c r="C27" s="65">
        <v>802</v>
      </c>
      <c r="D27" s="65">
        <v>21003</v>
      </c>
      <c r="E27" s="65">
        <v>95126</v>
      </c>
      <c r="F27" s="65">
        <v>1549</v>
      </c>
      <c r="G27" s="65">
        <v>341371</v>
      </c>
      <c r="H27" s="66" t="s">
        <v>165</v>
      </c>
      <c r="I27" s="65">
        <v>334861</v>
      </c>
      <c r="J27" s="65">
        <v>9120</v>
      </c>
      <c r="K27" s="65">
        <v>7601</v>
      </c>
      <c r="L27" s="65">
        <v>2543</v>
      </c>
      <c r="M27" s="65">
        <v>293119</v>
      </c>
      <c r="N27" s="65">
        <v>86607</v>
      </c>
      <c r="O27" s="65">
        <v>823200</v>
      </c>
      <c r="P27" s="65">
        <v>63762</v>
      </c>
    </row>
    <row r="28" spans="1:16" ht="18.75" customHeight="1">
      <c r="A28" s="83" t="s">
        <v>375</v>
      </c>
      <c r="B28" s="65">
        <v>1918785</v>
      </c>
      <c r="C28" s="65">
        <v>2282</v>
      </c>
      <c r="D28" s="65">
        <v>13908</v>
      </c>
      <c r="E28" s="65">
        <v>117716</v>
      </c>
      <c r="F28" s="65">
        <v>5292</v>
      </c>
      <c r="G28" s="65">
        <v>171303</v>
      </c>
      <c r="H28" s="66" t="s">
        <v>165</v>
      </c>
      <c r="I28" s="65">
        <v>243274</v>
      </c>
      <c r="J28" s="65">
        <v>40234</v>
      </c>
      <c r="K28" s="65">
        <v>8476</v>
      </c>
      <c r="L28" s="65">
        <v>415951</v>
      </c>
      <c r="M28" s="65">
        <v>103620</v>
      </c>
      <c r="N28" s="65">
        <v>238625</v>
      </c>
      <c r="O28" s="65">
        <v>780300</v>
      </c>
      <c r="P28" s="65">
        <v>99586</v>
      </c>
    </row>
    <row r="29" spans="1:16" ht="18.75" customHeight="1">
      <c r="A29" s="83" t="s">
        <v>374</v>
      </c>
      <c r="B29" s="65">
        <v>2125265</v>
      </c>
      <c r="C29" s="65">
        <v>3370</v>
      </c>
      <c r="D29" s="65">
        <v>82981</v>
      </c>
      <c r="E29" s="65">
        <v>140325</v>
      </c>
      <c r="F29" s="65">
        <v>7836</v>
      </c>
      <c r="G29" s="65">
        <v>247513</v>
      </c>
      <c r="H29" s="66" t="s">
        <v>165</v>
      </c>
      <c r="I29" s="65">
        <v>335179</v>
      </c>
      <c r="J29" s="65">
        <v>55232</v>
      </c>
      <c r="K29" s="65">
        <v>23280</v>
      </c>
      <c r="L29" s="65">
        <v>67434</v>
      </c>
      <c r="M29" s="65">
        <v>120611</v>
      </c>
      <c r="N29" s="65">
        <v>345862</v>
      </c>
      <c r="O29" s="65">
        <v>509000</v>
      </c>
      <c r="P29" s="65">
        <v>113010</v>
      </c>
    </row>
    <row r="30" spans="1:16" ht="18.75" customHeight="1">
      <c r="A30" s="83" t="s">
        <v>373</v>
      </c>
      <c r="B30" s="65">
        <v>1896206</v>
      </c>
      <c r="C30" s="65">
        <v>13107</v>
      </c>
      <c r="D30" s="65">
        <v>140213</v>
      </c>
      <c r="E30" s="65">
        <v>258871</v>
      </c>
      <c r="F30" s="65">
        <v>17308</v>
      </c>
      <c r="G30" s="65">
        <v>828443</v>
      </c>
      <c r="H30" s="66" t="s">
        <v>165</v>
      </c>
      <c r="I30" s="65">
        <v>457992</v>
      </c>
      <c r="J30" s="65">
        <v>71398</v>
      </c>
      <c r="K30" s="65">
        <v>5242</v>
      </c>
      <c r="L30" s="65">
        <v>8232</v>
      </c>
      <c r="M30" s="65">
        <v>204744</v>
      </c>
      <c r="N30" s="65">
        <v>1430364</v>
      </c>
      <c r="O30" s="65">
        <v>1885900</v>
      </c>
      <c r="P30" s="65">
        <v>149684</v>
      </c>
    </row>
    <row r="31" spans="1:16" ht="18.75" customHeight="1">
      <c r="A31" s="83" t="s">
        <v>372</v>
      </c>
      <c r="B31" s="65">
        <v>979216</v>
      </c>
      <c r="C31" s="66" t="s">
        <v>165</v>
      </c>
      <c r="D31" s="65">
        <v>7538</v>
      </c>
      <c r="E31" s="65">
        <v>27871</v>
      </c>
      <c r="F31" s="65">
        <v>575</v>
      </c>
      <c r="G31" s="65">
        <v>61785</v>
      </c>
      <c r="H31" s="66" t="s">
        <v>165</v>
      </c>
      <c r="I31" s="65">
        <v>80916</v>
      </c>
      <c r="J31" s="65">
        <v>152596</v>
      </c>
      <c r="K31" s="65">
        <v>8500</v>
      </c>
      <c r="L31" s="65">
        <v>59738</v>
      </c>
      <c r="M31" s="65">
        <v>27023</v>
      </c>
      <c r="N31" s="65">
        <v>54317</v>
      </c>
      <c r="O31" s="65">
        <v>329400</v>
      </c>
      <c r="P31" s="65">
        <v>30238</v>
      </c>
    </row>
    <row r="32" spans="1:16" ht="18.75" customHeight="1">
      <c r="A32" s="83" t="s">
        <v>371</v>
      </c>
      <c r="B32" s="65">
        <v>1232931</v>
      </c>
      <c r="C32" s="66" t="s">
        <v>165</v>
      </c>
      <c r="D32" s="65">
        <v>18271</v>
      </c>
      <c r="E32" s="65">
        <v>25963</v>
      </c>
      <c r="F32" s="65">
        <v>631</v>
      </c>
      <c r="G32" s="65">
        <v>88119</v>
      </c>
      <c r="H32" s="66" t="s">
        <v>165</v>
      </c>
      <c r="I32" s="65">
        <v>413451</v>
      </c>
      <c r="J32" s="65">
        <v>8719</v>
      </c>
      <c r="K32" s="65">
        <v>2000</v>
      </c>
      <c r="L32" s="65">
        <v>35381</v>
      </c>
      <c r="M32" s="65">
        <v>129386</v>
      </c>
      <c r="N32" s="65">
        <v>55340</v>
      </c>
      <c r="O32" s="65">
        <v>284500</v>
      </c>
      <c r="P32" s="65">
        <v>38265</v>
      </c>
    </row>
    <row r="33" spans="1:16" ht="18.75" customHeight="1">
      <c r="A33" s="83" t="s">
        <v>370</v>
      </c>
      <c r="B33" s="65">
        <v>1674986</v>
      </c>
      <c r="C33" s="65">
        <v>694</v>
      </c>
      <c r="D33" s="65">
        <v>87868</v>
      </c>
      <c r="E33" s="65">
        <v>40231</v>
      </c>
      <c r="F33" s="65">
        <v>1444</v>
      </c>
      <c r="G33" s="65">
        <v>93805</v>
      </c>
      <c r="H33" s="66" t="s">
        <v>165</v>
      </c>
      <c r="I33" s="65">
        <v>256727</v>
      </c>
      <c r="J33" s="65">
        <v>9337</v>
      </c>
      <c r="K33" s="65">
        <v>200</v>
      </c>
      <c r="L33" s="65">
        <v>3000</v>
      </c>
      <c r="M33" s="65">
        <v>24447</v>
      </c>
      <c r="N33" s="65">
        <v>39660</v>
      </c>
      <c r="O33" s="65">
        <v>185100</v>
      </c>
      <c r="P33" s="65">
        <v>53324</v>
      </c>
    </row>
    <row r="34" spans="1:16" ht="18.75" customHeight="1">
      <c r="A34" s="83" t="s">
        <v>369</v>
      </c>
      <c r="B34" s="65">
        <v>553837</v>
      </c>
      <c r="C34" s="66" t="s">
        <v>165</v>
      </c>
      <c r="D34" s="65">
        <v>4793</v>
      </c>
      <c r="E34" s="65">
        <v>13158</v>
      </c>
      <c r="F34" s="65">
        <v>418</v>
      </c>
      <c r="G34" s="65">
        <v>17936</v>
      </c>
      <c r="H34" s="66" t="s">
        <v>165</v>
      </c>
      <c r="I34" s="65">
        <v>202678</v>
      </c>
      <c r="J34" s="65">
        <v>22892</v>
      </c>
      <c r="K34" s="65">
        <v>1600</v>
      </c>
      <c r="L34" s="65">
        <v>210128</v>
      </c>
      <c r="M34" s="65">
        <v>85816</v>
      </c>
      <c r="N34" s="65">
        <v>210417</v>
      </c>
      <c r="O34" s="65">
        <v>395600</v>
      </c>
      <c r="P34" s="65">
        <v>34604</v>
      </c>
    </row>
    <row r="35" spans="1:16" ht="18.75" customHeight="1">
      <c r="A35" s="83" t="s">
        <v>368</v>
      </c>
      <c r="B35" s="65">
        <v>1315984</v>
      </c>
      <c r="C35" s="66" t="s">
        <v>165</v>
      </c>
      <c r="D35" s="65">
        <v>8173</v>
      </c>
      <c r="E35" s="65">
        <v>129065</v>
      </c>
      <c r="F35" s="65">
        <v>674</v>
      </c>
      <c r="G35" s="65">
        <v>144578</v>
      </c>
      <c r="H35" s="66" t="s">
        <v>165</v>
      </c>
      <c r="I35" s="65">
        <v>148642</v>
      </c>
      <c r="J35" s="65">
        <v>36868</v>
      </c>
      <c r="K35" s="65">
        <v>1500</v>
      </c>
      <c r="L35" s="65">
        <v>182742</v>
      </c>
      <c r="M35" s="65">
        <v>78484</v>
      </c>
      <c r="N35" s="65">
        <v>102173</v>
      </c>
      <c r="O35" s="65">
        <v>232400</v>
      </c>
      <c r="P35" s="65">
        <v>39168</v>
      </c>
    </row>
    <row r="36" spans="1:16" ht="18.75" customHeight="1">
      <c r="A36" s="83" t="s">
        <v>367</v>
      </c>
      <c r="B36" s="65">
        <v>3673693</v>
      </c>
      <c r="C36" s="65">
        <v>5535</v>
      </c>
      <c r="D36" s="65">
        <v>124501</v>
      </c>
      <c r="E36" s="65">
        <v>497556</v>
      </c>
      <c r="F36" s="65">
        <v>16300</v>
      </c>
      <c r="G36" s="65">
        <v>1709060</v>
      </c>
      <c r="H36" s="66" t="s">
        <v>165</v>
      </c>
      <c r="I36" s="65">
        <v>799139</v>
      </c>
      <c r="J36" s="65">
        <v>253474</v>
      </c>
      <c r="K36" s="65">
        <v>8375</v>
      </c>
      <c r="L36" s="65">
        <v>159924</v>
      </c>
      <c r="M36" s="65">
        <v>348295</v>
      </c>
      <c r="N36" s="65">
        <v>447916</v>
      </c>
      <c r="O36" s="65">
        <v>2410800</v>
      </c>
      <c r="P36" s="65">
        <v>128883</v>
      </c>
    </row>
    <row r="37" spans="1:16" ht="18.75" customHeight="1">
      <c r="A37" s="83" t="s">
        <v>366</v>
      </c>
      <c r="B37" s="65">
        <v>1553696</v>
      </c>
      <c r="C37" s="65">
        <v>1284</v>
      </c>
      <c r="D37" s="65">
        <v>36821</v>
      </c>
      <c r="E37" s="65">
        <v>133999</v>
      </c>
      <c r="F37" s="65">
        <v>6963</v>
      </c>
      <c r="G37" s="65">
        <v>445410</v>
      </c>
      <c r="H37" s="66" t="s">
        <v>165</v>
      </c>
      <c r="I37" s="65">
        <v>272693</v>
      </c>
      <c r="J37" s="65">
        <v>46481</v>
      </c>
      <c r="K37" s="65">
        <v>5346</v>
      </c>
      <c r="L37" s="65">
        <v>214030</v>
      </c>
      <c r="M37" s="65">
        <v>50695</v>
      </c>
      <c r="N37" s="65">
        <v>367639</v>
      </c>
      <c r="O37" s="65">
        <v>429800</v>
      </c>
      <c r="P37" s="65">
        <v>87618</v>
      </c>
    </row>
    <row r="38" spans="1:16" ht="18.75" customHeight="1">
      <c r="A38" s="83" t="s">
        <v>365</v>
      </c>
      <c r="B38" s="65">
        <v>1545263</v>
      </c>
      <c r="C38" s="65">
        <v>1224</v>
      </c>
      <c r="D38" s="65">
        <v>34095</v>
      </c>
      <c r="E38" s="65">
        <v>114109</v>
      </c>
      <c r="F38" s="65">
        <v>6813</v>
      </c>
      <c r="G38" s="65">
        <v>282726</v>
      </c>
      <c r="H38" s="66" t="s">
        <v>165</v>
      </c>
      <c r="I38" s="65">
        <v>211543</v>
      </c>
      <c r="J38" s="65">
        <v>115126</v>
      </c>
      <c r="K38" s="65">
        <v>18692</v>
      </c>
      <c r="L38" s="65">
        <v>30956</v>
      </c>
      <c r="M38" s="65">
        <v>32226</v>
      </c>
      <c r="N38" s="65">
        <v>366506</v>
      </c>
      <c r="O38" s="65">
        <v>370200</v>
      </c>
      <c r="P38" s="65">
        <v>88573</v>
      </c>
    </row>
    <row r="39" spans="1:16" ht="18.75" customHeight="1">
      <c r="A39" s="83" t="s">
        <v>364</v>
      </c>
      <c r="B39" s="65">
        <v>1246996</v>
      </c>
      <c r="C39" s="65">
        <v>1829</v>
      </c>
      <c r="D39" s="65">
        <v>48401</v>
      </c>
      <c r="E39" s="65">
        <v>124686</v>
      </c>
      <c r="F39" s="65">
        <v>7061</v>
      </c>
      <c r="G39" s="65">
        <v>165125</v>
      </c>
      <c r="H39" s="66" t="s">
        <v>165</v>
      </c>
      <c r="I39" s="65">
        <v>172411</v>
      </c>
      <c r="J39" s="65">
        <v>6487</v>
      </c>
      <c r="K39" s="65">
        <v>66121</v>
      </c>
      <c r="L39" s="65">
        <v>29205</v>
      </c>
      <c r="M39" s="65">
        <v>110515</v>
      </c>
      <c r="N39" s="65">
        <v>232465</v>
      </c>
      <c r="O39" s="65">
        <v>399800</v>
      </c>
      <c r="P39" s="65">
        <v>85618</v>
      </c>
    </row>
    <row r="40" spans="1:16" ht="18.75" customHeight="1">
      <c r="A40" s="83" t="s">
        <v>363</v>
      </c>
      <c r="B40" s="65">
        <v>2370386</v>
      </c>
      <c r="C40" s="65">
        <v>6048</v>
      </c>
      <c r="D40" s="65">
        <v>29229</v>
      </c>
      <c r="E40" s="65">
        <v>367233</v>
      </c>
      <c r="F40" s="65">
        <v>10304</v>
      </c>
      <c r="G40" s="65">
        <v>438185</v>
      </c>
      <c r="H40" s="66" t="s">
        <v>165</v>
      </c>
      <c r="I40" s="65">
        <v>267094</v>
      </c>
      <c r="J40" s="65">
        <v>239642</v>
      </c>
      <c r="K40" s="65">
        <v>110186</v>
      </c>
      <c r="L40" s="65">
        <v>582529</v>
      </c>
      <c r="M40" s="65">
        <v>177479</v>
      </c>
      <c r="N40" s="65">
        <v>549689</v>
      </c>
      <c r="O40" s="65">
        <v>1179000</v>
      </c>
      <c r="P40" s="65">
        <v>136231</v>
      </c>
    </row>
    <row r="41" spans="1:16" ht="18.75" customHeight="1">
      <c r="A41" s="83" t="s">
        <v>362</v>
      </c>
      <c r="B41" s="65">
        <v>2627224</v>
      </c>
      <c r="C41" s="65">
        <v>1086</v>
      </c>
      <c r="D41" s="65">
        <v>131627</v>
      </c>
      <c r="E41" s="65">
        <v>120905</v>
      </c>
      <c r="F41" s="65">
        <v>9676</v>
      </c>
      <c r="G41" s="65">
        <v>447089</v>
      </c>
      <c r="H41" s="66" t="s">
        <v>165</v>
      </c>
      <c r="I41" s="65">
        <v>481263</v>
      </c>
      <c r="J41" s="65">
        <v>21822</v>
      </c>
      <c r="K41" s="65">
        <v>97</v>
      </c>
      <c r="L41" s="65">
        <v>326170</v>
      </c>
      <c r="M41" s="65">
        <v>187233</v>
      </c>
      <c r="N41" s="65">
        <v>1612711</v>
      </c>
      <c r="O41" s="65">
        <v>1431700</v>
      </c>
      <c r="P41" s="65">
        <v>94121</v>
      </c>
    </row>
    <row r="42" spans="1:16" ht="18.75" customHeight="1">
      <c r="A42" s="83" t="s">
        <v>361</v>
      </c>
      <c r="B42" s="65">
        <v>1547361</v>
      </c>
      <c r="C42" s="65">
        <v>1401</v>
      </c>
      <c r="D42" s="65">
        <v>31390</v>
      </c>
      <c r="E42" s="65">
        <v>68365</v>
      </c>
      <c r="F42" s="65">
        <v>3345</v>
      </c>
      <c r="G42" s="65">
        <v>175805</v>
      </c>
      <c r="H42" s="66" t="s">
        <v>165</v>
      </c>
      <c r="I42" s="65">
        <v>164892</v>
      </c>
      <c r="J42" s="65">
        <v>46921</v>
      </c>
      <c r="K42" s="65">
        <v>4350</v>
      </c>
      <c r="L42" s="65">
        <v>362958</v>
      </c>
      <c r="M42" s="65">
        <v>104545</v>
      </c>
      <c r="N42" s="65">
        <v>105020</v>
      </c>
      <c r="O42" s="65">
        <v>1964700</v>
      </c>
      <c r="P42" s="65">
        <v>84934</v>
      </c>
    </row>
    <row r="43" spans="1:16" ht="18.75" customHeight="1">
      <c r="A43" s="83" t="s">
        <v>360</v>
      </c>
      <c r="B43" s="65">
        <v>121804</v>
      </c>
      <c r="C43" s="65">
        <v>2674</v>
      </c>
      <c r="D43" s="65">
        <v>163691</v>
      </c>
      <c r="E43" s="65">
        <v>182137</v>
      </c>
      <c r="F43" s="65">
        <v>7709</v>
      </c>
      <c r="G43" s="65">
        <v>1098545</v>
      </c>
      <c r="H43" s="66" t="s">
        <v>165</v>
      </c>
      <c r="I43" s="65">
        <v>817225</v>
      </c>
      <c r="J43" s="65">
        <v>36963</v>
      </c>
      <c r="K43" s="65">
        <v>42836</v>
      </c>
      <c r="L43" s="65">
        <v>670076</v>
      </c>
      <c r="M43" s="65">
        <v>57235</v>
      </c>
      <c r="N43" s="65">
        <v>2428350</v>
      </c>
      <c r="O43" s="65">
        <v>1439500</v>
      </c>
      <c r="P43" s="65">
        <v>111433</v>
      </c>
    </row>
    <row r="44" spans="1:16" ht="18.75" customHeight="1">
      <c r="A44" s="83" t="s">
        <v>359</v>
      </c>
      <c r="B44" s="65">
        <v>1532965</v>
      </c>
      <c r="C44" s="65">
        <v>1398</v>
      </c>
      <c r="D44" s="65">
        <v>48038</v>
      </c>
      <c r="E44" s="65">
        <v>72397</v>
      </c>
      <c r="F44" s="65">
        <v>3790</v>
      </c>
      <c r="G44" s="65">
        <v>165492</v>
      </c>
      <c r="H44" s="66" t="s">
        <v>165</v>
      </c>
      <c r="I44" s="65">
        <v>266742</v>
      </c>
      <c r="J44" s="65">
        <v>4974</v>
      </c>
      <c r="K44" s="65">
        <v>11730</v>
      </c>
      <c r="L44" s="65">
        <v>67611</v>
      </c>
      <c r="M44" s="65">
        <v>206825</v>
      </c>
      <c r="N44" s="65">
        <v>168184</v>
      </c>
      <c r="O44" s="65">
        <v>432800</v>
      </c>
      <c r="P44" s="65">
        <v>88002</v>
      </c>
    </row>
    <row r="45" spans="1:16" ht="18.75" customHeight="1">
      <c r="A45" s="83" t="s">
        <v>358</v>
      </c>
      <c r="B45" s="65">
        <v>1571639</v>
      </c>
      <c r="C45" s="65">
        <v>930</v>
      </c>
      <c r="D45" s="65">
        <v>225387</v>
      </c>
      <c r="E45" s="65">
        <v>78330</v>
      </c>
      <c r="F45" s="65">
        <v>3700</v>
      </c>
      <c r="G45" s="65">
        <v>189290</v>
      </c>
      <c r="H45" s="66" t="s">
        <v>165</v>
      </c>
      <c r="I45" s="65">
        <v>218526</v>
      </c>
      <c r="J45" s="65">
        <v>3128</v>
      </c>
      <c r="K45" s="65">
        <v>2761</v>
      </c>
      <c r="L45" s="65">
        <v>28333</v>
      </c>
      <c r="M45" s="65">
        <v>42168</v>
      </c>
      <c r="N45" s="65">
        <v>102141</v>
      </c>
      <c r="O45" s="65">
        <v>320400</v>
      </c>
      <c r="P45" s="65">
        <v>75104</v>
      </c>
    </row>
    <row r="46" spans="1:16" ht="18.75" customHeight="1">
      <c r="A46" s="83" t="s">
        <v>357</v>
      </c>
      <c r="B46" s="65">
        <v>1412917</v>
      </c>
      <c r="C46" s="65">
        <v>1486</v>
      </c>
      <c r="D46" s="65">
        <v>109598</v>
      </c>
      <c r="E46" s="65">
        <v>65019</v>
      </c>
      <c r="F46" s="65">
        <v>3491</v>
      </c>
      <c r="G46" s="65">
        <v>274978</v>
      </c>
      <c r="H46" s="66" t="s">
        <v>165</v>
      </c>
      <c r="I46" s="65">
        <v>374472</v>
      </c>
      <c r="J46" s="65">
        <v>73087</v>
      </c>
      <c r="K46" s="65">
        <v>2267</v>
      </c>
      <c r="L46" s="65">
        <v>87287</v>
      </c>
      <c r="M46" s="65">
        <v>156173</v>
      </c>
      <c r="N46" s="65">
        <v>168631</v>
      </c>
      <c r="O46" s="65">
        <v>230580</v>
      </c>
      <c r="P46" s="65">
        <v>67109</v>
      </c>
    </row>
    <row r="47" spans="1:16" ht="18.75" customHeight="1">
      <c r="A47" s="83" t="s">
        <v>356</v>
      </c>
      <c r="B47" s="65">
        <v>2386995</v>
      </c>
      <c r="C47" s="65">
        <v>1764</v>
      </c>
      <c r="D47" s="65">
        <v>147748</v>
      </c>
      <c r="E47" s="65">
        <v>171447</v>
      </c>
      <c r="F47" s="65">
        <v>5521</v>
      </c>
      <c r="G47" s="65">
        <v>492511</v>
      </c>
      <c r="H47" s="66" t="s">
        <v>165</v>
      </c>
      <c r="I47" s="65">
        <v>724104</v>
      </c>
      <c r="J47" s="65">
        <v>21532</v>
      </c>
      <c r="K47" s="65">
        <v>25065</v>
      </c>
      <c r="L47" s="65">
        <v>101499</v>
      </c>
      <c r="M47" s="65">
        <v>97050</v>
      </c>
      <c r="N47" s="65">
        <v>428693</v>
      </c>
      <c r="O47" s="65">
        <v>1184872</v>
      </c>
      <c r="P47" s="65">
        <v>88660</v>
      </c>
    </row>
    <row r="48" spans="1:16" ht="18.75" customHeight="1">
      <c r="A48" s="83" t="s">
        <v>355</v>
      </c>
      <c r="B48" s="65">
        <v>1862442</v>
      </c>
      <c r="C48" s="65">
        <v>1784</v>
      </c>
      <c r="D48" s="65">
        <v>118587</v>
      </c>
      <c r="E48" s="65">
        <v>102255</v>
      </c>
      <c r="F48" s="65">
        <v>4653</v>
      </c>
      <c r="G48" s="65">
        <v>206770</v>
      </c>
      <c r="H48" s="66" t="s">
        <v>165</v>
      </c>
      <c r="I48" s="65">
        <v>182125</v>
      </c>
      <c r="J48" s="65">
        <v>13956</v>
      </c>
      <c r="K48" s="65">
        <v>12674</v>
      </c>
      <c r="L48" s="65">
        <v>173027</v>
      </c>
      <c r="M48" s="65">
        <v>13863</v>
      </c>
      <c r="N48" s="65">
        <v>181026</v>
      </c>
      <c r="O48" s="65">
        <v>331300</v>
      </c>
      <c r="P48" s="65">
        <v>87553</v>
      </c>
    </row>
    <row r="49" spans="1:16" ht="18.75" customHeight="1">
      <c r="A49" s="83" t="s">
        <v>354</v>
      </c>
      <c r="B49" s="65">
        <v>1787890</v>
      </c>
      <c r="C49" s="65">
        <v>860</v>
      </c>
      <c r="D49" s="65">
        <v>146957</v>
      </c>
      <c r="E49" s="65">
        <v>134963</v>
      </c>
      <c r="F49" s="65">
        <v>3578</v>
      </c>
      <c r="G49" s="65">
        <v>360535</v>
      </c>
      <c r="H49" s="66" t="s">
        <v>165</v>
      </c>
      <c r="I49" s="65">
        <v>899874</v>
      </c>
      <c r="J49" s="65">
        <v>14209</v>
      </c>
      <c r="K49" s="65">
        <v>500</v>
      </c>
      <c r="L49" s="66" t="s">
        <v>165</v>
      </c>
      <c r="M49" s="65">
        <v>205145</v>
      </c>
      <c r="N49" s="65">
        <v>79329</v>
      </c>
      <c r="O49" s="65">
        <v>669000</v>
      </c>
      <c r="P49" s="65">
        <v>64731</v>
      </c>
    </row>
    <row r="50" spans="1:16" ht="18.75" customHeight="1">
      <c r="A50" s="83" t="s">
        <v>353</v>
      </c>
      <c r="B50" s="65">
        <v>1343600</v>
      </c>
      <c r="C50" s="65">
        <v>803</v>
      </c>
      <c r="D50" s="65">
        <v>36052</v>
      </c>
      <c r="E50" s="65">
        <v>48902</v>
      </c>
      <c r="F50" s="65">
        <v>2731</v>
      </c>
      <c r="G50" s="65">
        <v>161276</v>
      </c>
      <c r="H50" s="66" t="s">
        <v>165</v>
      </c>
      <c r="I50" s="65">
        <v>133968</v>
      </c>
      <c r="J50" s="65">
        <v>12550</v>
      </c>
      <c r="K50" s="65">
        <v>24601</v>
      </c>
      <c r="L50" s="65">
        <v>311913</v>
      </c>
      <c r="M50" s="65">
        <v>103845</v>
      </c>
      <c r="N50" s="65">
        <v>685698</v>
      </c>
      <c r="O50" s="65">
        <v>84700</v>
      </c>
      <c r="P50" s="65">
        <v>58475</v>
      </c>
    </row>
    <row r="51" spans="1:16" ht="18.75" customHeight="1">
      <c r="A51" s="83" t="s">
        <v>352</v>
      </c>
      <c r="B51" s="65">
        <v>3193723</v>
      </c>
      <c r="C51" s="65">
        <v>3841</v>
      </c>
      <c r="D51" s="65">
        <v>149493</v>
      </c>
      <c r="E51" s="65">
        <v>73622</v>
      </c>
      <c r="F51" s="65">
        <v>6923</v>
      </c>
      <c r="G51" s="65">
        <v>567809</v>
      </c>
      <c r="H51" s="66" t="s">
        <v>165</v>
      </c>
      <c r="I51" s="65">
        <v>1395697</v>
      </c>
      <c r="J51" s="65">
        <v>21031</v>
      </c>
      <c r="K51" s="65">
        <v>3063</v>
      </c>
      <c r="L51" s="65">
        <v>309503</v>
      </c>
      <c r="M51" s="65">
        <v>168658</v>
      </c>
      <c r="N51" s="65">
        <v>218805</v>
      </c>
      <c r="O51" s="65">
        <v>1215400</v>
      </c>
      <c r="P51" s="65">
        <v>95729</v>
      </c>
    </row>
    <row r="52" spans="1:16" ht="18.75" customHeight="1">
      <c r="A52" s="83" t="s">
        <v>351</v>
      </c>
      <c r="B52" s="65">
        <v>3079609</v>
      </c>
      <c r="C52" s="65">
        <v>2295</v>
      </c>
      <c r="D52" s="65">
        <v>40643</v>
      </c>
      <c r="E52" s="65">
        <v>150130</v>
      </c>
      <c r="F52" s="65">
        <v>5349</v>
      </c>
      <c r="G52" s="65">
        <v>440088</v>
      </c>
      <c r="H52" s="66" t="s">
        <v>165</v>
      </c>
      <c r="I52" s="65">
        <v>900644</v>
      </c>
      <c r="J52" s="65">
        <v>22344</v>
      </c>
      <c r="K52" s="65">
        <v>16540</v>
      </c>
      <c r="L52" s="65">
        <v>115517</v>
      </c>
      <c r="M52" s="65">
        <v>197028</v>
      </c>
      <c r="N52" s="65">
        <v>129675</v>
      </c>
      <c r="O52" s="65">
        <v>1008100</v>
      </c>
      <c r="P52" s="65">
        <v>101546</v>
      </c>
    </row>
    <row r="53" spans="1:16" ht="18.75" customHeight="1">
      <c r="A53" s="83" t="s">
        <v>350</v>
      </c>
      <c r="B53" s="65">
        <v>3441253</v>
      </c>
      <c r="C53" s="65">
        <v>2461</v>
      </c>
      <c r="D53" s="65">
        <v>62294</v>
      </c>
      <c r="E53" s="65">
        <v>157560</v>
      </c>
      <c r="F53" s="65">
        <v>8118</v>
      </c>
      <c r="G53" s="65">
        <v>334076</v>
      </c>
      <c r="H53" s="66" t="s">
        <v>165</v>
      </c>
      <c r="I53" s="65">
        <v>742969</v>
      </c>
      <c r="J53" s="65">
        <v>30532</v>
      </c>
      <c r="K53" s="65">
        <v>324</v>
      </c>
      <c r="L53" s="65">
        <v>101881</v>
      </c>
      <c r="M53" s="65">
        <v>241909</v>
      </c>
      <c r="N53" s="65">
        <v>258715</v>
      </c>
      <c r="O53" s="65">
        <v>1978200</v>
      </c>
      <c r="P53" s="65">
        <v>94933</v>
      </c>
    </row>
    <row r="54" spans="1:16" ht="18.75" customHeight="1">
      <c r="A54" s="83" t="s">
        <v>349</v>
      </c>
      <c r="B54" s="65">
        <v>2432074</v>
      </c>
      <c r="C54" s="65">
        <v>1415</v>
      </c>
      <c r="D54" s="65">
        <v>29747</v>
      </c>
      <c r="E54" s="65">
        <v>70699</v>
      </c>
      <c r="F54" s="65">
        <v>3002</v>
      </c>
      <c r="G54" s="65">
        <v>326476</v>
      </c>
      <c r="H54" s="66" t="s">
        <v>165</v>
      </c>
      <c r="I54" s="65">
        <v>602738</v>
      </c>
      <c r="J54" s="65">
        <v>6551</v>
      </c>
      <c r="K54" s="65">
        <v>700</v>
      </c>
      <c r="L54" s="65">
        <v>58000</v>
      </c>
      <c r="M54" s="65">
        <v>50170</v>
      </c>
      <c r="N54" s="65">
        <v>100662</v>
      </c>
      <c r="O54" s="65">
        <v>863800</v>
      </c>
      <c r="P54" s="65">
        <v>86103</v>
      </c>
    </row>
    <row r="55" spans="1:16" ht="18.75" customHeight="1">
      <c r="A55" s="83" t="s">
        <v>348</v>
      </c>
      <c r="B55" s="65">
        <v>2114453</v>
      </c>
      <c r="C55" s="65">
        <v>1187</v>
      </c>
      <c r="D55" s="65">
        <v>74490</v>
      </c>
      <c r="E55" s="65">
        <v>61084</v>
      </c>
      <c r="F55" s="65">
        <v>14855</v>
      </c>
      <c r="G55" s="65">
        <v>386465</v>
      </c>
      <c r="H55" s="66" t="s">
        <v>165</v>
      </c>
      <c r="I55" s="65">
        <v>531922</v>
      </c>
      <c r="J55" s="65">
        <v>80143</v>
      </c>
      <c r="K55" s="65">
        <v>13721</v>
      </c>
      <c r="L55" s="65">
        <v>178347</v>
      </c>
      <c r="M55" s="65">
        <v>94075</v>
      </c>
      <c r="N55" s="65">
        <v>113962</v>
      </c>
      <c r="O55" s="65">
        <v>1087400</v>
      </c>
      <c r="P55" s="105">
        <v>88531</v>
      </c>
    </row>
    <row r="56" spans="1:16" ht="18.75" customHeight="1">
      <c r="A56" s="294" t="s">
        <v>347</v>
      </c>
      <c r="B56" s="289">
        <f>SUM(B23:B55)</f>
        <v>60014830</v>
      </c>
      <c r="C56" s="289">
        <f>SUM(C23:C55)</f>
        <v>71970</v>
      </c>
      <c r="D56" s="289">
        <f>SUM(D23:D55)</f>
        <v>2645456</v>
      </c>
      <c r="E56" s="289">
        <f>SUM(E23:E55)</f>
        <v>4703743</v>
      </c>
      <c r="F56" s="289">
        <f>SUM(F23:F55)</f>
        <v>194098</v>
      </c>
      <c r="G56" s="289">
        <f>SUM(G23:G55)</f>
        <v>12651431</v>
      </c>
      <c r="H56" s="290" t="s">
        <v>165</v>
      </c>
      <c r="I56" s="289">
        <f>SUM(I23:I55)</f>
        <v>13932390</v>
      </c>
      <c r="J56" s="289">
        <f>SUM(J23:J55)</f>
        <v>1734190</v>
      </c>
      <c r="K56" s="289">
        <f>SUM(K23:K55)</f>
        <v>522377</v>
      </c>
      <c r="L56" s="289">
        <f>SUM(L23:L55)</f>
        <v>5485382</v>
      </c>
      <c r="M56" s="289">
        <f>SUM(M23:M55)</f>
        <v>4210628</v>
      </c>
      <c r="N56" s="289">
        <f>SUM(N23:N55)</f>
        <v>13089523</v>
      </c>
      <c r="O56" s="289">
        <f>SUM(O23:O55)</f>
        <v>27631652</v>
      </c>
      <c r="P56" s="289">
        <f>SUM(P23:P55)</f>
        <v>2793378</v>
      </c>
    </row>
    <row r="57" spans="1:16" ht="18.75" customHeight="1">
      <c r="A57" s="41" t="s">
        <v>346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8.75" customHeight="1">
      <c r="A58" s="4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8.75" customHeight="1">
      <c r="A59" s="4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8"/>
      <c r="P59" s="68"/>
    </row>
    <row r="60" spans="1:16" ht="18.75" customHeight="1">
      <c r="A60" s="4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</sheetData>
  <sheetProtection/>
  <mergeCells count="18">
    <mergeCell ref="A3:P3"/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  <mergeCell ref="J5:J6"/>
    <mergeCell ref="B5:B6"/>
    <mergeCell ref="C5:C6"/>
    <mergeCell ref="D5:D6"/>
    <mergeCell ref="A5:A6"/>
    <mergeCell ref="O1:P1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1">
      <selection activeCell="B1" sqref="B1"/>
    </sheetView>
  </sheetViews>
  <sheetFormatPr defaultColWidth="8.796875" defaultRowHeight="18.75" customHeight="1"/>
  <cols>
    <col min="1" max="16384" width="14.3984375" style="0" customWidth="1"/>
  </cols>
  <sheetData>
    <row r="1" spans="1:16" ht="18.75" customHeight="1">
      <c r="A1" s="318" t="s">
        <v>430</v>
      </c>
      <c r="B1" s="319"/>
      <c r="D1" s="1"/>
      <c r="E1" s="1"/>
      <c r="F1" s="1"/>
      <c r="G1" s="1"/>
      <c r="H1" s="1"/>
      <c r="I1" s="1"/>
      <c r="J1" s="1"/>
      <c r="K1" s="1"/>
      <c r="L1" s="1"/>
      <c r="M1" s="1"/>
      <c r="N1" s="316"/>
      <c r="O1" s="187" t="s">
        <v>429</v>
      </c>
      <c r="P1" s="187"/>
    </row>
    <row r="2" spans="1:16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>
      <c r="A3" s="167" t="s">
        <v>436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8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 t="s">
        <v>188</v>
      </c>
    </row>
    <row r="5" spans="1:16" ht="18.75" customHeight="1">
      <c r="A5" s="315" t="s">
        <v>428</v>
      </c>
      <c r="B5" s="177" t="s">
        <v>402</v>
      </c>
      <c r="C5" s="177" t="s">
        <v>401</v>
      </c>
      <c r="D5" s="177" t="s">
        <v>400</v>
      </c>
      <c r="E5" s="177" t="s">
        <v>399</v>
      </c>
      <c r="F5" s="177" t="s">
        <v>145</v>
      </c>
      <c r="G5" s="177" t="s">
        <v>398</v>
      </c>
      <c r="H5" s="177" t="s">
        <v>397</v>
      </c>
      <c r="I5" s="177" t="s">
        <v>396</v>
      </c>
      <c r="J5" s="177" t="s">
        <v>395</v>
      </c>
      <c r="K5" s="177" t="s">
        <v>140</v>
      </c>
      <c r="L5" s="177" t="s">
        <v>394</v>
      </c>
      <c r="M5" s="177" t="s">
        <v>393</v>
      </c>
      <c r="N5" s="311" t="s">
        <v>392</v>
      </c>
      <c r="O5" s="177" t="s">
        <v>391</v>
      </c>
      <c r="P5" s="310" t="s">
        <v>390</v>
      </c>
    </row>
    <row r="6" spans="1:16" ht="18.75" customHeight="1">
      <c r="A6" s="309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306"/>
      <c r="O6" s="176"/>
      <c r="P6" s="305"/>
    </row>
    <row r="7" spans="1:16" ht="18.75" customHeight="1">
      <c r="A7" s="82" t="s">
        <v>92</v>
      </c>
      <c r="B7" s="68">
        <v>53883354</v>
      </c>
      <c r="C7" s="68">
        <v>76586521</v>
      </c>
      <c r="D7" s="68">
        <v>47139313</v>
      </c>
      <c r="E7" s="68">
        <v>3777867</v>
      </c>
      <c r="F7" s="68">
        <v>35077487</v>
      </c>
      <c r="G7" s="68">
        <v>42232682</v>
      </c>
      <c r="H7" s="68">
        <v>99787505</v>
      </c>
      <c r="I7" s="68">
        <v>13188023</v>
      </c>
      <c r="J7" s="68">
        <v>65069599</v>
      </c>
      <c r="K7" s="68">
        <v>4242809</v>
      </c>
      <c r="L7" s="68">
        <v>45625800</v>
      </c>
      <c r="M7" s="68">
        <v>2661830</v>
      </c>
      <c r="N7" s="302" t="s">
        <v>135</v>
      </c>
      <c r="O7" s="68">
        <v>337569052</v>
      </c>
      <c r="P7" s="68">
        <v>97159012</v>
      </c>
    </row>
    <row r="8" spans="1:16" ht="18.75" customHeight="1">
      <c r="A8" s="67">
        <v>6</v>
      </c>
      <c r="B8" s="68">
        <v>57796804</v>
      </c>
      <c r="C8" s="68">
        <v>78459966</v>
      </c>
      <c r="D8" s="68">
        <v>46204341</v>
      </c>
      <c r="E8" s="68">
        <v>4100675</v>
      </c>
      <c r="F8" s="68">
        <v>39248460</v>
      </c>
      <c r="G8" s="68">
        <v>42013772</v>
      </c>
      <c r="H8" s="68">
        <v>105621146</v>
      </c>
      <c r="I8" s="68">
        <v>14874381</v>
      </c>
      <c r="J8" s="68">
        <v>66262994</v>
      </c>
      <c r="K8" s="68">
        <v>1845996</v>
      </c>
      <c r="L8" s="68">
        <v>48478198</v>
      </c>
      <c r="M8" s="68">
        <v>1048711</v>
      </c>
      <c r="N8" s="302" t="s">
        <v>135</v>
      </c>
      <c r="O8" s="68">
        <v>391700512</v>
      </c>
      <c r="P8" s="68">
        <v>98030228</v>
      </c>
    </row>
    <row r="9" spans="1:16" ht="18.75" customHeight="1">
      <c r="A9" s="67">
        <v>7</v>
      </c>
      <c r="B9" s="68">
        <v>67220128</v>
      </c>
      <c r="C9" s="68">
        <v>83184668</v>
      </c>
      <c r="D9" s="68">
        <v>41443780</v>
      </c>
      <c r="E9" s="68">
        <v>4211044</v>
      </c>
      <c r="F9" s="68">
        <v>40818129</v>
      </c>
      <c r="G9" s="68">
        <v>43809014</v>
      </c>
      <c r="H9" s="68">
        <v>111358515</v>
      </c>
      <c r="I9" s="68">
        <v>15439709</v>
      </c>
      <c r="J9" s="68">
        <v>60786630</v>
      </c>
      <c r="K9" s="68">
        <v>3820699</v>
      </c>
      <c r="L9" s="68">
        <v>46712763</v>
      </c>
      <c r="M9" s="68">
        <v>1814958</v>
      </c>
      <c r="N9" s="302" t="s">
        <v>135</v>
      </c>
      <c r="O9" s="68">
        <v>454488729</v>
      </c>
      <c r="P9" s="68">
        <v>97532966</v>
      </c>
    </row>
    <row r="10" spans="1:16" ht="18.75" customHeight="1">
      <c r="A10" s="67">
        <v>8</v>
      </c>
      <c r="B10" s="68">
        <v>64464963</v>
      </c>
      <c r="C10" s="68">
        <v>88593338</v>
      </c>
      <c r="D10" s="68">
        <v>37503179</v>
      </c>
      <c r="E10" s="68">
        <v>4305853</v>
      </c>
      <c r="F10" s="68">
        <v>43212970</v>
      </c>
      <c r="G10" s="68">
        <v>43365321</v>
      </c>
      <c r="H10" s="68">
        <v>118219798</v>
      </c>
      <c r="I10" s="68">
        <v>16221233</v>
      </c>
      <c r="J10" s="68">
        <v>63163338</v>
      </c>
      <c r="K10" s="68">
        <v>4282480</v>
      </c>
      <c r="L10" s="68">
        <v>51790679</v>
      </c>
      <c r="M10" s="68">
        <v>997200</v>
      </c>
      <c r="N10" s="302" t="s">
        <v>135</v>
      </c>
      <c r="O10" s="68">
        <v>516056533</v>
      </c>
      <c r="P10" s="68">
        <v>99607699</v>
      </c>
    </row>
    <row r="11" spans="1:16" ht="18.75" customHeight="1">
      <c r="A11" s="301">
        <v>9</v>
      </c>
      <c r="B11" s="85">
        <f>SUM(B21,B56)</f>
        <v>63012256</v>
      </c>
      <c r="C11" s="85">
        <f>SUM(C21,C56)</f>
        <v>93568994</v>
      </c>
      <c r="D11" s="85">
        <f>SUM(D21,D56)</f>
        <v>38110763</v>
      </c>
      <c r="E11" s="85">
        <f>SUM(E21,E56)</f>
        <v>4471279</v>
      </c>
      <c r="F11" s="85">
        <f>SUM(F21,F56)</f>
        <v>43540760</v>
      </c>
      <c r="G11" s="85">
        <f>SUM(G21,G56)</f>
        <v>41558792</v>
      </c>
      <c r="H11" s="85">
        <f>SUM(H21,H56)</f>
        <v>114382021</v>
      </c>
      <c r="I11" s="85">
        <f>SUM(I21,I56)</f>
        <v>16514055</v>
      </c>
      <c r="J11" s="85">
        <f>SUM(J21,J56)</f>
        <v>62569204</v>
      </c>
      <c r="K11" s="85">
        <f>SUM(K21,K56)</f>
        <v>3805013</v>
      </c>
      <c r="L11" s="85">
        <f>SUM(L21,L56)</f>
        <v>62700036</v>
      </c>
      <c r="M11" s="85">
        <f>SUM(M21,M56)</f>
        <v>1069396</v>
      </c>
      <c r="N11" s="300" t="s">
        <v>135</v>
      </c>
      <c r="O11" s="85">
        <f>SUM(O21,O56)</f>
        <v>560347258</v>
      </c>
      <c r="P11" s="85">
        <f>SUM(P21,P56)</f>
        <v>101835585</v>
      </c>
    </row>
    <row r="12" spans="1:16" ht="18.75" customHeight="1">
      <c r="A12" s="299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8.75" customHeight="1">
      <c r="A13" s="83" t="s">
        <v>389</v>
      </c>
      <c r="B13" s="65">
        <v>14554347</v>
      </c>
      <c r="C13" s="65">
        <v>32668168</v>
      </c>
      <c r="D13" s="65">
        <v>12264674</v>
      </c>
      <c r="E13" s="65">
        <v>1172816</v>
      </c>
      <c r="F13" s="65">
        <v>6951379</v>
      </c>
      <c r="G13" s="65">
        <v>19120435</v>
      </c>
      <c r="H13" s="65">
        <v>54289176</v>
      </c>
      <c r="I13" s="65">
        <v>5263556</v>
      </c>
      <c r="J13" s="65">
        <v>18317831</v>
      </c>
      <c r="K13" s="65">
        <v>335544</v>
      </c>
      <c r="L13" s="65">
        <v>19791050</v>
      </c>
      <c r="M13" s="65">
        <v>670948</v>
      </c>
      <c r="N13" s="66" t="s">
        <v>165</v>
      </c>
      <c r="O13" s="65">
        <v>188480532</v>
      </c>
      <c r="P13" s="65">
        <v>16133446</v>
      </c>
    </row>
    <row r="14" spans="1:16" ht="18.75" customHeight="1">
      <c r="A14" s="83" t="s">
        <v>388</v>
      </c>
      <c r="B14" s="65">
        <v>2824552</v>
      </c>
      <c r="C14" s="65">
        <v>4385594</v>
      </c>
      <c r="D14" s="65">
        <v>1790047</v>
      </c>
      <c r="E14" s="65">
        <v>334698</v>
      </c>
      <c r="F14" s="65">
        <v>1509438</v>
      </c>
      <c r="G14" s="65">
        <v>1392526</v>
      </c>
      <c r="H14" s="65">
        <v>2587387</v>
      </c>
      <c r="I14" s="65">
        <v>1019007</v>
      </c>
      <c r="J14" s="65">
        <v>2317878</v>
      </c>
      <c r="K14" s="65">
        <v>296184</v>
      </c>
      <c r="L14" s="65">
        <v>2850569</v>
      </c>
      <c r="M14" s="66" t="s">
        <v>165</v>
      </c>
      <c r="N14" s="66" t="s">
        <v>165</v>
      </c>
      <c r="O14" s="65">
        <v>24657686</v>
      </c>
      <c r="P14" s="65">
        <v>2049388</v>
      </c>
    </row>
    <row r="15" spans="1:16" ht="18.75" customHeight="1">
      <c r="A15" s="83" t="s">
        <v>387</v>
      </c>
      <c r="B15" s="65">
        <v>6090451</v>
      </c>
      <c r="C15" s="65">
        <v>9042501</v>
      </c>
      <c r="D15" s="65">
        <v>3443860</v>
      </c>
      <c r="E15" s="65">
        <v>452579</v>
      </c>
      <c r="F15" s="65">
        <v>3368503</v>
      </c>
      <c r="G15" s="65">
        <v>3106952</v>
      </c>
      <c r="H15" s="65">
        <v>11124694</v>
      </c>
      <c r="I15" s="65">
        <v>1868594</v>
      </c>
      <c r="J15" s="65">
        <v>5354699</v>
      </c>
      <c r="K15" s="65">
        <v>7060</v>
      </c>
      <c r="L15" s="65">
        <v>4555797</v>
      </c>
      <c r="M15" s="66" t="s">
        <v>165</v>
      </c>
      <c r="N15" s="66" t="s">
        <v>165</v>
      </c>
      <c r="O15" s="65">
        <v>53405621</v>
      </c>
      <c r="P15" s="65">
        <v>3351388</v>
      </c>
    </row>
    <row r="16" spans="1:16" ht="18.75" customHeight="1">
      <c r="A16" s="83" t="s">
        <v>386</v>
      </c>
      <c r="B16" s="65">
        <v>1489309</v>
      </c>
      <c r="C16" s="65">
        <v>2559233</v>
      </c>
      <c r="D16" s="65">
        <v>1638148</v>
      </c>
      <c r="E16" s="65">
        <v>96739</v>
      </c>
      <c r="F16" s="65">
        <v>1567499</v>
      </c>
      <c r="G16" s="65">
        <v>622176</v>
      </c>
      <c r="H16" s="65">
        <v>3281061</v>
      </c>
      <c r="I16" s="65">
        <v>493815</v>
      </c>
      <c r="J16" s="65">
        <v>2311157</v>
      </c>
      <c r="K16" s="65">
        <v>610781</v>
      </c>
      <c r="L16" s="65">
        <v>1646861</v>
      </c>
      <c r="M16" s="66" t="s">
        <v>165</v>
      </c>
      <c r="N16" s="66" t="s">
        <v>165</v>
      </c>
      <c r="O16" s="65">
        <v>15841503</v>
      </c>
      <c r="P16" s="65">
        <v>3715255</v>
      </c>
    </row>
    <row r="17" spans="1:16" ht="18.75" customHeight="1">
      <c r="A17" s="83" t="s">
        <v>385</v>
      </c>
      <c r="B17" s="65">
        <v>1694406</v>
      </c>
      <c r="C17" s="65">
        <v>2140171</v>
      </c>
      <c r="D17" s="65">
        <v>1176869</v>
      </c>
      <c r="E17" s="65">
        <v>80073</v>
      </c>
      <c r="F17" s="65">
        <v>1508848</v>
      </c>
      <c r="G17" s="65">
        <v>469823</v>
      </c>
      <c r="H17" s="65">
        <v>1299183</v>
      </c>
      <c r="I17" s="65">
        <v>420207</v>
      </c>
      <c r="J17" s="65">
        <v>1132241</v>
      </c>
      <c r="K17" s="65">
        <v>489623</v>
      </c>
      <c r="L17" s="65">
        <v>2319503</v>
      </c>
      <c r="M17" s="65">
        <v>5654</v>
      </c>
      <c r="N17" s="66" t="s">
        <v>165</v>
      </c>
      <c r="O17" s="65">
        <v>16220182</v>
      </c>
      <c r="P17" s="65">
        <v>2468733</v>
      </c>
    </row>
    <row r="18" spans="1:16" ht="18.75" customHeight="1">
      <c r="A18" s="83" t="s">
        <v>384</v>
      </c>
      <c r="B18" s="65">
        <v>2935906</v>
      </c>
      <c r="C18" s="65">
        <v>6398103</v>
      </c>
      <c r="D18" s="65">
        <v>2573671</v>
      </c>
      <c r="E18" s="65">
        <v>351228</v>
      </c>
      <c r="F18" s="65">
        <v>1384932</v>
      </c>
      <c r="G18" s="65">
        <v>2879182</v>
      </c>
      <c r="H18" s="65">
        <v>4906485</v>
      </c>
      <c r="I18" s="65">
        <v>883524</v>
      </c>
      <c r="J18" s="65">
        <v>3031264</v>
      </c>
      <c r="K18" s="65">
        <v>73868</v>
      </c>
      <c r="L18" s="65">
        <v>3677988</v>
      </c>
      <c r="M18" s="66" t="s">
        <v>165</v>
      </c>
      <c r="N18" s="66" t="s">
        <v>165</v>
      </c>
      <c r="O18" s="65">
        <v>32167331</v>
      </c>
      <c r="P18" s="65">
        <v>1827752</v>
      </c>
    </row>
    <row r="19" spans="1:16" ht="18.75" customHeight="1">
      <c r="A19" s="83" t="s">
        <v>383</v>
      </c>
      <c r="B19" s="65">
        <v>1628550</v>
      </c>
      <c r="C19" s="65">
        <v>2277908</v>
      </c>
      <c r="D19" s="65">
        <v>771709</v>
      </c>
      <c r="E19" s="65">
        <v>157202</v>
      </c>
      <c r="F19" s="65">
        <v>1499503</v>
      </c>
      <c r="G19" s="65">
        <v>483064</v>
      </c>
      <c r="H19" s="65">
        <v>1427867</v>
      </c>
      <c r="I19" s="65">
        <v>396173</v>
      </c>
      <c r="J19" s="65">
        <v>1014471</v>
      </c>
      <c r="K19" s="65">
        <v>64606</v>
      </c>
      <c r="L19" s="65">
        <v>1391901</v>
      </c>
      <c r="M19" s="66" t="s">
        <v>165</v>
      </c>
      <c r="N19" s="66" t="s">
        <v>165</v>
      </c>
      <c r="O19" s="65">
        <v>15108682</v>
      </c>
      <c r="P19" s="65">
        <v>2315111</v>
      </c>
    </row>
    <row r="20" spans="1:16" ht="18.75" customHeight="1">
      <c r="A20" s="83" t="s">
        <v>382</v>
      </c>
      <c r="B20" s="65">
        <v>6938343</v>
      </c>
      <c r="C20" s="65">
        <v>4367735</v>
      </c>
      <c r="D20" s="65">
        <v>2143679</v>
      </c>
      <c r="E20" s="65">
        <v>420925</v>
      </c>
      <c r="F20" s="65">
        <v>1970628</v>
      </c>
      <c r="G20" s="65">
        <v>2738591</v>
      </c>
      <c r="H20" s="65">
        <v>6171129</v>
      </c>
      <c r="I20" s="65">
        <v>582032</v>
      </c>
      <c r="J20" s="65">
        <v>2689443</v>
      </c>
      <c r="K20" s="66" t="s">
        <v>165</v>
      </c>
      <c r="L20" s="65">
        <v>2713629</v>
      </c>
      <c r="M20" s="66" t="s">
        <v>165</v>
      </c>
      <c r="N20" s="66" t="s">
        <v>165</v>
      </c>
      <c r="O20" s="65">
        <v>27035251</v>
      </c>
      <c r="P20" s="65">
        <v>6083199</v>
      </c>
    </row>
    <row r="21" spans="1:16" ht="18.75" customHeight="1">
      <c r="A21" s="104" t="s">
        <v>381</v>
      </c>
      <c r="B21" s="85">
        <f>SUM(B13:B20)</f>
        <v>38155864</v>
      </c>
      <c r="C21" s="85">
        <f>SUM(C13:C20)</f>
        <v>63839413</v>
      </c>
      <c r="D21" s="85">
        <f>SUM(D13:D20)</f>
        <v>25802657</v>
      </c>
      <c r="E21" s="85">
        <f>SUM(E13:E20)</f>
        <v>3066260</v>
      </c>
      <c r="F21" s="85">
        <f>SUM(F13:F20)</f>
        <v>19760730</v>
      </c>
      <c r="G21" s="85">
        <f>SUM(G13:G20)</f>
        <v>30812749</v>
      </c>
      <c r="H21" s="85">
        <f>SUM(H13:H20)</f>
        <v>85086982</v>
      </c>
      <c r="I21" s="85">
        <f>SUM(I13:I20)</f>
        <v>10926908</v>
      </c>
      <c r="J21" s="85">
        <f>SUM(J13:J20)</f>
        <v>36168984</v>
      </c>
      <c r="K21" s="85">
        <f>SUM(K13:K20)</f>
        <v>1877666</v>
      </c>
      <c r="L21" s="85">
        <f>SUM(L13:L20)</f>
        <v>38947298</v>
      </c>
      <c r="M21" s="85">
        <f>SUM(M13:M20)</f>
        <v>676602</v>
      </c>
      <c r="N21" s="84" t="s">
        <v>165</v>
      </c>
      <c r="O21" s="85">
        <f>SUM(O13:O20)</f>
        <v>372916788</v>
      </c>
      <c r="P21" s="85">
        <f>SUM(P13:P20)</f>
        <v>37944272</v>
      </c>
    </row>
    <row r="22" spans="1:16" ht="18.75" customHeight="1">
      <c r="A22" s="8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8.75" customHeight="1">
      <c r="A23" s="83" t="s">
        <v>380</v>
      </c>
      <c r="B23" s="65">
        <v>630111</v>
      </c>
      <c r="C23" s="65">
        <v>1482623</v>
      </c>
      <c r="D23" s="65">
        <v>467770</v>
      </c>
      <c r="E23" s="65">
        <v>38450</v>
      </c>
      <c r="F23" s="65">
        <v>128910</v>
      </c>
      <c r="G23" s="65">
        <v>445263</v>
      </c>
      <c r="H23" s="65">
        <v>812448</v>
      </c>
      <c r="I23" s="65">
        <v>224701</v>
      </c>
      <c r="J23" s="65">
        <v>769961</v>
      </c>
      <c r="K23" s="65">
        <v>2674</v>
      </c>
      <c r="L23" s="65">
        <v>697638</v>
      </c>
      <c r="M23" s="65">
        <v>94438</v>
      </c>
      <c r="N23" s="66" t="s">
        <v>165</v>
      </c>
      <c r="O23" s="65">
        <v>7317099</v>
      </c>
      <c r="P23" s="65">
        <v>1983449</v>
      </c>
    </row>
    <row r="24" spans="1:16" ht="18.75" customHeight="1">
      <c r="A24" s="83" t="s">
        <v>379</v>
      </c>
      <c r="B24" s="65">
        <v>709413</v>
      </c>
      <c r="C24" s="65">
        <v>1048757</v>
      </c>
      <c r="D24" s="65">
        <v>619371</v>
      </c>
      <c r="E24" s="65">
        <v>95955</v>
      </c>
      <c r="F24" s="65">
        <v>426551</v>
      </c>
      <c r="G24" s="65">
        <v>348099</v>
      </c>
      <c r="H24" s="65">
        <v>1452562</v>
      </c>
      <c r="I24" s="65">
        <v>139479</v>
      </c>
      <c r="J24" s="65">
        <v>830149</v>
      </c>
      <c r="K24" s="66" t="s">
        <v>165</v>
      </c>
      <c r="L24" s="65">
        <v>1129512</v>
      </c>
      <c r="M24" s="66" t="s">
        <v>165</v>
      </c>
      <c r="N24" s="66" t="s">
        <v>165</v>
      </c>
      <c r="O24" s="65">
        <v>4955122</v>
      </c>
      <c r="P24" s="65">
        <v>2622745</v>
      </c>
    </row>
    <row r="25" spans="1:16" ht="18.75" customHeight="1">
      <c r="A25" s="83" t="s">
        <v>378</v>
      </c>
      <c r="B25" s="65">
        <v>566911</v>
      </c>
      <c r="C25" s="65">
        <v>1225681</v>
      </c>
      <c r="D25" s="65">
        <v>315306</v>
      </c>
      <c r="E25" s="65">
        <v>56635</v>
      </c>
      <c r="F25" s="65">
        <v>396362</v>
      </c>
      <c r="G25" s="65">
        <v>636374</v>
      </c>
      <c r="H25" s="65">
        <v>1148362</v>
      </c>
      <c r="I25" s="65">
        <v>171209</v>
      </c>
      <c r="J25" s="65">
        <v>1321158</v>
      </c>
      <c r="K25" s="66" t="s">
        <v>165</v>
      </c>
      <c r="L25" s="65">
        <v>633319</v>
      </c>
      <c r="M25" s="66" t="s">
        <v>165</v>
      </c>
      <c r="N25" s="66" t="s">
        <v>165</v>
      </c>
      <c r="O25" s="65">
        <v>4811829</v>
      </c>
      <c r="P25" s="65">
        <v>1431029</v>
      </c>
    </row>
    <row r="26" spans="1:16" ht="18.75" customHeight="1">
      <c r="A26" s="83" t="s">
        <v>377</v>
      </c>
      <c r="B26" s="65">
        <v>746178</v>
      </c>
      <c r="C26" s="65">
        <v>923538</v>
      </c>
      <c r="D26" s="65">
        <v>283100</v>
      </c>
      <c r="E26" s="65">
        <v>55152</v>
      </c>
      <c r="F26" s="65">
        <v>695511</v>
      </c>
      <c r="G26" s="65">
        <v>113552</v>
      </c>
      <c r="H26" s="65">
        <v>1290432</v>
      </c>
      <c r="I26" s="65">
        <v>124104</v>
      </c>
      <c r="J26" s="65">
        <v>708080</v>
      </c>
      <c r="K26" s="65">
        <v>110285</v>
      </c>
      <c r="L26" s="65">
        <v>1311846</v>
      </c>
      <c r="M26" s="66" t="s">
        <v>165</v>
      </c>
      <c r="N26" s="66" t="s">
        <v>165</v>
      </c>
      <c r="O26" s="65">
        <v>5838432</v>
      </c>
      <c r="P26" s="65">
        <v>3552446</v>
      </c>
    </row>
    <row r="27" spans="1:16" ht="18.75" customHeight="1">
      <c r="A27" s="83" t="s">
        <v>376</v>
      </c>
      <c r="B27" s="65">
        <v>630724</v>
      </c>
      <c r="C27" s="65">
        <v>461099</v>
      </c>
      <c r="D27" s="65">
        <v>127783</v>
      </c>
      <c r="E27" s="65">
        <v>31125</v>
      </c>
      <c r="F27" s="65">
        <v>546153</v>
      </c>
      <c r="G27" s="65">
        <v>320193</v>
      </c>
      <c r="H27" s="65">
        <v>1171896</v>
      </c>
      <c r="I27" s="65">
        <v>78618</v>
      </c>
      <c r="J27" s="65">
        <v>261435</v>
      </c>
      <c r="K27" s="66" t="s">
        <v>165</v>
      </c>
      <c r="L27" s="65">
        <v>436804</v>
      </c>
      <c r="M27" s="66" t="s">
        <v>165</v>
      </c>
      <c r="N27" s="66" t="s">
        <v>165</v>
      </c>
      <c r="O27" s="65">
        <v>3674953</v>
      </c>
      <c r="P27" s="65">
        <v>1411733</v>
      </c>
    </row>
    <row r="28" spans="1:16" ht="18.75" customHeight="1">
      <c r="A28" s="83" t="s">
        <v>375</v>
      </c>
      <c r="B28" s="65">
        <v>554729</v>
      </c>
      <c r="C28" s="65">
        <v>943642</v>
      </c>
      <c r="D28" s="65">
        <v>319452</v>
      </c>
      <c r="E28" s="105">
        <v>42862</v>
      </c>
      <c r="F28" s="65">
        <v>229614</v>
      </c>
      <c r="G28" s="65">
        <v>347486</v>
      </c>
      <c r="H28" s="65">
        <v>821220</v>
      </c>
      <c r="I28" s="65">
        <v>167144</v>
      </c>
      <c r="J28" s="65">
        <v>924112</v>
      </c>
      <c r="K28" s="66" t="s">
        <v>165</v>
      </c>
      <c r="L28" s="65">
        <v>874077</v>
      </c>
      <c r="M28" s="65">
        <v>1350</v>
      </c>
      <c r="N28" s="66" t="s">
        <v>165</v>
      </c>
      <c r="O28" s="65">
        <v>5428165</v>
      </c>
      <c r="P28" s="65">
        <v>616798</v>
      </c>
    </row>
    <row r="29" spans="1:16" ht="18.75" customHeight="1">
      <c r="A29" s="83" t="s">
        <v>374</v>
      </c>
      <c r="B29" s="65">
        <v>1352414</v>
      </c>
      <c r="C29" s="65">
        <v>1164784</v>
      </c>
      <c r="D29" s="65">
        <v>847923</v>
      </c>
      <c r="E29" s="65">
        <v>72418</v>
      </c>
      <c r="F29" s="65">
        <v>274370</v>
      </c>
      <c r="G29" s="65">
        <v>473117</v>
      </c>
      <c r="H29" s="65">
        <v>799032</v>
      </c>
      <c r="I29" s="65">
        <v>247036</v>
      </c>
      <c r="J29" s="65">
        <v>659658</v>
      </c>
      <c r="K29" s="65">
        <v>28102</v>
      </c>
      <c r="L29" s="65">
        <v>797212</v>
      </c>
      <c r="M29" s="66" t="s">
        <v>165</v>
      </c>
      <c r="N29" s="66" t="s">
        <v>165</v>
      </c>
      <c r="O29" s="65">
        <v>7172731</v>
      </c>
      <c r="P29" s="65">
        <v>3437898</v>
      </c>
    </row>
    <row r="30" spans="1:16" ht="18.75" customHeight="1">
      <c r="A30" s="83" t="s">
        <v>373</v>
      </c>
      <c r="B30" s="65">
        <v>1425316</v>
      </c>
      <c r="C30" s="65">
        <v>2213123</v>
      </c>
      <c r="D30" s="65">
        <v>762768</v>
      </c>
      <c r="E30" s="65">
        <v>171181</v>
      </c>
      <c r="F30" s="65">
        <v>345270</v>
      </c>
      <c r="G30" s="65">
        <v>1060513</v>
      </c>
      <c r="H30" s="65">
        <v>3357300</v>
      </c>
      <c r="I30" s="65">
        <v>409343</v>
      </c>
      <c r="J30" s="65">
        <v>1433760</v>
      </c>
      <c r="K30" s="66" t="s">
        <v>165</v>
      </c>
      <c r="L30" s="65">
        <v>1695144</v>
      </c>
      <c r="M30" s="66" t="s">
        <v>165</v>
      </c>
      <c r="N30" s="66" t="s">
        <v>165</v>
      </c>
      <c r="O30" s="65">
        <v>12354248</v>
      </c>
      <c r="P30" s="65">
        <v>4421236</v>
      </c>
    </row>
    <row r="31" spans="1:16" ht="18.75" customHeight="1">
      <c r="A31" s="83" t="s">
        <v>372</v>
      </c>
      <c r="B31" s="65">
        <v>324436</v>
      </c>
      <c r="C31" s="65">
        <v>206294</v>
      </c>
      <c r="D31" s="65">
        <v>135352</v>
      </c>
      <c r="E31" s="66" t="s">
        <v>165</v>
      </c>
      <c r="F31" s="65">
        <v>145860</v>
      </c>
      <c r="G31" s="65">
        <v>388578</v>
      </c>
      <c r="H31" s="65">
        <v>295258</v>
      </c>
      <c r="I31" s="65">
        <v>44888</v>
      </c>
      <c r="J31" s="65">
        <v>144215</v>
      </c>
      <c r="K31" s="65">
        <v>7799</v>
      </c>
      <c r="L31" s="65">
        <v>270329</v>
      </c>
      <c r="M31" s="66" t="s">
        <v>165</v>
      </c>
      <c r="N31" s="66" t="s">
        <v>165</v>
      </c>
      <c r="O31" s="65">
        <v>2130316</v>
      </c>
      <c r="P31" s="65">
        <v>751079</v>
      </c>
    </row>
    <row r="32" spans="1:16" ht="18.75" customHeight="1">
      <c r="A32" s="83" t="s">
        <v>371</v>
      </c>
      <c r="B32" s="65">
        <v>337597</v>
      </c>
      <c r="C32" s="65">
        <v>308409</v>
      </c>
      <c r="D32" s="65">
        <v>96670</v>
      </c>
      <c r="E32" s="65">
        <v>5970</v>
      </c>
      <c r="F32" s="65">
        <v>502848</v>
      </c>
      <c r="G32" s="65">
        <v>232743</v>
      </c>
      <c r="H32" s="65">
        <v>241893</v>
      </c>
      <c r="I32" s="65">
        <v>34997</v>
      </c>
      <c r="J32" s="65">
        <v>194818</v>
      </c>
      <c r="K32" s="65">
        <v>53206</v>
      </c>
      <c r="L32" s="65">
        <v>505614</v>
      </c>
      <c r="M32" s="66" t="s">
        <v>165</v>
      </c>
      <c r="N32" s="66" t="s">
        <v>165</v>
      </c>
      <c r="O32" s="65">
        <v>2864146</v>
      </c>
      <c r="P32" s="65">
        <v>712823</v>
      </c>
    </row>
    <row r="33" spans="1:16" ht="18.75" customHeight="1">
      <c r="A33" s="83" t="s">
        <v>370</v>
      </c>
      <c r="B33" s="65">
        <v>495089</v>
      </c>
      <c r="C33" s="65">
        <v>357788</v>
      </c>
      <c r="D33" s="105">
        <v>135883</v>
      </c>
      <c r="E33" s="65">
        <v>6370</v>
      </c>
      <c r="F33" s="65">
        <v>200286</v>
      </c>
      <c r="G33" s="65">
        <v>270124</v>
      </c>
      <c r="H33" s="65">
        <v>258105</v>
      </c>
      <c r="I33" s="65">
        <v>72078</v>
      </c>
      <c r="J33" s="65">
        <v>343233</v>
      </c>
      <c r="K33" s="65">
        <v>4622</v>
      </c>
      <c r="L33" s="65">
        <v>506131</v>
      </c>
      <c r="M33" s="66" t="s">
        <v>165</v>
      </c>
      <c r="N33" s="66" t="s">
        <v>165</v>
      </c>
      <c r="O33" s="65">
        <v>3300314</v>
      </c>
      <c r="P33" s="65">
        <v>1074726</v>
      </c>
    </row>
    <row r="34" spans="1:16" ht="18.75" customHeight="1">
      <c r="A34" s="83" t="s">
        <v>369</v>
      </c>
      <c r="B34" s="65">
        <v>360972</v>
      </c>
      <c r="C34" s="65">
        <v>127885</v>
      </c>
      <c r="D34" s="105">
        <v>87786</v>
      </c>
      <c r="E34" s="65">
        <v>3270</v>
      </c>
      <c r="F34" s="65">
        <v>425527</v>
      </c>
      <c r="G34" s="65">
        <v>594968</v>
      </c>
      <c r="H34" s="65">
        <v>206911</v>
      </c>
      <c r="I34" s="65">
        <v>32782</v>
      </c>
      <c r="J34" s="65">
        <v>211926</v>
      </c>
      <c r="K34" s="66" t="s">
        <v>165</v>
      </c>
      <c r="L34" s="65">
        <v>238904</v>
      </c>
      <c r="M34" s="66" t="s">
        <v>165</v>
      </c>
      <c r="N34" s="66" t="s">
        <v>165</v>
      </c>
      <c r="O34" s="65">
        <v>1995642</v>
      </c>
      <c r="P34" s="65">
        <v>1164609</v>
      </c>
    </row>
    <row r="35" spans="1:16" ht="18.75" customHeight="1">
      <c r="A35" s="83" t="s">
        <v>368</v>
      </c>
      <c r="B35" s="65">
        <v>254171</v>
      </c>
      <c r="C35" s="65">
        <v>210846</v>
      </c>
      <c r="D35" s="65">
        <v>186673</v>
      </c>
      <c r="E35" s="65">
        <v>3109</v>
      </c>
      <c r="F35" s="65">
        <v>222479</v>
      </c>
      <c r="G35" s="65">
        <v>563234</v>
      </c>
      <c r="H35" s="65">
        <v>268102</v>
      </c>
      <c r="I35" s="65">
        <v>48123</v>
      </c>
      <c r="J35" s="65">
        <v>257341</v>
      </c>
      <c r="K35" s="65">
        <v>57001</v>
      </c>
      <c r="L35" s="65">
        <v>416401</v>
      </c>
      <c r="M35" s="65">
        <v>8870</v>
      </c>
      <c r="N35" s="66" t="s">
        <v>165</v>
      </c>
      <c r="O35" s="65">
        <v>3373504</v>
      </c>
      <c r="P35" s="65">
        <v>1071382</v>
      </c>
    </row>
    <row r="36" spans="1:16" ht="18.75" customHeight="1">
      <c r="A36" s="83" t="s">
        <v>367</v>
      </c>
      <c r="B36" s="65">
        <v>1288324</v>
      </c>
      <c r="C36" s="65">
        <v>2052079</v>
      </c>
      <c r="D36" s="65">
        <v>787517</v>
      </c>
      <c r="E36" s="65">
        <v>91888</v>
      </c>
      <c r="F36" s="65">
        <v>1491683</v>
      </c>
      <c r="G36" s="65">
        <v>661212</v>
      </c>
      <c r="H36" s="65">
        <v>2400981</v>
      </c>
      <c r="I36" s="65">
        <v>351497</v>
      </c>
      <c r="J36" s="65">
        <v>3197221</v>
      </c>
      <c r="K36" s="65">
        <v>119015</v>
      </c>
      <c r="L36" s="65">
        <v>1109759</v>
      </c>
      <c r="M36" s="65">
        <v>162929</v>
      </c>
      <c r="N36" s="66" t="s">
        <v>165</v>
      </c>
      <c r="O36" s="65">
        <v>12759052</v>
      </c>
      <c r="P36" s="65">
        <v>3556173</v>
      </c>
    </row>
    <row r="37" spans="1:16" ht="18.75" customHeight="1">
      <c r="A37" s="83" t="s">
        <v>366</v>
      </c>
      <c r="B37" s="65">
        <v>564411</v>
      </c>
      <c r="C37" s="65">
        <v>834630</v>
      </c>
      <c r="D37" s="65">
        <v>201857</v>
      </c>
      <c r="E37" s="65">
        <v>64568</v>
      </c>
      <c r="F37" s="65">
        <v>239517</v>
      </c>
      <c r="G37" s="65">
        <v>388700</v>
      </c>
      <c r="H37" s="65">
        <v>1173891</v>
      </c>
      <c r="I37" s="65">
        <v>173293</v>
      </c>
      <c r="J37" s="65">
        <v>581148</v>
      </c>
      <c r="K37" s="65">
        <v>34141</v>
      </c>
      <c r="L37" s="65">
        <v>508378</v>
      </c>
      <c r="M37" s="66" t="s">
        <v>165</v>
      </c>
      <c r="N37" s="66" t="s">
        <v>165</v>
      </c>
      <c r="O37" s="65">
        <v>4090315</v>
      </c>
      <c r="P37" s="65">
        <v>1194984</v>
      </c>
    </row>
    <row r="38" spans="1:16" ht="18.75" customHeight="1">
      <c r="A38" s="83" t="s">
        <v>365</v>
      </c>
      <c r="B38" s="65">
        <v>568100</v>
      </c>
      <c r="C38" s="65">
        <v>779789</v>
      </c>
      <c r="D38" s="65">
        <v>237328</v>
      </c>
      <c r="E38" s="65">
        <v>30730</v>
      </c>
      <c r="F38" s="65">
        <v>406313</v>
      </c>
      <c r="G38" s="65">
        <v>171697</v>
      </c>
      <c r="H38" s="65">
        <v>903926</v>
      </c>
      <c r="I38" s="65">
        <v>181783</v>
      </c>
      <c r="J38" s="65">
        <v>461147</v>
      </c>
      <c r="K38" s="66" t="s">
        <v>165</v>
      </c>
      <c r="L38" s="65">
        <v>496633</v>
      </c>
      <c r="M38" s="65">
        <v>76749</v>
      </c>
      <c r="N38" s="66" t="s">
        <v>165</v>
      </c>
      <c r="O38" s="65">
        <v>3215608</v>
      </c>
      <c r="P38" s="65">
        <v>1144606</v>
      </c>
    </row>
    <row r="39" spans="1:16" ht="18.75" customHeight="1">
      <c r="A39" s="83" t="s">
        <v>364</v>
      </c>
      <c r="B39" s="65">
        <v>655668</v>
      </c>
      <c r="C39" s="65">
        <v>812124</v>
      </c>
      <c r="D39" s="65">
        <v>267508</v>
      </c>
      <c r="E39" s="65">
        <v>42069</v>
      </c>
      <c r="F39" s="65">
        <v>343360</v>
      </c>
      <c r="G39" s="65">
        <v>182218</v>
      </c>
      <c r="H39" s="65">
        <v>647491</v>
      </c>
      <c r="I39" s="65">
        <v>189303</v>
      </c>
      <c r="J39" s="65">
        <v>720655</v>
      </c>
      <c r="K39" s="65">
        <v>788</v>
      </c>
      <c r="L39" s="65">
        <v>371332</v>
      </c>
      <c r="M39" s="66" t="s">
        <v>165</v>
      </c>
      <c r="N39" s="66" t="s">
        <v>165</v>
      </c>
      <c r="O39" s="65">
        <v>3630683</v>
      </c>
      <c r="P39" s="65">
        <v>892969</v>
      </c>
    </row>
    <row r="40" spans="1:16" ht="18.75" customHeight="1">
      <c r="A40" s="83" t="s">
        <v>363</v>
      </c>
      <c r="B40" s="65">
        <v>1809132</v>
      </c>
      <c r="C40" s="65">
        <v>1633805</v>
      </c>
      <c r="D40" s="65">
        <v>495109</v>
      </c>
      <c r="E40" s="65">
        <v>122565</v>
      </c>
      <c r="F40" s="65">
        <v>190855</v>
      </c>
      <c r="G40" s="65">
        <v>132958</v>
      </c>
      <c r="H40" s="65">
        <v>2242172</v>
      </c>
      <c r="I40" s="65">
        <v>271194</v>
      </c>
      <c r="J40" s="65">
        <v>1326578</v>
      </c>
      <c r="K40" s="65">
        <v>3032</v>
      </c>
      <c r="L40" s="65">
        <v>650138</v>
      </c>
      <c r="M40" s="66" t="s">
        <v>165</v>
      </c>
      <c r="N40" s="66" t="s">
        <v>165</v>
      </c>
      <c r="O40" s="65">
        <v>6292164</v>
      </c>
      <c r="P40" s="65">
        <v>4390468</v>
      </c>
    </row>
    <row r="41" spans="1:16" ht="18.75" customHeight="1">
      <c r="A41" s="83" t="s">
        <v>362</v>
      </c>
      <c r="B41" s="65">
        <v>890678</v>
      </c>
      <c r="C41" s="65">
        <v>997681</v>
      </c>
      <c r="D41" s="65">
        <v>606195</v>
      </c>
      <c r="E41" s="65">
        <v>49607</v>
      </c>
      <c r="F41" s="65">
        <v>2463382</v>
      </c>
      <c r="G41" s="65">
        <v>227639</v>
      </c>
      <c r="H41" s="65">
        <v>1086881</v>
      </c>
      <c r="I41" s="65">
        <v>303681</v>
      </c>
      <c r="J41" s="65">
        <v>720886</v>
      </c>
      <c r="K41" s="65">
        <v>102330</v>
      </c>
      <c r="L41" s="65">
        <v>765933</v>
      </c>
      <c r="M41" s="66" t="s">
        <v>165</v>
      </c>
      <c r="N41" s="66" t="s">
        <v>165</v>
      </c>
      <c r="O41" s="65">
        <v>8962624</v>
      </c>
      <c r="P41" s="65">
        <v>3592168</v>
      </c>
    </row>
    <row r="42" spans="1:16" ht="18.75" customHeight="1">
      <c r="A42" s="83" t="s">
        <v>361</v>
      </c>
      <c r="B42" s="65">
        <v>568789</v>
      </c>
      <c r="C42" s="65">
        <v>618813</v>
      </c>
      <c r="D42" s="65">
        <v>427775</v>
      </c>
      <c r="E42" s="65">
        <v>20558</v>
      </c>
      <c r="F42" s="65">
        <v>328095</v>
      </c>
      <c r="G42" s="65">
        <v>100804</v>
      </c>
      <c r="H42" s="65">
        <v>521362</v>
      </c>
      <c r="I42" s="65">
        <v>143893</v>
      </c>
      <c r="J42" s="65">
        <v>2117420</v>
      </c>
      <c r="K42" s="65">
        <v>49771</v>
      </c>
      <c r="L42" s="65">
        <v>539469</v>
      </c>
      <c r="M42" s="66" t="s">
        <v>165</v>
      </c>
      <c r="N42" s="66" t="s">
        <v>165</v>
      </c>
      <c r="O42" s="65">
        <v>6689910</v>
      </c>
      <c r="P42" s="65">
        <v>1612364</v>
      </c>
    </row>
    <row r="43" spans="1:16" ht="18.75" customHeight="1">
      <c r="A43" s="83" t="s">
        <v>360</v>
      </c>
      <c r="B43" s="65">
        <v>2777571</v>
      </c>
      <c r="C43" s="65">
        <v>1591899</v>
      </c>
      <c r="D43" s="65">
        <v>813849</v>
      </c>
      <c r="E43" s="65">
        <v>83936</v>
      </c>
      <c r="F43" s="65">
        <v>1736364</v>
      </c>
      <c r="G43" s="65">
        <v>381124</v>
      </c>
      <c r="H43" s="65">
        <v>1208660</v>
      </c>
      <c r="I43" s="65">
        <v>267861</v>
      </c>
      <c r="J43" s="65">
        <v>1650868</v>
      </c>
      <c r="K43" s="65">
        <v>161517</v>
      </c>
      <c r="L43" s="65">
        <v>1220305</v>
      </c>
      <c r="M43" s="66" t="s">
        <v>165</v>
      </c>
      <c r="N43" s="66" t="s">
        <v>165</v>
      </c>
      <c r="O43" s="65">
        <v>8301072</v>
      </c>
      <c r="P43" s="65">
        <v>5266286</v>
      </c>
    </row>
    <row r="44" spans="1:16" ht="18.75" customHeight="1">
      <c r="A44" s="83" t="s">
        <v>359</v>
      </c>
      <c r="B44" s="65">
        <v>673836</v>
      </c>
      <c r="C44" s="65">
        <v>702378</v>
      </c>
      <c r="D44" s="65">
        <v>300830</v>
      </c>
      <c r="E44" s="65">
        <v>37319</v>
      </c>
      <c r="F44" s="65">
        <v>501298</v>
      </c>
      <c r="G44" s="65">
        <v>189871</v>
      </c>
      <c r="H44" s="65">
        <v>343713</v>
      </c>
      <c r="I44" s="65">
        <v>146353</v>
      </c>
      <c r="J44" s="65">
        <v>565597</v>
      </c>
      <c r="K44" s="65">
        <v>26088</v>
      </c>
      <c r="L44" s="65">
        <v>364961</v>
      </c>
      <c r="M44" s="66" t="s">
        <v>165</v>
      </c>
      <c r="N44" s="66" t="s">
        <v>165</v>
      </c>
      <c r="O44" s="65">
        <v>3522699</v>
      </c>
      <c r="P44" s="65">
        <v>1188874</v>
      </c>
    </row>
    <row r="45" spans="1:16" ht="18.75" customHeight="1">
      <c r="A45" s="83" t="s">
        <v>358</v>
      </c>
      <c r="B45" s="65">
        <v>604323</v>
      </c>
      <c r="C45" s="65">
        <v>635479</v>
      </c>
      <c r="D45" s="65">
        <v>160209</v>
      </c>
      <c r="E45" s="65">
        <v>24270</v>
      </c>
      <c r="F45" s="65">
        <v>557147</v>
      </c>
      <c r="G45" s="65">
        <v>95604</v>
      </c>
      <c r="H45" s="65">
        <v>302786</v>
      </c>
      <c r="I45" s="65">
        <v>125018</v>
      </c>
      <c r="J45" s="65">
        <v>384919</v>
      </c>
      <c r="K45" s="65">
        <v>20883</v>
      </c>
      <c r="L45" s="65">
        <v>345696</v>
      </c>
      <c r="M45" s="65">
        <v>208</v>
      </c>
      <c r="N45" s="66" t="s">
        <v>165</v>
      </c>
      <c r="O45" s="65">
        <v>3204097</v>
      </c>
      <c r="P45" s="65">
        <v>455375</v>
      </c>
    </row>
    <row r="46" spans="1:16" ht="18.75" customHeight="1">
      <c r="A46" s="83" t="s">
        <v>357</v>
      </c>
      <c r="B46" s="65">
        <v>373595</v>
      </c>
      <c r="C46" s="65">
        <v>743407</v>
      </c>
      <c r="D46" s="65">
        <v>148828</v>
      </c>
      <c r="E46" s="65">
        <v>14003</v>
      </c>
      <c r="F46" s="65">
        <v>426567</v>
      </c>
      <c r="G46" s="65">
        <v>206432</v>
      </c>
      <c r="H46" s="65">
        <v>602325</v>
      </c>
      <c r="I46" s="65">
        <v>91649</v>
      </c>
      <c r="J46" s="65">
        <v>245191</v>
      </c>
      <c r="K46" s="65">
        <v>37866</v>
      </c>
      <c r="L46" s="65">
        <v>413295</v>
      </c>
      <c r="M46" s="66" t="s">
        <v>165</v>
      </c>
      <c r="N46" s="66" t="s">
        <v>165</v>
      </c>
      <c r="O46" s="65">
        <v>2130953</v>
      </c>
      <c r="P46" s="65">
        <v>1327828</v>
      </c>
    </row>
    <row r="47" spans="1:16" ht="18.75" customHeight="1">
      <c r="A47" s="83" t="s">
        <v>356</v>
      </c>
      <c r="B47" s="65">
        <v>533209</v>
      </c>
      <c r="C47" s="65">
        <v>1119442</v>
      </c>
      <c r="D47" s="65">
        <v>218967</v>
      </c>
      <c r="E47" s="65">
        <v>24843</v>
      </c>
      <c r="F47" s="65">
        <v>1239614</v>
      </c>
      <c r="G47" s="65">
        <v>509016</v>
      </c>
      <c r="H47" s="65">
        <v>655690</v>
      </c>
      <c r="I47" s="65">
        <v>166136</v>
      </c>
      <c r="J47" s="65">
        <v>804694</v>
      </c>
      <c r="K47" s="65">
        <v>84616</v>
      </c>
      <c r="L47" s="65">
        <v>1029547</v>
      </c>
      <c r="M47" s="66" t="s">
        <v>165</v>
      </c>
      <c r="N47" s="66" t="s">
        <v>165</v>
      </c>
      <c r="O47" s="65">
        <v>9310948</v>
      </c>
      <c r="P47" s="65">
        <v>1899114</v>
      </c>
    </row>
    <row r="48" spans="1:16" ht="18.75" customHeight="1">
      <c r="A48" s="83" t="s">
        <v>355</v>
      </c>
      <c r="B48" s="65">
        <v>797021</v>
      </c>
      <c r="C48" s="65">
        <v>967946</v>
      </c>
      <c r="D48" s="65">
        <v>168285</v>
      </c>
      <c r="E48" s="65">
        <v>18234</v>
      </c>
      <c r="F48" s="65">
        <v>284229</v>
      </c>
      <c r="G48" s="65">
        <v>171006</v>
      </c>
      <c r="H48" s="65">
        <v>308518</v>
      </c>
      <c r="I48" s="65">
        <v>124647</v>
      </c>
      <c r="J48" s="65">
        <v>561166</v>
      </c>
      <c r="K48" s="66" t="s">
        <v>165</v>
      </c>
      <c r="L48" s="65">
        <v>740356</v>
      </c>
      <c r="M48" s="66" t="s">
        <v>165</v>
      </c>
      <c r="N48" s="66" t="s">
        <v>165</v>
      </c>
      <c r="O48" s="65">
        <v>3606536</v>
      </c>
      <c r="P48" s="65">
        <v>1786616</v>
      </c>
    </row>
    <row r="49" spans="1:16" ht="18.75" customHeight="1">
      <c r="A49" s="83" t="s">
        <v>354</v>
      </c>
      <c r="B49" s="65">
        <v>653726</v>
      </c>
      <c r="C49" s="65">
        <v>396803</v>
      </c>
      <c r="D49" s="65">
        <v>196171</v>
      </c>
      <c r="E49" s="65">
        <v>9522</v>
      </c>
      <c r="F49" s="65">
        <v>1522043</v>
      </c>
      <c r="G49" s="65">
        <v>129799</v>
      </c>
      <c r="H49" s="65">
        <v>463243</v>
      </c>
      <c r="I49" s="65">
        <v>103992</v>
      </c>
      <c r="J49" s="65">
        <v>339570</v>
      </c>
      <c r="K49" s="65">
        <v>59264</v>
      </c>
      <c r="L49" s="65">
        <v>577049</v>
      </c>
      <c r="M49" s="66" t="s">
        <v>165</v>
      </c>
      <c r="N49" s="66" t="s">
        <v>165</v>
      </c>
      <c r="O49" s="65">
        <v>4964189</v>
      </c>
      <c r="P49" s="65">
        <v>923764</v>
      </c>
    </row>
    <row r="50" spans="1:16" ht="18.75" customHeight="1">
      <c r="A50" s="83" t="s">
        <v>353</v>
      </c>
      <c r="B50" s="65">
        <v>301780</v>
      </c>
      <c r="C50" s="65">
        <v>561849</v>
      </c>
      <c r="D50" s="65">
        <v>147953</v>
      </c>
      <c r="E50" s="65">
        <v>10020</v>
      </c>
      <c r="F50" s="65">
        <v>784706</v>
      </c>
      <c r="G50" s="65">
        <v>81930</v>
      </c>
      <c r="H50" s="65">
        <v>209948</v>
      </c>
      <c r="I50" s="65">
        <v>77199</v>
      </c>
      <c r="J50" s="65">
        <v>609864</v>
      </c>
      <c r="K50" s="65">
        <v>1740</v>
      </c>
      <c r="L50" s="65">
        <v>513858</v>
      </c>
      <c r="M50" s="66" t="s">
        <v>165</v>
      </c>
      <c r="N50" s="66" t="s">
        <v>165</v>
      </c>
      <c r="O50" s="65">
        <v>2626335</v>
      </c>
      <c r="P50" s="65">
        <v>1665990</v>
      </c>
    </row>
    <row r="51" spans="1:16" ht="18.75" customHeight="1">
      <c r="A51" s="83" t="s">
        <v>352</v>
      </c>
      <c r="B51" s="65">
        <v>811708</v>
      </c>
      <c r="C51" s="65">
        <v>1089026</v>
      </c>
      <c r="D51" s="65">
        <v>728848</v>
      </c>
      <c r="E51" s="65">
        <v>29740</v>
      </c>
      <c r="F51" s="65">
        <v>1973504</v>
      </c>
      <c r="G51" s="65">
        <v>214952</v>
      </c>
      <c r="H51" s="65">
        <v>1263927</v>
      </c>
      <c r="I51" s="65">
        <v>213554</v>
      </c>
      <c r="J51" s="65">
        <v>1081631</v>
      </c>
      <c r="K51" s="65">
        <v>28600</v>
      </c>
      <c r="L51" s="65">
        <v>1188398</v>
      </c>
      <c r="M51" s="65">
        <v>48250</v>
      </c>
      <c r="N51" s="66" t="s">
        <v>165</v>
      </c>
      <c r="O51" s="65">
        <v>10015744</v>
      </c>
      <c r="P51" s="65">
        <v>1106806</v>
      </c>
    </row>
    <row r="52" spans="1:16" ht="18.75" customHeight="1">
      <c r="A52" s="83" t="s">
        <v>351</v>
      </c>
      <c r="B52" s="65">
        <v>845898</v>
      </c>
      <c r="C52" s="65">
        <v>932017</v>
      </c>
      <c r="D52" s="65">
        <v>636541</v>
      </c>
      <c r="E52" s="65">
        <v>44269</v>
      </c>
      <c r="F52" s="65">
        <v>1653504</v>
      </c>
      <c r="G52" s="65">
        <v>287723</v>
      </c>
      <c r="H52" s="65">
        <v>594235</v>
      </c>
      <c r="I52" s="65">
        <v>219013</v>
      </c>
      <c r="J52" s="65">
        <v>415092</v>
      </c>
      <c r="K52" s="65">
        <v>199809</v>
      </c>
      <c r="L52" s="65">
        <v>789106</v>
      </c>
      <c r="M52" s="66" t="s">
        <v>165</v>
      </c>
      <c r="N52" s="66" t="s">
        <v>165</v>
      </c>
      <c r="O52" s="65">
        <v>5739868</v>
      </c>
      <c r="P52" s="65">
        <v>2370246</v>
      </c>
    </row>
    <row r="53" spans="1:16" ht="18.75" customHeight="1">
      <c r="A53" s="83" t="s">
        <v>350</v>
      </c>
      <c r="B53" s="65">
        <v>810109</v>
      </c>
      <c r="C53" s="65">
        <v>1138772</v>
      </c>
      <c r="D53" s="65">
        <v>685019</v>
      </c>
      <c r="E53" s="65">
        <v>47210</v>
      </c>
      <c r="F53" s="65">
        <v>1399429</v>
      </c>
      <c r="G53" s="65">
        <v>340810</v>
      </c>
      <c r="H53" s="65">
        <v>686409</v>
      </c>
      <c r="I53" s="65">
        <v>260703</v>
      </c>
      <c r="J53" s="65">
        <v>1546505</v>
      </c>
      <c r="K53" s="65">
        <v>178763</v>
      </c>
      <c r="L53" s="65">
        <v>1180122</v>
      </c>
      <c r="M53" s="66" t="s">
        <v>165</v>
      </c>
      <c r="N53" s="66" t="s">
        <v>165</v>
      </c>
      <c r="O53" s="65">
        <v>10969094</v>
      </c>
      <c r="P53" s="65">
        <v>2784598</v>
      </c>
    </row>
    <row r="54" spans="1:16" ht="18.75" customHeight="1">
      <c r="A54" s="83" t="s">
        <v>349</v>
      </c>
      <c r="B54" s="65">
        <v>316108</v>
      </c>
      <c r="C54" s="65">
        <v>552869</v>
      </c>
      <c r="D54" s="65">
        <v>324919</v>
      </c>
      <c r="E54" s="65">
        <v>19365</v>
      </c>
      <c r="F54" s="65">
        <v>1020031</v>
      </c>
      <c r="G54" s="105">
        <v>263409</v>
      </c>
      <c r="H54" s="65">
        <v>672252</v>
      </c>
      <c r="I54" s="65">
        <v>182794</v>
      </c>
      <c r="J54" s="65">
        <v>364642</v>
      </c>
      <c r="K54" s="65">
        <v>387385</v>
      </c>
      <c r="L54" s="65">
        <v>739249</v>
      </c>
      <c r="M54" s="66" t="s">
        <v>165</v>
      </c>
      <c r="N54" s="66" t="s">
        <v>165</v>
      </c>
      <c r="O54" s="65">
        <v>5669158</v>
      </c>
      <c r="P54" s="65">
        <v>1166836</v>
      </c>
    </row>
    <row r="55" spans="1:16" ht="18.75" customHeight="1">
      <c r="A55" s="83" t="s">
        <v>348</v>
      </c>
      <c r="B55" s="65">
        <v>624345</v>
      </c>
      <c r="C55" s="65">
        <v>894304</v>
      </c>
      <c r="D55" s="65">
        <v>368561</v>
      </c>
      <c r="E55" s="65">
        <v>37806</v>
      </c>
      <c r="F55" s="65">
        <v>678648</v>
      </c>
      <c r="G55" s="105">
        <v>214895</v>
      </c>
      <c r="H55" s="65">
        <v>883108</v>
      </c>
      <c r="I55" s="65">
        <v>199082</v>
      </c>
      <c r="J55" s="65">
        <v>645580</v>
      </c>
      <c r="K55" s="65">
        <v>168050</v>
      </c>
      <c r="L55" s="65">
        <v>696223</v>
      </c>
      <c r="M55" s="66" t="s">
        <v>165</v>
      </c>
      <c r="N55" s="66" t="s">
        <v>165</v>
      </c>
      <c r="O55" s="65">
        <v>6512920</v>
      </c>
      <c r="P55" s="65">
        <v>1313295</v>
      </c>
    </row>
    <row r="56" spans="1:16" ht="18.75" customHeight="1">
      <c r="A56" s="294" t="s">
        <v>347</v>
      </c>
      <c r="B56" s="289">
        <f>SUM(B23:B55)</f>
        <v>24856392</v>
      </c>
      <c r="C56" s="289">
        <f>SUM(C23:C55)</f>
        <v>29729581</v>
      </c>
      <c r="D56" s="289">
        <f>SUM(D23:D55)</f>
        <v>12308106</v>
      </c>
      <c r="E56" s="289">
        <f>SUM(E23:E55)</f>
        <v>1405019</v>
      </c>
      <c r="F56" s="289">
        <f>SUM(F23:F55)</f>
        <v>23780030</v>
      </c>
      <c r="G56" s="289">
        <f>SUM(G23:G55)</f>
        <v>10746043</v>
      </c>
      <c r="H56" s="289">
        <f>SUM(H23:H55)</f>
        <v>29295039</v>
      </c>
      <c r="I56" s="289">
        <f>SUM(I23:I55)</f>
        <v>5587147</v>
      </c>
      <c r="J56" s="289">
        <f>SUM(J23:J55)</f>
        <v>26400220</v>
      </c>
      <c r="K56" s="289">
        <f>SUM(K23:K55)</f>
        <v>1927347</v>
      </c>
      <c r="L56" s="289">
        <f>SUM(L23:L55)</f>
        <v>23752738</v>
      </c>
      <c r="M56" s="289">
        <f>SUM(M23:M55)</f>
        <v>392794</v>
      </c>
      <c r="N56" s="290" t="s">
        <v>165</v>
      </c>
      <c r="O56" s="289">
        <f>SUM(O23:O55)</f>
        <v>187430470</v>
      </c>
      <c r="P56" s="289">
        <f>SUM(P23:P55)</f>
        <v>63891313</v>
      </c>
    </row>
    <row r="57" spans="1:16" ht="18.75" customHeight="1">
      <c r="A57" s="41" t="s">
        <v>346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8.75" customHeight="1">
      <c r="A58" s="4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8.75" customHeight="1">
      <c r="A59" s="41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1:16" ht="18.75" customHeight="1">
      <c r="A60" s="4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</sheetData>
  <sheetProtection/>
  <mergeCells count="18">
    <mergeCell ref="N5:N6"/>
    <mergeCell ref="O5:O6"/>
    <mergeCell ref="P5:P6"/>
    <mergeCell ref="A3:P3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5:A6"/>
    <mergeCell ref="O1:P1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2013-05-30T00:30:48Z</cp:lastPrinted>
  <dcterms:created xsi:type="dcterms:W3CDTF">1998-01-13T23:50:51Z</dcterms:created>
  <dcterms:modified xsi:type="dcterms:W3CDTF">2013-05-30T00:31:29Z</dcterms:modified>
  <cp:category/>
  <cp:version/>
  <cp:contentType/>
  <cp:contentStatus/>
</cp:coreProperties>
</file>