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4"/>
  </bookViews>
  <sheets>
    <sheet name="230" sheetId="1" r:id="rId1"/>
    <sheet name="232" sheetId="2" r:id="rId2"/>
    <sheet name="234" sheetId="3" r:id="rId3"/>
    <sheet name="236" sheetId="4" r:id="rId4"/>
    <sheet name="238" sheetId="5" r:id="rId5"/>
  </sheets>
  <definedNames>
    <definedName name="_xlnm.Print_Area" localSheetId="0">'230'!$A$1:$P$52</definedName>
    <definedName name="_xlnm.Print_Area" localSheetId="1">'232'!$A$1:$S$58</definedName>
    <definedName name="_xlnm.Print_Area" localSheetId="2">'234'!$A$1:$Z$58</definedName>
    <definedName name="_xlnm.Print_Area" localSheetId="3">'236'!$A$1:$AC$62</definedName>
    <definedName name="_xlnm.Print_Area" localSheetId="4">'238'!$A$1:$N$67</definedName>
  </definedNames>
  <calcPr fullCalcOnLoad="1"/>
</workbook>
</file>

<file path=xl/sharedStrings.xml><?xml version="1.0" encoding="utf-8"?>
<sst xmlns="http://schemas.openxmlformats.org/spreadsheetml/2006/main" count="861" uniqueCount="472">
  <si>
    <t>資料　石川県保険課「政府官掌健康保険事業統計表」</t>
  </si>
  <si>
    <t>平 均 標 準 報 酬 月 額 （円）</t>
  </si>
  <si>
    <t>被   保   険   者   数  （人）</t>
  </si>
  <si>
    <t>事　　　 業 　　　所　 　　数</t>
  </si>
  <si>
    <t>平成5年度</t>
  </si>
  <si>
    <t>6 年 度</t>
  </si>
  <si>
    <t>7 年 度</t>
  </si>
  <si>
    <t>8 年 度</t>
  </si>
  <si>
    <t>9 年 度</t>
  </si>
  <si>
    <t>２０　　　社　　　　会　　　　保　　　　障</t>
  </si>
  <si>
    <t>133　　健　　康　　保　　険</t>
  </si>
  <si>
    <t>230　社 会 保 障</t>
  </si>
  <si>
    <t>区　　　　　      分</t>
  </si>
  <si>
    <t>(1)　　健　康　保　険　適　用　状　況</t>
  </si>
  <si>
    <t>資料　石川県保険課</t>
  </si>
  <si>
    <t>移    送    費</t>
  </si>
  <si>
    <t>―</t>
  </si>
  <si>
    <t>育 児 手 当 金</t>
  </si>
  <si>
    <t>出 産 手 当 金</t>
  </si>
  <si>
    <t>出産育児一時金</t>
  </si>
  <si>
    <t>―</t>
  </si>
  <si>
    <t>（配偶者分娩費を含む）</t>
  </si>
  <si>
    <t>分    娩    費</t>
  </si>
  <si>
    <t>（家族埋葬料を含む）</t>
  </si>
  <si>
    <t>埋    葬    料</t>
  </si>
  <si>
    <t>傷 病 手 当 金</t>
  </si>
  <si>
    <t>看    護    費</t>
  </si>
  <si>
    <t>高 額 療 養 費</t>
  </si>
  <si>
    <t>療    養    費</t>
  </si>
  <si>
    <t>訪問看護療養費</t>
  </si>
  <si>
    <t>入院時食事療養費</t>
  </si>
  <si>
    <t>薬  剤  支  給</t>
  </si>
  <si>
    <t>歯  科  診  療</t>
  </si>
  <si>
    <t>一  般  診  療</t>
  </si>
  <si>
    <t>総　　　　　数</t>
  </si>
  <si>
    <t>（単位：金額　千円）</t>
  </si>
  <si>
    <t>(2)    保　 険　 給　 付　 の　 状　 況</t>
  </si>
  <si>
    <t>項　　　　　　　　　　　　目</t>
  </si>
  <si>
    <t>件　　数</t>
  </si>
  <si>
    <t>金　　額</t>
  </si>
  <si>
    <t>資料　石川県厚生援護課</t>
  </si>
  <si>
    <t>加    入    率 （％）</t>
  </si>
  <si>
    <t>被 保 険 者 数 （人）</t>
  </si>
  <si>
    <t>総    人    口 （人）</t>
  </si>
  <si>
    <t>区      　　　分</t>
  </si>
  <si>
    <t>社 会 保 障　231</t>
  </si>
  <si>
    <t>134　　国　民　健　康　保　険</t>
  </si>
  <si>
    <t>133　　健　　 康　　 保　　 険（つづき）</t>
  </si>
  <si>
    <t>(1)　　国 民 健 康 保 険 適 用 状 況</t>
  </si>
  <si>
    <t>資料　石川県厚生援護課</t>
  </si>
  <si>
    <t>歯　科</t>
  </si>
  <si>
    <t>入院外</t>
  </si>
  <si>
    <t>入　院</t>
  </si>
  <si>
    <t>1件当たり日数</t>
  </si>
  <si>
    <t>金　額</t>
  </si>
  <si>
    <t>件　数</t>
  </si>
  <si>
    <t>その他（任意給付）</t>
  </si>
  <si>
    <t>葬  祭  給  付</t>
  </si>
  <si>
    <t>(平成5年度で廃止)</t>
  </si>
  <si>
    <t>(出産育児一時金)</t>
  </si>
  <si>
    <t>助  産  給  付</t>
  </si>
  <si>
    <t>その他の診療費</t>
  </si>
  <si>
    <t>診    療    費</t>
  </si>
  <si>
    <t>食 事 療 養 費</t>
  </si>
  <si>
    <t>薬 剤 の 給 付</t>
  </si>
  <si>
    <t>歯  科  給  付</t>
  </si>
  <si>
    <t>入 院 外 給 付</t>
  </si>
  <si>
    <t>入  院  給  付</t>
  </si>
  <si>
    <t>総         数</t>
  </si>
  <si>
    <t>9 年 度</t>
  </si>
  <si>
    <t>8 年 度</t>
  </si>
  <si>
    <t>7 年 度</t>
  </si>
  <si>
    <t>6 年 度</t>
  </si>
  <si>
    <t>平成5年度</t>
  </si>
  <si>
    <t>項　　　　　        目</t>
  </si>
  <si>
    <t>（単位：金額  千円）</t>
  </si>
  <si>
    <t>(2)　　保　険　給　付　の　状　況（一般給付）</t>
  </si>
  <si>
    <t>134　　国　民　健　康　保　険（つづき）</t>
  </si>
  <si>
    <t>(1)　　厚　生　年　金　適　用　状　況</t>
  </si>
  <si>
    <t>135　　厚　　生　　年　　金</t>
  </si>
  <si>
    <t>232　社 会 保 障</t>
  </si>
  <si>
    <t>平均標準報酬月額（円）</t>
  </si>
  <si>
    <t>被保険者数（人）</t>
  </si>
  <si>
    <t>事業所数</t>
  </si>
  <si>
    <t>資料　石川県保険課</t>
  </si>
  <si>
    <t>（別　　　          計）</t>
  </si>
  <si>
    <t>脱　退　手　当　金</t>
  </si>
  <si>
    <t>通　産　遺　族　年　金</t>
  </si>
  <si>
    <t>通算老齢年金</t>
  </si>
  <si>
    <t>(寡婦、かん夫、遺児を含む)</t>
  </si>
  <si>
    <t>遺族年金</t>
  </si>
  <si>
    <t>障害年金</t>
  </si>
  <si>
    <t>老齢年金　</t>
  </si>
  <si>
    <t>総数</t>
  </si>
  <si>
    <t>9  年  度</t>
  </si>
  <si>
    <t>8  年  度</t>
  </si>
  <si>
    <t>7  年  度</t>
  </si>
  <si>
    <t>6  年  度</t>
  </si>
  <si>
    <t>135　 厚　 生　 年　 金（つづき）</t>
  </si>
  <si>
    <t>(2)　　年　金　給　付　の　状　況</t>
  </si>
  <si>
    <t>項　　　　　    　　目</t>
  </si>
  <si>
    <t>区　分</t>
  </si>
  <si>
    <t>件　数</t>
  </si>
  <si>
    <t>金　額</t>
  </si>
  <si>
    <t>千円</t>
  </si>
  <si>
    <t>　円</t>
  </si>
  <si>
    <t>年金</t>
  </si>
  <si>
    <t>　件</t>
  </si>
  <si>
    <t>年 金 給 付</t>
  </si>
  <si>
    <t>付</t>
  </si>
  <si>
    <t>疾病</t>
  </si>
  <si>
    <t>平均標準報酬月額</t>
  </si>
  <si>
    <t>況</t>
  </si>
  <si>
    <t>失 業 給 付</t>
  </si>
  <si>
    <t>給</t>
  </si>
  <si>
    <t>状</t>
  </si>
  <si>
    <t>疾 病 給 付</t>
  </si>
  <si>
    <t>険</t>
  </si>
  <si>
    <t>標準報酬月額総計</t>
  </si>
  <si>
    <t>用</t>
  </si>
  <si>
    <t>総　　計</t>
  </si>
  <si>
    <t>保</t>
  </si>
  <si>
    <t>　人</t>
  </si>
  <si>
    <t>被  保  険  者  数</t>
  </si>
  <si>
    <t>適</t>
  </si>
  <si>
    <t>収　　入　　済　　額</t>
  </si>
  <si>
    <t>収  入</t>
  </si>
  <si>
    <t>　隻</t>
  </si>
  <si>
    <t>船　　 舶 　　数</t>
  </si>
  <si>
    <t>徴　収　決　定　済　額</t>
  </si>
  <si>
    <t>保険料</t>
  </si>
  <si>
    <t>船 舶 所 有 者 数</t>
  </si>
  <si>
    <t>平 成 ９ 年 度</t>
  </si>
  <si>
    <t>項　　　　　　　目</t>
  </si>
  <si>
    <t>136　　船　　　員　　　保　　　険</t>
  </si>
  <si>
    <t>項　　　　　　　目</t>
  </si>
  <si>
    <t>区　　　　　分</t>
  </si>
  <si>
    <t>資料　石川県国民年金課「国民年金事業状況表」</t>
  </si>
  <si>
    <t>被 保 険 者 数（人）</t>
  </si>
  <si>
    <t>区      　 分</t>
  </si>
  <si>
    <t>社 会 保 障　233</t>
  </si>
  <si>
    <t>137　国　　 民　　 年　　 金</t>
  </si>
  <si>
    <t>(1)　　適　　用　　状　　況</t>
  </si>
  <si>
    <t>資料　石川県国民年金課「国民年金事業状況表」</t>
  </si>
  <si>
    <t>金　額</t>
  </si>
  <si>
    <t>件　数</t>
  </si>
  <si>
    <t>老齢福祉年金</t>
  </si>
  <si>
    <t>死亡一時金</t>
  </si>
  <si>
    <t>遺族基礎年金</t>
  </si>
  <si>
    <t>障害基礎年金</t>
  </si>
  <si>
    <t>老齢基礎年金</t>
  </si>
  <si>
    <t>寡 婦 年 金</t>
  </si>
  <si>
    <t>遺 児 年 金</t>
  </si>
  <si>
    <t>準母子年金</t>
  </si>
  <si>
    <t>母 子 年 金</t>
  </si>
  <si>
    <t>障 害 年 金</t>
  </si>
  <si>
    <t>通算老齢年金</t>
  </si>
  <si>
    <t>5 年 年 金</t>
  </si>
  <si>
    <t>老 齢 年 金</t>
  </si>
  <si>
    <t>総       数</t>
  </si>
  <si>
    <t>9 年 度</t>
  </si>
  <si>
    <t>8 年 度</t>
  </si>
  <si>
    <t>7 年 度</t>
  </si>
  <si>
    <t>6 年 度</t>
  </si>
  <si>
    <t>平成5年度</t>
  </si>
  <si>
    <t>区  分</t>
  </si>
  <si>
    <t>項　　　　目</t>
  </si>
  <si>
    <t>（単位：金額　千円）</t>
  </si>
  <si>
    <t>(2)　　保　険　給　付　の　状　況</t>
  </si>
  <si>
    <t>137　　国　　民　　年　　金（つづき）</t>
  </si>
  <si>
    <t>資料　石川県雇用保険課「雇用保険業務統計」</t>
  </si>
  <si>
    <t>分類不能</t>
  </si>
  <si>
    <t>公              務</t>
  </si>
  <si>
    <t>サ  ー  ビ  ス  業</t>
  </si>
  <si>
    <t>電気・ガス・熱供給・水道業</t>
  </si>
  <si>
    <t>金融・保険、不動産業</t>
  </si>
  <si>
    <t>その他</t>
  </si>
  <si>
    <t>機 械 関 係</t>
  </si>
  <si>
    <t>金属製品</t>
  </si>
  <si>
    <t>非鉄金属製品</t>
  </si>
  <si>
    <t>鉄      鋼      業</t>
  </si>
  <si>
    <t>窯業・土石製品</t>
  </si>
  <si>
    <t>化 学 関 係</t>
  </si>
  <si>
    <t>パルプ・紙、出版・印刷関係</t>
  </si>
  <si>
    <t>木材家具関係</t>
  </si>
  <si>
    <t>繊 維 関 係</t>
  </si>
  <si>
    <t>食料・飲料・たばこ・飼料</t>
  </si>
  <si>
    <t>製　　　　造　　　　業</t>
  </si>
  <si>
    <t>建　　　　設　　　　業</t>
  </si>
  <si>
    <t>鉱　　　　　　　　　業</t>
  </si>
  <si>
    <t>漁業</t>
  </si>
  <si>
    <t>林業</t>
  </si>
  <si>
    <t>農　　　　　　　　　業</t>
  </si>
  <si>
    <t>以　上</t>
  </si>
  <si>
    <t>以　下</t>
  </si>
  <si>
    <t>以上</t>
  </si>
  <si>
    <t>以下</t>
  </si>
  <si>
    <t>500人</t>
  </si>
  <si>
    <t>100　～</t>
  </si>
  <si>
    <t>30　～</t>
  </si>
  <si>
    <t>5　～</t>
  </si>
  <si>
    <t>4　人</t>
  </si>
  <si>
    <t>総　数</t>
  </si>
  <si>
    <t>100 ～</t>
  </si>
  <si>
    <t>30 ～</t>
  </si>
  <si>
    <t>5 ～</t>
  </si>
  <si>
    <t>4人</t>
  </si>
  <si>
    <t>総　数</t>
  </si>
  <si>
    <t>被　　保　　険　　者　　数　　（人）</t>
  </si>
  <si>
    <t>事　　　　業　　　　所　　　　数　　(所)</t>
  </si>
  <si>
    <t>234　社 会 保 障</t>
  </si>
  <si>
    <t>138　　　雇　 　　 　用  　　　　保　 　　 　険</t>
  </si>
  <si>
    <t>(1)　　産業別、規模別適用事業所数及び被保険者数（平成9年度）</t>
  </si>
  <si>
    <t>産　　　業　　　別</t>
  </si>
  <si>
    <t>卸売業・小売業、飲食店</t>
  </si>
  <si>
    <t>運輸･通信業</t>
  </si>
  <si>
    <t>資料　石川労働基準局「業務概要」</t>
  </si>
  <si>
    <t>円</t>
  </si>
  <si>
    <t>千円</t>
  </si>
  <si>
    <t>人</t>
  </si>
  <si>
    <t>葬   祭</t>
  </si>
  <si>
    <t>遺   族</t>
  </si>
  <si>
    <t>労働者数</t>
  </si>
  <si>
    <t>年　　度</t>
  </si>
  <si>
    <t>１ 件 当 た
り　障　害
補　償　費</t>
  </si>
  <si>
    <t>1件当たり遺族補　　　　　　　　　　　償費及び葬祭料</t>
  </si>
  <si>
    <t>１日当　　　　　た　り
休業補　　　　　償　費</t>
  </si>
  <si>
    <t>１日当
た　り
療養補
償　費</t>
  </si>
  <si>
    <t>保   険   金　　　　
支 出 済 額</t>
  </si>
  <si>
    <t>保  険  料
収 入 済 額</t>
  </si>
  <si>
    <t>労災保険　加入事業　所　　数</t>
  </si>
  <si>
    <t>(1)　　労災保険事業成績及び各種補償費平均支給額</t>
  </si>
  <si>
    <t>社 会 保 障　235</t>
  </si>
  <si>
    <t>139　　労　　　災　　　保　　　険</t>
  </si>
  <si>
    <t>年金等給付</t>
  </si>
  <si>
    <t>葬祭</t>
  </si>
  <si>
    <t>遺族</t>
  </si>
  <si>
    <t>障害</t>
  </si>
  <si>
    <t>休　　　業</t>
  </si>
  <si>
    <t>療　　　養</t>
  </si>
  <si>
    <t>総数</t>
  </si>
  <si>
    <t>通 勤 災 害</t>
  </si>
  <si>
    <t>業 務 災 害</t>
  </si>
  <si>
    <t>項　  目</t>
  </si>
  <si>
    <t>（単位：金額  千円）</t>
  </si>
  <si>
    <t>(2)    労働者災害補償保険給付状況</t>
  </si>
  <si>
    <t>139　　労　　　災　　　保　　　険（つづき）</t>
  </si>
  <si>
    <t>新　規</t>
  </si>
  <si>
    <t>日　数</t>
  </si>
  <si>
    <t>注　通勤災害も含む。</t>
  </si>
  <si>
    <t>合計</t>
  </si>
  <si>
    <t>その他の事業</t>
  </si>
  <si>
    <t>―</t>
  </si>
  <si>
    <t>電気ガス水道又は
熱供給事業</t>
  </si>
  <si>
    <t>運輸業</t>
  </si>
  <si>
    <t>製造業</t>
  </si>
  <si>
    <t>建設事業</t>
  </si>
  <si>
    <t>鉱業</t>
  </si>
  <si>
    <t>漁業</t>
  </si>
  <si>
    <t>林業</t>
  </si>
  <si>
    <t>産業別</t>
  </si>
  <si>
    <t>構成比
(％)</t>
  </si>
  <si>
    <t>合　　計</t>
  </si>
  <si>
    <t>年　　金</t>
  </si>
  <si>
    <t>葬 祭 料</t>
  </si>
  <si>
    <t>遺　　族
（補　償）</t>
  </si>
  <si>
    <t>障　　害
（補　償）</t>
  </si>
  <si>
    <t>休　　養
（補　償）</t>
  </si>
  <si>
    <t>療　　養
（補　償）</t>
  </si>
  <si>
    <t>区分</t>
  </si>
  <si>
    <t>(単位：千円)</t>
  </si>
  <si>
    <t>(3)　産業別労働者災害補償保険給付支払状況（平成9年度）</t>
  </si>
  <si>
    <t>139　　労　　災　　保　　険（つづき）</t>
  </si>
  <si>
    <t>日    雇</t>
  </si>
  <si>
    <t>高 齢 者
給 付 金</t>
  </si>
  <si>
    <t>特    例
一 時 金</t>
  </si>
  <si>
    <t>一    般
失 業 者</t>
  </si>
  <si>
    <t>就 職 促 進　　　　　給  付  額</t>
  </si>
  <si>
    <t>求　 　職　　 者　　 給　　 付</t>
  </si>
  <si>
    <t>雇用保険料
収 入 済 額</t>
  </si>
  <si>
    <t>（単位：金額　千円）</t>
  </si>
  <si>
    <t>年　　　　　度</t>
  </si>
  <si>
    <t>平　　成　　5　　年　　度</t>
  </si>
  <si>
    <t>138　　雇　　　用　　　保　　　険（つづき）</t>
  </si>
  <si>
    <t>(2)　　保　険　料　収　入　及　び　給　付</t>
  </si>
  <si>
    <t>資料　石川県長寿社会課、厚生援護課、子育て支援課、障害福祉課</t>
  </si>
  <si>
    <t>注　  （　）は通所・利用定員で外数</t>
  </si>
  <si>
    <t>点字図書館</t>
  </si>
  <si>
    <t>婦人保護施設</t>
  </si>
  <si>
    <t>重度身体障害者授産施設</t>
  </si>
  <si>
    <t>売春防止法関係</t>
  </si>
  <si>
    <t>身体障害者授産施設</t>
  </si>
  <si>
    <t>老人憩の家</t>
  </si>
  <si>
    <t>身体障害者療護施設</t>
  </si>
  <si>
    <t>Ｂ　  型</t>
  </si>
  <si>
    <t>重度身体障害者更生援護施設</t>
  </si>
  <si>
    <t>Ａ　  型</t>
  </si>
  <si>
    <t xml:space="preserve">身体障害者福祉施設 </t>
  </si>
  <si>
    <t>特 Ａ 型</t>
  </si>
  <si>
    <t>老人福祉
      センター</t>
  </si>
  <si>
    <t>救護施設</t>
  </si>
  <si>
    <t>Ｅ　　型</t>
  </si>
  <si>
    <t>生活保護施設</t>
  </si>
  <si>
    <t>Ｄ　  型</t>
  </si>
  <si>
    <t>重症心身障害児施設</t>
  </si>
  <si>
    <t>肢体不自由児施設</t>
  </si>
  <si>
    <t>Ａ　　型</t>
  </si>
  <si>
    <t>デイサービス
      センター</t>
  </si>
  <si>
    <t>世帯</t>
  </si>
  <si>
    <t>母子生活支援施設</t>
  </si>
  <si>
    <t>軽費老人ホーム</t>
  </si>
  <si>
    <t>助産施設</t>
  </si>
  <si>
    <t>養護老人ホーム</t>
  </si>
  <si>
    <t>精神薄弱児通園施設</t>
  </si>
  <si>
    <t>特別養護老人ホーム</t>
  </si>
  <si>
    <t>精薄児施設</t>
  </si>
  <si>
    <t>老人福祉施設</t>
  </si>
  <si>
    <t>乳児院</t>
  </si>
  <si>
    <t>援護施設</t>
  </si>
  <si>
    <t>児童養護施設</t>
  </si>
  <si>
    <t>精神薄弱者福祉施設</t>
  </si>
  <si>
    <t>児童自立支援施設</t>
  </si>
  <si>
    <t>身体障害者福祉センター</t>
  </si>
  <si>
    <t>児童福祉施設</t>
  </si>
  <si>
    <t>身体障害者福祉工場</t>
  </si>
  <si>
    <t>施設数計　</t>
  </si>
  <si>
    <t>利用) 定員</t>
  </si>
  <si>
    <t>入所(通所・</t>
  </si>
  <si>
    <t>施設数</t>
  </si>
  <si>
    <t>施　　　設　　　名</t>
  </si>
  <si>
    <t>236　社 会 保 障</t>
  </si>
  <si>
    <t>140　　福祉施設数及び定員数（平成10年4月1日現在）</t>
  </si>
  <si>
    <t>資料　石川県長寿社会課</t>
  </si>
  <si>
    <t>資料　石川県長寿社会課</t>
  </si>
  <si>
    <t xml:space="preserve">       構成されている世帯または65歳未満の者のみで構成されている世帯をいう。</t>
  </si>
  <si>
    <t xml:space="preserve">   2　「被保護世帯」とは生活保護法による保護（一時扶助の単給を除く）を受けている世帯をいう。</t>
  </si>
  <si>
    <t>注 1　平成7年度より身体障害者に関わる人数を含む。また、被保護世帯の集計をしていない。</t>
  </si>
  <si>
    <t>…</t>
  </si>
  <si>
    <t>世    帯</t>
  </si>
  <si>
    <t>ルパー数</t>
  </si>
  <si>
    <t>数</t>
  </si>
  <si>
    <t>その他の</t>
  </si>
  <si>
    <t>老人のみ</t>
  </si>
  <si>
    <t>被保護世帯以外のもの</t>
  </si>
  <si>
    <t>被 保 護 世 帯</t>
  </si>
  <si>
    <t>総　　　　　数</t>
  </si>
  <si>
    <t>ホームヘ</t>
  </si>
  <si>
    <t>市町村</t>
  </si>
  <si>
    <t>年　   度</t>
  </si>
  <si>
    <t>運　営　委　託</t>
  </si>
  <si>
    <t>社 会 保 障　237</t>
  </si>
  <si>
    <t>142　　老　 人　 福　 祉　 状　 況</t>
  </si>
  <si>
    <t>(1)　　ホームヘルパーの派遣状況（各年度末現在）</t>
  </si>
  <si>
    <t>　 3　「老人のみ世帯」とは65歳以上の者のみで構成されている世帯、「その他の世帯」とは65歳以上の老人と65歳未満の者で</t>
  </si>
  <si>
    <t>措　　　置</t>
  </si>
  <si>
    <t>派　　遣　　対　　象　　世　　帯　　数</t>
  </si>
  <si>
    <t>金　　額</t>
  </si>
  <si>
    <t>件　　数</t>
  </si>
  <si>
    <t>金　　額</t>
  </si>
  <si>
    <t>件　　数</t>
  </si>
  <si>
    <t>入　　院　　外</t>
  </si>
  <si>
    <t>入　　　　　院</t>
  </si>
  <si>
    <t>年　    度</t>
  </si>
  <si>
    <t>調　　　剤</t>
  </si>
  <si>
    <t>歯　　　科</t>
  </si>
  <si>
    <t>医　　　　　　　　　　科</t>
  </si>
  <si>
    <t>合　　　    計</t>
  </si>
  <si>
    <t>（単位：金額　百万円）</t>
  </si>
  <si>
    <t>(2)　老人保健法に基づく老人医療費支出状況（各年度末現在）</t>
  </si>
  <si>
    <t>142　　老　 人　 福　 祉　 状　 況（つ づ き）</t>
  </si>
  <si>
    <t>そ　の　他
（施設療養を含む）</t>
  </si>
  <si>
    <t>資料　石川県厚生援護課「生活保護統計調査」</t>
  </si>
  <si>
    <t>注　  人員については月平均、金額については年額である。</t>
  </si>
  <si>
    <t>保護施設事務費及び委託事務費</t>
  </si>
  <si>
    <t>保 護 費</t>
  </si>
  <si>
    <t>保護人員</t>
  </si>
  <si>
    <t>葬　祭　扶　助</t>
  </si>
  <si>
    <t>生　業　扶　助</t>
  </si>
  <si>
    <t>出　産　扶　助</t>
  </si>
  <si>
    <t>医　療　扶　助</t>
  </si>
  <si>
    <t>教　育　扶　助</t>
  </si>
  <si>
    <t>住　宅　扶　助</t>
  </si>
  <si>
    <t>保護人員</t>
  </si>
  <si>
    <t>生　活　扶　助</t>
  </si>
  <si>
    <t>総  　額</t>
  </si>
  <si>
    <t>延 人 員</t>
  </si>
  <si>
    <t>合　　　　計</t>
  </si>
  <si>
    <t>9　年　度</t>
  </si>
  <si>
    <t>8　年　度</t>
  </si>
  <si>
    <t>7　年　度</t>
  </si>
  <si>
    <t>6　年　度</t>
  </si>
  <si>
    <t>項　　　　　　　　目</t>
  </si>
  <si>
    <t>（単位：人、千円）</t>
  </si>
  <si>
    <t>143　　生　活　保　護　状　況</t>
  </si>
  <si>
    <t>資料　石川県子育て支援課「児童福祉統計」</t>
  </si>
  <si>
    <t>内浦町</t>
  </si>
  <si>
    <t>白峰村</t>
  </si>
  <si>
    <t>珠洲郡</t>
  </si>
  <si>
    <t>尾口村</t>
  </si>
  <si>
    <t>鳥越村</t>
  </si>
  <si>
    <t>柳田村</t>
  </si>
  <si>
    <t>吉野谷村</t>
  </si>
  <si>
    <t>能都町</t>
  </si>
  <si>
    <t>河内村</t>
  </si>
  <si>
    <t>門前町</t>
  </si>
  <si>
    <t>野々市町</t>
  </si>
  <si>
    <t>穴水町</t>
  </si>
  <si>
    <t>鶴来町</t>
  </si>
  <si>
    <t>鳳至郡</t>
  </si>
  <si>
    <t>美川町</t>
  </si>
  <si>
    <t>石川郡</t>
  </si>
  <si>
    <t>鹿西町</t>
  </si>
  <si>
    <t>能登島町</t>
  </si>
  <si>
    <t>川北町</t>
  </si>
  <si>
    <t>鹿島町</t>
  </si>
  <si>
    <t>辰口町</t>
  </si>
  <si>
    <t>中島町</t>
  </si>
  <si>
    <t>寺井町</t>
  </si>
  <si>
    <t>鳥屋町</t>
  </si>
  <si>
    <t>根上町</t>
  </si>
  <si>
    <t>田鶴浜町</t>
  </si>
  <si>
    <t>能美郡</t>
  </si>
  <si>
    <t>鹿島郡</t>
  </si>
  <si>
    <t>山中町</t>
  </si>
  <si>
    <t>押水町</t>
  </si>
  <si>
    <t>江沼郡</t>
  </si>
  <si>
    <t>志賀町</t>
  </si>
  <si>
    <t>志雄町</t>
  </si>
  <si>
    <t>松任市</t>
  </si>
  <si>
    <t>富来町</t>
  </si>
  <si>
    <t>羽咋市</t>
  </si>
  <si>
    <t>羽咋郡</t>
  </si>
  <si>
    <t>加賀市</t>
  </si>
  <si>
    <t>珠洲市</t>
  </si>
  <si>
    <t>内灘町</t>
  </si>
  <si>
    <t>輪島市</t>
  </si>
  <si>
    <t>宇ノ気町</t>
  </si>
  <si>
    <t>小松市</t>
  </si>
  <si>
    <t>七塚町</t>
  </si>
  <si>
    <t>七尾市</t>
  </si>
  <si>
    <t>高松町</t>
  </si>
  <si>
    <t>金沢市</t>
  </si>
  <si>
    <t>津幡町</t>
  </si>
  <si>
    <t>河北郡</t>
  </si>
  <si>
    <t>総   数</t>
  </si>
  <si>
    <t>入所人員</t>
  </si>
  <si>
    <t>保育児童定員</t>
  </si>
  <si>
    <t>保 母 数</t>
  </si>
  <si>
    <t>保育所数</t>
  </si>
  <si>
    <t>市町村別</t>
  </si>
  <si>
    <t>141　　市町村別保育状況（平成10年4月1日現在）</t>
  </si>
  <si>
    <t>市　町　村　別</t>
  </si>
  <si>
    <t>注　  主任児童委員分を含む。</t>
  </si>
  <si>
    <t>県計</t>
  </si>
  <si>
    <t>そ の 他</t>
  </si>
  <si>
    <t>生活環境</t>
  </si>
  <si>
    <t>非行･養護･健全育成</t>
  </si>
  <si>
    <t>年金・保険</t>
  </si>
  <si>
    <t>生 活 費</t>
  </si>
  <si>
    <t>仕　　事</t>
  </si>
  <si>
    <t>健　　康</t>
  </si>
  <si>
    <t>住　　居</t>
  </si>
  <si>
    <t>家族関係</t>
  </si>
  <si>
    <t>地域福祉</t>
  </si>
  <si>
    <t>計</t>
  </si>
  <si>
    <t>(人)</t>
  </si>
  <si>
    <t>社 会 保 障　239</t>
  </si>
  <si>
    <t>238　社 会 保 障</t>
  </si>
  <si>
    <t>144　　市町村別民生委員（児童委員）の活動状況（平成9年度）</t>
  </si>
  <si>
    <t>定　　数</t>
  </si>
  <si>
    <t>問　　　題　　　別　　　相　　　談　　　指　　　導　　　件　　　数</t>
  </si>
  <si>
    <t>市町村別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</si>
</sst>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 "/>
    <numFmt numFmtId="178" formatCode="\(#,##0\)"/>
    <numFmt numFmtId="179" formatCode="#,##0_ ;[Red]\-#,##0\ "/>
  </numFmts>
  <fonts count="4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39" fontId="0" fillId="0" borderId="10" xfId="0" applyNumberFormat="1" applyFont="1" applyFill="1" applyBorder="1" applyAlignment="1" applyProtection="1">
      <alignment vertical="center"/>
      <protection/>
    </xf>
    <xf numFmtId="2" fontId="0" fillId="0" borderId="1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horizontal="right" vertical="top"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top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distributed" vertical="center"/>
      <protection/>
    </xf>
    <xf numFmtId="0" fontId="12" fillId="0" borderId="12" xfId="0" applyFont="1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2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distributed" vertical="center"/>
      <protection/>
    </xf>
    <xf numFmtId="0" fontId="0" fillId="0" borderId="35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36" xfId="0" applyFill="1" applyBorder="1" applyAlignment="1" applyProtection="1">
      <alignment horizontal="distributed" vertical="center"/>
      <protection/>
    </xf>
    <xf numFmtId="0" fontId="0" fillId="0" borderId="37" xfId="0" applyFill="1" applyBorder="1" applyAlignment="1" applyProtection="1">
      <alignment horizontal="distributed" vertical="center"/>
      <protection/>
    </xf>
    <xf numFmtId="0" fontId="0" fillId="0" borderId="38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left" vertical="center" indent="2"/>
      <protection/>
    </xf>
    <xf numFmtId="0" fontId="0" fillId="0" borderId="15" xfId="0" applyFill="1" applyBorder="1" applyAlignment="1" applyProtection="1">
      <alignment horizontal="left" vertical="center" indent="2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0" fontId="30" fillId="0" borderId="12" xfId="0" applyFont="1" applyFill="1" applyBorder="1" applyAlignment="1" applyProtection="1">
      <alignment horizontal="distributed" vertical="center" shrinkToFit="1"/>
      <protection/>
    </xf>
    <xf numFmtId="0" fontId="30" fillId="0" borderId="0" xfId="0" applyFont="1" applyFill="1" applyBorder="1" applyAlignment="1" applyProtection="1">
      <alignment horizontal="distributed" vertical="center" shrinkToFit="1"/>
      <protection/>
    </xf>
    <xf numFmtId="0" fontId="31" fillId="0" borderId="12" xfId="0" applyFont="1" applyFill="1" applyBorder="1" applyAlignment="1" applyProtection="1">
      <alignment horizontal="distributed"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left" vertical="center" inden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37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12" xfId="0" applyFont="1" applyFill="1" applyBorder="1" applyAlignment="1" applyProtection="1">
      <alignment vertical="top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76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distributed" vertical="center" shrinkToFit="1"/>
      <protection/>
    </xf>
    <xf numFmtId="0" fontId="11" fillId="0" borderId="0" xfId="0" applyFont="1" applyFill="1" applyBorder="1" applyAlignment="1" applyProtection="1">
      <alignment horizontal="distributed" vertical="center" wrapText="1" shrinkToFit="1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right" vertical="center"/>
      <protection/>
    </xf>
    <xf numFmtId="0" fontId="0" fillId="0" borderId="45" xfId="0" applyFill="1" applyBorder="1" applyAlignment="1" applyProtection="1">
      <alignment horizontal="right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8" fillId="0" borderId="11" xfId="0" applyFont="1" applyFill="1" applyBorder="1" applyAlignment="1" applyProtection="1" quotePrefix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178" fontId="0" fillId="0" borderId="10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horizontal="distributed" vertical="center"/>
      <protection/>
    </xf>
    <xf numFmtId="179" fontId="0" fillId="0" borderId="10" xfId="0" applyNumberFormat="1" applyFont="1" applyFill="1" applyBorder="1" applyAlignment="1" applyProtection="1">
      <alignment horizontal="distributed" vertical="center"/>
      <protection/>
    </xf>
    <xf numFmtId="179" fontId="0" fillId="0" borderId="46" xfId="0" applyNumberFormat="1" applyFont="1" applyFill="1" applyBorder="1" applyAlignment="1" applyProtection="1">
      <alignment horizontal="left" vertical="center"/>
      <protection/>
    </xf>
    <xf numFmtId="179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horizontal="distributed" vertical="center"/>
      <protection/>
    </xf>
    <xf numFmtId="179" fontId="0" fillId="0" borderId="0" xfId="0" applyNumberFormat="1" applyFont="1" applyFill="1" applyBorder="1" applyAlignment="1" applyProtection="1">
      <alignment horizontal="distributed" vertical="center"/>
      <protection/>
    </xf>
    <xf numFmtId="179" fontId="0" fillId="0" borderId="47" xfId="0" applyNumberFormat="1" applyFont="1" applyFill="1" applyBorder="1" applyAlignment="1" applyProtection="1">
      <alignment horizontal="left" vertical="center"/>
      <protection/>
    </xf>
    <xf numFmtId="179" fontId="0" fillId="0" borderId="2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horizontal="left" vertical="center"/>
      <protection/>
    </xf>
    <xf numFmtId="179" fontId="0" fillId="0" borderId="28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center" vertical="center"/>
      <protection/>
    </xf>
    <xf numFmtId="179" fontId="0" fillId="0" borderId="47" xfId="0" applyNumberFormat="1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179" fontId="0" fillId="0" borderId="0" xfId="0" applyNumberFormat="1" applyFont="1" applyFill="1" applyAlignment="1" applyProtection="1">
      <alignment horizontal="right"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Alignment="1">
      <alignment horizontal="left" vertical="center"/>
    </xf>
    <xf numFmtId="179" fontId="0" fillId="0" borderId="0" xfId="0" applyNumberFormat="1" applyFont="1" applyFill="1" applyAlignment="1" applyProtection="1">
      <alignment horizontal="lef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distributed" vertical="center"/>
    </xf>
    <xf numFmtId="179" fontId="0" fillId="0" borderId="0" xfId="0" applyNumberFormat="1" applyFill="1" applyAlignment="1">
      <alignment horizontal="left" vertical="center" wrapText="1"/>
    </xf>
    <xf numFmtId="179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applyProtection="1" quotePrefix="1">
      <alignment horizontal="right" vertical="center"/>
      <protection/>
    </xf>
    <xf numFmtId="178" fontId="7" fillId="0" borderId="0" xfId="0" applyNumberFormat="1" applyFont="1" applyFill="1" applyAlignment="1" applyProtection="1" quotePrefix="1">
      <alignment horizontal="right" vertical="center"/>
      <protection/>
    </xf>
    <xf numFmtId="179" fontId="7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 applyProtection="1">
      <alignment vertical="center"/>
      <protection/>
    </xf>
    <xf numFmtId="179" fontId="7" fillId="0" borderId="13" xfId="0" applyNumberFormat="1" applyFont="1" applyFill="1" applyBorder="1" applyAlignment="1" applyProtection="1">
      <alignment horizontal="distributed" vertical="center"/>
      <protection/>
    </xf>
    <xf numFmtId="179" fontId="7" fillId="0" borderId="22" xfId="0" applyNumberFormat="1" applyFont="1" applyFill="1" applyBorder="1" applyAlignment="1" applyProtection="1">
      <alignment horizontal="distributed" vertical="center"/>
      <protection/>
    </xf>
    <xf numFmtId="179" fontId="7" fillId="0" borderId="0" xfId="0" applyNumberFormat="1" applyFont="1" applyFill="1" applyBorder="1" applyAlignment="1" applyProtection="1">
      <alignment horizontal="left" vertical="center"/>
      <protection/>
    </xf>
    <xf numFmtId="179" fontId="8" fillId="0" borderId="28" xfId="0" applyNumberFormat="1" applyFont="1" applyFill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179" fontId="0" fillId="0" borderId="12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Continuous" vertical="center"/>
      <protection/>
    </xf>
    <xf numFmtId="37" fontId="8" fillId="0" borderId="18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37" fontId="8" fillId="0" borderId="22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left" vertical="center" indent="2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10" xfId="0" applyFont="1" applyFill="1" applyBorder="1" applyAlignment="1" applyProtection="1">
      <alignment horizontal="left"/>
      <protection/>
    </xf>
    <xf numFmtId="37" fontId="0" fillId="0" borderId="25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distributed"/>
      <protection/>
    </xf>
    <xf numFmtId="0" fontId="8" fillId="0" borderId="0" xfId="0" applyFont="1" applyFill="1" applyBorder="1" applyAlignment="1" applyProtection="1">
      <alignment horizontal="distributed"/>
      <protection/>
    </xf>
    <xf numFmtId="37" fontId="0" fillId="0" borderId="28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/>
    </xf>
    <xf numFmtId="37" fontId="8" fillId="0" borderId="28" xfId="0" applyNumberFormat="1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8" fillId="0" borderId="13" xfId="0" applyFont="1" applyFill="1" applyBorder="1" applyAlignment="1" applyProtection="1">
      <alignment horizontal="distributed"/>
      <protection/>
    </xf>
    <xf numFmtId="0" fontId="8" fillId="0" borderId="22" xfId="0" applyFont="1" applyFill="1" applyBorder="1" applyAlignment="1" applyProtection="1">
      <alignment horizontal="distributed"/>
      <protection/>
    </xf>
    <xf numFmtId="37" fontId="8" fillId="0" borderId="53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7" fontId="8" fillId="0" borderId="29" xfId="0" applyNumberFormat="1" applyFont="1" applyFill="1" applyBorder="1" applyAlignment="1" applyProtection="1">
      <alignment horizontal="right"/>
      <protection/>
    </xf>
    <xf numFmtId="37" fontId="8" fillId="0" borderId="22" xfId="0" applyNumberFormat="1" applyFont="1" applyFill="1" applyBorder="1" applyAlignment="1" applyProtection="1">
      <alignment horizontal="right"/>
      <protection/>
    </xf>
    <xf numFmtId="37" fontId="0" fillId="0" borderId="26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37" fontId="8" fillId="0" borderId="26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0" fillId="0" borderId="18" xfId="0" applyNumberFormat="1" applyFon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horizontal="distributed" vertical="center"/>
      <protection/>
    </xf>
    <xf numFmtId="37" fontId="8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distributed" vertical="center"/>
      <protection/>
    </xf>
    <xf numFmtId="37" fontId="8" fillId="0" borderId="0" xfId="0" applyNumberFormat="1" applyFont="1" applyFill="1" applyBorder="1" applyAlignment="1" applyProtection="1">
      <alignment horizontal="center" vertical="center"/>
      <protection/>
    </xf>
    <xf numFmtId="37" fontId="8" fillId="0" borderId="26" xfId="0" applyNumberFormat="1" applyFont="1" applyFill="1" applyBorder="1" applyAlignment="1" applyProtection="1">
      <alignment horizontal="center" vertical="center"/>
      <protection/>
    </xf>
    <xf numFmtId="37" fontId="8" fillId="0" borderId="12" xfId="0" applyNumberFormat="1" applyFont="1" applyFill="1" applyBorder="1" applyAlignment="1" applyProtection="1">
      <alignment vertical="center"/>
      <protection/>
    </xf>
    <xf numFmtId="37" fontId="8" fillId="0" borderId="26" xfId="0" applyNumberFormat="1" applyFont="1" applyFill="1" applyBorder="1" applyAlignment="1" applyProtection="1">
      <alignment vertical="center"/>
      <protection/>
    </xf>
    <xf numFmtId="37" fontId="0" fillId="0" borderId="10" xfId="0" applyNumberForma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11" xfId="0" applyNumberFormat="1" applyFill="1" applyBorder="1" applyAlignment="1" applyProtection="1">
      <alignment horizontal="center" vertical="center"/>
      <protection/>
    </xf>
    <xf numFmtId="37" fontId="0" fillId="0" borderId="50" xfId="0" applyNumberFormat="1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37" fontId="0" fillId="0" borderId="40" xfId="0" applyNumberFormat="1" applyFill="1" applyBorder="1" applyAlignment="1" applyProtection="1">
      <alignment horizontal="center" vertical="center"/>
      <protection/>
    </xf>
    <xf numFmtId="37" fontId="0" fillId="0" borderId="0" xfId="0" applyNumberFormat="1" applyFill="1" applyAlignment="1" applyProtection="1">
      <alignment horizontal="left" vertical="top"/>
      <protection/>
    </xf>
    <xf numFmtId="37" fontId="0" fillId="0" borderId="0" xfId="0" applyNumberFormat="1" applyFont="1" applyFill="1" applyAlignment="1" applyProtection="1">
      <alignment horizontal="left" vertical="top"/>
      <protection/>
    </xf>
    <xf numFmtId="37" fontId="0" fillId="0" borderId="0" xfId="0" applyNumberFormat="1" applyFill="1" applyAlignment="1" applyProtection="1">
      <alignment horizontal="right" vertical="top"/>
      <protection/>
    </xf>
    <xf numFmtId="37" fontId="0" fillId="0" borderId="0" xfId="0" applyNumberFormat="1" applyFont="1" applyFill="1" applyAlignment="1" applyProtection="1">
      <alignment horizontal="right" vertical="top"/>
      <protection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41" xfId="0" applyNumberFormat="1" applyFill="1" applyBorder="1" applyAlignment="1" applyProtection="1">
      <alignment horizontal="center" vertical="center"/>
      <protection/>
    </xf>
    <xf numFmtId="37" fontId="0" fillId="0" borderId="42" xfId="0" applyNumberForma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45</xdr:row>
      <xdr:rowOff>9525</xdr:rowOff>
    </xdr:from>
    <xdr:to>
      <xdr:col>18</xdr:col>
      <xdr:colOff>0</xdr:colOff>
      <xdr:row>46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8916650" y="15011400"/>
          <a:ext cx="22383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14</xdr:row>
      <xdr:rowOff>95250</xdr:rowOff>
    </xdr:from>
    <xdr:to>
      <xdr:col>8</xdr:col>
      <xdr:colOff>228600</xdr:colOff>
      <xdr:row>17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8343900" y="4095750"/>
          <a:ext cx="190500" cy="904875"/>
        </a:xfrm>
        <a:prstGeom prst="leftBrace">
          <a:avLst>
            <a:gd name="adj" fmla="val -45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57150</xdr:colOff>
      <xdr:row>18</xdr:row>
      <xdr:rowOff>95250</xdr:rowOff>
    </xdr:from>
    <xdr:to>
      <xdr:col>8</xdr:col>
      <xdr:colOff>190500</xdr:colOff>
      <xdr:row>20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8362950" y="5238750"/>
          <a:ext cx="133350" cy="619125"/>
        </a:xfrm>
        <a:prstGeom prst="leftBrace">
          <a:avLst>
            <a:gd name="adj" fmla="val -464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1076325</xdr:colOff>
      <xdr:row>38</xdr:row>
      <xdr:rowOff>85725</xdr:rowOff>
    </xdr:from>
    <xdr:to>
      <xdr:col>18</xdr:col>
      <xdr:colOff>38100</xdr:colOff>
      <xdr:row>39</xdr:row>
      <xdr:rowOff>171450</xdr:rowOff>
    </xdr:to>
    <xdr:sp>
      <xdr:nvSpPr>
        <xdr:cNvPr id="3" name="AutoShape 1"/>
        <xdr:cNvSpPr>
          <a:spLocks/>
        </xdr:cNvSpPr>
      </xdr:nvSpPr>
      <xdr:spPr>
        <a:xfrm>
          <a:off x="17545050" y="10944225"/>
          <a:ext cx="95250" cy="371475"/>
        </a:xfrm>
        <a:prstGeom prst="leftBrace">
          <a:avLst>
            <a:gd name="adj" fmla="val -41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1085850</xdr:colOff>
      <xdr:row>40</xdr:row>
      <xdr:rowOff>85725</xdr:rowOff>
    </xdr:from>
    <xdr:to>
      <xdr:col>18</xdr:col>
      <xdr:colOff>47625</xdr:colOff>
      <xdr:row>41</xdr:row>
      <xdr:rowOff>171450</xdr:rowOff>
    </xdr:to>
    <xdr:sp>
      <xdr:nvSpPr>
        <xdr:cNvPr id="4" name="AutoShape 2"/>
        <xdr:cNvSpPr>
          <a:spLocks/>
        </xdr:cNvSpPr>
      </xdr:nvSpPr>
      <xdr:spPr>
        <a:xfrm>
          <a:off x="17554575" y="11515725"/>
          <a:ext cx="95250" cy="371475"/>
        </a:xfrm>
        <a:prstGeom prst="leftBrace">
          <a:avLst>
            <a:gd name="adj" fmla="val -41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1085850</xdr:colOff>
      <xdr:row>42</xdr:row>
      <xdr:rowOff>85725</xdr:rowOff>
    </xdr:from>
    <xdr:to>
      <xdr:col>18</xdr:col>
      <xdr:colOff>47625</xdr:colOff>
      <xdr:row>43</xdr:row>
      <xdr:rowOff>171450</xdr:rowOff>
    </xdr:to>
    <xdr:sp>
      <xdr:nvSpPr>
        <xdr:cNvPr id="5" name="AutoShape 3"/>
        <xdr:cNvSpPr>
          <a:spLocks/>
        </xdr:cNvSpPr>
      </xdr:nvSpPr>
      <xdr:spPr>
        <a:xfrm>
          <a:off x="17554575" y="12087225"/>
          <a:ext cx="95250" cy="371475"/>
        </a:xfrm>
        <a:prstGeom prst="leftBrace">
          <a:avLst>
            <a:gd name="adj" fmla="val -41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1076325</xdr:colOff>
      <xdr:row>44</xdr:row>
      <xdr:rowOff>76200</xdr:rowOff>
    </xdr:from>
    <xdr:to>
      <xdr:col>18</xdr:col>
      <xdr:colOff>38100</xdr:colOff>
      <xdr:row>45</xdr:row>
      <xdr:rowOff>161925</xdr:rowOff>
    </xdr:to>
    <xdr:sp>
      <xdr:nvSpPr>
        <xdr:cNvPr id="6" name="AutoShape 4"/>
        <xdr:cNvSpPr>
          <a:spLocks/>
        </xdr:cNvSpPr>
      </xdr:nvSpPr>
      <xdr:spPr>
        <a:xfrm>
          <a:off x="17545050" y="12649200"/>
          <a:ext cx="95250" cy="371475"/>
        </a:xfrm>
        <a:prstGeom prst="leftBrace">
          <a:avLst>
            <a:gd name="adj" fmla="val -41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1085850</xdr:colOff>
      <xdr:row>46</xdr:row>
      <xdr:rowOff>76200</xdr:rowOff>
    </xdr:from>
    <xdr:to>
      <xdr:col>18</xdr:col>
      <xdr:colOff>47625</xdr:colOff>
      <xdr:row>47</xdr:row>
      <xdr:rowOff>161925</xdr:rowOff>
    </xdr:to>
    <xdr:sp>
      <xdr:nvSpPr>
        <xdr:cNvPr id="7" name="AutoShape 5"/>
        <xdr:cNvSpPr>
          <a:spLocks/>
        </xdr:cNvSpPr>
      </xdr:nvSpPr>
      <xdr:spPr>
        <a:xfrm>
          <a:off x="17554575" y="13220700"/>
          <a:ext cx="95250" cy="371475"/>
        </a:xfrm>
        <a:prstGeom prst="leftBrace">
          <a:avLst>
            <a:gd name="adj" fmla="val -41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1076325</xdr:colOff>
      <xdr:row>48</xdr:row>
      <xdr:rowOff>76200</xdr:rowOff>
    </xdr:from>
    <xdr:to>
      <xdr:col>18</xdr:col>
      <xdr:colOff>38100</xdr:colOff>
      <xdr:row>49</xdr:row>
      <xdr:rowOff>161925</xdr:rowOff>
    </xdr:to>
    <xdr:sp>
      <xdr:nvSpPr>
        <xdr:cNvPr id="8" name="AutoShape 6"/>
        <xdr:cNvSpPr>
          <a:spLocks/>
        </xdr:cNvSpPr>
      </xdr:nvSpPr>
      <xdr:spPr>
        <a:xfrm>
          <a:off x="17545050" y="13792200"/>
          <a:ext cx="95250" cy="371475"/>
        </a:xfrm>
        <a:prstGeom prst="leftBrace">
          <a:avLst>
            <a:gd name="adj" fmla="val -41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1076325</xdr:colOff>
      <xdr:row>50</xdr:row>
      <xdr:rowOff>85725</xdr:rowOff>
    </xdr:from>
    <xdr:to>
      <xdr:col>18</xdr:col>
      <xdr:colOff>38100</xdr:colOff>
      <xdr:row>51</xdr:row>
      <xdr:rowOff>171450</xdr:rowOff>
    </xdr:to>
    <xdr:sp>
      <xdr:nvSpPr>
        <xdr:cNvPr id="9" name="AutoShape 7"/>
        <xdr:cNvSpPr>
          <a:spLocks/>
        </xdr:cNvSpPr>
      </xdr:nvSpPr>
      <xdr:spPr>
        <a:xfrm>
          <a:off x="17545050" y="14373225"/>
          <a:ext cx="95250" cy="371475"/>
        </a:xfrm>
        <a:prstGeom prst="leftBrace">
          <a:avLst>
            <a:gd name="adj" fmla="val -41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1085850</xdr:colOff>
      <xdr:row>52</xdr:row>
      <xdr:rowOff>76200</xdr:rowOff>
    </xdr:from>
    <xdr:to>
      <xdr:col>18</xdr:col>
      <xdr:colOff>47625</xdr:colOff>
      <xdr:row>53</xdr:row>
      <xdr:rowOff>161925</xdr:rowOff>
    </xdr:to>
    <xdr:sp>
      <xdr:nvSpPr>
        <xdr:cNvPr id="10" name="AutoShape 8"/>
        <xdr:cNvSpPr>
          <a:spLocks/>
        </xdr:cNvSpPr>
      </xdr:nvSpPr>
      <xdr:spPr>
        <a:xfrm>
          <a:off x="17554575" y="14935200"/>
          <a:ext cx="95250" cy="371475"/>
        </a:xfrm>
        <a:prstGeom prst="leftBrace">
          <a:avLst>
            <a:gd name="adj" fmla="val -41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52"/>
  <sheetViews>
    <sheetView showGridLines="0" defaultGridColor="0" zoomScale="87" zoomScaleNormal="87" zoomScalePageLayoutView="0" colorId="27" workbookViewId="0" topLeftCell="A1">
      <selection activeCell="A3" sqref="A3:O3"/>
    </sheetView>
  </sheetViews>
  <sheetFormatPr defaultColWidth="10.59765625" defaultRowHeight="22.5" customHeight="1"/>
  <cols>
    <col min="1" max="1" width="31.3984375" style="1" customWidth="1"/>
    <col min="2" max="6" width="16.09765625" style="1" customWidth="1"/>
    <col min="7" max="7" width="14.3984375" style="1" customWidth="1"/>
    <col min="8" max="9" width="10.59765625" style="1" customWidth="1"/>
    <col min="10" max="10" width="31.3984375" style="1" customWidth="1"/>
    <col min="11" max="11" width="10.59765625" style="1" customWidth="1"/>
    <col min="12" max="12" width="13.8984375" style="1" customWidth="1"/>
    <col min="13" max="16" width="13.69921875" style="1" customWidth="1"/>
    <col min="17" max="16384" width="10.59765625" style="1" customWidth="1"/>
  </cols>
  <sheetData>
    <row r="1" spans="1:16" ht="22.5" customHeight="1">
      <c r="A1" s="16" t="s">
        <v>11</v>
      </c>
      <c r="O1" s="49"/>
      <c r="P1" s="50" t="s">
        <v>45</v>
      </c>
    </row>
    <row r="2" spans="14:15" ht="22.5" customHeight="1">
      <c r="N2" s="35"/>
      <c r="O2" s="34"/>
    </row>
    <row r="3" spans="1:15" ht="22.5" customHeight="1">
      <c r="A3" s="60" t="s">
        <v>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6" ht="22.5" customHeight="1">
      <c r="A4" s="17"/>
      <c r="B4" s="17"/>
      <c r="C4" s="17"/>
      <c r="D4" s="17"/>
      <c r="E4" s="17"/>
      <c r="F4" s="17"/>
    </row>
    <row r="5" spans="1:15" s="3" customFormat="1" ht="22.5" customHeight="1">
      <c r="A5" s="56" t="s">
        <v>10</v>
      </c>
      <c r="B5" s="56"/>
      <c r="C5" s="56"/>
      <c r="D5" s="56"/>
      <c r="E5" s="56"/>
      <c r="F5" s="56"/>
      <c r="J5" s="56" t="s">
        <v>46</v>
      </c>
      <c r="K5" s="56"/>
      <c r="L5" s="56"/>
      <c r="M5" s="56"/>
      <c r="N5" s="56"/>
      <c r="O5" s="56"/>
    </row>
    <row r="6" spans="1:15" s="5" customFormat="1" ht="22.5" customHeight="1">
      <c r="A6" s="58" t="s">
        <v>13</v>
      </c>
      <c r="B6" s="65"/>
      <c r="C6" s="65"/>
      <c r="D6" s="65"/>
      <c r="E6" s="65"/>
      <c r="F6" s="65"/>
      <c r="J6" s="58" t="s">
        <v>48</v>
      </c>
      <c r="K6" s="58"/>
      <c r="L6" s="58"/>
      <c r="M6" s="58"/>
      <c r="N6" s="58"/>
      <c r="O6" s="58"/>
    </row>
    <row r="7" s="5" customFormat="1" ht="22.5" customHeight="1" thickBot="1"/>
    <row r="8" spans="1:15" s="5" customFormat="1" ht="22.5" customHeight="1">
      <c r="A8" s="13" t="s">
        <v>12</v>
      </c>
      <c r="B8" s="14" t="s">
        <v>4</v>
      </c>
      <c r="C8" s="14" t="s">
        <v>5</v>
      </c>
      <c r="D8" s="14" t="s">
        <v>6</v>
      </c>
      <c r="E8" s="14" t="s">
        <v>7</v>
      </c>
      <c r="F8" s="15" t="s">
        <v>8</v>
      </c>
      <c r="J8" s="14" t="s">
        <v>44</v>
      </c>
      <c r="K8" s="14" t="s">
        <v>4</v>
      </c>
      <c r="L8" s="14" t="s">
        <v>5</v>
      </c>
      <c r="M8" s="14" t="s">
        <v>6</v>
      </c>
      <c r="N8" s="14" t="s">
        <v>7</v>
      </c>
      <c r="O8" s="15" t="s">
        <v>8</v>
      </c>
    </row>
    <row r="9" spans="1:15" s="5" customFormat="1" ht="22.5" customHeight="1">
      <c r="A9" s="12" t="s">
        <v>3</v>
      </c>
      <c r="B9" s="6">
        <v>17499</v>
      </c>
      <c r="C9" s="6">
        <v>17754</v>
      </c>
      <c r="D9" s="6">
        <v>18004</v>
      </c>
      <c r="E9" s="7">
        <v>18446</v>
      </c>
      <c r="F9" s="7">
        <v>18847</v>
      </c>
      <c r="J9" s="36" t="s">
        <v>43</v>
      </c>
      <c r="K9" s="6">
        <v>1169681</v>
      </c>
      <c r="L9" s="6">
        <v>1169732</v>
      </c>
      <c r="M9" s="6">
        <v>1178170</v>
      </c>
      <c r="N9" s="7">
        <v>1180006</v>
      </c>
      <c r="O9" s="7">
        <v>1180555</v>
      </c>
    </row>
    <row r="10" spans="1:15" s="5" customFormat="1" ht="22.5" customHeight="1">
      <c r="A10" s="11" t="s">
        <v>2</v>
      </c>
      <c r="B10" s="6">
        <v>264026</v>
      </c>
      <c r="C10" s="6">
        <v>267248</v>
      </c>
      <c r="D10" s="6">
        <v>269939</v>
      </c>
      <c r="E10" s="7">
        <v>271089</v>
      </c>
      <c r="F10" s="7">
        <v>270553</v>
      </c>
      <c r="J10" s="37" t="s">
        <v>42</v>
      </c>
      <c r="K10" s="6">
        <v>338304</v>
      </c>
      <c r="L10" s="6">
        <v>336169</v>
      </c>
      <c r="M10" s="6">
        <v>336605</v>
      </c>
      <c r="N10" s="7">
        <v>338396</v>
      </c>
      <c r="O10" s="7">
        <v>342945</v>
      </c>
    </row>
    <row r="11" spans="1:15" s="5" customFormat="1" ht="22.5" customHeight="1">
      <c r="A11" s="10" t="s">
        <v>1</v>
      </c>
      <c r="B11" s="8">
        <v>265362</v>
      </c>
      <c r="C11" s="8">
        <v>269412</v>
      </c>
      <c r="D11" s="8">
        <v>272522</v>
      </c>
      <c r="E11" s="8">
        <v>276459</v>
      </c>
      <c r="F11" s="8">
        <v>280680</v>
      </c>
      <c r="J11" s="38" t="s">
        <v>41</v>
      </c>
      <c r="K11" s="33">
        <f>100*K10/K9</f>
        <v>28.922757572363746</v>
      </c>
      <c r="L11" s="33">
        <f>100*L10/L9</f>
        <v>28.738976107347668</v>
      </c>
      <c r="M11" s="33">
        <f>100*M10/M9</f>
        <v>28.570155410509518</v>
      </c>
      <c r="N11" s="33">
        <f>100*N10/N9</f>
        <v>28.67748130094254</v>
      </c>
      <c r="O11" s="33">
        <f>100*O10/O9</f>
        <v>29.04947249386941</v>
      </c>
    </row>
    <row r="12" spans="1:10" s="5" customFormat="1" ht="22.5" customHeight="1">
      <c r="A12" s="5" t="s">
        <v>0</v>
      </c>
      <c r="J12" s="5" t="s">
        <v>40</v>
      </c>
    </row>
    <row r="13" s="5" customFormat="1" ht="22.5" customHeight="1">
      <c r="A13" s="9"/>
    </row>
    <row r="14" s="5" customFormat="1" ht="22.5" customHeight="1">
      <c r="A14" s="9"/>
    </row>
    <row r="15" ht="22.5" customHeight="1">
      <c r="A15" s="2"/>
    </row>
    <row r="16" spans="1:16" ht="22.5" customHeight="1">
      <c r="A16" s="56" t="s">
        <v>47</v>
      </c>
      <c r="B16" s="56"/>
      <c r="C16" s="56"/>
      <c r="D16" s="56"/>
      <c r="E16" s="56"/>
      <c r="F16" s="56"/>
      <c r="G16" s="56"/>
      <c r="J16" s="56" t="s">
        <v>77</v>
      </c>
      <c r="K16" s="56"/>
      <c r="L16" s="56"/>
      <c r="M16" s="56"/>
      <c r="N16" s="56"/>
      <c r="O16" s="56"/>
      <c r="P16" s="56"/>
    </row>
    <row r="17" spans="1:16" ht="22.5" customHeight="1">
      <c r="A17" s="58" t="s">
        <v>36</v>
      </c>
      <c r="B17" s="65"/>
      <c r="C17" s="65"/>
      <c r="D17" s="65"/>
      <c r="E17" s="65"/>
      <c r="F17" s="65"/>
      <c r="G17" s="65"/>
      <c r="J17" s="58" t="s">
        <v>76</v>
      </c>
      <c r="K17" s="58"/>
      <c r="L17" s="58"/>
      <c r="M17" s="58"/>
      <c r="N17" s="58"/>
      <c r="O17" s="58"/>
      <c r="P17" s="58"/>
    </row>
    <row r="18" spans="1:16" ht="22.5" customHeight="1" thickBot="1">
      <c r="A18" s="5"/>
      <c r="B18" s="29"/>
      <c r="C18" s="29"/>
      <c r="D18" s="29"/>
      <c r="E18" s="29"/>
      <c r="F18" s="29"/>
      <c r="G18" s="28" t="s">
        <v>35</v>
      </c>
      <c r="J18" s="5"/>
      <c r="K18" s="29"/>
      <c r="L18" s="29"/>
      <c r="M18" s="29"/>
      <c r="N18" s="29"/>
      <c r="O18" s="29"/>
      <c r="P18" s="28" t="s">
        <v>75</v>
      </c>
    </row>
    <row r="19" spans="1:16" ht="22.5" customHeight="1">
      <c r="A19" s="68" t="s">
        <v>37</v>
      </c>
      <c r="B19" s="55"/>
      <c r="C19" s="14" t="s">
        <v>4</v>
      </c>
      <c r="D19" s="14" t="s">
        <v>5</v>
      </c>
      <c r="E19" s="14" t="s">
        <v>6</v>
      </c>
      <c r="F19" s="14" t="s">
        <v>7</v>
      </c>
      <c r="G19" s="15" t="s">
        <v>8</v>
      </c>
      <c r="J19" s="54" t="s">
        <v>74</v>
      </c>
      <c r="K19" s="55"/>
      <c r="L19" s="14" t="s">
        <v>73</v>
      </c>
      <c r="M19" s="14" t="s">
        <v>72</v>
      </c>
      <c r="N19" s="14" t="s">
        <v>71</v>
      </c>
      <c r="O19" s="14" t="s">
        <v>70</v>
      </c>
      <c r="P19" s="15" t="s">
        <v>69</v>
      </c>
    </row>
    <row r="20" spans="1:16" ht="22.5" customHeight="1">
      <c r="A20" s="66" t="s">
        <v>34</v>
      </c>
      <c r="B20" s="26" t="s">
        <v>38</v>
      </c>
      <c r="C20" s="25">
        <f>SUM(C22,C24,C26,C28,C30,C32,C34,C36,C38,C40,C42,C44,C46,C48,C50)</f>
        <v>3526220</v>
      </c>
      <c r="D20" s="25">
        <v>3644366</v>
      </c>
      <c r="E20" s="25">
        <v>3684530</v>
      </c>
      <c r="F20" s="25">
        <v>3789063</v>
      </c>
      <c r="G20" s="25">
        <v>3719816</v>
      </c>
      <c r="J20" s="63" t="s">
        <v>68</v>
      </c>
      <c r="K20" s="26" t="s">
        <v>55</v>
      </c>
      <c r="L20" s="25">
        <f aca="true" t="shared" si="0" ref="L20:P21">SUM(L22,L24,L26,L28,L30,L32,L34,L36,L38,L40,L42,L44)</f>
        <v>1690245</v>
      </c>
      <c r="M20" s="25">
        <f t="shared" si="0"/>
        <v>1700871</v>
      </c>
      <c r="N20" s="25">
        <f t="shared" si="0"/>
        <v>1669850</v>
      </c>
      <c r="O20" s="25">
        <f t="shared" si="0"/>
        <v>1680782</v>
      </c>
      <c r="P20" s="25">
        <f t="shared" si="0"/>
        <v>1672568</v>
      </c>
    </row>
    <row r="21" spans="1:16" ht="22.5" customHeight="1">
      <c r="A21" s="67"/>
      <c r="B21" s="26" t="s">
        <v>39</v>
      </c>
      <c r="C21" s="25">
        <f>SUM(C23,C25,C27,C29,C31,C33,C35,C37,C39,C41,C43,C45,C47,C49,C51)</f>
        <v>61331163</v>
      </c>
      <c r="D21" s="25">
        <f>SUM(D23,D25,D27,D29,D31,D33,D35,D37,D39,D41,D43,D45,D47,D49,D51)</f>
        <v>64050005</v>
      </c>
      <c r="E21" s="25">
        <v>65909158</v>
      </c>
      <c r="F21" s="25">
        <v>68527862</v>
      </c>
      <c r="G21" s="25">
        <v>64060752</v>
      </c>
      <c r="J21" s="64"/>
      <c r="K21" s="26" t="s">
        <v>54</v>
      </c>
      <c r="L21" s="25">
        <f t="shared" si="0"/>
        <v>46872938</v>
      </c>
      <c r="M21" s="25">
        <f t="shared" si="0"/>
        <v>47866346</v>
      </c>
      <c r="N21" s="25">
        <f t="shared" si="0"/>
        <v>49565986</v>
      </c>
      <c r="O21" s="25">
        <f t="shared" si="0"/>
        <v>50678256</v>
      </c>
      <c r="P21" s="25">
        <f t="shared" si="0"/>
        <v>50958006</v>
      </c>
    </row>
    <row r="22" spans="1:16" ht="22.5" customHeight="1">
      <c r="A22" s="57" t="s">
        <v>33</v>
      </c>
      <c r="B22" s="31" t="s">
        <v>38</v>
      </c>
      <c r="C22" s="7">
        <v>2715068</v>
      </c>
      <c r="D22" s="7">
        <v>2827574</v>
      </c>
      <c r="E22" s="7">
        <v>2794699</v>
      </c>
      <c r="F22" s="7">
        <v>2880348</v>
      </c>
      <c r="G22" s="7">
        <v>2805960</v>
      </c>
      <c r="J22" s="57" t="s">
        <v>67</v>
      </c>
      <c r="K22" s="21" t="s">
        <v>55</v>
      </c>
      <c r="L22" s="6">
        <v>62179</v>
      </c>
      <c r="M22" s="6">
        <v>61135</v>
      </c>
      <c r="N22" s="6">
        <v>62172</v>
      </c>
      <c r="O22" s="6">
        <v>60771</v>
      </c>
      <c r="P22" s="6">
        <v>59437</v>
      </c>
    </row>
    <row r="23" spans="1:16" ht="22.5" customHeight="1">
      <c r="A23" s="57"/>
      <c r="B23" s="31" t="s">
        <v>39</v>
      </c>
      <c r="C23" s="7">
        <v>47663929</v>
      </c>
      <c r="D23" s="7">
        <v>49323300</v>
      </c>
      <c r="E23" s="7">
        <v>49829888</v>
      </c>
      <c r="F23" s="7">
        <v>52027088</v>
      </c>
      <c r="G23" s="7">
        <v>48339901</v>
      </c>
      <c r="J23" s="57"/>
      <c r="K23" s="21" t="s">
        <v>54</v>
      </c>
      <c r="L23" s="6">
        <v>20081734</v>
      </c>
      <c r="M23" s="6">
        <v>19509757</v>
      </c>
      <c r="N23" s="6">
        <v>19637414</v>
      </c>
      <c r="O23" s="6">
        <v>20067256</v>
      </c>
      <c r="P23" s="6">
        <v>20337548</v>
      </c>
    </row>
    <row r="24" spans="1:16" ht="22.5" customHeight="1">
      <c r="A24" s="57" t="s">
        <v>32</v>
      </c>
      <c r="B24" s="31" t="s">
        <v>38</v>
      </c>
      <c r="C24" s="7">
        <v>535041</v>
      </c>
      <c r="D24" s="7">
        <v>530402</v>
      </c>
      <c r="E24" s="7">
        <v>528035</v>
      </c>
      <c r="F24" s="7">
        <v>536003</v>
      </c>
      <c r="G24" s="7">
        <v>521829</v>
      </c>
      <c r="J24" s="57" t="s">
        <v>66</v>
      </c>
      <c r="K24" s="21" t="s">
        <v>55</v>
      </c>
      <c r="L24" s="6">
        <v>1230614</v>
      </c>
      <c r="M24" s="6">
        <v>1242646</v>
      </c>
      <c r="N24" s="6">
        <v>1211051</v>
      </c>
      <c r="O24" s="6">
        <v>1221963</v>
      </c>
      <c r="P24" s="6">
        <v>1208630</v>
      </c>
    </row>
    <row r="25" spans="1:16" ht="22.5" customHeight="1">
      <c r="A25" s="57"/>
      <c r="B25" s="31" t="s">
        <v>39</v>
      </c>
      <c r="C25" s="7">
        <v>6810819</v>
      </c>
      <c r="D25" s="7">
        <v>6748900</v>
      </c>
      <c r="E25" s="7">
        <v>6801170</v>
      </c>
      <c r="F25" s="7">
        <v>7147977</v>
      </c>
      <c r="G25" s="7">
        <v>6567749</v>
      </c>
      <c r="J25" s="57"/>
      <c r="K25" s="21" t="s">
        <v>54</v>
      </c>
      <c r="L25" s="6">
        <v>17276650</v>
      </c>
      <c r="M25" s="6">
        <v>17507773</v>
      </c>
      <c r="N25" s="6">
        <v>17807449</v>
      </c>
      <c r="O25" s="6">
        <v>18257880</v>
      </c>
      <c r="P25" s="6">
        <v>18131214</v>
      </c>
    </row>
    <row r="26" spans="1:16" ht="22.5" customHeight="1">
      <c r="A26" s="57" t="s">
        <v>31</v>
      </c>
      <c r="B26" s="31" t="s">
        <v>38</v>
      </c>
      <c r="C26" s="7">
        <v>74810</v>
      </c>
      <c r="D26" s="7">
        <v>90471</v>
      </c>
      <c r="E26" s="7">
        <v>98917</v>
      </c>
      <c r="F26" s="7">
        <v>107101</v>
      </c>
      <c r="G26" s="7">
        <v>127113</v>
      </c>
      <c r="J26" s="57" t="s">
        <v>65</v>
      </c>
      <c r="K26" s="21" t="s">
        <v>55</v>
      </c>
      <c r="L26" s="6">
        <v>237800</v>
      </c>
      <c r="M26" s="6">
        <v>229700</v>
      </c>
      <c r="N26" s="6">
        <v>223469</v>
      </c>
      <c r="O26" s="6">
        <v>222963</v>
      </c>
      <c r="P26" s="6">
        <v>221616</v>
      </c>
    </row>
    <row r="27" spans="1:16" ht="22.5" customHeight="1">
      <c r="A27" s="57"/>
      <c r="B27" s="31" t="s">
        <v>39</v>
      </c>
      <c r="C27" s="7">
        <v>601438</v>
      </c>
      <c r="D27" s="7">
        <v>770597</v>
      </c>
      <c r="E27" s="7">
        <v>846490</v>
      </c>
      <c r="F27" s="7">
        <v>869206</v>
      </c>
      <c r="G27" s="7">
        <v>888351</v>
      </c>
      <c r="J27" s="57"/>
      <c r="K27" s="21" t="s">
        <v>54</v>
      </c>
      <c r="L27" s="6">
        <v>3788028</v>
      </c>
      <c r="M27" s="6">
        <v>3697572</v>
      </c>
      <c r="N27" s="6">
        <v>3622184</v>
      </c>
      <c r="O27" s="6">
        <v>3756333</v>
      </c>
      <c r="P27" s="6">
        <v>3717030</v>
      </c>
    </row>
    <row r="28" spans="1:16" ht="22.5" customHeight="1">
      <c r="A28" s="57" t="s">
        <v>30</v>
      </c>
      <c r="B28" s="31" t="s">
        <v>38</v>
      </c>
      <c r="C28" s="23" t="s">
        <v>16</v>
      </c>
      <c r="D28" s="7">
        <v>33156</v>
      </c>
      <c r="E28" s="7">
        <v>68943</v>
      </c>
      <c r="F28" s="7">
        <v>68951</v>
      </c>
      <c r="G28" s="7">
        <v>67110</v>
      </c>
      <c r="J28" s="57" t="s">
        <v>64</v>
      </c>
      <c r="K28" s="21" t="s">
        <v>55</v>
      </c>
      <c r="L28" s="6">
        <v>29837</v>
      </c>
      <c r="M28" s="6">
        <v>40423</v>
      </c>
      <c r="N28" s="6">
        <v>43312</v>
      </c>
      <c r="O28" s="6">
        <v>44317</v>
      </c>
      <c r="P28" s="6">
        <v>54317</v>
      </c>
    </row>
    <row r="29" spans="1:16" ht="22.5" customHeight="1">
      <c r="A29" s="57"/>
      <c r="B29" s="31" t="s">
        <v>39</v>
      </c>
      <c r="C29" s="23" t="s">
        <v>16</v>
      </c>
      <c r="D29" s="7">
        <v>741933</v>
      </c>
      <c r="E29" s="7">
        <v>1483314</v>
      </c>
      <c r="F29" s="7">
        <v>1445860</v>
      </c>
      <c r="G29" s="7">
        <v>1309555</v>
      </c>
      <c r="J29" s="57"/>
      <c r="K29" s="21" t="s">
        <v>54</v>
      </c>
      <c r="L29" s="6">
        <v>332617</v>
      </c>
      <c r="M29" s="6">
        <v>482047</v>
      </c>
      <c r="N29" s="6">
        <v>499372</v>
      </c>
      <c r="O29" s="6">
        <v>437614</v>
      </c>
      <c r="P29" s="6">
        <v>521431</v>
      </c>
    </row>
    <row r="30" spans="1:16" ht="22.5" customHeight="1">
      <c r="A30" s="57" t="s">
        <v>29</v>
      </c>
      <c r="B30" s="31" t="s">
        <v>38</v>
      </c>
      <c r="C30" s="23" t="s">
        <v>16</v>
      </c>
      <c r="D30" s="7">
        <v>14</v>
      </c>
      <c r="E30" s="7">
        <v>66</v>
      </c>
      <c r="F30" s="7">
        <v>156</v>
      </c>
      <c r="G30" s="7">
        <v>289</v>
      </c>
      <c r="J30" s="57" t="s">
        <v>63</v>
      </c>
      <c r="K30" s="21" t="s">
        <v>55</v>
      </c>
      <c r="L30" s="23" t="s">
        <v>16</v>
      </c>
      <c r="M30" s="23" t="s">
        <v>16</v>
      </c>
      <c r="N30" s="23" t="s">
        <v>16</v>
      </c>
      <c r="O30" s="23" t="s">
        <v>16</v>
      </c>
      <c r="P30" s="23" t="s">
        <v>16</v>
      </c>
    </row>
    <row r="31" spans="1:16" ht="22.5" customHeight="1">
      <c r="A31" s="57"/>
      <c r="B31" s="31" t="s">
        <v>39</v>
      </c>
      <c r="C31" s="23" t="s">
        <v>16</v>
      </c>
      <c r="D31" s="7">
        <v>284</v>
      </c>
      <c r="E31" s="7">
        <v>2010</v>
      </c>
      <c r="F31" s="7">
        <v>7184</v>
      </c>
      <c r="G31" s="7">
        <v>11807</v>
      </c>
      <c r="J31" s="57"/>
      <c r="K31" s="21" t="s">
        <v>54</v>
      </c>
      <c r="L31" s="23" t="s">
        <v>16</v>
      </c>
      <c r="M31" s="6">
        <v>1292784</v>
      </c>
      <c r="N31" s="6">
        <v>2688990</v>
      </c>
      <c r="O31" s="6">
        <v>2588962</v>
      </c>
      <c r="P31" s="6">
        <v>2522584</v>
      </c>
    </row>
    <row r="32" spans="1:16" ht="22.5" customHeight="1">
      <c r="A32" s="57" t="s">
        <v>28</v>
      </c>
      <c r="B32" s="31" t="s">
        <v>38</v>
      </c>
      <c r="C32" s="7">
        <v>158304</v>
      </c>
      <c r="D32" s="7">
        <v>156576</v>
      </c>
      <c r="E32" s="7">
        <v>157946</v>
      </c>
      <c r="F32" s="7">
        <v>160650</v>
      </c>
      <c r="G32" s="7">
        <v>161309</v>
      </c>
      <c r="J32" s="57" t="s">
        <v>62</v>
      </c>
      <c r="K32" s="21" t="s">
        <v>55</v>
      </c>
      <c r="L32" s="6">
        <v>107</v>
      </c>
      <c r="M32" s="6">
        <v>185</v>
      </c>
      <c r="N32" s="6">
        <v>238</v>
      </c>
      <c r="O32" s="6">
        <v>210</v>
      </c>
      <c r="P32" s="6">
        <v>183</v>
      </c>
    </row>
    <row r="33" spans="1:16" ht="22.5" customHeight="1">
      <c r="A33" s="57"/>
      <c r="B33" s="31" t="s">
        <v>39</v>
      </c>
      <c r="C33" s="7">
        <v>994978</v>
      </c>
      <c r="D33" s="7">
        <v>1019498</v>
      </c>
      <c r="E33" s="7">
        <v>1031569</v>
      </c>
      <c r="F33" s="7">
        <v>1083721</v>
      </c>
      <c r="G33" s="7">
        <v>1062743</v>
      </c>
      <c r="J33" s="57"/>
      <c r="K33" s="21" t="s">
        <v>54</v>
      </c>
      <c r="L33" s="6">
        <v>4488</v>
      </c>
      <c r="M33" s="6">
        <v>4582</v>
      </c>
      <c r="N33" s="6">
        <v>4306</v>
      </c>
      <c r="O33" s="6">
        <v>7761</v>
      </c>
      <c r="P33" s="6">
        <v>3689</v>
      </c>
    </row>
    <row r="34" spans="1:16" ht="22.5" customHeight="1">
      <c r="A34" s="57" t="s">
        <v>27</v>
      </c>
      <c r="B34" s="31" t="s">
        <v>38</v>
      </c>
      <c r="C34" s="7">
        <v>10558</v>
      </c>
      <c r="D34" s="7">
        <v>9410</v>
      </c>
      <c r="E34" s="7">
        <v>9618</v>
      </c>
      <c r="F34" s="7">
        <v>9895</v>
      </c>
      <c r="G34" s="7">
        <v>11425</v>
      </c>
      <c r="J34" s="57" t="s">
        <v>61</v>
      </c>
      <c r="K34" s="21" t="s">
        <v>55</v>
      </c>
      <c r="L34" s="6">
        <v>73509</v>
      </c>
      <c r="M34" s="6">
        <v>71062</v>
      </c>
      <c r="N34" s="6">
        <v>72356</v>
      </c>
      <c r="O34" s="6">
        <v>72385</v>
      </c>
      <c r="P34" s="6">
        <v>70563</v>
      </c>
    </row>
    <row r="35" spans="1:16" ht="22.5" customHeight="1">
      <c r="A35" s="57"/>
      <c r="B35" s="31" t="s">
        <v>39</v>
      </c>
      <c r="C35" s="7">
        <v>620515</v>
      </c>
      <c r="D35" s="7">
        <v>557050</v>
      </c>
      <c r="E35" s="7">
        <v>578477</v>
      </c>
      <c r="F35" s="7">
        <v>605534</v>
      </c>
      <c r="G35" s="7">
        <v>751770</v>
      </c>
      <c r="J35" s="57"/>
      <c r="K35" s="21" t="s">
        <v>54</v>
      </c>
      <c r="L35" s="6">
        <v>593174</v>
      </c>
      <c r="M35" s="6">
        <v>585935</v>
      </c>
      <c r="N35" s="6">
        <v>615055</v>
      </c>
      <c r="O35" s="6">
        <v>632595</v>
      </c>
      <c r="P35" s="6">
        <v>640991</v>
      </c>
    </row>
    <row r="36" spans="1:16" ht="22.5" customHeight="1">
      <c r="A36" s="57" t="s">
        <v>26</v>
      </c>
      <c r="B36" s="31" t="s">
        <v>38</v>
      </c>
      <c r="C36" s="7">
        <v>102</v>
      </c>
      <c r="D36" s="7">
        <v>37</v>
      </c>
      <c r="E36" s="7">
        <v>13</v>
      </c>
      <c r="F36" s="7">
        <v>1</v>
      </c>
      <c r="G36" s="23" t="s">
        <v>20</v>
      </c>
      <c r="J36" s="57" t="s">
        <v>27</v>
      </c>
      <c r="K36" s="21" t="s">
        <v>55</v>
      </c>
      <c r="L36" s="6">
        <v>49774</v>
      </c>
      <c r="M36" s="6">
        <v>49161</v>
      </c>
      <c r="N36" s="6">
        <v>50476</v>
      </c>
      <c r="O36" s="6">
        <v>50699</v>
      </c>
      <c r="P36" s="6">
        <v>50195</v>
      </c>
    </row>
    <row r="37" spans="1:16" ht="22.5" customHeight="1">
      <c r="A37" s="57"/>
      <c r="B37" s="31" t="s">
        <v>39</v>
      </c>
      <c r="C37" s="7">
        <v>5979</v>
      </c>
      <c r="D37" s="7">
        <v>1975</v>
      </c>
      <c r="E37" s="7">
        <v>552</v>
      </c>
      <c r="F37" s="7">
        <v>36</v>
      </c>
      <c r="G37" s="23" t="s">
        <v>20</v>
      </c>
      <c r="J37" s="57"/>
      <c r="K37" s="21" t="s">
        <v>54</v>
      </c>
      <c r="L37" s="6">
        <v>4260079</v>
      </c>
      <c r="M37" s="6">
        <v>4170174</v>
      </c>
      <c r="N37" s="6">
        <v>4059866</v>
      </c>
      <c r="O37" s="6">
        <v>4267234</v>
      </c>
      <c r="P37" s="6">
        <v>4414005</v>
      </c>
    </row>
    <row r="38" spans="1:16" ht="22.5" customHeight="1">
      <c r="A38" s="57" t="s">
        <v>25</v>
      </c>
      <c r="B38" s="31" t="s">
        <v>38</v>
      </c>
      <c r="C38" s="7">
        <v>16454</v>
      </c>
      <c r="D38" s="7">
        <v>15627</v>
      </c>
      <c r="E38" s="7">
        <v>16099</v>
      </c>
      <c r="F38" s="7">
        <v>15780</v>
      </c>
      <c r="G38" s="7">
        <v>14874</v>
      </c>
      <c r="J38" s="44" t="s">
        <v>60</v>
      </c>
      <c r="K38" s="21" t="s">
        <v>55</v>
      </c>
      <c r="L38" s="6">
        <v>1308</v>
      </c>
      <c r="M38" s="6">
        <v>1429</v>
      </c>
      <c r="N38" s="6">
        <v>1313</v>
      </c>
      <c r="O38" s="6">
        <v>1321</v>
      </c>
      <c r="P38" s="6">
        <v>1309</v>
      </c>
    </row>
    <row r="39" spans="1:16" ht="22.5" customHeight="1">
      <c r="A39" s="57"/>
      <c r="B39" s="31" t="s">
        <v>39</v>
      </c>
      <c r="C39" s="7">
        <v>2304634</v>
      </c>
      <c r="D39" s="7">
        <v>2350796</v>
      </c>
      <c r="E39" s="7">
        <v>2596529</v>
      </c>
      <c r="F39" s="7">
        <v>2583407</v>
      </c>
      <c r="G39" s="7">
        <v>2453526</v>
      </c>
      <c r="J39" s="44" t="s">
        <v>59</v>
      </c>
      <c r="K39" s="21" t="s">
        <v>54</v>
      </c>
      <c r="L39" s="6">
        <v>316720</v>
      </c>
      <c r="M39" s="6">
        <v>386776</v>
      </c>
      <c r="N39" s="6">
        <v>398728</v>
      </c>
      <c r="O39" s="6">
        <v>402630</v>
      </c>
      <c r="P39" s="6">
        <v>398738</v>
      </c>
    </row>
    <row r="40" spans="1:16" ht="22.5" customHeight="1">
      <c r="A40" s="24" t="s">
        <v>24</v>
      </c>
      <c r="B40" s="31" t="s">
        <v>38</v>
      </c>
      <c r="C40" s="7">
        <v>1985</v>
      </c>
      <c r="D40" s="7">
        <v>2172</v>
      </c>
      <c r="E40" s="7">
        <v>1979</v>
      </c>
      <c r="F40" s="7">
        <v>1869</v>
      </c>
      <c r="G40" s="7">
        <v>2042</v>
      </c>
      <c r="J40" s="44" t="s">
        <v>17</v>
      </c>
      <c r="K40" s="21" t="s">
        <v>55</v>
      </c>
      <c r="L40" s="6">
        <v>144</v>
      </c>
      <c r="M40" s="23" t="s">
        <v>16</v>
      </c>
      <c r="N40" s="23" t="s">
        <v>16</v>
      </c>
      <c r="O40" s="23" t="s">
        <v>16</v>
      </c>
      <c r="P40" s="23" t="s">
        <v>16</v>
      </c>
    </row>
    <row r="41" spans="1:16" ht="22.5" customHeight="1">
      <c r="A41" s="30" t="s">
        <v>23</v>
      </c>
      <c r="B41" s="31" t="s">
        <v>39</v>
      </c>
      <c r="C41" s="7">
        <v>307450</v>
      </c>
      <c r="D41" s="7">
        <v>324170</v>
      </c>
      <c r="E41" s="7">
        <v>315763</v>
      </c>
      <c r="F41" s="7">
        <v>293941</v>
      </c>
      <c r="G41" s="7">
        <v>318892</v>
      </c>
      <c r="J41" s="48" t="s">
        <v>58</v>
      </c>
      <c r="K41" s="21" t="s">
        <v>54</v>
      </c>
      <c r="L41" s="6">
        <v>2669</v>
      </c>
      <c r="M41" s="23" t="s">
        <v>16</v>
      </c>
      <c r="N41" s="23" t="s">
        <v>16</v>
      </c>
      <c r="O41" s="23" t="s">
        <v>16</v>
      </c>
      <c r="P41" s="23" t="s">
        <v>16</v>
      </c>
    </row>
    <row r="42" spans="1:16" ht="22.5" customHeight="1">
      <c r="A42" s="24" t="s">
        <v>22</v>
      </c>
      <c r="B42" s="31" t="s">
        <v>38</v>
      </c>
      <c r="C42" s="7">
        <v>5828</v>
      </c>
      <c r="D42" s="7">
        <v>3809</v>
      </c>
      <c r="E42" s="7">
        <v>13</v>
      </c>
      <c r="F42" s="7">
        <v>1</v>
      </c>
      <c r="G42" s="23" t="s">
        <v>20</v>
      </c>
      <c r="J42" s="57" t="s">
        <v>57</v>
      </c>
      <c r="K42" s="21" t="s">
        <v>55</v>
      </c>
      <c r="L42" s="6">
        <v>4929</v>
      </c>
      <c r="M42" s="6">
        <v>5079</v>
      </c>
      <c r="N42" s="6">
        <v>5030</v>
      </c>
      <c r="O42" s="6">
        <v>5288</v>
      </c>
      <c r="P42" s="6">
        <v>5462</v>
      </c>
    </row>
    <row r="43" spans="1:16" ht="22.5" customHeight="1">
      <c r="A43" s="30" t="s">
        <v>21</v>
      </c>
      <c r="B43" s="31" t="s">
        <v>39</v>
      </c>
      <c r="C43" s="7">
        <v>1400170</v>
      </c>
      <c r="D43" s="7">
        <v>915520</v>
      </c>
      <c r="E43" s="7">
        <v>3120</v>
      </c>
      <c r="F43" s="7">
        <v>240</v>
      </c>
      <c r="G43" s="23" t="s">
        <v>20</v>
      </c>
      <c r="J43" s="59"/>
      <c r="K43" s="21" t="s">
        <v>54</v>
      </c>
      <c r="L43" s="6">
        <v>211134</v>
      </c>
      <c r="M43" s="6">
        <v>223156</v>
      </c>
      <c r="N43" s="6">
        <v>221717</v>
      </c>
      <c r="O43" s="6">
        <v>249399</v>
      </c>
      <c r="P43" s="6">
        <v>258885</v>
      </c>
    </row>
    <row r="44" spans="1:16" ht="22.5" customHeight="1">
      <c r="A44" s="57" t="s">
        <v>19</v>
      </c>
      <c r="B44" s="31" t="s">
        <v>38</v>
      </c>
      <c r="C44" s="23" t="s">
        <v>16</v>
      </c>
      <c r="D44" s="7">
        <v>2082</v>
      </c>
      <c r="E44" s="7">
        <v>5849</v>
      </c>
      <c r="F44" s="7">
        <v>5961</v>
      </c>
      <c r="G44" s="7">
        <v>5557</v>
      </c>
      <c r="J44" s="57" t="s">
        <v>56</v>
      </c>
      <c r="K44" s="21" t="s">
        <v>55</v>
      </c>
      <c r="L44" s="6">
        <v>44</v>
      </c>
      <c r="M44" s="6">
        <v>51</v>
      </c>
      <c r="N44" s="6">
        <v>433</v>
      </c>
      <c r="O44" s="6">
        <v>865</v>
      </c>
      <c r="P44" s="6">
        <v>856</v>
      </c>
    </row>
    <row r="45" spans="1:16" ht="22.5" customHeight="1">
      <c r="A45" s="57"/>
      <c r="B45" s="31" t="s">
        <v>39</v>
      </c>
      <c r="C45" s="23" t="s">
        <v>16</v>
      </c>
      <c r="D45" s="7">
        <v>624600</v>
      </c>
      <c r="E45" s="7">
        <v>1754700</v>
      </c>
      <c r="F45" s="7">
        <v>1788300</v>
      </c>
      <c r="G45" s="7">
        <v>1667100</v>
      </c>
      <c r="J45" s="59"/>
      <c r="K45" s="21" t="s">
        <v>54</v>
      </c>
      <c r="L45" s="6">
        <v>5645</v>
      </c>
      <c r="M45" s="6">
        <v>5790</v>
      </c>
      <c r="N45" s="6">
        <v>10905</v>
      </c>
      <c r="O45" s="6">
        <v>10592</v>
      </c>
      <c r="P45" s="6">
        <v>11891</v>
      </c>
    </row>
    <row r="46" spans="1:16" ht="22.5" customHeight="1">
      <c r="A46" s="57" t="s">
        <v>18</v>
      </c>
      <c r="B46" s="31" t="s">
        <v>38</v>
      </c>
      <c r="C46" s="7">
        <v>2321</v>
      </c>
      <c r="D46" s="7">
        <v>2437</v>
      </c>
      <c r="E46" s="7">
        <v>2336</v>
      </c>
      <c r="F46" s="7">
        <v>2342</v>
      </c>
      <c r="G46" s="7">
        <v>2307</v>
      </c>
      <c r="J46" s="61" t="s">
        <v>53</v>
      </c>
      <c r="K46" s="21" t="s">
        <v>52</v>
      </c>
      <c r="L46" s="43">
        <v>21.09</v>
      </c>
      <c r="M46" s="43">
        <v>21.01</v>
      </c>
      <c r="N46" s="43">
        <v>21.05</v>
      </c>
      <c r="O46" s="41">
        <v>20.74</v>
      </c>
      <c r="P46" s="41">
        <v>20.58</v>
      </c>
    </row>
    <row r="47" spans="1:16" ht="22.5" customHeight="1">
      <c r="A47" s="57"/>
      <c r="B47" s="31" t="s">
        <v>39</v>
      </c>
      <c r="C47" s="7">
        <v>609637</v>
      </c>
      <c r="D47" s="7">
        <v>663736</v>
      </c>
      <c r="E47" s="7">
        <v>665412</v>
      </c>
      <c r="F47" s="7">
        <v>674567</v>
      </c>
      <c r="G47" s="7">
        <v>689340</v>
      </c>
      <c r="J47" s="59"/>
      <c r="K47" s="21" t="s">
        <v>51</v>
      </c>
      <c r="L47" s="42">
        <v>2.2</v>
      </c>
      <c r="M47" s="42">
        <v>2.16</v>
      </c>
      <c r="N47" s="42">
        <v>2.14</v>
      </c>
      <c r="O47" s="41">
        <v>2.12</v>
      </c>
      <c r="P47" s="41">
        <v>2.1</v>
      </c>
    </row>
    <row r="48" spans="1:16" ht="22.5" customHeight="1">
      <c r="A48" s="57" t="s">
        <v>17</v>
      </c>
      <c r="B48" s="31" t="s">
        <v>38</v>
      </c>
      <c r="C48" s="7">
        <v>5747</v>
      </c>
      <c r="D48" s="7">
        <v>3749</v>
      </c>
      <c r="E48" s="7">
        <v>10</v>
      </c>
      <c r="F48" s="23" t="s">
        <v>16</v>
      </c>
      <c r="G48" s="23" t="s">
        <v>16</v>
      </c>
      <c r="J48" s="62"/>
      <c r="K48" s="20" t="s">
        <v>50</v>
      </c>
      <c r="L48" s="40">
        <v>2.74</v>
      </c>
      <c r="M48" s="40">
        <v>2.73</v>
      </c>
      <c r="N48" s="40">
        <v>2.72</v>
      </c>
      <c r="O48" s="39">
        <v>2.71</v>
      </c>
      <c r="P48" s="39">
        <v>2.69</v>
      </c>
    </row>
    <row r="49" spans="1:16" ht="22.5" customHeight="1">
      <c r="A49" s="57"/>
      <c r="B49" s="31" t="s">
        <v>39</v>
      </c>
      <c r="C49" s="7">
        <v>11494</v>
      </c>
      <c r="D49" s="7">
        <v>7498</v>
      </c>
      <c r="E49" s="7">
        <v>20</v>
      </c>
      <c r="F49" s="23" t="s">
        <v>16</v>
      </c>
      <c r="G49" s="23" t="s">
        <v>16</v>
      </c>
      <c r="J49" s="5" t="s">
        <v>49</v>
      </c>
      <c r="K49" s="5"/>
      <c r="L49" s="5"/>
      <c r="M49" s="5"/>
      <c r="N49" s="5"/>
      <c r="O49" s="5"/>
      <c r="P49" s="5"/>
    </row>
    <row r="50" spans="1:7" ht="22.5" customHeight="1">
      <c r="A50" s="57" t="s">
        <v>15</v>
      </c>
      <c r="B50" s="31" t="s">
        <v>38</v>
      </c>
      <c r="C50" s="7">
        <v>2</v>
      </c>
      <c r="D50" s="7">
        <v>6</v>
      </c>
      <c r="E50" s="7">
        <v>7</v>
      </c>
      <c r="F50" s="7">
        <v>5</v>
      </c>
      <c r="G50" s="7">
        <v>1</v>
      </c>
    </row>
    <row r="51" spans="1:7" ht="22.5" customHeight="1">
      <c r="A51" s="62"/>
      <c r="B51" s="32" t="s">
        <v>39</v>
      </c>
      <c r="C51" s="8">
        <v>120</v>
      </c>
      <c r="D51" s="8">
        <v>148</v>
      </c>
      <c r="E51" s="8">
        <v>144</v>
      </c>
      <c r="F51" s="8">
        <v>801</v>
      </c>
      <c r="G51" s="8">
        <v>18</v>
      </c>
    </row>
    <row r="52" spans="1:7" ht="22.5" customHeight="1">
      <c r="A52" s="19" t="s">
        <v>14</v>
      </c>
      <c r="B52" s="18"/>
      <c r="C52" s="18"/>
      <c r="D52" s="18"/>
      <c r="E52" s="18"/>
      <c r="F52" s="18"/>
      <c r="G52" s="18"/>
    </row>
  </sheetData>
  <sheetProtection/>
  <mergeCells count="37">
    <mergeCell ref="A5:F5"/>
    <mergeCell ref="A6:F6"/>
    <mergeCell ref="A50:A51"/>
    <mergeCell ref="A36:A37"/>
    <mergeCell ref="A38:A39"/>
    <mergeCell ref="A44:A45"/>
    <mergeCell ref="A46:A47"/>
    <mergeCell ref="A30:A31"/>
    <mergeCell ref="A32:A33"/>
    <mergeCell ref="A48:A49"/>
    <mergeCell ref="A16:G16"/>
    <mergeCell ref="A28:A29"/>
    <mergeCell ref="A24:A25"/>
    <mergeCell ref="A26:A27"/>
    <mergeCell ref="A17:G17"/>
    <mergeCell ref="A20:A21"/>
    <mergeCell ref="A22:A23"/>
    <mergeCell ref="A19:B19"/>
    <mergeCell ref="J5:O5"/>
    <mergeCell ref="J6:O6"/>
    <mergeCell ref="A3:O3"/>
    <mergeCell ref="J44:J45"/>
    <mergeCell ref="J46:J48"/>
    <mergeCell ref="J20:J21"/>
    <mergeCell ref="J22:J23"/>
    <mergeCell ref="J24:J25"/>
    <mergeCell ref="J26:J27"/>
    <mergeCell ref="A34:A35"/>
    <mergeCell ref="J19:K19"/>
    <mergeCell ref="J16:P16"/>
    <mergeCell ref="J28:J29"/>
    <mergeCell ref="J17:P17"/>
    <mergeCell ref="J42:J43"/>
    <mergeCell ref="J30:J31"/>
    <mergeCell ref="J32:J33"/>
    <mergeCell ref="J34:J35"/>
    <mergeCell ref="J36:J37"/>
  </mergeCells>
  <printOptions horizontalCentered="1"/>
  <pageMargins left="0.5118110236220472" right="0.5118110236220472" top="0.5118110236220472" bottom="0.31496062992125984" header="0" footer="0"/>
  <pageSetup fitToHeight="1" fitToWidth="1" horizontalDpi="400" verticalDpi="4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1">
      <selection activeCell="A4" sqref="A4:G4"/>
    </sheetView>
  </sheetViews>
  <sheetFormatPr defaultColWidth="13.796875" defaultRowHeight="18.75" customHeight="1"/>
  <cols>
    <col min="1" max="1" width="10" style="0" customWidth="1"/>
    <col min="2" max="16384" width="13.69921875" style="0" customWidth="1"/>
  </cols>
  <sheetData>
    <row r="1" spans="1:19" ht="18.75" customHeight="1">
      <c r="A1" s="53" t="s">
        <v>80</v>
      </c>
      <c r="B1" s="1"/>
      <c r="C1" s="1"/>
      <c r="D1" s="1"/>
      <c r="E1" s="1"/>
      <c r="F1" s="1"/>
      <c r="M1" s="1"/>
      <c r="N1" s="1"/>
      <c r="O1" s="1"/>
      <c r="P1" s="1"/>
      <c r="Q1" s="1"/>
      <c r="R1" s="137" t="s">
        <v>140</v>
      </c>
      <c r="S1" s="138"/>
    </row>
    <row r="2" spans="1:19" ht="18.75" customHeight="1">
      <c r="A2" s="1"/>
      <c r="B2" s="1"/>
      <c r="C2" s="1"/>
      <c r="D2" s="1"/>
      <c r="E2" s="1"/>
      <c r="F2" s="1"/>
      <c r="M2" s="1"/>
      <c r="N2" s="1"/>
      <c r="O2" s="1"/>
      <c r="P2" s="1"/>
      <c r="Q2" s="1"/>
      <c r="R2" s="1"/>
      <c r="S2" s="1"/>
    </row>
    <row r="3" spans="1:19" ht="18.75" customHeight="1">
      <c r="A3" s="56" t="s">
        <v>79</v>
      </c>
      <c r="B3" s="56"/>
      <c r="C3" s="56"/>
      <c r="D3" s="56"/>
      <c r="E3" s="56"/>
      <c r="F3" s="56"/>
      <c r="G3" s="56"/>
      <c r="M3" s="56" t="s">
        <v>141</v>
      </c>
      <c r="N3" s="56"/>
      <c r="O3" s="56"/>
      <c r="P3" s="56"/>
      <c r="Q3" s="56"/>
      <c r="R3" s="56"/>
      <c r="S3" s="56"/>
    </row>
    <row r="4" spans="1:19" ht="18.75" customHeight="1">
      <c r="A4" s="58" t="s">
        <v>78</v>
      </c>
      <c r="B4" s="58"/>
      <c r="C4" s="58"/>
      <c r="D4" s="58"/>
      <c r="E4" s="58"/>
      <c r="F4" s="58"/>
      <c r="G4" s="58"/>
      <c r="M4" s="58" t="s">
        <v>142</v>
      </c>
      <c r="N4" s="65"/>
      <c r="O4" s="65"/>
      <c r="P4" s="65"/>
      <c r="Q4" s="65"/>
      <c r="R4" s="65"/>
      <c r="S4" s="65"/>
    </row>
    <row r="5" spans="1:19" ht="18.75" customHeight="1" thickBot="1">
      <c r="A5" s="18"/>
      <c r="C5" s="18"/>
      <c r="D5" s="18"/>
      <c r="E5" s="18"/>
      <c r="F5" s="18"/>
      <c r="G5" s="18"/>
      <c r="M5" s="5"/>
      <c r="N5" s="5"/>
      <c r="O5" s="5"/>
      <c r="P5" s="5"/>
      <c r="Q5" s="5"/>
      <c r="R5" s="5"/>
      <c r="S5" s="5"/>
    </row>
    <row r="6" spans="1:19" ht="18.75" customHeight="1">
      <c r="A6" s="122" t="s">
        <v>136</v>
      </c>
      <c r="B6" s="123"/>
      <c r="C6" s="14" t="s">
        <v>4</v>
      </c>
      <c r="D6" s="14" t="s">
        <v>5</v>
      </c>
      <c r="E6" s="14" t="s">
        <v>6</v>
      </c>
      <c r="F6" s="14" t="s">
        <v>7</v>
      </c>
      <c r="G6" s="15" t="s">
        <v>8</v>
      </c>
      <c r="M6" s="135" t="s">
        <v>139</v>
      </c>
      <c r="N6" s="134"/>
      <c r="O6" s="14" t="s">
        <v>4</v>
      </c>
      <c r="P6" s="14" t="s">
        <v>5</v>
      </c>
      <c r="Q6" s="14" t="s">
        <v>6</v>
      </c>
      <c r="R6" s="14" t="s">
        <v>7</v>
      </c>
      <c r="S6" s="15" t="s">
        <v>8</v>
      </c>
    </row>
    <row r="7" spans="1:19" ht="18.75" customHeight="1">
      <c r="A7" s="124" t="s">
        <v>83</v>
      </c>
      <c r="B7" s="125"/>
      <c r="C7" s="6">
        <v>17939</v>
      </c>
      <c r="D7" s="6">
        <v>18206</v>
      </c>
      <c r="E7" s="6">
        <v>18474</v>
      </c>
      <c r="F7" s="7">
        <v>18944</v>
      </c>
      <c r="G7" s="7">
        <v>19351</v>
      </c>
      <c r="M7" s="132"/>
      <c r="N7" s="133"/>
      <c r="O7" s="132"/>
      <c r="P7" s="132"/>
      <c r="Q7" s="132"/>
      <c r="R7" s="132"/>
      <c r="S7" s="132"/>
    </row>
    <row r="8" spans="1:19" ht="18.75" customHeight="1">
      <c r="A8" s="126" t="s">
        <v>82</v>
      </c>
      <c r="B8" s="127"/>
      <c r="C8" s="6">
        <v>301108</v>
      </c>
      <c r="D8" s="6">
        <v>310953</v>
      </c>
      <c r="E8" s="6">
        <v>305570</v>
      </c>
      <c r="F8" s="7">
        <v>307562</v>
      </c>
      <c r="G8" s="7">
        <v>307138</v>
      </c>
      <c r="M8" s="75" t="s">
        <v>138</v>
      </c>
      <c r="N8" s="57"/>
      <c r="O8" s="7">
        <v>259606</v>
      </c>
      <c r="P8" s="7">
        <v>262206</v>
      </c>
      <c r="Q8" s="7">
        <v>265784</v>
      </c>
      <c r="R8" s="7">
        <v>263491</v>
      </c>
      <c r="S8" s="7">
        <v>259634</v>
      </c>
    </row>
    <row r="9" spans="1:19" ht="18.75" customHeight="1">
      <c r="A9" s="128" t="s">
        <v>81</v>
      </c>
      <c r="B9" s="129"/>
      <c r="C9" s="8">
        <v>265252</v>
      </c>
      <c r="D9" s="8">
        <v>272864</v>
      </c>
      <c r="E9" s="8">
        <v>277472</v>
      </c>
      <c r="F9" s="8">
        <v>281643</v>
      </c>
      <c r="G9" s="8">
        <v>285093</v>
      </c>
      <c r="M9" s="130"/>
      <c r="N9" s="131"/>
      <c r="O9" s="130"/>
      <c r="P9" s="130"/>
      <c r="Q9" s="130"/>
      <c r="R9" s="130"/>
      <c r="S9" s="130"/>
    </row>
    <row r="10" spans="1:19" ht="18.75" customHeight="1">
      <c r="A10" s="5" t="s">
        <v>14</v>
      </c>
      <c r="B10" s="5"/>
      <c r="C10" s="5"/>
      <c r="D10" s="5"/>
      <c r="E10" s="5"/>
      <c r="F10" s="5"/>
      <c r="M10" s="5" t="s">
        <v>137</v>
      </c>
      <c r="N10" s="5"/>
      <c r="O10" s="5"/>
      <c r="P10" s="5"/>
      <c r="Q10" s="5"/>
      <c r="R10" s="5"/>
      <c r="S10" s="5"/>
    </row>
    <row r="13" spans="13:19" ht="18.75" customHeight="1">
      <c r="M13" s="89" t="s">
        <v>169</v>
      </c>
      <c r="N13" s="89"/>
      <c r="O13" s="89"/>
      <c r="P13" s="89"/>
      <c r="Q13" s="89"/>
      <c r="R13" s="89"/>
      <c r="S13" s="89"/>
    </row>
    <row r="14" spans="13:19" ht="18.75" customHeight="1">
      <c r="M14" s="88" t="s">
        <v>168</v>
      </c>
      <c r="N14" s="136"/>
      <c r="O14" s="136"/>
      <c r="P14" s="136"/>
      <c r="Q14" s="136"/>
      <c r="R14" s="136"/>
      <c r="S14" s="136"/>
    </row>
    <row r="15" spans="1:19" ht="18.75" customHeight="1" thickBot="1">
      <c r="A15" s="90" t="s">
        <v>98</v>
      </c>
      <c r="B15" s="90"/>
      <c r="C15" s="90"/>
      <c r="D15" s="90"/>
      <c r="E15" s="90"/>
      <c r="F15" s="90"/>
      <c r="G15" s="90"/>
      <c r="H15" s="90"/>
      <c r="M15" s="5"/>
      <c r="N15" s="139"/>
      <c r="O15" s="5"/>
      <c r="P15" s="5"/>
      <c r="Q15" s="5"/>
      <c r="R15" s="5"/>
      <c r="S15" s="28" t="s">
        <v>167</v>
      </c>
    </row>
    <row r="16" spans="1:19" ht="18.75" customHeight="1">
      <c r="A16" s="58" t="s">
        <v>99</v>
      </c>
      <c r="B16" s="58"/>
      <c r="C16" s="58"/>
      <c r="D16" s="58"/>
      <c r="E16" s="58"/>
      <c r="F16" s="58"/>
      <c r="G16" s="58"/>
      <c r="H16" s="58"/>
      <c r="M16" s="27" t="s">
        <v>166</v>
      </c>
      <c r="N16" s="27" t="s">
        <v>165</v>
      </c>
      <c r="O16" s="14" t="s">
        <v>164</v>
      </c>
      <c r="P16" s="14" t="s">
        <v>163</v>
      </c>
      <c r="Q16" s="14" t="s">
        <v>162</v>
      </c>
      <c r="R16" s="14" t="s">
        <v>161</v>
      </c>
      <c r="S16" s="15" t="s">
        <v>160</v>
      </c>
    </row>
    <row r="17" spans="1:19" ht="18.75" customHeight="1" thickBot="1">
      <c r="A17" s="5"/>
      <c r="B17" s="29"/>
      <c r="C17" s="29"/>
      <c r="D17" s="29"/>
      <c r="E17" s="29"/>
      <c r="F17" s="29"/>
      <c r="G17" s="29"/>
      <c r="H17" s="28" t="s">
        <v>35</v>
      </c>
      <c r="M17" s="63" t="s">
        <v>159</v>
      </c>
      <c r="N17" s="26" t="s">
        <v>145</v>
      </c>
      <c r="O17" s="25">
        <f>SUM(O20,O23,O26,O29,O32,O35,O38,O41,O44,O47,O50,O53,O56)</f>
        <v>152857</v>
      </c>
      <c r="P17" s="25">
        <f>SUM(P20,P23,P26,P29,P32,P35,P38,P41,P44,P47,P50,P53,P56)</f>
        <v>157521</v>
      </c>
      <c r="Q17" s="25">
        <f>SUM(Q20,Q23,Q26,Q29,Q32,Q35,Q38,Q41,Q44,Q47,Q50,Q53,Q56)</f>
        <v>163553</v>
      </c>
      <c r="R17" s="25">
        <f>SUM(R20,R23,R26,R29,R32,R35,R38,R41,R44,R47,R50,R53,R56)</f>
        <v>170170</v>
      </c>
      <c r="S17" s="25">
        <f>SUM(S20,S23,S26,S29,S32,S35,S38,S41,S44,S47,S50,S53,S56)</f>
        <v>177274</v>
      </c>
    </row>
    <row r="18" spans="1:19" ht="18.75" customHeight="1">
      <c r="A18" s="68" t="s">
        <v>100</v>
      </c>
      <c r="B18" s="55"/>
      <c r="C18" s="13" t="s">
        <v>101</v>
      </c>
      <c r="D18" s="14" t="s">
        <v>4</v>
      </c>
      <c r="E18" s="14" t="s">
        <v>97</v>
      </c>
      <c r="F18" s="14" t="s">
        <v>96</v>
      </c>
      <c r="G18" s="14" t="s">
        <v>95</v>
      </c>
      <c r="H18" s="15" t="s">
        <v>94</v>
      </c>
      <c r="M18" s="142"/>
      <c r="N18" s="26" t="s">
        <v>144</v>
      </c>
      <c r="O18" s="25">
        <v>72179939</v>
      </c>
      <c r="P18" s="25">
        <v>80782073</v>
      </c>
      <c r="Q18" s="25">
        <v>86898636</v>
      </c>
      <c r="R18" s="25">
        <f>SUM(R21,R24,R27,R30,R33,R36,R39,R42,R45,R48,R51,R54,R57)</f>
        <v>92302422</v>
      </c>
      <c r="S18" s="25">
        <f>SUM(S21,S24,S27,S30,S33,S36,S39,S42,S45,S48,S51,S54,S57)</f>
        <v>98710268</v>
      </c>
    </row>
    <row r="19" spans="1:19" ht="18.75" customHeight="1">
      <c r="A19" s="86" t="s">
        <v>93</v>
      </c>
      <c r="B19" s="85"/>
      <c r="C19" s="26" t="s">
        <v>102</v>
      </c>
      <c r="D19" s="25">
        <f>SUM(D22,D25,D28,D31,D34)</f>
        <v>139679</v>
      </c>
      <c r="E19" s="25">
        <f>SUM(E22,E25,E28,E31,E34)</f>
        <v>147371</v>
      </c>
      <c r="F19" s="25">
        <f>SUM(F22,F25,F28,F31,F34)</f>
        <v>159546</v>
      </c>
      <c r="G19" s="25">
        <f>SUM(G22,G25,G28,G31,G34)</f>
        <v>168682</v>
      </c>
      <c r="H19" s="25">
        <f>SUM(H22,H25,H28,H31,H34)</f>
        <v>177939</v>
      </c>
      <c r="M19" s="24"/>
      <c r="N19" s="21"/>
      <c r="O19" s="4"/>
      <c r="P19" s="4"/>
      <c r="Q19" s="4"/>
      <c r="R19" s="52"/>
      <c r="S19" s="52"/>
    </row>
    <row r="20" spans="1:19" ht="18.75" customHeight="1">
      <c r="A20" s="84"/>
      <c r="B20" s="83"/>
      <c r="C20" s="26" t="s">
        <v>103</v>
      </c>
      <c r="D20" s="25">
        <f>SUM(D23,D26,D29,D32,D35)</f>
        <v>134378162</v>
      </c>
      <c r="E20" s="25">
        <f>SUM(E23,E26,E29,E32,E35)</f>
        <v>146765872</v>
      </c>
      <c r="F20" s="25">
        <f>SUM(F23,F26,F29,F32,F35)</f>
        <v>157840319</v>
      </c>
      <c r="G20" s="25">
        <f>SUM(G23,G26,G29,G32,G35)</f>
        <v>165722245</v>
      </c>
      <c r="H20" s="25">
        <v>171996580</v>
      </c>
      <c r="M20" s="57" t="s">
        <v>158</v>
      </c>
      <c r="N20" s="31" t="s">
        <v>145</v>
      </c>
      <c r="O20" s="6">
        <v>64620</v>
      </c>
      <c r="P20" s="6">
        <v>62234</v>
      </c>
      <c r="Q20" s="6">
        <v>59717</v>
      </c>
      <c r="R20" s="6">
        <v>57245</v>
      </c>
      <c r="S20" s="6">
        <v>54522</v>
      </c>
    </row>
    <row r="21" spans="1:19" ht="18.75" customHeight="1">
      <c r="A21" s="76"/>
      <c r="B21" s="29"/>
      <c r="C21" s="21"/>
      <c r="D21" s="4"/>
      <c r="E21" s="4"/>
      <c r="F21" s="4"/>
      <c r="G21" s="4"/>
      <c r="H21" s="4"/>
      <c r="M21" s="57"/>
      <c r="N21" s="31" t="s">
        <v>144</v>
      </c>
      <c r="O21" s="6">
        <v>28744813</v>
      </c>
      <c r="P21" s="6">
        <v>29318449</v>
      </c>
      <c r="Q21" s="6">
        <v>28380273</v>
      </c>
      <c r="R21" s="6">
        <v>27248587</v>
      </c>
      <c r="S21" s="6">
        <v>25997191</v>
      </c>
    </row>
    <row r="22" spans="1:19" ht="18.75" customHeight="1">
      <c r="A22" s="75" t="s">
        <v>92</v>
      </c>
      <c r="B22" s="59"/>
      <c r="C22" s="31" t="s">
        <v>102</v>
      </c>
      <c r="D22" s="6">
        <v>79087</v>
      </c>
      <c r="E22" s="6">
        <v>86173</v>
      </c>
      <c r="F22" s="6">
        <v>97787</v>
      </c>
      <c r="G22" s="6">
        <v>106439</v>
      </c>
      <c r="H22" s="6">
        <v>115323</v>
      </c>
      <c r="M22" s="24"/>
      <c r="N22" s="21"/>
      <c r="O22" s="4"/>
      <c r="P22" s="4"/>
      <c r="Q22" s="4"/>
      <c r="R22" s="52"/>
      <c r="S22" s="52"/>
    </row>
    <row r="23" spans="1:19" ht="18.75" customHeight="1">
      <c r="A23" s="82"/>
      <c r="B23" s="59"/>
      <c r="C23" s="31" t="s">
        <v>103</v>
      </c>
      <c r="D23" s="6">
        <v>99001045</v>
      </c>
      <c r="E23" s="6">
        <v>108736604</v>
      </c>
      <c r="F23" s="6">
        <v>118903838</v>
      </c>
      <c r="G23" s="6">
        <v>125770511</v>
      </c>
      <c r="H23" s="6">
        <v>131167239</v>
      </c>
      <c r="M23" s="61" t="s">
        <v>157</v>
      </c>
      <c r="N23" s="31" t="s">
        <v>145</v>
      </c>
      <c r="O23" s="6">
        <v>6114</v>
      </c>
      <c r="P23" s="6">
        <v>5553</v>
      </c>
      <c r="Q23" s="6">
        <v>4957</v>
      </c>
      <c r="R23" s="6">
        <v>4443</v>
      </c>
      <c r="S23" s="6">
        <v>3907</v>
      </c>
    </row>
    <row r="24" spans="1:19" ht="18.75" customHeight="1">
      <c r="A24" s="76"/>
      <c r="B24" s="29"/>
      <c r="C24" s="21"/>
      <c r="D24" s="4"/>
      <c r="E24" s="4"/>
      <c r="F24" s="4"/>
      <c r="G24" s="52"/>
      <c r="H24" s="52"/>
      <c r="M24" s="57"/>
      <c r="N24" s="31" t="s">
        <v>144</v>
      </c>
      <c r="O24" s="6">
        <v>2331268</v>
      </c>
      <c r="P24" s="6">
        <v>2239525</v>
      </c>
      <c r="Q24" s="6">
        <v>2013037</v>
      </c>
      <c r="R24" s="6">
        <v>1804302</v>
      </c>
      <c r="S24" s="6">
        <v>1586632</v>
      </c>
    </row>
    <row r="25" spans="1:19" ht="18.75" customHeight="1">
      <c r="A25" s="75" t="s">
        <v>91</v>
      </c>
      <c r="B25" s="59"/>
      <c r="C25" s="31" t="s">
        <v>102</v>
      </c>
      <c r="D25" s="6">
        <v>3574</v>
      </c>
      <c r="E25" s="6">
        <v>3678</v>
      </c>
      <c r="F25" s="6">
        <v>3710</v>
      </c>
      <c r="G25" s="6">
        <v>3896</v>
      </c>
      <c r="H25" s="6">
        <v>3996</v>
      </c>
      <c r="M25" s="24"/>
      <c r="N25" s="21"/>
      <c r="O25" s="4"/>
      <c r="P25" s="4"/>
      <c r="Q25" s="4"/>
      <c r="R25" s="52"/>
      <c r="S25" s="52"/>
    </row>
    <row r="26" spans="1:19" ht="18.75" customHeight="1">
      <c r="A26" s="82"/>
      <c r="B26" s="59"/>
      <c r="C26" s="31" t="s">
        <v>103</v>
      </c>
      <c r="D26" s="6">
        <v>3495882</v>
      </c>
      <c r="E26" s="6">
        <v>3693028</v>
      </c>
      <c r="F26" s="6">
        <v>3646126</v>
      </c>
      <c r="G26" s="6">
        <v>3771953</v>
      </c>
      <c r="H26" s="6">
        <v>3800097</v>
      </c>
      <c r="M26" s="57" t="s">
        <v>156</v>
      </c>
      <c r="N26" s="31" t="s">
        <v>145</v>
      </c>
      <c r="O26" s="6">
        <v>24194</v>
      </c>
      <c r="P26" s="6">
        <v>23983</v>
      </c>
      <c r="Q26" s="6">
        <v>23816</v>
      </c>
      <c r="R26" s="6">
        <v>23370</v>
      </c>
      <c r="S26" s="6">
        <v>22709</v>
      </c>
    </row>
    <row r="27" spans="1:19" ht="18.75" customHeight="1">
      <c r="A27" s="76"/>
      <c r="B27" s="29"/>
      <c r="C27" s="21"/>
      <c r="D27" s="4"/>
      <c r="E27" s="4"/>
      <c r="F27" s="4"/>
      <c r="G27" s="52"/>
      <c r="H27" s="52"/>
      <c r="M27" s="57"/>
      <c r="N27" s="31" t="s">
        <v>144</v>
      </c>
      <c r="O27" s="6">
        <v>4961869</v>
      </c>
      <c r="P27" s="6">
        <v>5211156</v>
      </c>
      <c r="Q27" s="6">
        <v>5227030</v>
      </c>
      <c r="R27" s="6">
        <v>5149348</v>
      </c>
      <c r="S27" s="6">
        <v>5010207</v>
      </c>
    </row>
    <row r="28" spans="1:19" ht="18.75" customHeight="1">
      <c r="A28" s="75" t="s">
        <v>90</v>
      </c>
      <c r="B28" s="57"/>
      <c r="C28" s="31" t="s">
        <v>102</v>
      </c>
      <c r="D28" s="6">
        <v>23357</v>
      </c>
      <c r="E28" s="6">
        <v>24659</v>
      </c>
      <c r="F28" s="6">
        <v>25688</v>
      </c>
      <c r="G28" s="6">
        <v>27377</v>
      </c>
      <c r="H28" s="6">
        <v>28813</v>
      </c>
      <c r="M28" s="24"/>
      <c r="N28" s="21"/>
      <c r="O28" s="4"/>
      <c r="P28" s="4"/>
      <c r="Q28" s="4"/>
      <c r="R28" s="52"/>
      <c r="S28" s="52"/>
    </row>
    <row r="29" spans="1:19" ht="18.75" customHeight="1">
      <c r="A29" s="81" t="s">
        <v>89</v>
      </c>
      <c r="B29" s="80"/>
      <c r="C29" s="31" t="s">
        <v>103</v>
      </c>
      <c r="D29" s="6">
        <v>19580529</v>
      </c>
      <c r="E29" s="6">
        <v>21739497</v>
      </c>
      <c r="F29" s="6">
        <v>22751223</v>
      </c>
      <c r="G29" s="6">
        <v>24300028</v>
      </c>
      <c r="H29" s="6">
        <v>25623959</v>
      </c>
      <c r="M29" s="57" t="s">
        <v>155</v>
      </c>
      <c r="N29" s="31" t="s">
        <v>145</v>
      </c>
      <c r="O29" s="6">
        <v>3172</v>
      </c>
      <c r="P29" s="6">
        <v>3034</v>
      </c>
      <c r="Q29" s="6">
        <v>2886</v>
      </c>
      <c r="R29" s="6">
        <v>2746</v>
      </c>
      <c r="S29" s="6">
        <v>2598</v>
      </c>
    </row>
    <row r="30" spans="1:19" ht="18.75" customHeight="1">
      <c r="A30" s="76"/>
      <c r="B30" s="29"/>
      <c r="C30" s="21"/>
      <c r="D30" s="4"/>
      <c r="E30" s="4"/>
      <c r="F30" s="4"/>
      <c r="G30" s="52"/>
      <c r="H30" s="52"/>
      <c r="M30" s="57"/>
      <c r="N30" s="31" t="s">
        <v>144</v>
      </c>
      <c r="O30" s="6">
        <v>2670357</v>
      </c>
      <c r="P30" s="6">
        <v>2697575</v>
      </c>
      <c r="Q30" s="6">
        <v>2580618</v>
      </c>
      <c r="R30" s="6">
        <v>2453571</v>
      </c>
      <c r="S30" s="6">
        <v>2316792</v>
      </c>
    </row>
    <row r="31" spans="1:19" ht="18.75" customHeight="1">
      <c r="A31" s="79" t="s">
        <v>88</v>
      </c>
      <c r="B31" s="77"/>
      <c r="C31" s="31" t="s">
        <v>102</v>
      </c>
      <c r="D31" s="6">
        <v>31734</v>
      </c>
      <c r="E31" s="6">
        <v>30994</v>
      </c>
      <c r="F31" s="6">
        <v>30538</v>
      </c>
      <c r="G31" s="6">
        <v>29234</v>
      </c>
      <c r="H31" s="6">
        <v>28125</v>
      </c>
      <c r="M31" s="24"/>
      <c r="N31" s="21"/>
      <c r="O31" s="4"/>
      <c r="P31" s="4"/>
      <c r="Q31" s="4"/>
      <c r="R31" s="52"/>
      <c r="S31" s="52"/>
    </row>
    <row r="32" spans="1:19" ht="18.75" customHeight="1">
      <c r="A32" s="78"/>
      <c r="B32" s="77"/>
      <c r="C32" s="31" t="s">
        <v>103</v>
      </c>
      <c r="D32" s="6">
        <v>11875822</v>
      </c>
      <c r="E32" s="6">
        <v>12163931</v>
      </c>
      <c r="F32" s="6">
        <v>12116440</v>
      </c>
      <c r="G32" s="6">
        <v>11476128</v>
      </c>
      <c r="H32" s="6">
        <v>11012653</v>
      </c>
      <c r="M32" s="57" t="s">
        <v>154</v>
      </c>
      <c r="N32" s="31" t="s">
        <v>145</v>
      </c>
      <c r="O32" s="6">
        <v>170</v>
      </c>
      <c r="P32" s="6">
        <v>127</v>
      </c>
      <c r="Q32" s="6">
        <v>95</v>
      </c>
      <c r="R32" s="6">
        <v>64</v>
      </c>
      <c r="S32" s="6">
        <v>44</v>
      </c>
    </row>
    <row r="33" spans="1:19" ht="18.75" customHeight="1">
      <c r="A33" s="76"/>
      <c r="B33" s="29"/>
      <c r="C33" s="21"/>
      <c r="D33" s="4"/>
      <c r="E33" s="4"/>
      <c r="F33" s="4"/>
      <c r="G33" s="52"/>
      <c r="H33" s="52"/>
      <c r="M33" s="57"/>
      <c r="N33" s="31" t="s">
        <v>144</v>
      </c>
      <c r="O33" s="6">
        <v>156578</v>
      </c>
      <c r="P33" s="6">
        <v>123220</v>
      </c>
      <c r="Q33" s="6">
        <v>92100</v>
      </c>
      <c r="R33" s="6">
        <v>63154</v>
      </c>
      <c r="S33" s="6">
        <v>41568</v>
      </c>
    </row>
    <row r="34" spans="1:19" ht="18.75" customHeight="1">
      <c r="A34" s="75" t="s">
        <v>87</v>
      </c>
      <c r="B34" s="59"/>
      <c r="C34" s="31" t="s">
        <v>102</v>
      </c>
      <c r="D34" s="7">
        <v>1927</v>
      </c>
      <c r="E34" s="7">
        <v>1867</v>
      </c>
      <c r="F34" s="7">
        <v>1823</v>
      </c>
      <c r="G34" s="7">
        <v>1736</v>
      </c>
      <c r="H34" s="7">
        <v>1682</v>
      </c>
      <c r="M34" s="24"/>
      <c r="N34" s="21"/>
      <c r="O34" s="4"/>
      <c r="P34" s="4"/>
      <c r="Q34" s="4"/>
      <c r="R34" s="52"/>
      <c r="S34" s="52"/>
    </row>
    <row r="35" spans="1:19" ht="18.75" customHeight="1" thickBot="1">
      <c r="A35" s="74"/>
      <c r="B35" s="59"/>
      <c r="C35" s="91" t="s">
        <v>103</v>
      </c>
      <c r="D35" s="73">
        <v>424884</v>
      </c>
      <c r="E35" s="73">
        <v>432812</v>
      </c>
      <c r="F35" s="73">
        <v>422692</v>
      </c>
      <c r="G35" s="73">
        <v>403625</v>
      </c>
      <c r="H35" s="73">
        <v>392631</v>
      </c>
      <c r="M35" s="57" t="s">
        <v>153</v>
      </c>
      <c r="N35" s="31" t="s">
        <v>145</v>
      </c>
      <c r="O35" s="141" t="s">
        <v>16</v>
      </c>
      <c r="P35" s="141" t="s">
        <v>16</v>
      </c>
      <c r="Q35" s="141" t="s">
        <v>16</v>
      </c>
      <c r="R35" s="141" t="s">
        <v>16</v>
      </c>
      <c r="S35" s="141" t="s">
        <v>16</v>
      </c>
    </row>
    <row r="36" spans="1:19" ht="18.75" customHeight="1" thickTop="1">
      <c r="A36" s="72" t="s">
        <v>86</v>
      </c>
      <c r="B36" s="71"/>
      <c r="C36" s="31" t="s">
        <v>102</v>
      </c>
      <c r="D36" s="6">
        <v>61</v>
      </c>
      <c r="E36" s="6">
        <v>69</v>
      </c>
      <c r="F36" s="6">
        <v>71</v>
      </c>
      <c r="G36" s="6">
        <v>74</v>
      </c>
      <c r="H36" s="6">
        <v>87</v>
      </c>
      <c r="M36" s="57"/>
      <c r="N36" s="31" t="s">
        <v>144</v>
      </c>
      <c r="O36" s="141" t="s">
        <v>16</v>
      </c>
      <c r="P36" s="141" t="s">
        <v>16</v>
      </c>
      <c r="Q36" s="141" t="s">
        <v>16</v>
      </c>
      <c r="R36" s="141" t="s">
        <v>16</v>
      </c>
      <c r="S36" s="141" t="s">
        <v>16</v>
      </c>
    </row>
    <row r="37" spans="1:19" ht="18.75" customHeight="1">
      <c r="A37" s="70" t="s">
        <v>85</v>
      </c>
      <c r="B37" s="69"/>
      <c r="C37" s="32" t="s">
        <v>103</v>
      </c>
      <c r="D37" s="8">
        <v>10996</v>
      </c>
      <c r="E37" s="8">
        <v>12431</v>
      </c>
      <c r="F37" s="8">
        <v>14393</v>
      </c>
      <c r="G37" s="8">
        <v>16485</v>
      </c>
      <c r="H37" s="8">
        <v>24211</v>
      </c>
      <c r="M37" s="24"/>
      <c r="N37" s="21"/>
      <c r="O37" s="4"/>
      <c r="P37" s="4"/>
      <c r="Q37" s="4"/>
      <c r="R37" s="52"/>
      <c r="S37" s="52"/>
    </row>
    <row r="38" spans="1:19" ht="18.75" customHeight="1">
      <c r="A38" s="18" t="s">
        <v>84</v>
      </c>
      <c r="B38" s="18"/>
      <c r="C38" s="18"/>
      <c r="D38" s="18"/>
      <c r="E38" s="18"/>
      <c r="F38" s="18"/>
      <c r="G38" s="18"/>
      <c r="H38" s="18"/>
      <c r="M38" s="57" t="s">
        <v>152</v>
      </c>
      <c r="N38" s="31" t="s">
        <v>145</v>
      </c>
      <c r="O38" s="6">
        <v>7</v>
      </c>
      <c r="P38" s="6">
        <v>5</v>
      </c>
      <c r="Q38" s="6">
        <v>3</v>
      </c>
      <c r="R38" s="6">
        <v>1</v>
      </c>
      <c r="S38" s="6">
        <v>1</v>
      </c>
    </row>
    <row r="39" spans="13:19" ht="18.75" customHeight="1">
      <c r="M39" s="57"/>
      <c r="N39" s="31" t="s">
        <v>144</v>
      </c>
      <c r="O39" s="6">
        <v>4374</v>
      </c>
      <c r="P39" s="6">
        <v>3622</v>
      </c>
      <c r="Q39" s="6">
        <v>2357</v>
      </c>
      <c r="R39" s="6">
        <v>785</v>
      </c>
      <c r="S39" s="6">
        <v>785</v>
      </c>
    </row>
    <row r="40" spans="13:19" ht="18.75" customHeight="1">
      <c r="M40" s="24"/>
      <c r="N40" s="21"/>
      <c r="O40" s="4"/>
      <c r="P40" s="4"/>
      <c r="Q40" s="4"/>
      <c r="R40" s="52"/>
      <c r="S40" s="52"/>
    </row>
    <row r="41" spans="13:19" ht="18.75" customHeight="1">
      <c r="M41" s="57" t="s">
        <v>151</v>
      </c>
      <c r="N41" s="31" t="s">
        <v>145</v>
      </c>
      <c r="O41" s="6">
        <v>586</v>
      </c>
      <c r="P41" s="6">
        <v>587</v>
      </c>
      <c r="Q41" s="6">
        <v>586</v>
      </c>
      <c r="R41" s="6">
        <v>575</v>
      </c>
      <c r="S41" s="6">
        <v>562</v>
      </c>
    </row>
    <row r="42" spans="13:19" ht="18.75" customHeight="1">
      <c r="M42" s="57"/>
      <c r="N42" s="31" t="s">
        <v>144</v>
      </c>
      <c r="O42" s="6">
        <v>282498</v>
      </c>
      <c r="P42" s="6">
        <v>300985</v>
      </c>
      <c r="Q42" s="6">
        <v>304096</v>
      </c>
      <c r="R42" s="6">
        <v>298226</v>
      </c>
      <c r="S42" s="6">
        <v>289929</v>
      </c>
    </row>
    <row r="43" spans="1:19" ht="18.75" customHeight="1">
      <c r="A43" s="56" t="s">
        <v>134</v>
      </c>
      <c r="B43" s="56"/>
      <c r="C43" s="56"/>
      <c r="D43" s="56"/>
      <c r="E43" s="56"/>
      <c r="F43" s="56"/>
      <c r="G43" s="56"/>
      <c r="H43" s="56"/>
      <c r="I43" s="56"/>
      <c r="J43" s="56"/>
      <c r="M43" s="24"/>
      <c r="N43" s="21"/>
      <c r="O43" s="4"/>
      <c r="P43" s="4"/>
      <c r="Q43" s="4"/>
      <c r="R43" s="52"/>
      <c r="S43" s="52"/>
    </row>
    <row r="44" spans="1:19" ht="18.75" customHeight="1" thickBo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M44" s="57" t="s">
        <v>150</v>
      </c>
      <c r="N44" s="31" t="s">
        <v>145</v>
      </c>
      <c r="O44" s="6">
        <v>33447</v>
      </c>
      <c r="P44" s="6">
        <v>42408</v>
      </c>
      <c r="Q44" s="6">
        <v>52457</v>
      </c>
      <c r="R44" s="6">
        <v>63307</v>
      </c>
      <c r="S44" s="6">
        <v>74868</v>
      </c>
    </row>
    <row r="45" spans="1:19" ht="18.75" customHeight="1">
      <c r="A45" s="68" t="s">
        <v>135</v>
      </c>
      <c r="B45" s="54"/>
      <c r="C45" s="55"/>
      <c r="D45" s="115" t="s">
        <v>132</v>
      </c>
      <c r="E45" s="116"/>
      <c r="F45" s="115" t="s">
        <v>133</v>
      </c>
      <c r="G45" s="115"/>
      <c r="H45" s="87"/>
      <c r="I45" s="115" t="s">
        <v>132</v>
      </c>
      <c r="J45" s="115"/>
      <c r="M45" s="57"/>
      <c r="N45" s="31" t="s">
        <v>144</v>
      </c>
      <c r="O45" s="6">
        <v>19653623</v>
      </c>
      <c r="P45" s="6">
        <v>26963362</v>
      </c>
      <c r="Q45" s="6">
        <v>34279418</v>
      </c>
      <c r="R45" s="6">
        <v>41838042</v>
      </c>
      <c r="S45" s="6">
        <v>49960187</v>
      </c>
    </row>
    <row r="46" spans="1:19" ht="18.75" customHeight="1">
      <c r="A46" s="106"/>
      <c r="B46" s="18"/>
      <c r="C46" s="106"/>
      <c r="D46" s="4"/>
      <c r="E46" s="114"/>
      <c r="F46" s="108"/>
      <c r="G46" s="18"/>
      <c r="H46" s="106"/>
      <c r="I46" s="4"/>
      <c r="J46" s="18"/>
      <c r="M46" s="24"/>
      <c r="N46" s="21"/>
      <c r="O46" s="4"/>
      <c r="P46" s="4"/>
      <c r="Q46" s="4"/>
      <c r="R46" s="52"/>
      <c r="S46" s="52"/>
    </row>
    <row r="47" spans="1:19" ht="18.75" customHeight="1">
      <c r="A47" s="106"/>
      <c r="B47" s="102" t="s">
        <v>131</v>
      </c>
      <c r="C47" s="59"/>
      <c r="D47" s="6">
        <v>161</v>
      </c>
      <c r="E47" s="104" t="s">
        <v>122</v>
      </c>
      <c r="F47" s="101" t="s">
        <v>130</v>
      </c>
      <c r="G47" s="102" t="s">
        <v>129</v>
      </c>
      <c r="H47" s="59"/>
      <c r="I47" s="6">
        <v>753422</v>
      </c>
      <c r="J47" s="109" t="s">
        <v>104</v>
      </c>
      <c r="M47" s="57" t="s">
        <v>149</v>
      </c>
      <c r="N47" s="31" t="s">
        <v>145</v>
      </c>
      <c r="O47" s="6">
        <v>10144</v>
      </c>
      <c r="P47" s="6">
        <v>10506</v>
      </c>
      <c r="Q47" s="6">
        <v>10987</v>
      </c>
      <c r="R47" s="6">
        <v>11344</v>
      </c>
      <c r="S47" s="6">
        <v>11700</v>
      </c>
    </row>
    <row r="48" spans="1:19" ht="18.75" customHeight="1">
      <c r="A48" s="106"/>
      <c r="B48" s="102" t="s">
        <v>128</v>
      </c>
      <c r="C48" s="59"/>
      <c r="D48" s="6">
        <v>207</v>
      </c>
      <c r="E48" s="104" t="s">
        <v>127</v>
      </c>
      <c r="F48" s="101" t="s">
        <v>126</v>
      </c>
      <c r="G48" s="102" t="s">
        <v>125</v>
      </c>
      <c r="H48" s="59"/>
      <c r="I48" s="6">
        <v>698209</v>
      </c>
      <c r="J48" s="109" t="s">
        <v>104</v>
      </c>
      <c r="M48" s="57"/>
      <c r="N48" s="31" t="s">
        <v>144</v>
      </c>
      <c r="O48" s="6">
        <v>8773879</v>
      </c>
      <c r="P48" s="6">
        <v>9562168</v>
      </c>
      <c r="Q48" s="6">
        <v>10013097</v>
      </c>
      <c r="R48" s="6">
        <v>10285751</v>
      </c>
      <c r="S48" s="6">
        <v>10557829</v>
      </c>
    </row>
    <row r="49" spans="1:19" ht="18.75" customHeight="1">
      <c r="A49" s="108" t="s">
        <v>124</v>
      </c>
      <c r="B49" s="102" t="s">
        <v>123</v>
      </c>
      <c r="C49" s="59"/>
      <c r="D49" s="6">
        <v>656</v>
      </c>
      <c r="E49" s="104" t="s">
        <v>122</v>
      </c>
      <c r="F49" s="113"/>
      <c r="G49" s="112"/>
      <c r="H49" s="99"/>
      <c r="I49" s="4"/>
      <c r="J49" s="109"/>
      <c r="M49" s="24"/>
      <c r="N49" s="21"/>
      <c r="O49" s="4"/>
      <c r="P49" s="4"/>
      <c r="Q49" s="4"/>
      <c r="R49" s="52"/>
      <c r="S49" s="52"/>
    </row>
    <row r="50" spans="1:19" ht="18.75" customHeight="1">
      <c r="A50" s="108"/>
      <c r="B50" s="19"/>
      <c r="C50" s="106"/>
      <c r="D50" s="4"/>
      <c r="E50" s="104"/>
      <c r="F50" s="111" t="s">
        <v>121</v>
      </c>
      <c r="G50" s="110" t="s">
        <v>120</v>
      </c>
      <c r="H50" s="101" t="s">
        <v>55</v>
      </c>
      <c r="I50" s="6">
        <f>SUM(I52,I54,I56)</f>
        <v>4204</v>
      </c>
      <c r="J50" s="109" t="s">
        <v>107</v>
      </c>
      <c r="M50" s="57" t="s">
        <v>148</v>
      </c>
      <c r="N50" s="31" t="s">
        <v>145</v>
      </c>
      <c r="O50" s="6">
        <v>2422</v>
      </c>
      <c r="P50" s="6">
        <v>2442</v>
      </c>
      <c r="Q50" s="6">
        <v>2477</v>
      </c>
      <c r="R50" s="6">
        <v>2458</v>
      </c>
      <c r="S50" s="6">
        <v>2435</v>
      </c>
    </row>
    <row r="51" spans="1:19" ht="18.75" customHeight="1">
      <c r="A51" s="108" t="s">
        <v>119</v>
      </c>
      <c r="B51" s="102" t="s">
        <v>118</v>
      </c>
      <c r="C51" s="57"/>
      <c r="D51" s="4"/>
      <c r="E51" s="104"/>
      <c r="F51" s="107"/>
      <c r="G51" s="102"/>
      <c r="H51" s="101" t="s">
        <v>54</v>
      </c>
      <c r="I51" s="6">
        <f>SUM(I53,I55,I57)</f>
        <v>5014207</v>
      </c>
      <c r="J51" s="109" t="s">
        <v>104</v>
      </c>
      <c r="M51" s="57"/>
      <c r="N51" s="31" t="s">
        <v>144</v>
      </c>
      <c r="O51" s="6">
        <v>1698316</v>
      </c>
      <c r="P51" s="6">
        <v>1819843</v>
      </c>
      <c r="Q51" s="6">
        <v>1867301</v>
      </c>
      <c r="R51" s="6">
        <v>1862839</v>
      </c>
      <c r="S51" s="6">
        <v>1858464</v>
      </c>
    </row>
    <row r="52" spans="1:19" ht="18.75" customHeight="1">
      <c r="A52" s="108"/>
      <c r="B52" s="105"/>
      <c r="C52" s="22" t="s">
        <v>110</v>
      </c>
      <c r="D52" s="6">
        <v>191386</v>
      </c>
      <c r="E52" s="104" t="s">
        <v>104</v>
      </c>
      <c r="F52" s="103" t="s">
        <v>117</v>
      </c>
      <c r="G52" s="102" t="s">
        <v>116</v>
      </c>
      <c r="H52" s="101" t="s">
        <v>55</v>
      </c>
      <c r="I52" s="6">
        <v>1252</v>
      </c>
      <c r="J52" s="109" t="s">
        <v>107</v>
      </c>
      <c r="M52" s="24"/>
      <c r="N52" s="21"/>
      <c r="O52" s="4"/>
      <c r="P52" s="4"/>
      <c r="Q52" s="4"/>
      <c r="R52" s="52"/>
      <c r="S52" s="52"/>
    </row>
    <row r="53" spans="1:19" ht="18.75" customHeight="1">
      <c r="A53" s="108" t="s">
        <v>115</v>
      </c>
      <c r="B53" s="105"/>
      <c r="C53" s="22" t="s">
        <v>106</v>
      </c>
      <c r="D53" s="6">
        <v>186696</v>
      </c>
      <c r="E53" s="104" t="s">
        <v>104</v>
      </c>
      <c r="F53" s="107"/>
      <c r="G53" s="102"/>
      <c r="H53" s="101" t="s">
        <v>54</v>
      </c>
      <c r="I53" s="6">
        <v>77383</v>
      </c>
      <c r="J53" s="109" t="s">
        <v>104</v>
      </c>
      <c r="M53" s="57" t="s">
        <v>147</v>
      </c>
      <c r="N53" s="31" t="s">
        <v>145</v>
      </c>
      <c r="O53" s="6">
        <v>404</v>
      </c>
      <c r="P53" s="6">
        <v>404</v>
      </c>
      <c r="Q53" s="6">
        <v>418</v>
      </c>
      <c r="R53" s="6">
        <v>380</v>
      </c>
      <c r="S53" s="6">
        <v>397</v>
      </c>
    </row>
    <row r="54" spans="1:19" ht="18.75" customHeight="1">
      <c r="A54" s="108"/>
      <c r="B54" s="19"/>
      <c r="C54" s="22"/>
      <c r="D54" s="4"/>
      <c r="E54" s="104"/>
      <c r="F54" s="103" t="s">
        <v>114</v>
      </c>
      <c r="G54" s="102" t="s">
        <v>113</v>
      </c>
      <c r="H54" s="101" t="s">
        <v>55</v>
      </c>
      <c r="I54" s="7">
        <v>711</v>
      </c>
      <c r="J54" s="4" t="s">
        <v>107</v>
      </c>
      <c r="M54" s="57"/>
      <c r="N54" s="31" t="s">
        <v>144</v>
      </c>
      <c r="O54" s="6">
        <v>43563</v>
      </c>
      <c r="P54" s="6">
        <v>49464</v>
      </c>
      <c r="Q54" s="6">
        <v>65340</v>
      </c>
      <c r="R54" s="6">
        <v>59560</v>
      </c>
      <c r="S54" s="6">
        <v>62792</v>
      </c>
    </row>
    <row r="55" spans="1:19" ht="18.75" customHeight="1">
      <c r="A55" s="108" t="s">
        <v>112</v>
      </c>
      <c r="B55" s="102" t="s">
        <v>111</v>
      </c>
      <c r="C55" s="57"/>
      <c r="D55" s="4"/>
      <c r="E55" s="104"/>
      <c r="F55" s="107"/>
      <c r="G55" s="102"/>
      <c r="H55" s="101" t="s">
        <v>54</v>
      </c>
      <c r="I55" s="7">
        <v>128811</v>
      </c>
      <c r="J55" s="100" t="s">
        <v>104</v>
      </c>
      <c r="M55" s="24"/>
      <c r="N55" s="21"/>
      <c r="O55" s="4"/>
      <c r="P55" s="4"/>
      <c r="Q55" s="4"/>
      <c r="R55" s="52"/>
      <c r="S55" s="52"/>
    </row>
    <row r="56" spans="1:19" ht="18.75" customHeight="1">
      <c r="A56" s="106"/>
      <c r="B56" s="105"/>
      <c r="C56" s="22" t="s">
        <v>110</v>
      </c>
      <c r="D56" s="7">
        <v>291747</v>
      </c>
      <c r="E56" s="104" t="s">
        <v>105</v>
      </c>
      <c r="F56" s="103" t="s">
        <v>109</v>
      </c>
      <c r="G56" s="102" t="s">
        <v>108</v>
      </c>
      <c r="H56" s="101" t="s">
        <v>55</v>
      </c>
      <c r="I56" s="7">
        <v>2241</v>
      </c>
      <c r="J56" s="100" t="s">
        <v>107</v>
      </c>
      <c r="M56" s="57" t="s">
        <v>146</v>
      </c>
      <c r="N56" s="31" t="s">
        <v>145</v>
      </c>
      <c r="O56" s="6">
        <v>7577</v>
      </c>
      <c r="P56" s="6">
        <v>6238</v>
      </c>
      <c r="Q56" s="6">
        <v>5154</v>
      </c>
      <c r="R56" s="6">
        <v>4237</v>
      </c>
      <c r="S56" s="6">
        <v>3531</v>
      </c>
    </row>
    <row r="57" spans="1:19" ht="18.75" customHeight="1">
      <c r="A57" s="99"/>
      <c r="B57" s="98"/>
      <c r="C57" s="97" t="s">
        <v>106</v>
      </c>
      <c r="D57" s="8">
        <v>291257</v>
      </c>
      <c r="E57" s="96" t="s">
        <v>105</v>
      </c>
      <c r="F57" s="95"/>
      <c r="G57" s="94"/>
      <c r="H57" s="93" t="s">
        <v>54</v>
      </c>
      <c r="I57" s="8">
        <v>4808013</v>
      </c>
      <c r="J57" s="92" t="s">
        <v>104</v>
      </c>
      <c r="M57" s="62"/>
      <c r="N57" s="32" t="s">
        <v>144</v>
      </c>
      <c r="O57" s="8">
        <v>2858802</v>
      </c>
      <c r="P57" s="8">
        <v>2492705</v>
      </c>
      <c r="Q57" s="8">
        <v>2073970</v>
      </c>
      <c r="R57" s="8">
        <v>1238257</v>
      </c>
      <c r="S57" s="8">
        <v>1027892</v>
      </c>
    </row>
    <row r="58" spans="1:19" ht="18.75" customHeight="1">
      <c r="A58" s="5" t="s">
        <v>14</v>
      </c>
      <c r="B58" s="5"/>
      <c r="C58" s="5"/>
      <c r="D58" s="5"/>
      <c r="E58" s="5"/>
      <c r="F58" s="5"/>
      <c r="G58" s="5"/>
      <c r="H58" s="5"/>
      <c r="I58" s="5"/>
      <c r="J58" s="5"/>
      <c r="M58" s="140" t="s">
        <v>143</v>
      </c>
      <c r="N58" s="139"/>
      <c r="O58" s="5"/>
      <c r="P58" s="5"/>
      <c r="Q58" s="5"/>
      <c r="R58" s="5"/>
      <c r="S58" s="5"/>
    </row>
  </sheetData>
  <sheetProtection/>
  <mergeCells count="56">
    <mergeCell ref="M56:M57"/>
    <mergeCell ref="M47:M48"/>
    <mergeCell ref="M41:M42"/>
    <mergeCell ref="M13:S13"/>
    <mergeCell ref="M14:S14"/>
    <mergeCell ref="M35:M36"/>
    <mergeCell ref="M38:M39"/>
    <mergeCell ref="M32:M33"/>
    <mergeCell ref="M17:M18"/>
    <mergeCell ref="M20:M21"/>
    <mergeCell ref="M50:M51"/>
    <mergeCell ref="M53:M54"/>
    <mergeCell ref="M44:M45"/>
    <mergeCell ref="M23:M24"/>
    <mergeCell ref="M26:M27"/>
    <mergeCell ref="M29:M30"/>
    <mergeCell ref="A7:B7"/>
    <mergeCell ref="A8:B8"/>
    <mergeCell ref="A9:B9"/>
    <mergeCell ref="A3:G3"/>
    <mergeCell ref="A4:G4"/>
    <mergeCell ref="R1:S1"/>
    <mergeCell ref="M8:N8"/>
    <mergeCell ref="M3:S3"/>
    <mergeCell ref="M4:S4"/>
    <mergeCell ref="M6:N6"/>
    <mergeCell ref="G56:G57"/>
    <mergeCell ref="G50:G51"/>
    <mergeCell ref="G52:G53"/>
    <mergeCell ref="G54:G55"/>
    <mergeCell ref="G47:H47"/>
    <mergeCell ref="G48:H48"/>
    <mergeCell ref="B55:C55"/>
    <mergeCell ref="F52:F53"/>
    <mergeCell ref="F54:F55"/>
    <mergeCell ref="A43:J43"/>
    <mergeCell ref="B47:C47"/>
    <mergeCell ref="B48:C48"/>
    <mergeCell ref="A37:B37"/>
    <mergeCell ref="A15:H15"/>
    <mergeCell ref="A29:B29"/>
    <mergeCell ref="A19:B20"/>
    <mergeCell ref="A22:B23"/>
    <mergeCell ref="F56:F57"/>
    <mergeCell ref="A45:C45"/>
    <mergeCell ref="B49:C49"/>
    <mergeCell ref="F50:F51"/>
    <mergeCell ref="B51:C51"/>
    <mergeCell ref="A25:B26"/>
    <mergeCell ref="A34:B35"/>
    <mergeCell ref="A36:B36"/>
    <mergeCell ref="A18:B18"/>
    <mergeCell ref="A16:H16"/>
    <mergeCell ref="A31:B32"/>
    <mergeCell ref="A28:B28"/>
    <mergeCell ref="A6:B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zoomScalePageLayoutView="0" workbookViewId="0" topLeftCell="A1">
      <selection activeCell="B2" sqref="B2"/>
    </sheetView>
  </sheetViews>
  <sheetFormatPr defaultColWidth="8.796875" defaultRowHeight="26.25" customHeight="1"/>
  <cols>
    <col min="1" max="1" width="3.09765625" style="0" customWidth="1"/>
    <col min="2" max="2" width="26.19921875" style="0" customWidth="1"/>
    <col min="3" max="4" width="13.09765625" style="0" customWidth="1"/>
    <col min="5" max="19" width="11.8984375" style="0" customWidth="1"/>
    <col min="20" max="21" width="13.09765625" style="0" customWidth="1"/>
    <col min="22" max="16384" width="11.8984375" style="0" customWidth="1"/>
  </cols>
  <sheetData>
    <row r="1" spans="1:26" ht="26.25" customHeight="1">
      <c r="A1" s="170" t="s">
        <v>210</v>
      </c>
      <c r="B1" s="17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Q1" s="1"/>
      <c r="R1" s="1"/>
      <c r="S1" s="1"/>
      <c r="T1" s="1"/>
      <c r="U1" s="1"/>
      <c r="V1" s="1"/>
      <c r="W1" s="1"/>
      <c r="X1" s="1"/>
      <c r="Y1" s="137" t="s">
        <v>232</v>
      </c>
      <c r="Z1" s="138"/>
    </row>
    <row r="2" spans="1:26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6.25" customHeight="1">
      <c r="A3" s="56" t="s">
        <v>211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Q3" s="56" t="s">
        <v>233</v>
      </c>
      <c r="R3" s="56"/>
      <c r="S3" s="56"/>
      <c r="T3" s="56"/>
      <c r="U3" s="56"/>
      <c r="V3" s="56"/>
      <c r="W3" s="56"/>
      <c r="X3" s="56"/>
      <c r="Y3" s="56"/>
      <c r="Z3" s="56"/>
    </row>
    <row r="4" spans="1:26" ht="26.25" customHeight="1">
      <c r="A4" s="58" t="s">
        <v>212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Q4" s="58" t="s">
        <v>231</v>
      </c>
      <c r="R4" s="65"/>
      <c r="S4" s="65"/>
      <c r="T4" s="65"/>
      <c r="U4" s="65"/>
      <c r="V4" s="65"/>
      <c r="W4" s="65"/>
      <c r="X4" s="65"/>
      <c r="Y4" s="65"/>
      <c r="Z4" s="65"/>
    </row>
    <row r="5" spans="1:26" ht="26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6.25" customHeight="1">
      <c r="A6" s="169" t="s">
        <v>213</v>
      </c>
      <c r="B6" s="168"/>
      <c r="C6" s="167" t="s">
        <v>209</v>
      </c>
      <c r="D6" s="54"/>
      <c r="E6" s="54"/>
      <c r="F6" s="54"/>
      <c r="G6" s="54"/>
      <c r="H6" s="55"/>
      <c r="I6" s="166" t="s">
        <v>208</v>
      </c>
      <c r="J6" s="54"/>
      <c r="K6" s="54"/>
      <c r="L6" s="54"/>
      <c r="M6" s="54"/>
      <c r="N6" s="54"/>
      <c r="Q6" s="190"/>
      <c r="R6" s="188" t="s">
        <v>230</v>
      </c>
      <c r="S6" s="189"/>
      <c r="T6" s="188" t="s">
        <v>229</v>
      </c>
      <c r="U6" s="188" t="s">
        <v>228</v>
      </c>
      <c r="V6" s="188" t="s">
        <v>227</v>
      </c>
      <c r="W6" s="188" t="s">
        <v>226</v>
      </c>
      <c r="X6" s="186" t="s">
        <v>225</v>
      </c>
      <c r="Y6" s="187"/>
      <c r="Z6" s="186" t="s">
        <v>224</v>
      </c>
    </row>
    <row r="7" spans="1:26" ht="26.25" customHeight="1">
      <c r="A7" s="165"/>
      <c r="B7" s="164"/>
      <c r="C7" s="163" t="s">
        <v>207</v>
      </c>
      <c r="D7" s="101" t="s">
        <v>206</v>
      </c>
      <c r="E7" s="101" t="s">
        <v>205</v>
      </c>
      <c r="F7" s="101" t="s">
        <v>204</v>
      </c>
      <c r="G7" s="101" t="s">
        <v>203</v>
      </c>
      <c r="H7" s="108" t="s">
        <v>197</v>
      </c>
      <c r="I7" s="162" t="s">
        <v>202</v>
      </c>
      <c r="J7" s="101" t="s">
        <v>201</v>
      </c>
      <c r="K7" s="11" t="s">
        <v>200</v>
      </c>
      <c r="L7" s="11" t="s">
        <v>199</v>
      </c>
      <c r="M7" s="11" t="s">
        <v>198</v>
      </c>
      <c r="N7" s="161" t="s">
        <v>197</v>
      </c>
      <c r="Q7" s="183" t="s">
        <v>223</v>
      </c>
      <c r="R7" s="181"/>
      <c r="S7" s="185" t="s">
        <v>222</v>
      </c>
      <c r="T7" s="181"/>
      <c r="U7" s="181"/>
      <c r="V7" s="181"/>
      <c r="W7" s="181"/>
      <c r="X7" s="178"/>
      <c r="Y7" s="184"/>
      <c r="Z7" s="180"/>
    </row>
    <row r="8" spans="1:26" ht="26.25" customHeight="1">
      <c r="A8" s="160"/>
      <c r="B8" s="159"/>
      <c r="C8" s="157"/>
      <c r="D8" s="93" t="s">
        <v>196</v>
      </c>
      <c r="E8" s="158">
        <v>29</v>
      </c>
      <c r="F8" s="158">
        <v>99</v>
      </c>
      <c r="G8" s="158">
        <v>499</v>
      </c>
      <c r="H8" s="93" t="s">
        <v>195</v>
      </c>
      <c r="I8" s="157"/>
      <c r="J8" s="93" t="s">
        <v>194</v>
      </c>
      <c r="K8" s="156">
        <v>29</v>
      </c>
      <c r="L8" s="156">
        <v>99</v>
      </c>
      <c r="M8" s="156">
        <v>499</v>
      </c>
      <c r="N8" s="155" t="s">
        <v>193</v>
      </c>
      <c r="Q8" s="183"/>
      <c r="R8" s="181"/>
      <c r="S8" s="182"/>
      <c r="T8" s="181"/>
      <c r="U8" s="181"/>
      <c r="V8" s="181"/>
      <c r="W8" s="181"/>
      <c r="X8" s="163" t="s">
        <v>221</v>
      </c>
      <c r="Y8" s="162" t="s">
        <v>220</v>
      </c>
      <c r="Z8" s="180"/>
    </row>
    <row r="9" spans="1:26" ht="26.25" customHeight="1">
      <c r="A9" s="154" t="s">
        <v>93</v>
      </c>
      <c r="B9" s="63"/>
      <c r="C9" s="25">
        <f>SUM(C11:C16,C28:C34)</f>
        <v>23359</v>
      </c>
      <c r="D9" s="25">
        <f>SUM(D11:D16,D28:D34)</f>
        <v>13486</v>
      </c>
      <c r="E9" s="25">
        <f>SUM(E11:E16,E28:E34)</f>
        <v>7858</v>
      </c>
      <c r="F9" s="25">
        <f>SUM(F11:F16,F28:F34)</f>
        <v>1519</v>
      </c>
      <c r="G9" s="25">
        <f>SUM(G11:G16,G28:G34)</f>
        <v>445</v>
      </c>
      <c r="H9" s="25">
        <f>SUM(H11:H16,H28:H34)</f>
        <v>51</v>
      </c>
      <c r="I9" s="25">
        <f>SUM(I11:I16,I28:I34)</f>
        <v>324524</v>
      </c>
      <c r="J9" s="25">
        <f>SUM(J11:J16,J28:J34)</f>
        <v>23498</v>
      </c>
      <c r="K9" s="25">
        <f>SUM(K11:K16,K28:K34)</f>
        <v>88008</v>
      </c>
      <c r="L9" s="25">
        <f>SUM(L11:L16,L28:L34)</f>
        <v>78067</v>
      </c>
      <c r="M9" s="25">
        <f>SUM(M11:M16,M28:M34)</f>
        <v>84892</v>
      </c>
      <c r="N9" s="25">
        <f>SUM(N11:N16,N28:N34)</f>
        <v>50059</v>
      </c>
      <c r="Q9" s="99"/>
      <c r="R9" s="179"/>
      <c r="S9" s="113"/>
      <c r="T9" s="179"/>
      <c r="U9" s="179"/>
      <c r="V9" s="179"/>
      <c r="W9" s="179"/>
      <c r="X9" s="157"/>
      <c r="Y9" s="157"/>
      <c r="Z9" s="178"/>
    </row>
    <row r="10" spans="1:26" ht="26.25" customHeight="1">
      <c r="A10" s="153"/>
      <c r="B10" s="1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Q10" s="177"/>
      <c r="R10" s="176"/>
      <c r="S10" s="175" t="s">
        <v>219</v>
      </c>
      <c r="T10" s="175" t="s">
        <v>218</v>
      </c>
      <c r="U10" s="175" t="s">
        <v>104</v>
      </c>
      <c r="V10" s="175" t="s">
        <v>217</v>
      </c>
      <c r="W10" s="175" t="s">
        <v>217</v>
      </c>
      <c r="X10" s="175" t="s">
        <v>217</v>
      </c>
      <c r="Y10" s="175" t="s">
        <v>217</v>
      </c>
      <c r="Z10" s="175" t="s">
        <v>217</v>
      </c>
    </row>
    <row r="11" spans="1:26" ht="26.25" customHeight="1">
      <c r="A11" s="75" t="s">
        <v>192</v>
      </c>
      <c r="B11" s="57"/>
      <c r="C11" s="146">
        <f>SUM(D11:H11)</f>
        <v>73</v>
      </c>
      <c r="D11" s="7">
        <v>45</v>
      </c>
      <c r="E11" s="7">
        <v>27</v>
      </c>
      <c r="F11" s="7">
        <v>1</v>
      </c>
      <c r="G11" s="23" t="s">
        <v>20</v>
      </c>
      <c r="H11" s="23" t="s">
        <v>20</v>
      </c>
      <c r="I11" s="7">
        <f>SUM(J11:N11)</f>
        <v>386</v>
      </c>
      <c r="J11" s="7">
        <v>88</v>
      </c>
      <c r="K11" s="7">
        <v>260</v>
      </c>
      <c r="L11" s="7">
        <v>38</v>
      </c>
      <c r="M11" s="23" t="s">
        <v>20</v>
      </c>
      <c r="N11" s="23" t="s">
        <v>20</v>
      </c>
      <c r="Q11" s="37" t="s">
        <v>164</v>
      </c>
      <c r="R11" s="6">
        <v>29242</v>
      </c>
      <c r="S11" s="6">
        <v>394176</v>
      </c>
      <c r="T11" s="6">
        <v>15330434</v>
      </c>
      <c r="U11" s="6">
        <v>6813207</v>
      </c>
      <c r="V11" s="6">
        <v>4885</v>
      </c>
      <c r="W11" s="6">
        <v>5091</v>
      </c>
      <c r="X11" s="6">
        <v>8749000</v>
      </c>
      <c r="Y11" s="6">
        <v>620606</v>
      </c>
      <c r="Z11" s="6">
        <v>1600597</v>
      </c>
    </row>
    <row r="12" spans="1:26" ht="26.25" customHeight="1">
      <c r="A12" s="74" t="s">
        <v>191</v>
      </c>
      <c r="B12" s="59"/>
      <c r="C12" s="146">
        <f>SUM(D12:H12)</f>
        <v>53</v>
      </c>
      <c r="D12" s="151">
        <v>29</v>
      </c>
      <c r="E12" s="151">
        <v>20</v>
      </c>
      <c r="F12" s="151">
        <v>4</v>
      </c>
      <c r="G12" s="23" t="s">
        <v>20</v>
      </c>
      <c r="H12" s="23" t="s">
        <v>20</v>
      </c>
      <c r="I12" s="7">
        <f>SUM(J12:N12)</f>
        <v>469</v>
      </c>
      <c r="J12" s="151">
        <v>29</v>
      </c>
      <c r="K12" s="151">
        <v>251</v>
      </c>
      <c r="L12" s="151">
        <v>189</v>
      </c>
      <c r="M12" s="23" t="s">
        <v>20</v>
      </c>
      <c r="N12" s="23" t="s">
        <v>20</v>
      </c>
      <c r="Q12" s="174">
        <v>6</v>
      </c>
      <c r="R12" s="6">
        <v>29636</v>
      </c>
      <c r="S12" s="6">
        <v>395253</v>
      </c>
      <c r="T12" s="6">
        <v>15169428</v>
      </c>
      <c r="U12" s="6">
        <v>6745155</v>
      </c>
      <c r="V12" s="6">
        <v>5029</v>
      </c>
      <c r="W12" s="6">
        <v>5110</v>
      </c>
      <c r="X12" s="6">
        <v>10124400</v>
      </c>
      <c r="Y12" s="6">
        <v>690680</v>
      </c>
      <c r="Z12" s="6">
        <v>1716917</v>
      </c>
    </row>
    <row r="13" spans="1:26" ht="26.25" customHeight="1">
      <c r="A13" s="75" t="s">
        <v>190</v>
      </c>
      <c r="B13" s="57"/>
      <c r="C13" s="146">
        <f>SUM(D13:H13)</f>
        <v>13</v>
      </c>
      <c r="D13" s="7">
        <v>5</v>
      </c>
      <c r="E13" s="7">
        <v>7</v>
      </c>
      <c r="F13" s="7">
        <v>1</v>
      </c>
      <c r="G13" s="23" t="s">
        <v>20</v>
      </c>
      <c r="H13" s="23" t="s">
        <v>20</v>
      </c>
      <c r="I13" s="7">
        <f>SUM(J13:N13)</f>
        <v>144</v>
      </c>
      <c r="J13" s="7">
        <v>9</v>
      </c>
      <c r="K13" s="7">
        <v>80</v>
      </c>
      <c r="L13" s="7">
        <v>55</v>
      </c>
      <c r="M13" s="23" t="s">
        <v>20</v>
      </c>
      <c r="N13" s="23" t="s">
        <v>20</v>
      </c>
      <c r="Q13" s="174">
        <v>7</v>
      </c>
      <c r="R13" s="6">
        <v>30148</v>
      </c>
      <c r="S13" s="6">
        <v>397891</v>
      </c>
      <c r="T13" s="6">
        <v>14443010</v>
      </c>
      <c r="U13" s="6">
        <v>7007288</v>
      </c>
      <c r="V13" s="6">
        <v>5159</v>
      </c>
      <c r="W13" s="6">
        <v>5330</v>
      </c>
      <c r="X13" s="6">
        <v>6668600</v>
      </c>
      <c r="Y13" s="6">
        <v>595712</v>
      </c>
      <c r="Z13" s="6">
        <v>1928495</v>
      </c>
    </row>
    <row r="14" spans="1:26" ht="26.25" customHeight="1">
      <c r="A14" s="75" t="s">
        <v>189</v>
      </c>
      <c r="B14" s="57"/>
      <c r="C14" s="146">
        <f>SUM(D14:H14)</f>
        <v>56</v>
      </c>
      <c r="D14" s="7">
        <v>24</v>
      </c>
      <c r="E14" s="7">
        <v>30</v>
      </c>
      <c r="F14" s="7">
        <v>2</v>
      </c>
      <c r="G14" s="23" t="s">
        <v>20</v>
      </c>
      <c r="H14" s="23" t="s">
        <v>20</v>
      </c>
      <c r="I14" s="7">
        <f>SUM(J14:N14)</f>
        <v>472</v>
      </c>
      <c r="J14" s="7">
        <v>44</v>
      </c>
      <c r="K14" s="7">
        <v>295</v>
      </c>
      <c r="L14" s="7">
        <v>133</v>
      </c>
      <c r="M14" s="23" t="s">
        <v>20</v>
      </c>
      <c r="N14" s="23" t="s">
        <v>20</v>
      </c>
      <c r="Q14" s="174">
        <v>8</v>
      </c>
      <c r="R14" s="7">
        <v>30217</v>
      </c>
      <c r="S14" s="7">
        <v>405108</v>
      </c>
      <c r="T14" s="7">
        <v>13921160</v>
      </c>
      <c r="U14" s="7">
        <v>7322437</v>
      </c>
      <c r="V14" s="7">
        <v>5303</v>
      </c>
      <c r="W14" s="7">
        <v>5322</v>
      </c>
      <c r="X14" s="7">
        <v>6324444</v>
      </c>
      <c r="Y14" s="7">
        <v>592507</v>
      </c>
      <c r="Z14" s="7">
        <v>1754569</v>
      </c>
    </row>
    <row r="15" spans="1:26" ht="26.25" customHeight="1">
      <c r="A15" s="75" t="s">
        <v>188</v>
      </c>
      <c r="B15" s="57"/>
      <c r="C15" s="146">
        <f>SUM(D15:H15)</f>
        <v>3927</v>
      </c>
      <c r="D15" s="7">
        <v>2355</v>
      </c>
      <c r="E15" s="7">
        <v>1387</v>
      </c>
      <c r="F15" s="7">
        <v>151</v>
      </c>
      <c r="G15" s="7">
        <v>33</v>
      </c>
      <c r="H15" s="7">
        <v>1</v>
      </c>
      <c r="I15" s="7">
        <f>SUM(J15:N15)</f>
        <v>32878</v>
      </c>
      <c r="J15" s="7">
        <v>3953</v>
      </c>
      <c r="K15" s="7">
        <v>14567</v>
      </c>
      <c r="L15" s="7">
        <v>7209</v>
      </c>
      <c r="M15" s="7">
        <v>6548</v>
      </c>
      <c r="N15" s="7">
        <v>601</v>
      </c>
      <c r="Q15" s="173">
        <v>9</v>
      </c>
      <c r="R15" s="172">
        <v>30608</v>
      </c>
      <c r="S15" s="172">
        <v>409691</v>
      </c>
      <c r="T15" s="172">
        <v>14559121</v>
      </c>
      <c r="U15" s="172">
        <v>7340517</v>
      </c>
      <c r="V15" s="172">
        <v>4923</v>
      </c>
      <c r="W15" s="172">
        <v>5711</v>
      </c>
      <c r="X15" s="172">
        <v>5739568</v>
      </c>
      <c r="Y15" s="172">
        <v>593779</v>
      </c>
      <c r="Z15" s="172">
        <v>1952857</v>
      </c>
    </row>
    <row r="16" spans="1:26" ht="26.25" customHeight="1">
      <c r="A16" s="75" t="s">
        <v>187</v>
      </c>
      <c r="B16" s="57"/>
      <c r="C16" s="146">
        <f>SUM(C17:C27)</f>
        <v>5734</v>
      </c>
      <c r="D16" s="7">
        <f>SUM(D17:D27)</f>
        <v>3123</v>
      </c>
      <c r="E16" s="7">
        <f>SUM(E17:E27)</f>
        <v>1978</v>
      </c>
      <c r="F16" s="7">
        <f>SUM(F17:F27)</f>
        <v>471</v>
      </c>
      <c r="G16" s="7">
        <f>SUM(G17:G27)</f>
        <v>139</v>
      </c>
      <c r="H16" s="7">
        <f>SUM(H17:H27)</f>
        <v>23</v>
      </c>
      <c r="I16" s="7">
        <f>SUM(I17:I27)</f>
        <v>99029</v>
      </c>
      <c r="J16" s="7">
        <f>SUM(J17:J27)</f>
        <v>5230</v>
      </c>
      <c r="K16" s="7">
        <f>SUM(K17:K27)</f>
        <v>23611</v>
      </c>
      <c r="L16" s="7">
        <f>SUM(L17:L27)</f>
        <v>23445</v>
      </c>
      <c r="M16" s="7">
        <f>SUM(M17:M27)</f>
        <v>25624</v>
      </c>
      <c r="N16" s="7">
        <f>SUM(N17:N27)</f>
        <v>21119</v>
      </c>
      <c r="Q16" s="5" t="s">
        <v>216</v>
      </c>
      <c r="R16" s="5"/>
      <c r="S16" s="5"/>
      <c r="T16" s="5"/>
      <c r="U16" s="5"/>
      <c r="V16" s="5"/>
      <c r="W16" s="5"/>
      <c r="X16" s="5"/>
      <c r="Y16" s="5"/>
      <c r="Z16" s="5"/>
    </row>
    <row r="17" spans="1:14" ht="26.25" customHeight="1">
      <c r="A17" s="76"/>
      <c r="B17" s="149" t="s">
        <v>186</v>
      </c>
      <c r="C17" s="146">
        <f>SUM(D17:H17)</f>
        <v>555</v>
      </c>
      <c r="D17" s="7">
        <v>275</v>
      </c>
      <c r="E17" s="7">
        <v>220</v>
      </c>
      <c r="F17" s="7">
        <v>46</v>
      </c>
      <c r="G17" s="7">
        <v>13</v>
      </c>
      <c r="H17" s="7">
        <v>1</v>
      </c>
      <c r="I17" s="7">
        <f>SUM(J17:N17)</f>
        <v>8356</v>
      </c>
      <c r="J17" s="7">
        <v>514</v>
      </c>
      <c r="K17" s="7">
        <v>2643</v>
      </c>
      <c r="L17" s="7">
        <v>2507</v>
      </c>
      <c r="M17" s="7">
        <v>2046</v>
      </c>
      <c r="N17" s="7">
        <v>646</v>
      </c>
    </row>
    <row r="18" spans="1:14" ht="26.25" customHeight="1">
      <c r="A18" s="76"/>
      <c r="B18" s="149" t="s">
        <v>185</v>
      </c>
      <c r="C18" s="146">
        <f>SUM(D18:H18)</f>
        <v>1620</v>
      </c>
      <c r="D18" s="7">
        <v>987</v>
      </c>
      <c r="E18" s="7">
        <v>469</v>
      </c>
      <c r="F18" s="7">
        <v>135</v>
      </c>
      <c r="G18" s="7">
        <v>27</v>
      </c>
      <c r="H18" s="7">
        <v>2</v>
      </c>
      <c r="I18" s="7">
        <f>SUM(J18:N18)</f>
        <v>19809</v>
      </c>
      <c r="J18" s="7">
        <v>1569</v>
      </c>
      <c r="K18" s="7">
        <v>5749</v>
      </c>
      <c r="L18" s="7">
        <v>6457</v>
      </c>
      <c r="M18" s="7">
        <v>4324</v>
      </c>
      <c r="N18" s="7">
        <v>1710</v>
      </c>
    </row>
    <row r="19" spans="1:25" ht="26.25" customHeight="1">
      <c r="A19" s="76"/>
      <c r="B19" s="149" t="s">
        <v>184</v>
      </c>
      <c r="C19" s="146">
        <f>SUM(D19:H19)</f>
        <v>512</v>
      </c>
      <c r="D19" s="7">
        <v>345</v>
      </c>
      <c r="E19" s="7">
        <v>148</v>
      </c>
      <c r="F19" s="7">
        <v>16</v>
      </c>
      <c r="G19" s="7">
        <v>1</v>
      </c>
      <c r="H19" s="7">
        <v>2</v>
      </c>
      <c r="I19" s="7">
        <f>SUM(J19:N19)</f>
        <v>4408</v>
      </c>
      <c r="J19" s="7">
        <v>577</v>
      </c>
      <c r="K19" s="7">
        <v>1345</v>
      </c>
      <c r="L19" s="7">
        <v>634</v>
      </c>
      <c r="M19" s="7">
        <v>234</v>
      </c>
      <c r="N19" s="7">
        <v>1618</v>
      </c>
      <c r="Q19" s="56" t="s">
        <v>246</v>
      </c>
      <c r="R19" s="56"/>
      <c r="S19" s="56"/>
      <c r="T19" s="56"/>
      <c r="U19" s="56"/>
      <c r="V19" s="56"/>
      <c r="W19" s="56"/>
      <c r="X19" s="56"/>
      <c r="Y19" s="56"/>
    </row>
    <row r="20" spans="1:25" ht="26.25" customHeight="1">
      <c r="A20" s="76"/>
      <c r="B20" s="150" t="s">
        <v>183</v>
      </c>
      <c r="C20" s="146">
        <f>SUM(D20:H20)</f>
        <v>378</v>
      </c>
      <c r="D20" s="7">
        <v>184</v>
      </c>
      <c r="E20" s="7">
        <v>146</v>
      </c>
      <c r="F20" s="7">
        <v>35</v>
      </c>
      <c r="G20" s="7">
        <v>12</v>
      </c>
      <c r="H20" s="7">
        <v>1</v>
      </c>
      <c r="I20" s="7">
        <f>SUM(J20:N20)</f>
        <v>6525</v>
      </c>
      <c r="J20" s="7">
        <v>330</v>
      </c>
      <c r="K20" s="7">
        <v>1802</v>
      </c>
      <c r="L20" s="7">
        <v>1770</v>
      </c>
      <c r="M20" s="7">
        <v>2050</v>
      </c>
      <c r="N20" s="7">
        <v>573</v>
      </c>
      <c r="Q20" s="58" t="s">
        <v>245</v>
      </c>
      <c r="R20" s="65"/>
      <c r="S20" s="65"/>
      <c r="T20" s="65"/>
      <c r="U20" s="65"/>
      <c r="V20" s="65"/>
      <c r="W20" s="65"/>
      <c r="X20" s="65"/>
      <c r="Y20" s="65"/>
    </row>
    <row r="21" spans="1:25" ht="26.25" customHeight="1" thickBot="1">
      <c r="A21" s="76"/>
      <c r="B21" s="149" t="s">
        <v>182</v>
      </c>
      <c r="C21" s="146">
        <f>SUM(D21:H21)</f>
        <v>69</v>
      </c>
      <c r="D21" s="7">
        <v>23</v>
      </c>
      <c r="E21" s="7">
        <v>35</v>
      </c>
      <c r="F21" s="7">
        <v>7</v>
      </c>
      <c r="G21" s="7">
        <v>4</v>
      </c>
      <c r="H21" s="23" t="s">
        <v>20</v>
      </c>
      <c r="I21" s="7">
        <f>SUM(J21:N21)</f>
        <v>1631</v>
      </c>
      <c r="J21" s="7">
        <v>42</v>
      </c>
      <c r="K21" s="7">
        <v>462</v>
      </c>
      <c r="L21" s="7">
        <v>358</v>
      </c>
      <c r="M21" s="7">
        <v>769</v>
      </c>
      <c r="N21" s="23" t="s">
        <v>20</v>
      </c>
      <c r="Q21" s="29"/>
      <c r="R21" s="29"/>
      <c r="S21" s="29"/>
      <c r="T21" s="29"/>
      <c r="U21" s="29"/>
      <c r="V21" s="29"/>
      <c r="W21" s="29"/>
      <c r="X21" s="29"/>
      <c r="Y21" s="28" t="s">
        <v>244</v>
      </c>
    </row>
    <row r="22" spans="1:25" ht="26.25" customHeight="1">
      <c r="A22" s="76"/>
      <c r="B22" s="149" t="s">
        <v>181</v>
      </c>
      <c r="C22" s="146">
        <f>SUM(D22:H22)</f>
        <v>270</v>
      </c>
      <c r="D22" s="7">
        <v>130</v>
      </c>
      <c r="E22" s="7">
        <v>124</v>
      </c>
      <c r="F22" s="7">
        <v>13</v>
      </c>
      <c r="G22" s="7">
        <v>2</v>
      </c>
      <c r="H22" s="7">
        <v>1</v>
      </c>
      <c r="I22" s="7">
        <f>SUM(J22:N22)</f>
        <v>3723</v>
      </c>
      <c r="J22" s="7">
        <v>208</v>
      </c>
      <c r="K22" s="7">
        <v>1559</v>
      </c>
      <c r="L22" s="7">
        <v>575</v>
      </c>
      <c r="M22" s="7">
        <v>258</v>
      </c>
      <c r="N22" s="7">
        <v>1123</v>
      </c>
      <c r="Q22" s="14" t="s">
        <v>243</v>
      </c>
      <c r="R22" s="27" t="s">
        <v>165</v>
      </c>
      <c r="S22" s="14" t="s">
        <v>164</v>
      </c>
      <c r="T22" s="14" t="s">
        <v>163</v>
      </c>
      <c r="U22" s="14" t="s">
        <v>162</v>
      </c>
      <c r="V22" s="14" t="s">
        <v>161</v>
      </c>
      <c r="W22" s="14" t="s">
        <v>160</v>
      </c>
      <c r="X22" s="27" t="s">
        <v>242</v>
      </c>
      <c r="Y22" s="47" t="s">
        <v>241</v>
      </c>
    </row>
    <row r="23" spans="1:25" ht="26.25" customHeight="1">
      <c r="A23" s="76"/>
      <c r="B23" s="149" t="s">
        <v>180</v>
      </c>
      <c r="C23" s="146">
        <f>SUM(D23:H23)</f>
        <v>111</v>
      </c>
      <c r="D23" s="7">
        <v>49</v>
      </c>
      <c r="E23" s="7">
        <v>48</v>
      </c>
      <c r="F23" s="7">
        <v>12</v>
      </c>
      <c r="G23" s="7">
        <v>2</v>
      </c>
      <c r="H23" s="23" t="s">
        <v>20</v>
      </c>
      <c r="I23" s="7">
        <f>SUM(J23:N23)</f>
        <v>1534</v>
      </c>
      <c r="J23" s="7">
        <v>77</v>
      </c>
      <c r="K23" s="7">
        <v>526</v>
      </c>
      <c r="L23" s="7">
        <v>628</v>
      </c>
      <c r="M23" s="7">
        <v>303</v>
      </c>
      <c r="N23" s="23" t="s">
        <v>20</v>
      </c>
      <c r="Q23" s="46"/>
      <c r="R23" s="26" t="s">
        <v>102</v>
      </c>
      <c r="S23" s="25">
        <f>SUM(S26,S29,S32,S34,S36,S38)</f>
        <v>37701</v>
      </c>
      <c r="T23" s="25">
        <v>36493</v>
      </c>
      <c r="U23" s="25">
        <f>SUM(U26,U29,U32,U34,U36,U38)</f>
        <v>36625</v>
      </c>
      <c r="V23" s="25">
        <f>SUM(V26,V29,V32,V34,V36,V38)</f>
        <v>40713</v>
      </c>
      <c r="W23" s="25">
        <f>SUM(W26,W29,W32,W34,W36,W38)</f>
        <v>42220</v>
      </c>
      <c r="X23" s="25">
        <f>SUM(X26,X29,X32,X34,X36,X38)</f>
        <v>38475</v>
      </c>
      <c r="Y23" s="25">
        <f>SUM(Y26,Y29,Y32,Y34,Y36,Y38)</f>
        <v>3745</v>
      </c>
    </row>
    <row r="24" spans="1:25" ht="26.25" customHeight="1">
      <c r="A24" s="76"/>
      <c r="B24" s="149" t="s">
        <v>179</v>
      </c>
      <c r="C24" s="146">
        <f>SUM(D24:H24)</f>
        <v>31</v>
      </c>
      <c r="D24" s="7">
        <v>12</v>
      </c>
      <c r="E24" s="7">
        <v>15</v>
      </c>
      <c r="F24" s="7">
        <v>1</v>
      </c>
      <c r="G24" s="7">
        <v>3</v>
      </c>
      <c r="H24" s="23" t="s">
        <v>20</v>
      </c>
      <c r="I24" s="7">
        <f>SUM(J24:N24)</f>
        <v>905</v>
      </c>
      <c r="J24" s="7">
        <v>21</v>
      </c>
      <c r="K24" s="7">
        <v>210</v>
      </c>
      <c r="L24" s="7">
        <v>95</v>
      </c>
      <c r="M24" s="7">
        <v>579</v>
      </c>
      <c r="N24" s="23" t="s">
        <v>20</v>
      </c>
      <c r="Q24" s="45" t="s">
        <v>240</v>
      </c>
      <c r="R24" s="26" t="s">
        <v>247</v>
      </c>
      <c r="S24" s="25">
        <v>5539</v>
      </c>
      <c r="T24" s="25">
        <v>5530</v>
      </c>
      <c r="U24" s="25">
        <v>5314</v>
      </c>
      <c r="V24" s="25">
        <v>5241</v>
      </c>
      <c r="W24" s="25">
        <v>5292</v>
      </c>
      <c r="X24" s="25">
        <v>4985</v>
      </c>
      <c r="Y24" s="25">
        <v>307</v>
      </c>
    </row>
    <row r="25" spans="1:25" ht="26.25" customHeight="1">
      <c r="A25" s="76"/>
      <c r="B25" s="149" t="s">
        <v>178</v>
      </c>
      <c r="C25" s="146">
        <f>SUM(D25:H25)</f>
        <v>542</v>
      </c>
      <c r="D25" s="7">
        <v>280</v>
      </c>
      <c r="E25" s="7">
        <v>216</v>
      </c>
      <c r="F25" s="7">
        <v>39</v>
      </c>
      <c r="G25" s="7">
        <v>6</v>
      </c>
      <c r="H25" s="7">
        <v>1</v>
      </c>
      <c r="I25" s="7">
        <f>SUM(J25:N25)</f>
        <v>6584</v>
      </c>
      <c r="J25" s="7">
        <v>468</v>
      </c>
      <c r="K25" s="7">
        <v>2651</v>
      </c>
      <c r="L25" s="7">
        <v>1727</v>
      </c>
      <c r="M25" s="7">
        <v>925</v>
      </c>
      <c r="N25" s="7">
        <v>813</v>
      </c>
      <c r="Q25" s="45"/>
      <c r="R25" s="26" t="s">
        <v>103</v>
      </c>
      <c r="S25" s="25">
        <v>6813207</v>
      </c>
      <c r="T25" s="25">
        <f>SUM(T28,T31,T33,T35,T37,T39)</f>
        <v>6745155</v>
      </c>
      <c r="U25" s="25">
        <f>SUM(U28,U31,U33,U35,U37,U39)</f>
        <v>7007288</v>
      </c>
      <c r="V25" s="25">
        <v>7322437</v>
      </c>
      <c r="W25" s="25">
        <v>7340517</v>
      </c>
      <c r="X25" s="25">
        <v>6689755</v>
      </c>
      <c r="Y25" s="25">
        <v>650761</v>
      </c>
    </row>
    <row r="26" spans="1:25" ht="26.25" customHeight="1">
      <c r="A26" s="76"/>
      <c r="B26" s="149" t="s">
        <v>177</v>
      </c>
      <c r="C26" s="146">
        <f>SUM(D26:H26)</f>
        <v>1233</v>
      </c>
      <c r="D26" s="7">
        <v>577</v>
      </c>
      <c r="E26" s="7">
        <v>435</v>
      </c>
      <c r="F26" s="7">
        <v>144</v>
      </c>
      <c r="G26" s="7">
        <v>63</v>
      </c>
      <c r="H26" s="7">
        <v>14</v>
      </c>
      <c r="I26" s="7">
        <f>SUM(J26:N26)</f>
        <v>41117</v>
      </c>
      <c r="J26" s="7">
        <v>981</v>
      </c>
      <c r="K26" s="7">
        <v>5262</v>
      </c>
      <c r="L26" s="7">
        <v>7556</v>
      </c>
      <c r="M26" s="7">
        <v>13337</v>
      </c>
      <c r="N26" s="7">
        <v>13981</v>
      </c>
      <c r="Q26" s="76"/>
      <c r="R26" s="31" t="s">
        <v>102</v>
      </c>
      <c r="S26" s="6">
        <v>22240</v>
      </c>
      <c r="T26" s="6">
        <v>21837</v>
      </c>
      <c r="U26" s="6">
        <v>21977</v>
      </c>
      <c r="V26" s="6">
        <v>23157</v>
      </c>
      <c r="W26" s="6">
        <v>22917</v>
      </c>
      <c r="X26" s="6">
        <v>20687</v>
      </c>
      <c r="Y26" s="6">
        <v>2230</v>
      </c>
    </row>
    <row r="27" spans="1:25" ht="26.25" customHeight="1">
      <c r="A27" s="76"/>
      <c r="B27" s="149" t="s">
        <v>176</v>
      </c>
      <c r="C27" s="146">
        <f>SUM(D27:H27)</f>
        <v>413</v>
      </c>
      <c r="D27" s="7">
        <v>261</v>
      </c>
      <c r="E27" s="7">
        <v>122</v>
      </c>
      <c r="F27" s="7">
        <v>23</v>
      </c>
      <c r="G27" s="7">
        <v>6</v>
      </c>
      <c r="H27" s="23">
        <v>1</v>
      </c>
      <c r="I27" s="7">
        <f>SUM(J27:N27)</f>
        <v>4437</v>
      </c>
      <c r="J27" s="7">
        <v>443</v>
      </c>
      <c r="K27" s="7">
        <v>1402</v>
      </c>
      <c r="L27" s="7">
        <v>1138</v>
      </c>
      <c r="M27" s="7">
        <v>799</v>
      </c>
      <c r="N27" s="23">
        <v>655</v>
      </c>
      <c r="Q27" s="44" t="s">
        <v>239</v>
      </c>
      <c r="R27" s="31" t="s">
        <v>248</v>
      </c>
      <c r="S27" s="6">
        <v>453750</v>
      </c>
      <c r="T27" s="6">
        <v>439533</v>
      </c>
      <c r="U27" s="6">
        <v>447405</v>
      </c>
      <c r="V27" s="6">
        <v>480437</v>
      </c>
      <c r="W27" s="6">
        <v>488526</v>
      </c>
      <c r="X27" s="6">
        <v>437181</v>
      </c>
      <c r="Y27" s="6">
        <v>51345</v>
      </c>
    </row>
    <row r="28" spans="1:25" ht="26.25" customHeight="1">
      <c r="A28" s="126" t="s">
        <v>214</v>
      </c>
      <c r="B28" s="57"/>
      <c r="C28" s="146">
        <f>SUM(D28:H28)</f>
        <v>5250</v>
      </c>
      <c r="D28" s="7">
        <v>3275</v>
      </c>
      <c r="E28" s="7">
        <v>1584</v>
      </c>
      <c r="F28" s="7">
        <v>301</v>
      </c>
      <c r="G28" s="7">
        <v>85</v>
      </c>
      <c r="H28" s="7">
        <v>5</v>
      </c>
      <c r="I28" s="7">
        <f>SUM(J28:N28)</f>
        <v>57893</v>
      </c>
      <c r="J28" s="7">
        <v>5445</v>
      </c>
      <c r="K28" s="7">
        <v>17395</v>
      </c>
      <c r="L28" s="7">
        <v>15387</v>
      </c>
      <c r="M28" s="7">
        <v>15446</v>
      </c>
      <c r="N28" s="7">
        <v>4220</v>
      </c>
      <c r="Q28" s="76"/>
      <c r="R28" s="31" t="s">
        <v>103</v>
      </c>
      <c r="S28" s="6">
        <v>2217393</v>
      </c>
      <c r="T28" s="6">
        <v>2210470</v>
      </c>
      <c r="U28" s="6">
        <v>2308377</v>
      </c>
      <c r="V28" s="6">
        <v>2548188</v>
      </c>
      <c r="W28" s="6">
        <v>2404885</v>
      </c>
      <c r="X28" s="6">
        <v>2101163</v>
      </c>
      <c r="Y28" s="6">
        <v>303722</v>
      </c>
    </row>
    <row r="29" spans="1:25" ht="26.25" customHeight="1">
      <c r="A29" s="75" t="s">
        <v>175</v>
      </c>
      <c r="B29" s="57"/>
      <c r="C29" s="146">
        <f>SUM(D29:H29)</f>
        <v>505</v>
      </c>
      <c r="D29" s="7">
        <v>280</v>
      </c>
      <c r="E29" s="7">
        <v>155</v>
      </c>
      <c r="F29" s="7">
        <v>45</v>
      </c>
      <c r="G29" s="7">
        <v>22</v>
      </c>
      <c r="H29" s="7">
        <v>3</v>
      </c>
      <c r="I29" s="7">
        <f>SUM(J29:N29)</f>
        <v>14034</v>
      </c>
      <c r="J29" s="7">
        <v>448</v>
      </c>
      <c r="K29" s="7">
        <v>1929</v>
      </c>
      <c r="L29" s="7">
        <v>2587</v>
      </c>
      <c r="M29" s="7">
        <v>4354</v>
      </c>
      <c r="N29" s="7">
        <v>4716</v>
      </c>
      <c r="Q29" s="76"/>
      <c r="R29" s="31" t="s">
        <v>102</v>
      </c>
      <c r="S29" s="6">
        <v>5359</v>
      </c>
      <c r="T29" s="6">
        <v>4991</v>
      </c>
      <c r="U29" s="6">
        <v>4685</v>
      </c>
      <c r="V29" s="6">
        <v>5405</v>
      </c>
      <c r="W29" s="6">
        <v>5084</v>
      </c>
      <c r="X29" s="6">
        <v>4708</v>
      </c>
      <c r="Y29" s="6">
        <v>376</v>
      </c>
    </row>
    <row r="30" spans="1:25" ht="26.25" customHeight="1">
      <c r="A30" s="126" t="s">
        <v>215</v>
      </c>
      <c r="B30" s="57"/>
      <c r="C30" s="146">
        <f>SUM(D30:H30)</f>
        <v>888</v>
      </c>
      <c r="D30" s="7">
        <v>290</v>
      </c>
      <c r="E30" s="7">
        <v>428</v>
      </c>
      <c r="F30" s="7">
        <v>132</v>
      </c>
      <c r="G30" s="7">
        <v>29</v>
      </c>
      <c r="H30" s="7">
        <v>9</v>
      </c>
      <c r="I30" s="7">
        <f>SUM(J30:N30)</f>
        <v>30699</v>
      </c>
      <c r="J30" s="7">
        <v>564</v>
      </c>
      <c r="K30" s="7">
        <v>5582</v>
      </c>
      <c r="L30" s="7">
        <v>6932</v>
      </c>
      <c r="M30" s="7">
        <v>6087</v>
      </c>
      <c r="N30" s="7">
        <v>11534</v>
      </c>
      <c r="Q30" s="44" t="s">
        <v>238</v>
      </c>
      <c r="R30" s="31" t="s">
        <v>248</v>
      </c>
      <c r="S30" s="6">
        <v>163570</v>
      </c>
      <c r="T30" s="6">
        <v>150608</v>
      </c>
      <c r="U30" s="6">
        <v>144212</v>
      </c>
      <c r="V30" s="6">
        <v>168027</v>
      </c>
      <c r="W30" s="6">
        <v>152995</v>
      </c>
      <c r="X30" s="6">
        <v>140459</v>
      </c>
      <c r="Y30" s="6">
        <v>12536</v>
      </c>
    </row>
    <row r="31" spans="1:25" ht="26.25" customHeight="1">
      <c r="A31" s="148" t="s">
        <v>174</v>
      </c>
      <c r="B31" s="147"/>
      <c r="C31" s="146">
        <f>SUM(D31:H31)</f>
        <v>15</v>
      </c>
      <c r="D31" s="7">
        <v>8</v>
      </c>
      <c r="E31" s="7">
        <v>5</v>
      </c>
      <c r="F31" s="7">
        <v>1</v>
      </c>
      <c r="G31" s="23" t="s">
        <v>20</v>
      </c>
      <c r="H31" s="23">
        <v>1</v>
      </c>
      <c r="I31" s="7">
        <f>SUM(J31:N31)</f>
        <v>1857</v>
      </c>
      <c r="J31" s="7">
        <v>17</v>
      </c>
      <c r="K31" s="7">
        <v>85</v>
      </c>
      <c r="L31" s="7">
        <v>39</v>
      </c>
      <c r="M31" s="23" t="s">
        <v>20</v>
      </c>
      <c r="N31" s="7">
        <v>1716</v>
      </c>
      <c r="Q31" s="76"/>
      <c r="R31" s="31" t="s">
        <v>103</v>
      </c>
      <c r="S31" s="6">
        <v>832812</v>
      </c>
      <c r="T31" s="6">
        <v>769658</v>
      </c>
      <c r="U31" s="6">
        <v>768681</v>
      </c>
      <c r="V31" s="6">
        <v>894323</v>
      </c>
      <c r="W31" s="6">
        <v>873696</v>
      </c>
      <c r="X31" s="6">
        <v>819114</v>
      </c>
      <c r="Y31" s="6">
        <v>54582</v>
      </c>
    </row>
    <row r="32" spans="1:25" ht="26.25" customHeight="1">
      <c r="A32" s="75" t="s">
        <v>173</v>
      </c>
      <c r="B32" s="57"/>
      <c r="C32" s="146">
        <f>SUM(D32:H32)</f>
        <v>6570</v>
      </c>
      <c r="D32" s="7">
        <v>3913</v>
      </c>
      <c r="E32" s="7">
        <v>2129</v>
      </c>
      <c r="F32" s="7">
        <v>384</v>
      </c>
      <c r="G32" s="7">
        <v>135</v>
      </c>
      <c r="H32" s="7">
        <v>9</v>
      </c>
      <c r="I32" s="7">
        <f>SUM(J32:N32)</f>
        <v>83233</v>
      </c>
      <c r="J32" s="7">
        <v>7429</v>
      </c>
      <c r="K32" s="7">
        <v>22704</v>
      </c>
      <c r="L32" s="7">
        <v>20670</v>
      </c>
      <c r="M32" s="7">
        <v>26277</v>
      </c>
      <c r="N32" s="7">
        <v>6153</v>
      </c>
      <c r="Q32" s="57" t="s">
        <v>237</v>
      </c>
      <c r="R32" s="31" t="s">
        <v>102</v>
      </c>
      <c r="S32" s="6">
        <v>248</v>
      </c>
      <c r="T32" s="6">
        <v>215</v>
      </c>
      <c r="U32" s="6">
        <v>236</v>
      </c>
      <c r="V32" s="6">
        <v>176</v>
      </c>
      <c r="W32" s="6">
        <v>233</v>
      </c>
      <c r="X32" s="6">
        <v>218</v>
      </c>
      <c r="Y32" s="6">
        <v>15</v>
      </c>
    </row>
    <row r="33" spans="1:25" ht="26.25" customHeight="1">
      <c r="A33" s="75" t="s">
        <v>172</v>
      </c>
      <c r="B33" s="57"/>
      <c r="C33" s="146">
        <f>SUM(D33:H33)</f>
        <v>270</v>
      </c>
      <c r="D33" s="7">
        <v>135</v>
      </c>
      <c r="E33" s="7">
        <v>107</v>
      </c>
      <c r="F33" s="7">
        <v>26</v>
      </c>
      <c r="G33" s="7">
        <v>2</v>
      </c>
      <c r="H33" s="23" t="s">
        <v>20</v>
      </c>
      <c r="I33" s="7">
        <f>SUM(J33:N33)</f>
        <v>3413</v>
      </c>
      <c r="J33" s="7">
        <v>238</v>
      </c>
      <c r="K33" s="7">
        <v>1236</v>
      </c>
      <c r="L33" s="7">
        <v>1383</v>
      </c>
      <c r="M33" s="7">
        <v>556</v>
      </c>
      <c r="N33" s="23" t="s">
        <v>20</v>
      </c>
      <c r="Q33" s="59"/>
      <c r="R33" s="31" t="s">
        <v>103</v>
      </c>
      <c r="S33" s="6">
        <v>396948</v>
      </c>
      <c r="T33" s="6">
        <v>369137</v>
      </c>
      <c r="U33" s="6">
        <v>455125</v>
      </c>
      <c r="V33" s="6">
        <v>308804</v>
      </c>
      <c r="W33" s="6">
        <v>455015</v>
      </c>
      <c r="X33" s="6">
        <v>432835</v>
      </c>
      <c r="Y33" s="6">
        <v>22179</v>
      </c>
    </row>
    <row r="34" spans="1:25" ht="26.25" customHeight="1">
      <c r="A34" s="145" t="s">
        <v>171</v>
      </c>
      <c r="B34" s="144"/>
      <c r="C34" s="51">
        <f>SUM(D34:H34)</f>
        <v>5</v>
      </c>
      <c r="D34" s="8">
        <v>4</v>
      </c>
      <c r="E34" s="8">
        <v>1</v>
      </c>
      <c r="F34" s="143" t="s">
        <v>20</v>
      </c>
      <c r="G34" s="143" t="s">
        <v>20</v>
      </c>
      <c r="H34" s="143" t="s">
        <v>20</v>
      </c>
      <c r="I34" s="8">
        <f>SUM(J34:N34)</f>
        <v>17</v>
      </c>
      <c r="J34" s="143">
        <v>4</v>
      </c>
      <c r="K34" s="143">
        <v>13</v>
      </c>
      <c r="L34" s="143" t="s">
        <v>20</v>
      </c>
      <c r="M34" s="143" t="s">
        <v>20</v>
      </c>
      <c r="N34" s="143" t="s">
        <v>20</v>
      </c>
      <c r="Q34" s="57" t="s">
        <v>236</v>
      </c>
      <c r="R34" s="31" t="s">
        <v>102</v>
      </c>
      <c r="S34" s="6">
        <v>7</v>
      </c>
      <c r="T34" s="6">
        <v>5</v>
      </c>
      <c r="U34" s="6">
        <v>5</v>
      </c>
      <c r="V34" s="6">
        <v>9</v>
      </c>
      <c r="W34" s="6">
        <v>7</v>
      </c>
      <c r="X34" s="6">
        <v>5</v>
      </c>
      <c r="Y34" s="141">
        <v>2</v>
      </c>
    </row>
    <row r="35" spans="1:25" ht="26.25" customHeight="1">
      <c r="A35" s="19" t="s">
        <v>170</v>
      </c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Q35" s="59"/>
      <c r="R35" s="31" t="s">
        <v>103</v>
      </c>
      <c r="S35" s="6">
        <v>61243</v>
      </c>
      <c r="T35" s="6">
        <v>50622</v>
      </c>
      <c r="U35" s="6">
        <v>33343</v>
      </c>
      <c r="V35" s="6">
        <v>56919</v>
      </c>
      <c r="W35" s="6">
        <v>40176</v>
      </c>
      <c r="X35" s="6">
        <v>35612</v>
      </c>
      <c r="Y35" s="141">
        <v>4564</v>
      </c>
    </row>
    <row r="36" spans="17:25" ht="26.25" customHeight="1">
      <c r="Q36" s="57" t="s">
        <v>235</v>
      </c>
      <c r="R36" s="31" t="s">
        <v>102</v>
      </c>
      <c r="S36" s="6">
        <v>34</v>
      </c>
      <c r="T36" s="6">
        <v>25</v>
      </c>
      <c r="U36" s="6">
        <v>28</v>
      </c>
      <c r="V36" s="6">
        <v>28</v>
      </c>
      <c r="W36" s="6">
        <v>39</v>
      </c>
      <c r="X36" s="6">
        <v>34</v>
      </c>
      <c r="Y36" s="6">
        <v>5</v>
      </c>
    </row>
    <row r="37" spans="17:25" ht="26.25" customHeight="1">
      <c r="Q37" s="59"/>
      <c r="R37" s="31" t="s">
        <v>103</v>
      </c>
      <c r="S37" s="6">
        <v>21100</v>
      </c>
      <c r="T37" s="6">
        <v>17267</v>
      </c>
      <c r="U37" s="6">
        <v>16680</v>
      </c>
      <c r="V37" s="6">
        <v>16590</v>
      </c>
      <c r="W37" s="6">
        <v>23157</v>
      </c>
      <c r="X37" s="6">
        <v>20952</v>
      </c>
      <c r="Y37" s="6">
        <v>2204</v>
      </c>
    </row>
    <row r="38" spans="17:25" ht="26.25" customHeight="1">
      <c r="Q38" s="57" t="s">
        <v>234</v>
      </c>
      <c r="R38" s="31" t="s">
        <v>102</v>
      </c>
      <c r="S38" s="6">
        <v>9813</v>
      </c>
      <c r="T38" s="6">
        <v>9614</v>
      </c>
      <c r="U38" s="6">
        <v>9694</v>
      </c>
      <c r="V38" s="6">
        <v>11938</v>
      </c>
      <c r="W38" s="6">
        <v>13940</v>
      </c>
      <c r="X38" s="6">
        <v>12823</v>
      </c>
      <c r="Y38" s="6">
        <v>1117</v>
      </c>
    </row>
    <row r="39" spans="17:25" ht="26.25" customHeight="1">
      <c r="Q39" s="62"/>
      <c r="R39" s="32" t="s">
        <v>103</v>
      </c>
      <c r="S39" s="8">
        <v>3283709</v>
      </c>
      <c r="T39" s="8">
        <v>3328001</v>
      </c>
      <c r="U39" s="8">
        <v>3425082</v>
      </c>
      <c r="V39" s="8">
        <v>3497610</v>
      </c>
      <c r="W39" s="8">
        <v>3543584</v>
      </c>
      <c r="X39" s="8">
        <v>3280077</v>
      </c>
      <c r="Y39" s="8">
        <v>263506</v>
      </c>
    </row>
    <row r="40" spans="17:25" ht="26.25" customHeight="1">
      <c r="Q40" s="5" t="s">
        <v>216</v>
      </c>
      <c r="R40" s="18"/>
      <c r="S40" s="6"/>
      <c r="T40" s="6"/>
      <c r="U40" s="6"/>
      <c r="V40" s="6"/>
      <c r="W40" s="6"/>
      <c r="X40" s="6"/>
      <c r="Y40" s="6"/>
    </row>
    <row r="43" spans="1:26" ht="26.25" customHeight="1">
      <c r="A43" s="56" t="s">
        <v>283</v>
      </c>
      <c r="B43" s="56"/>
      <c r="C43" s="56"/>
      <c r="D43" s="56"/>
      <c r="E43" s="56"/>
      <c r="F43" s="56"/>
      <c r="G43" s="56"/>
      <c r="H43" s="56"/>
      <c r="Q43" s="56" t="s">
        <v>272</v>
      </c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26.25" customHeight="1">
      <c r="A44" s="58" t="s">
        <v>284</v>
      </c>
      <c r="B44" s="58"/>
      <c r="C44" s="58"/>
      <c r="D44" s="58"/>
      <c r="E44" s="58"/>
      <c r="F44" s="58"/>
      <c r="G44" s="58"/>
      <c r="H44" s="58"/>
      <c r="Q44" s="58" t="s">
        <v>271</v>
      </c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26.25" customHeight="1" thickBot="1">
      <c r="A45" s="29"/>
      <c r="C45" s="5"/>
      <c r="D45" s="5"/>
      <c r="E45" s="5"/>
      <c r="F45" s="5"/>
      <c r="H45" s="213" t="s">
        <v>280</v>
      </c>
      <c r="Q45" s="1"/>
      <c r="R45" s="208"/>
      <c r="S45" s="208"/>
      <c r="T45" s="208"/>
      <c r="U45" s="208"/>
      <c r="V45" s="208"/>
      <c r="W45" s="208"/>
      <c r="X45" s="208"/>
      <c r="Y45" s="208"/>
      <c r="Z45" s="207" t="s">
        <v>270</v>
      </c>
    </row>
    <row r="46" spans="1:26" ht="26.25" customHeight="1">
      <c r="A46" s="169" t="s">
        <v>281</v>
      </c>
      <c r="B46" s="211"/>
      <c r="C46" s="188" t="s">
        <v>279</v>
      </c>
      <c r="D46" s="167" t="s">
        <v>278</v>
      </c>
      <c r="E46" s="68"/>
      <c r="F46" s="68"/>
      <c r="G46" s="118"/>
      <c r="H46" s="186" t="s">
        <v>277</v>
      </c>
      <c r="Q46" s="206"/>
      <c r="R46" s="205" t="s">
        <v>269</v>
      </c>
      <c r="S46" s="188" t="s">
        <v>268</v>
      </c>
      <c r="T46" s="188" t="s">
        <v>267</v>
      </c>
      <c r="U46" s="188" t="s">
        <v>266</v>
      </c>
      <c r="V46" s="188" t="s">
        <v>265</v>
      </c>
      <c r="W46" s="204" t="s">
        <v>264</v>
      </c>
      <c r="X46" s="204" t="s">
        <v>263</v>
      </c>
      <c r="Y46" s="204" t="s">
        <v>262</v>
      </c>
      <c r="Z46" s="186" t="s">
        <v>261</v>
      </c>
    </row>
    <row r="47" spans="1:26" ht="26.25" customHeight="1">
      <c r="A47" s="58"/>
      <c r="B47" s="120"/>
      <c r="C47" s="181"/>
      <c r="D47" s="210" t="s">
        <v>276</v>
      </c>
      <c r="E47" s="210" t="s">
        <v>275</v>
      </c>
      <c r="F47" s="210" t="s">
        <v>274</v>
      </c>
      <c r="G47" s="162" t="s">
        <v>273</v>
      </c>
      <c r="H47" s="218"/>
      <c r="Q47" s="203" t="s">
        <v>260</v>
      </c>
      <c r="R47" s="99"/>
      <c r="S47" s="202"/>
      <c r="T47" s="202"/>
      <c r="U47" s="202"/>
      <c r="V47" s="202"/>
      <c r="W47" s="157"/>
      <c r="X47" s="157"/>
      <c r="Y47" s="157"/>
      <c r="Z47" s="201"/>
    </row>
    <row r="48" spans="1:26" ht="26.25" customHeight="1">
      <c r="A48" s="70"/>
      <c r="B48" s="121"/>
      <c r="C48" s="179"/>
      <c r="D48" s="217"/>
      <c r="E48" s="217"/>
      <c r="F48" s="217"/>
      <c r="G48" s="202"/>
      <c r="H48" s="219"/>
      <c r="Q48" s="200" t="s">
        <v>259</v>
      </c>
      <c r="R48" s="199"/>
      <c r="S48" s="6">
        <v>53192</v>
      </c>
      <c r="T48" s="6">
        <v>25359</v>
      </c>
      <c r="U48" s="6">
        <v>5415</v>
      </c>
      <c r="V48" s="141" t="s">
        <v>252</v>
      </c>
      <c r="W48" s="6">
        <v>473</v>
      </c>
      <c r="X48" s="6">
        <v>88566</v>
      </c>
      <c r="Y48" s="6">
        <v>173007</v>
      </c>
      <c r="Z48" s="198">
        <f>100*Y48/Y$56</f>
        <v>2.3568775877775368</v>
      </c>
    </row>
    <row r="49" spans="1:26" ht="26.25" customHeight="1">
      <c r="A49" s="220" t="s">
        <v>282</v>
      </c>
      <c r="B49" s="119"/>
      <c r="C49" s="23">
        <v>13920251</v>
      </c>
      <c r="D49" s="23">
        <v>9822091</v>
      </c>
      <c r="E49" s="23">
        <v>1676459</v>
      </c>
      <c r="F49" s="23">
        <v>605427</v>
      </c>
      <c r="G49" s="23">
        <v>7053</v>
      </c>
      <c r="H49" s="23">
        <v>1344466</v>
      </c>
      <c r="Q49" s="75" t="s">
        <v>258</v>
      </c>
      <c r="R49" s="57"/>
      <c r="S49" s="6">
        <v>19655</v>
      </c>
      <c r="T49" s="6">
        <v>4569</v>
      </c>
      <c r="U49" s="6">
        <v>2982</v>
      </c>
      <c r="V49" s="141" t="s">
        <v>252</v>
      </c>
      <c r="W49" s="141" t="s">
        <v>252</v>
      </c>
      <c r="X49" s="6">
        <v>29829</v>
      </c>
      <c r="Y49" s="6">
        <v>57036</v>
      </c>
      <c r="Z49" s="195">
        <f>100*Y49/Y$56</f>
        <v>0.7770024917863415</v>
      </c>
    </row>
    <row r="50" spans="1:26" ht="26.25" customHeight="1">
      <c r="A50" s="164"/>
      <c r="B50" s="164"/>
      <c r="C50" s="5"/>
      <c r="D50" s="5"/>
      <c r="E50" s="5"/>
      <c r="F50" s="5"/>
      <c r="G50" s="5"/>
      <c r="H50" s="5"/>
      <c r="Q50" s="75" t="s">
        <v>257</v>
      </c>
      <c r="R50" s="57"/>
      <c r="S50" s="6">
        <v>30766</v>
      </c>
      <c r="T50" s="6">
        <v>18600</v>
      </c>
      <c r="U50" s="6">
        <v>6328</v>
      </c>
      <c r="V50" s="141" t="s">
        <v>252</v>
      </c>
      <c r="W50" s="141">
        <v>3536</v>
      </c>
      <c r="X50" s="6">
        <v>237723</v>
      </c>
      <c r="Y50" s="6">
        <v>296955</v>
      </c>
      <c r="Z50" s="195">
        <f>100*Y50/Y$56</f>
        <v>4.045423503548864</v>
      </c>
    </row>
    <row r="51" spans="1:26" ht="26.25" customHeight="1">
      <c r="A51" s="215">
        <v>6</v>
      </c>
      <c r="B51" s="215"/>
      <c r="C51" s="23">
        <v>14079683</v>
      </c>
      <c r="D51" s="23">
        <v>11093320</v>
      </c>
      <c r="E51" s="23">
        <v>1567327</v>
      </c>
      <c r="F51" s="23">
        <v>616283</v>
      </c>
      <c r="G51" s="23">
        <v>8504</v>
      </c>
      <c r="H51" s="23">
        <v>1681919</v>
      </c>
      <c r="Q51" s="75" t="s">
        <v>256</v>
      </c>
      <c r="R51" s="57"/>
      <c r="S51" s="6">
        <v>621035</v>
      </c>
      <c r="T51" s="6">
        <v>365858</v>
      </c>
      <c r="U51" s="6">
        <v>153606</v>
      </c>
      <c r="V51" s="6">
        <v>9098</v>
      </c>
      <c r="W51" s="6">
        <v>7006</v>
      </c>
      <c r="X51" s="6">
        <v>1535548</v>
      </c>
      <c r="Y51" s="6">
        <v>2692154</v>
      </c>
      <c r="Z51" s="195">
        <f>100*Y51/Y$56</f>
        <v>36.6752641537374</v>
      </c>
    </row>
    <row r="52" spans="1:26" ht="26.25" customHeight="1">
      <c r="A52" s="164"/>
      <c r="B52" s="164"/>
      <c r="C52" s="5"/>
      <c r="D52" s="5"/>
      <c r="E52" s="5"/>
      <c r="F52" s="5"/>
      <c r="G52" s="5"/>
      <c r="H52" s="5"/>
      <c r="Q52" s="75" t="s">
        <v>255</v>
      </c>
      <c r="R52" s="57"/>
      <c r="S52" s="6">
        <v>660091</v>
      </c>
      <c r="T52" s="6">
        <v>184462</v>
      </c>
      <c r="U52" s="6">
        <v>206634</v>
      </c>
      <c r="V52" s="6">
        <v>10304</v>
      </c>
      <c r="W52" s="6">
        <v>6012</v>
      </c>
      <c r="X52" s="6">
        <v>922752</v>
      </c>
      <c r="Y52" s="6">
        <v>1990258</v>
      </c>
      <c r="Z52" s="195">
        <f>100*Y52/Y$56</f>
        <v>27.11332185457782</v>
      </c>
    </row>
    <row r="53" spans="1:26" ht="26.25" customHeight="1">
      <c r="A53" s="215">
        <v>7</v>
      </c>
      <c r="B53" s="215"/>
      <c r="C53" s="23">
        <v>14450428</v>
      </c>
      <c r="D53" s="23">
        <v>12353076</v>
      </c>
      <c r="E53" s="23">
        <v>1480134</v>
      </c>
      <c r="F53" s="23">
        <v>862986</v>
      </c>
      <c r="G53" s="141">
        <v>8276</v>
      </c>
      <c r="H53" s="23">
        <v>2083717</v>
      </c>
      <c r="Q53" s="75" t="s">
        <v>254</v>
      </c>
      <c r="R53" s="57"/>
      <c r="S53" s="6">
        <v>205773</v>
      </c>
      <c r="T53" s="6">
        <v>95900</v>
      </c>
      <c r="U53" s="6">
        <v>28590</v>
      </c>
      <c r="V53" s="141">
        <v>11087</v>
      </c>
      <c r="W53" s="6">
        <v>2031</v>
      </c>
      <c r="X53" s="6">
        <v>279353</v>
      </c>
      <c r="Y53" s="6">
        <v>622737</v>
      </c>
      <c r="Z53" s="195">
        <f>100*Y53/Y$56</f>
        <v>8.483557765754101</v>
      </c>
    </row>
    <row r="54" spans="1:26" ht="26.25" customHeight="1">
      <c r="A54" s="164"/>
      <c r="B54" s="164"/>
      <c r="C54" s="5"/>
      <c r="D54" s="5"/>
      <c r="E54" s="5"/>
      <c r="F54" s="5"/>
      <c r="G54" s="5"/>
      <c r="H54" s="5"/>
      <c r="Q54" s="197" t="s">
        <v>253</v>
      </c>
      <c r="R54" s="196"/>
      <c r="S54" s="146">
        <v>13</v>
      </c>
      <c r="T54" s="23" t="s">
        <v>252</v>
      </c>
      <c r="U54" s="23" t="s">
        <v>252</v>
      </c>
      <c r="V54" s="23" t="s">
        <v>252</v>
      </c>
      <c r="W54" s="23" t="s">
        <v>252</v>
      </c>
      <c r="X54" s="23">
        <v>8615</v>
      </c>
      <c r="Y54" s="6">
        <f>SUM(S54:X54)</f>
        <v>8628</v>
      </c>
      <c r="Z54" s="195">
        <f>100*Y54/Y$56</f>
        <v>0.11753940492202389</v>
      </c>
    </row>
    <row r="55" spans="1:26" ht="26.25" customHeight="1">
      <c r="A55" s="215">
        <v>8</v>
      </c>
      <c r="B55" s="215"/>
      <c r="C55" s="23">
        <v>14779489</v>
      </c>
      <c r="D55" s="23">
        <v>13095642</v>
      </c>
      <c r="E55" s="23">
        <v>1429360</v>
      </c>
      <c r="F55" s="23">
        <v>908594</v>
      </c>
      <c r="G55" s="23">
        <v>8291</v>
      </c>
      <c r="H55" s="23">
        <v>2247564</v>
      </c>
      <c r="Q55" s="75" t="s">
        <v>251</v>
      </c>
      <c r="R55" s="57"/>
      <c r="S55" s="6">
        <v>814356</v>
      </c>
      <c r="T55" s="6">
        <v>178945</v>
      </c>
      <c r="U55" s="6">
        <v>51458</v>
      </c>
      <c r="V55" s="6">
        <v>9687</v>
      </c>
      <c r="W55" s="6">
        <v>4096</v>
      </c>
      <c r="X55" s="6">
        <v>441194</v>
      </c>
      <c r="Y55" s="6">
        <v>1499738</v>
      </c>
      <c r="Z55" s="195">
        <f>100*Y55/Y$56</f>
        <v>20.43095874582131</v>
      </c>
    </row>
    <row r="56" spans="1:26" ht="26.25" customHeight="1">
      <c r="A56" s="164"/>
      <c r="B56" s="164"/>
      <c r="C56" s="5"/>
      <c r="D56" s="5"/>
      <c r="E56" s="5"/>
      <c r="F56" s="5"/>
      <c r="G56" s="5"/>
      <c r="H56" s="5"/>
      <c r="Q56" s="194" t="s">
        <v>250</v>
      </c>
      <c r="R56" s="193"/>
      <c r="S56" s="172">
        <v>2404885</v>
      </c>
      <c r="T56" s="172">
        <v>873696</v>
      </c>
      <c r="U56" s="172">
        <v>455015</v>
      </c>
      <c r="V56" s="172">
        <f>SUM(V51:V55)</f>
        <v>40176</v>
      </c>
      <c r="W56" s="172">
        <v>23157</v>
      </c>
      <c r="X56" s="172">
        <v>3543584</v>
      </c>
      <c r="Y56" s="172">
        <v>7340517</v>
      </c>
      <c r="Z56" s="192">
        <f>100*Y56/Y$56</f>
        <v>100</v>
      </c>
    </row>
    <row r="57" spans="1:26" ht="26.25" customHeight="1">
      <c r="A57" s="221">
        <v>9</v>
      </c>
      <c r="B57" s="216"/>
      <c r="C57" s="209">
        <v>15174361</v>
      </c>
      <c r="D57" s="209">
        <v>14109659</v>
      </c>
      <c r="E57" s="209">
        <v>1334751</v>
      </c>
      <c r="F57" s="209">
        <v>1060311</v>
      </c>
      <c r="G57" s="209">
        <v>8561</v>
      </c>
      <c r="H57" s="209">
        <v>2462457</v>
      </c>
      <c r="Q57" s="1" t="s">
        <v>249</v>
      </c>
      <c r="R57" s="1"/>
      <c r="S57" s="1"/>
      <c r="T57" s="1"/>
      <c r="U57" s="1"/>
      <c r="V57" s="1"/>
      <c r="W57" s="1"/>
      <c r="X57" s="1"/>
      <c r="Y57" s="191"/>
      <c r="Z57" s="1"/>
    </row>
    <row r="58" spans="1:26" ht="26.25" customHeight="1">
      <c r="A58" s="19" t="s">
        <v>170</v>
      </c>
      <c r="B58" s="18"/>
      <c r="C58" s="18"/>
      <c r="D58" s="18"/>
      <c r="E58" s="18"/>
      <c r="F58" s="18"/>
      <c r="G58" s="18"/>
      <c r="Q58" s="1" t="s">
        <v>216</v>
      </c>
      <c r="R58" s="1"/>
      <c r="S58" s="1"/>
      <c r="T58" s="1"/>
      <c r="U58" s="1"/>
      <c r="V58" s="1"/>
      <c r="W58" s="1"/>
      <c r="X58" s="1"/>
      <c r="Y58" s="191"/>
      <c r="Z58" s="1"/>
    </row>
  </sheetData>
  <sheetProtection/>
  <mergeCells count="81">
    <mergeCell ref="H46:H48"/>
    <mergeCell ref="A43:H43"/>
    <mergeCell ref="A44:H44"/>
    <mergeCell ref="A53:B53"/>
    <mergeCell ref="A54:B54"/>
    <mergeCell ref="A55:B55"/>
    <mergeCell ref="A56:B56"/>
    <mergeCell ref="A57:B57"/>
    <mergeCell ref="D46:G46"/>
    <mergeCell ref="G47:G48"/>
    <mergeCell ref="A46:B48"/>
    <mergeCell ref="A49:B49"/>
    <mergeCell ref="A50:B50"/>
    <mergeCell ref="A51:B51"/>
    <mergeCell ref="A52:B52"/>
    <mergeCell ref="D47:D48"/>
    <mergeCell ref="E47:E48"/>
    <mergeCell ref="C46:C48"/>
    <mergeCell ref="F47:F48"/>
    <mergeCell ref="Q56:R56"/>
    <mergeCell ref="Q55:R55"/>
    <mergeCell ref="Q54:R54"/>
    <mergeCell ref="W46:W47"/>
    <mergeCell ref="Q48:R48"/>
    <mergeCell ref="Q52:R52"/>
    <mergeCell ref="Q51:R51"/>
    <mergeCell ref="V46:V47"/>
    <mergeCell ref="U46:U47"/>
    <mergeCell ref="Q53:R53"/>
    <mergeCell ref="Q50:R50"/>
    <mergeCell ref="Q49:R49"/>
    <mergeCell ref="Q43:Z43"/>
    <mergeCell ref="Q44:Z44"/>
    <mergeCell ref="Z46:Z47"/>
    <mergeCell ref="S46:S47"/>
    <mergeCell ref="T46:T47"/>
    <mergeCell ref="X46:X47"/>
    <mergeCell ref="Y46:Y47"/>
    <mergeCell ref="Q19:Y19"/>
    <mergeCell ref="Q38:Q39"/>
    <mergeCell ref="Q20:Y20"/>
    <mergeCell ref="Q32:Q33"/>
    <mergeCell ref="Q34:Q35"/>
    <mergeCell ref="Q36:Q37"/>
    <mergeCell ref="Y1:Z1"/>
    <mergeCell ref="Q4:Z4"/>
    <mergeCell ref="Q3:Z3"/>
    <mergeCell ref="W6:W9"/>
    <mergeCell ref="Z6:Z9"/>
    <mergeCell ref="X6:Y7"/>
    <mergeCell ref="T6:T9"/>
    <mergeCell ref="U6:U9"/>
    <mergeCell ref="Q7:Q8"/>
    <mergeCell ref="S7:S8"/>
    <mergeCell ref="X8:X9"/>
    <mergeCell ref="Y8:Y9"/>
    <mergeCell ref="R6:R9"/>
    <mergeCell ref="V6:V9"/>
    <mergeCell ref="A12:B12"/>
    <mergeCell ref="I7:I8"/>
    <mergeCell ref="I6:N6"/>
    <mergeCell ref="A16:B16"/>
    <mergeCell ref="A30:B30"/>
    <mergeCell ref="A31:B31"/>
    <mergeCell ref="C7:C8"/>
    <mergeCell ref="A1:B1"/>
    <mergeCell ref="A13:B13"/>
    <mergeCell ref="A14:B14"/>
    <mergeCell ref="A3:N3"/>
    <mergeCell ref="A4:N4"/>
    <mergeCell ref="A6:B8"/>
    <mergeCell ref="A11:B11"/>
    <mergeCell ref="A9:B9"/>
    <mergeCell ref="A10:B10"/>
    <mergeCell ref="C6:H6"/>
    <mergeCell ref="A34:B34"/>
    <mergeCell ref="A33:B33"/>
    <mergeCell ref="A32:B32"/>
    <mergeCell ref="A28:B28"/>
    <mergeCell ref="A29:B29"/>
    <mergeCell ref="A15:B15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zoomScalePageLayoutView="0" workbookViewId="0" topLeftCell="A1">
      <selection activeCell="A1" sqref="A1:B1"/>
    </sheetView>
  </sheetViews>
  <sheetFormatPr defaultColWidth="8.796875" defaultRowHeight="22.5" customHeight="1"/>
  <cols>
    <col min="1" max="1" width="3.09765625" style="0" customWidth="1"/>
    <col min="2" max="2" width="27.5" style="0" customWidth="1"/>
    <col min="3" max="3" width="11.8984375" style="0" customWidth="1"/>
    <col min="4" max="4" width="10" style="0" customWidth="1"/>
    <col min="5" max="5" width="8.5" style="0" customWidth="1"/>
    <col min="6" max="6" width="8.09765625" style="0" customWidth="1"/>
    <col min="7" max="7" width="3.09765625" style="0" customWidth="1"/>
    <col min="8" max="8" width="15" style="0" customWidth="1"/>
    <col min="9" max="9" width="2.5" style="0" customWidth="1"/>
    <col min="10" max="11" width="11.8984375" style="0" customWidth="1"/>
    <col min="12" max="12" width="10" style="0" customWidth="1"/>
    <col min="13" max="13" width="7.5" style="0" customWidth="1"/>
    <col min="14" max="14" width="6.19921875" style="0" customWidth="1"/>
    <col min="15" max="16384" width="11.8984375" style="0" customWidth="1"/>
  </cols>
  <sheetData>
    <row r="1" spans="1:29" ht="22.5" customHeight="1">
      <c r="A1" s="170" t="s">
        <v>330</v>
      </c>
      <c r="B1" s="17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Q1" s="1"/>
      <c r="R1" s="1"/>
      <c r="S1" s="1"/>
      <c r="T1" s="1"/>
      <c r="U1" s="1"/>
      <c r="V1" s="1"/>
      <c r="W1" s="1"/>
      <c r="X1" s="1"/>
      <c r="Y1" s="1"/>
      <c r="AA1" s="49"/>
      <c r="AC1" s="50" t="s">
        <v>350</v>
      </c>
    </row>
    <row r="2" spans="1:27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2.5" customHeight="1">
      <c r="A3" s="56" t="s">
        <v>331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Q3" s="56" t="s">
        <v>351</v>
      </c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ht="22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Q4" s="58" t="s">
        <v>352</v>
      </c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ht="22.5" customHeight="1" thickBot="1">
      <c r="A5" s="169" t="s">
        <v>329</v>
      </c>
      <c r="B5" s="276"/>
      <c r="C5" s="275" t="s">
        <v>328</v>
      </c>
      <c r="D5" s="274" t="s">
        <v>327</v>
      </c>
      <c r="E5" s="273"/>
      <c r="F5" s="278"/>
      <c r="G5" s="277" t="s">
        <v>329</v>
      </c>
      <c r="H5" s="276"/>
      <c r="I5" s="276"/>
      <c r="J5" s="168"/>
      <c r="K5" s="275" t="s">
        <v>328</v>
      </c>
      <c r="L5" s="274" t="s">
        <v>327</v>
      </c>
      <c r="M5" s="273"/>
      <c r="N5" s="273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2.5" customHeight="1">
      <c r="A6" s="160"/>
      <c r="B6" s="160"/>
      <c r="C6" s="157"/>
      <c r="D6" s="270" t="s">
        <v>326</v>
      </c>
      <c r="E6" s="269"/>
      <c r="F6" s="272"/>
      <c r="G6" s="271"/>
      <c r="H6" s="160"/>
      <c r="I6" s="160"/>
      <c r="J6" s="159"/>
      <c r="K6" s="157"/>
      <c r="L6" s="270" t="s">
        <v>326</v>
      </c>
      <c r="M6" s="269"/>
      <c r="N6" s="269"/>
      <c r="Q6" s="190"/>
      <c r="R6" s="291" t="s">
        <v>354</v>
      </c>
      <c r="S6" s="87"/>
      <c r="T6" s="115" t="s">
        <v>349</v>
      </c>
      <c r="U6" s="87"/>
      <c r="V6" s="291" t="s">
        <v>355</v>
      </c>
      <c r="W6" s="115"/>
      <c r="X6" s="115"/>
      <c r="Y6" s="115"/>
      <c r="Z6" s="115"/>
      <c r="AA6" s="115"/>
    </row>
    <row r="7" spans="1:27" ht="22.5" customHeight="1">
      <c r="A7" s="154" t="s">
        <v>325</v>
      </c>
      <c r="B7" s="63"/>
      <c r="C7" s="268">
        <f>SUM(C9:C25,K7:K24)</f>
        <v>244</v>
      </c>
      <c r="D7" s="268">
        <f>SUM(D9:D14,D16:D24,L7:L24)</f>
        <v>7853</v>
      </c>
      <c r="E7" s="267">
        <f>SUM(E9:E25,M7:M24)</f>
        <v>848</v>
      </c>
      <c r="F7" s="266" t="s">
        <v>219</v>
      </c>
      <c r="G7" s="265"/>
      <c r="H7" s="264" t="s">
        <v>324</v>
      </c>
      <c r="I7" s="264"/>
      <c r="J7" s="263"/>
      <c r="K7" s="262">
        <v>1</v>
      </c>
      <c r="L7" s="261"/>
      <c r="M7" s="260">
        <v>50</v>
      </c>
      <c r="N7" s="281" t="s">
        <v>219</v>
      </c>
      <c r="Q7" s="183" t="s">
        <v>348</v>
      </c>
      <c r="R7" s="108" t="s">
        <v>347</v>
      </c>
      <c r="S7" s="108" t="s">
        <v>346</v>
      </c>
      <c r="T7" s="108" t="s">
        <v>347</v>
      </c>
      <c r="U7" s="108" t="s">
        <v>346</v>
      </c>
      <c r="V7" s="290" t="s">
        <v>345</v>
      </c>
      <c r="W7" s="289"/>
      <c r="X7" s="287" t="s">
        <v>344</v>
      </c>
      <c r="Y7" s="288"/>
      <c r="Z7" s="287" t="s">
        <v>343</v>
      </c>
      <c r="AA7" s="287"/>
    </row>
    <row r="8" spans="1:27" ht="22.5" customHeight="1">
      <c r="A8" s="75" t="s">
        <v>323</v>
      </c>
      <c r="B8" s="57"/>
      <c r="C8" s="245"/>
      <c r="D8" s="245"/>
      <c r="E8" s="244"/>
      <c r="F8" s="241"/>
      <c r="G8" s="240"/>
      <c r="H8" s="235" t="s">
        <v>322</v>
      </c>
      <c r="I8" s="235"/>
      <c r="J8" s="234"/>
      <c r="K8" s="249">
        <v>2</v>
      </c>
      <c r="L8" s="254"/>
      <c r="M8" s="259">
        <v>60</v>
      </c>
      <c r="N8" s="282" t="s">
        <v>219</v>
      </c>
      <c r="Q8" s="164"/>
      <c r="R8" s="108"/>
      <c r="S8" s="108"/>
      <c r="T8" s="108"/>
      <c r="U8" s="108"/>
      <c r="V8" s="108" t="s">
        <v>342</v>
      </c>
      <c r="W8" s="108" t="s">
        <v>341</v>
      </c>
      <c r="X8" s="108" t="s">
        <v>342</v>
      </c>
      <c r="Y8" s="108" t="s">
        <v>341</v>
      </c>
      <c r="Z8" s="108" t="s">
        <v>342</v>
      </c>
      <c r="AA8" s="4" t="s">
        <v>341</v>
      </c>
    </row>
    <row r="9" spans="1:27" ht="22.5" customHeight="1">
      <c r="A9" s="76"/>
      <c r="B9" s="22" t="s">
        <v>321</v>
      </c>
      <c r="C9" s="249">
        <v>1</v>
      </c>
      <c r="D9" s="249">
        <v>60</v>
      </c>
      <c r="E9" s="253"/>
      <c r="F9" s="241" t="s">
        <v>219</v>
      </c>
      <c r="G9" s="246" t="s">
        <v>320</v>
      </c>
      <c r="H9" s="235"/>
      <c r="I9" s="235"/>
      <c r="J9" s="234"/>
      <c r="K9" s="245"/>
      <c r="L9" s="245"/>
      <c r="M9" s="244"/>
      <c r="N9" s="18"/>
      <c r="Q9" s="99"/>
      <c r="R9" s="113" t="s">
        <v>340</v>
      </c>
      <c r="S9" s="113" t="s">
        <v>339</v>
      </c>
      <c r="T9" s="113" t="s">
        <v>340</v>
      </c>
      <c r="U9" s="113" t="s">
        <v>339</v>
      </c>
      <c r="V9" s="113" t="s">
        <v>338</v>
      </c>
      <c r="W9" s="113" t="s">
        <v>338</v>
      </c>
      <c r="X9" s="113" t="s">
        <v>338</v>
      </c>
      <c r="Y9" s="113" t="s">
        <v>338</v>
      </c>
      <c r="Z9" s="113" t="s">
        <v>338</v>
      </c>
      <c r="AA9" s="286" t="s">
        <v>338</v>
      </c>
    </row>
    <row r="10" spans="1:27" ht="22.5" customHeight="1">
      <c r="A10" s="76"/>
      <c r="B10" s="22" t="s">
        <v>319</v>
      </c>
      <c r="C10" s="249">
        <v>8</v>
      </c>
      <c r="D10" s="249">
        <v>522</v>
      </c>
      <c r="E10" s="253"/>
      <c r="F10" s="241" t="s">
        <v>219</v>
      </c>
      <c r="G10" s="240"/>
      <c r="H10" s="235" t="s">
        <v>318</v>
      </c>
      <c r="I10" s="235"/>
      <c r="J10" s="234"/>
      <c r="K10" s="249">
        <v>29</v>
      </c>
      <c r="L10" s="248">
        <v>1047</v>
      </c>
      <c r="M10" s="247">
        <v>546</v>
      </c>
      <c r="N10" s="282" t="s">
        <v>219</v>
      </c>
      <c r="Q10" s="36" t="s">
        <v>164</v>
      </c>
      <c r="R10" s="18">
        <v>41</v>
      </c>
      <c r="S10" s="18">
        <v>316</v>
      </c>
      <c r="T10" s="18">
        <v>29</v>
      </c>
      <c r="U10" s="18">
        <v>225</v>
      </c>
      <c r="V10" s="6">
        <f>SUM(X10,Z10)</f>
        <v>1738</v>
      </c>
      <c r="W10" s="6">
        <f>SUM(Y10,AA10)</f>
        <v>971</v>
      </c>
      <c r="X10" s="6">
        <v>133</v>
      </c>
      <c r="Y10" s="6">
        <v>4</v>
      </c>
      <c r="Z10" s="6">
        <v>1605</v>
      </c>
      <c r="AA10" s="6">
        <v>967</v>
      </c>
    </row>
    <row r="11" spans="1:27" ht="22.5" customHeight="1">
      <c r="A11" s="76"/>
      <c r="B11" s="22" t="s">
        <v>317</v>
      </c>
      <c r="C11" s="249">
        <v>2</v>
      </c>
      <c r="D11" s="249">
        <v>49</v>
      </c>
      <c r="E11" s="253"/>
      <c r="F11" s="241" t="s">
        <v>219</v>
      </c>
      <c r="G11" s="246" t="s">
        <v>316</v>
      </c>
      <c r="H11" s="235"/>
      <c r="I11" s="235"/>
      <c r="J11" s="234"/>
      <c r="K11" s="245"/>
      <c r="L11" s="245"/>
      <c r="M11" s="244"/>
      <c r="N11" s="18"/>
      <c r="Q11" s="174">
        <v>6</v>
      </c>
      <c r="R11" s="18">
        <v>41</v>
      </c>
      <c r="S11" s="18">
        <v>421</v>
      </c>
      <c r="T11" s="18">
        <v>30</v>
      </c>
      <c r="U11" s="18">
        <v>323</v>
      </c>
      <c r="V11" s="6">
        <f>SUM(X11,Z11)</f>
        <v>1726</v>
      </c>
      <c r="W11" s="6">
        <f>SUM(Y11,AA11)</f>
        <v>899</v>
      </c>
      <c r="X11" s="6">
        <v>127</v>
      </c>
      <c r="Y11" s="6">
        <v>4</v>
      </c>
      <c r="Z11" s="6">
        <v>1599</v>
      </c>
      <c r="AA11" s="6">
        <v>895</v>
      </c>
    </row>
    <row r="12" spans="1:27" ht="22.5" customHeight="1">
      <c r="A12" s="76"/>
      <c r="B12" s="22" t="s">
        <v>315</v>
      </c>
      <c r="C12" s="249">
        <v>4</v>
      </c>
      <c r="D12" s="249">
        <v>192</v>
      </c>
      <c r="E12" s="253"/>
      <c r="F12" s="241" t="s">
        <v>219</v>
      </c>
      <c r="G12" s="240"/>
      <c r="H12" s="235" t="s">
        <v>314</v>
      </c>
      <c r="I12" s="235"/>
      <c r="J12" s="234"/>
      <c r="K12" s="249">
        <v>35</v>
      </c>
      <c r="L12" s="249">
        <v>3015</v>
      </c>
      <c r="M12" s="253"/>
      <c r="N12" s="282" t="s">
        <v>219</v>
      </c>
      <c r="Q12" s="174">
        <v>7</v>
      </c>
      <c r="R12" s="18">
        <v>41</v>
      </c>
      <c r="S12" s="18">
        <v>585</v>
      </c>
      <c r="T12" s="18">
        <v>35</v>
      </c>
      <c r="U12" s="18">
        <v>487</v>
      </c>
      <c r="V12" s="6">
        <v>2169</v>
      </c>
      <c r="W12" s="6">
        <v>1314</v>
      </c>
      <c r="X12" s="141" t="s">
        <v>337</v>
      </c>
      <c r="Y12" s="141" t="s">
        <v>337</v>
      </c>
      <c r="Z12" s="141" t="s">
        <v>337</v>
      </c>
      <c r="AA12" s="141" t="s">
        <v>337</v>
      </c>
    </row>
    <row r="13" spans="1:27" ht="22.5" customHeight="1">
      <c r="A13" s="76"/>
      <c r="B13" s="22" t="s">
        <v>313</v>
      </c>
      <c r="C13" s="249">
        <v>2</v>
      </c>
      <c r="D13" s="254"/>
      <c r="E13" s="259">
        <v>80</v>
      </c>
      <c r="F13" s="241" t="s">
        <v>219</v>
      </c>
      <c r="G13" s="240"/>
      <c r="H13" s="235" t="s">
        <v>312</v>
      </c>
      <c r="I13" s="235"/>
      <c r="J13" s="234"/>
      <c r="K13" s="254">
        <v>7</v>
      </c>
      <c r="L13" s="254">
        <v>650</v>
      </c>
      <c r="M13" s="258"/>
      <c r="N13" s="283" t="s">
        <v>219</v>
      </c>
      <c r="Q13" s="174">
        <v>8</v>
      </c>
      <c r="R13" s="7">
        <v>41</v>
      </c>
      <c r="S13" s="7">
        <v>799</v>
      </c>
      <c r="T13" s="7">
        <v>34</v>
      </c>
      <c r="U13" s="7">
        <v>718</v>
      </c>
      <c r="V13" s="7">
        <v>2405</v>
      </c>
      <c r="W13" s="7">
        <v>1500</v>
      </c>
      <c r="X13" s="141" t="s">
        <v>337</v>
      </c>
      <c r="Y13" s="141" t="s">
        <v>337</v>
      </c>
      <c r="Z13" s="141" t="s">
        <v>337</v>
      </c>
      <c r="AA13" s="141" t="s">
        <v>337</v>
      </c>
    </row>
    <row r="14" spans="1:27" ht="22.5" customHeight="1">
      <c r="A14" s="76"/>
      <c r="B14" s="22" t="s">
        <v>311</v>
      </c>
      <c r="C14" s="249">
        <v>7</v>
      </c>
      <c r="D14" s="249">
        <v>36</v>
      </c>
      <c r="E14" s="253"/>
      <c r="F14" s="241" t="s">
        <v>219</v>
      </c>
      <c r="G14" s="240"/>
      <c r="H14" s="235" t="s">
        <v>310</v>
      </c>
      <c r="I14" s="235"/>
      <c r="J14" s="234"/>
      <c r="K14" s="254">
        <v>1</v>
      </c>
      <c r="L14" s="254">
        <v>170</v>
      </c>
      <c r="M14" s="258"/>
      <c r="N14" s="283" t="s">
        <v>219</v>
      </c>
      <c r="Q14" s="173">
        <v>9</v>
      </c>
      <c r="R14" s="172">
        <v>41</v>
      </c>
      <c r="S14" s="172">
        <v>1050</v>
      </c>
      <c r="T14" s="172">
        <v>34</v>
      </c>
      <c r="U14" s="172">
        <v>969</v>
      </c>
      <c r="V14" s="172">
        <v>2614</v>
      </c>
      <c r="W14" s="172">
        <v>1609</v>
      </c>
      <c r="X14" s="209" t="s">
        <v>337</v>
      </c>
      <c r="Y14" s="209" t="s">
        <v>337</v>
      </c>
      <c r="Z14" s="209" t="s">
        <v>337</v>
      </c>
      <c r="AA14" s="209" t="s">
        <v>337</v>
      </c>
    </row>
    <row r="15" spans="1:27" ht="22.5" customHeight="1">
      <c r="A15" s="76"/>
      <c r="B15" s="22" t="s">
        <v>309</v>
      </c>
      <c r="C15" s="249">
        <v>3</v>
      </c>
      <c r="D15" s="249">
        <v>43</v>
      </c>
      <c r="E15" s="253"/>
      <c r="F15" s="241" t="s">
        <v>308</v>
      </c>
      <c r="G15" s="257"/>
      <c r="H15" s="256" t="s">
        <v>307</v>
      </c>
      <c r="I15" s="257"/>
      <c r="J15" s="279" t="s">
        <v>306</v>
      </c>
      <c r="K15" s="254">
        <v>28</v>
      </c>
      <c r="L15" s="248">
        <v>420</v>
      </c>
      <c r="M15" s="247"/>
      <c r="N15" s="5"/>
      <c r="Q15" s="284" t="s">
        <v>336</v>
      </c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22.5" customHeight="1">
      <c r="A16" s="76"/>
      <c r="B16" s="22" t="s">
        <v>305</v>
      </c>
      <c r="C16" s="249">
        <v>1</v>
      </c>
      <c r="D16" s="248">
        <v>120</v>
      </c>
      <c r="E16" s="247">
        <v>60</v>
      </c>
      <c r="F16" s="241" t="s">
        <v>219</v>
      </c>
      <c r="G16" s="257"/>
      <c r="H16" s="251"/>
      <c r="I16" s="257"/>
      <c r="J16" s="279" t="s">
        <v>294</v>
      </c>
      <c r="K16" s="254">
        <v>24</v>
      </c>
      <c r="L16" s="248">
        <v>360</v>
      </c>
      <c r="M16" s="247"/>
      <c r="N16" s="5"/>
      <c r="Q16" s="284" t="s">
        <v>335</v>
      </c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22.5" customHeight="1">
      <c r="A17" s="76"/>
      <c r="B17" s="22" t="s">
        <v>304</v>
      </c>
      <c r="C17" s="249">
        <v>2</v>
      </c>
      <c r="D17" s="249">
        <v>110</v>
      </c>
      <c r="E17" s="253"/>
      <c r="F17" s="241" t="s">
        <v>219</v>
      </c>
      <c r="G17" s="257"/>
      <c r="H17" s="251"/>
      <c r="I17" s="255"/>
      <c r="J17" s="279" t="s">
        <v>303</v>
      </c>
      <c r="K17" s="254">
        <v>17</v>
      </c>
      <c r="L17" s="248">
        <v>136</v>
      </c>
      <c r="M17" s="247"/>
      <c r="N17" s="5"/>
      <c r="Q17" s="285" t="s">
        <v>353</v>
      </c>
      <c r="R17" s="285"/>
      <c r="S17" s="285"/>
      <c r="T17" s="285"/>
      <c r="U17" s="285"/>
      <c r="V17" s="285"/>
      <c r="W17" s="285"/>
      <c r="X17" s="285"/>
      <c r="Y17" s="285"/>
      <c r="Z17" s="285"/>
      <c r="AA17" s="285"/>
    </row>
    <row r="18" spans="1:27" ht="22.5" customHeight="1">
      <c r="A18" s="75" t="s">
        <v>302</v>
      </c>
      <c r="B18" s="57"/>
      <c r="C18" s="245"/>
      <c r="D18" s="245"/>
      <c r="E18" s="244"/>
      <c r="F18" s="241"/>
      <c r="G18" s="257"/>
      <c r="H18" s="251"/>
      <c r="I18" s="257"/>
      <c r="J18" s="279" t="s">
        <v>301</v>
      </c>
      <c r="K18" s="254">
        <v>10</v>
      </c>
      <c r="L18" s="248">
        <v>80</v>
      </c>
      <c r="M18" s="247"/>
      <c r="N18" s="5"/>
      <c r="Q18" s="284" t="s">
        <v>334</v>
      </c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2.5" customHeight="1">
      <c r="A19" s="76"/>
      <c r="B19" s="22" t="s">
        <v>300</v>
      </c>
      <c r="C19" s="249">
        <v>3</v>
      </c>
      <c r="D19" s="249">
        <v>340</v>
      </c>
      <c r="E19" s="253"/>
      <c r="F19" s="241" t="s">
        <v>219</v>
      </c>
      <c r="G19" s="257"/>
      <c r="H19" s="256" t="s">
        <v>299</v>
      </c>
      <c r="I19" s="255"/>
      <c r="J19" s="279" t="s">
        <v>298</v>
      </c>
      <c r="K19" s="254">
        <v>4</v>
      </c>
      <c r="L19" s="248" t="s">
        <v>20</v>
      </c>
      <c r="M19" s="247"/>
      <c r="N19" s="5"/>
      <c r="Q19" s="5" t="s">
        <v>333</v>
      </c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14" ht="22.5" customHeight="1">
      <c r="A20" s="75" t="s">
        <v>297</v>
      </c>
      <c r="B20" s="57"/>
      <c r="C20" s="245"/>
      <c r="D20" s="245"/>
      <c r="E20" s="244"/>
      <c r="F20" s="241"/>
      <c r="G20" s="252"/>
      <c r="H20" s="251"/>
      <c r="I20" s="254"/>
      <c r="J20" s="280" t="s">
        <v>296</v>
      </c>
      <c r="K20" s="249">
        <v>24</v>
      </c>
      <c r="L20" s="248" t="s">
        <v>20</v>
      </c>
      <c r="M20" s="247"/>
      <c r="N20" s="18"/>
    </row>
    <row r="21" spans="1:14" ht="22.5" customHeight="1">
      <c r="A21" s="76"/>
      <c r="B21" s="22" t="s">
        <v>295</v>
      </c>
      <c r="C21" s="249">
        <v>1</v>
      </c>
      <c r="D21" s="249">
        <v>50</v>
      </c>
      <c r="E21" s="253"/>
      <c r="F21" s="241" t="s">
        <v>219</v>
      </c>
      <c r="G21" s="252"/>
      <c r="H21" s="251"/>
      <c r="I21" s="250"/>
      <c r="J21" s="280" t="s">
        <v>294</v>
      </c>
      <c r="K21" s="249">
        <v>10</v>
      </c>
      <c r="L21" s="248" t="s">
        <v>20</v>
      </c>
      <c r="M21" s="247"/>
      <c r="N21" s="18"/>
    </row>
    <row r="22" spans="1:29" ht="22.5" customHeight="1">
      <c r="A22" s="76"/>
      <c r="B22" s="22" t="s">
        <v>293</v>
      </c>
      <c r="C22" s="249">
        <v>3</v>
      </c>
      <c r="D22" s="248">
        <v>330</v>
      </c>
      <c r="E22" s="247">
        <v>4</v>
      </c>
      <c r="F22" s="241" t="s">
        <v>219</v>
      </c>
      <c r="G22" s="240"/>
      <c r="H22" s="235" t="s">
        <v>292</v>
      </c>
      <c r="I22" s="235"/>
      <c r="J22" s="234"/>
      <c r="K22" s="249">
        <v>10</v>
      </c>
      <c r="L22" s="248" t="s">
        <v>20</v>
      </c>
      <c r="M22" s="247"/>
      <c r="N22" s="18"/>
      <c r="Q22" s="56" t="s">
        <v>369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</row>
    <row r="23" spans="1:29" ht="22.5" customHeight="1">
      <c r="A23" s="76"/>
      <c r="B23" s="22" t="s">
        <v>291</v>
      </c>
      <c r="C23" s="249">
        <v>2</v>
      </c>
      <c r="D23" s="248">
        <v>70</v>
      </c>
      <c r="E23" s="247">
        <v>29</v>
      </c>
      <c r="F23" s="241" t="s">
        <v>219</v>
      </c>
      <c r="G23" s="246" t="s">
        <v>290</v>
      </c>
      <c r="H23" s="235"/>
      <c r="I23" s="235"/>
      <c r="J23" s="234"/>
      <c r="K23" s="245"/>
      <c r="L23" s="245"/>
      <c r="M23" s="244"/>
      <c r="N23" s="18"/>
      <c r="Q23" s="58" t="s">
        <v>368</v>
      </c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</row>
    <row r="24" spans="1:29" ht="22.5" customHeight="1" thickBot="1">
      <c r="A24" s="76"/>
      <c r="B24" s="22" t="s">
        <v>289</v>
      </c>
      <c r="C24" s="239">
        <v>1</v>
      </c>
      <c r="D24" s="243">
        <v>86</v>
      </c>
      <c r="E24" s="242">
        <v>19</v>
      </c>
      <c r="F24" s="241" t="s">
        <v>219</v>
      </c>
      <c r="G24" s="240"/>
      <c r="H24" s="235" t="s">
        <v>288</v>
      </c>
      <c r="I24" s="235"/>
      <c r="J24" s="234"/>
      <c r="K24" s="233">
        <v>1</v>
      </c>
      <c r="L24" s="233">
        <v>10</v>
      </c>
      <c r="M24" s="232"/>
      <c r="N24" s="28" t="s">
        <v>219</v>
      </c>
      <c r="Q24" s="9"/>
      <c r="R24" s="76"/>
      <c r="S24" s="76"/>
      <c r="T24" s="76"/>
      <c r="U24" s="76"/>
      <c r="V24" s="76"/>
      <c r="W24" s="76"/>
      <c r="X24" s="76"/>
      <c r="Y24" s="76"/>
      <c r="Z24" s="76"/>
      <c r="AA24" s="212" t="s">
        <v>367</v>
      </c>
      <c r="AB24" s="212"/>
      <c r="AC24" s="212"/>
    </row>
    <row r="25" spans="1:29" ht="22.5" customHeight="1">
      <c r="A25" s="151"/>
      <c r="B25" s="22" t="s">
        <v>287</v>
      </c>
      <c r="C25" s="239">
        <v>1</v>
      </c>
      <c r="D25" s="239"/>
      <c r="E25" s="238"/>
      <c r="F25" s="237"/>
      <c r="G25" s="236"/>
      <c r="H25" s="235"/>
      <c r="I25" s="235"/>
      <c r="J25" s="234"/>
      <c r="K25" s="233"/>
      <c r="L25" s="233"/>
      <c r="M25" s="232"/>
      <c r="N25" s="43"/>
      <c r="Q25" s="190"/>
      <c r="R25" s="273" t="s">
        <v>366</v>
      </c>
      <c r="S25" s="168"/>
      <c r="T25" s="167" t="s">
        <v>365</v>
      </c>
      <c r="U25" s="54"/>
      <c r="V25" s="54"/>
      <c r="W25" s="55"/>
      <c r="X25" s="274" t="s">
        <v>364</v>
      </c>
      <c r="Y25" s="168"/>
      <c r="Z25" s="274" t="s">
        <v>363</v>
      </c>
      <c r="AA25" s="168"/>
      <c r="AB25" s="186" t="s">
        <v>370</v>
      </c>
      <c r="AC25" s="273"/>
    </row>
    <row r="26" spans="1:29" ht="22.5" customHeight="1">
      <c r="A26" s="130"/>
      <c r="B26" s="97"/>
      <c r="C26" s="231"/>
      <c r="D26" s="231"/>
      <c r="E26" s="230"/>
      <c r="F26" s="229"/>
      <c r="G26" s="228"/>
      <c r="H26" s="227"/>
      <c r="I26" s="227"/>
      <c r="J26" s="226"/>
      <c r="K26" s="225"/>
      <c r="L26" s="225"/>
      <c r="M26" s="224"/>
      <c r="N26" s="112"/>
      <c r="Q26" s="296" t="s">
        <v>362</v>
      </c>
      <c r="R26" s="160"/>
      <c r="S26" s="159"/>
      <c r="T26" s="290" t="s">
        <v>361</v>
      </c>
      <c r="U26" s="289"/>
      <c r="V26" s="290" t="s">
        <v>360</v>
      </c>
      <c r="W26" s="289"/>
      <c r="X26" s="295"/>
      <c r="Y26" s="159"/>
      <c r="Z26" s="295"/>
      <c r="AA26" s="159"/>
      <c r="AB26" s="201"/>
      <c r="AC26" s="269"/>
    </row>
    <row r="27" spans="1:29" ht="22.5" customHeight="1">
      <c r="A27" s="223" t="s">
        <v>286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5"/>
      <c r="Q27" s="99"/>
      <c r="R27" s="113" t="s">
        <v>359</v>
      </c>
      <c r="S27" s="113" t="s">
        <v>356</v>
      </c>
      <c r="T27" s="113" t="s">
        <v>359</v>
      </c>
      <c r="U27" s="113" t="s">
        <v>356</v>
      </c>
      <c r="V27" s="113" t="s">
        <v>359</v>
      </c>
      <c r="W27" s="113" t="s">
        <v>356</v>
      </c>
      <c r="X27" s="113" t="s">
        <v>359</v>
      </c>
      <c r="Y27" s="113" t="s">
        <v>356</v>
      </c>
      <c r="Z27" s="113" t="s">
        <v>359</v>
      </c>
      <c r="AA27" s="93" t="s">
        <v>358</v>
      </c>
      <c r="AB27" s="93" t="s">
        <v>357</v>
      </c>
      <c r="AC27" s="286" t="s">
        <v>356</v>
      </c>
    </row>
    <row r="28" spans="1:29" ht="22.5" customHeight="1">
      <c r="A28" s="18" t="s">
        <v>285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Q28" s="36" t="s">
        <v>164</v>
      </c>
      <c r="R28" s="294">
        <f>SUM(T28,V28,X28,Z28,AB28)</f>
        <v>1918410</v>
      </c>
      <c r="S28" s="293">
        <f>SUM(U28,W28,Y28,AA28,AC28)</f>
        <v>91698</v>
      </c>
      <c r="T28" s="6">
        <v>138540</v>
      </c>
      <c r="U28" s="6">
        <v>49502</v>
      </c>
      <c r="V28" s="6">
        <v>1539010</v>
      </c>
      <c r="W28" s="6">
        <v>33596</v>
      </c>
      <c r="X28" s="6">
        <v>98613</v>
      </c>
      <c r="Y28" s="6">
        <v>2054</v>
      </c>
      <c r="Z28" s="6">
        <v>54042</v>
      </c>
      <c r="AA28" s="6">
        <v>959</v>
      </c>
      <c r="AB28" s="6">
        <v>88205</v>
      </c>
      <c r="AC28" s="6">
        <v>5587</v>
      </c>
    </row>
    <row r="29" spans="17:29" ht="22.5" customHeight="1">
      <c r="Q29" s="174">
        <v>6</v>
      </c>
      <c r="R29" s="146">
        <f>SUM(T29,V29,X29,Z29,AB29)</f>
        <v>2043781</v>
      </c>
      <c r="S29" s="7">
        <f>SUM(U29,W29,Y29,AA29,AC29)</f>
        <v>99894</v>
      </c>
      <c r="T29" s="6">
        <v>142954</v>
      </c>
      <c r="U29" s="6">
        <v>50920</v>
      </c>
      <c r="V29" s="6">
        <v>1627052</v>
      </c>
      <c r="W29" s="6">
        <v>36071</v>
      </c>
      <c r="X29" s="6">
        <v>106533</v>
      </c>
      <c r="Y29" s="6">
        <v>2274</v>
      </c>
      <c r="Z29" s="6">
        <v>68114</v>
      </c>
      <c r="AA29" s="6">
        <v>1109</v>
      </c>
      <c r="AB29" s="6">
        <v>99128</v>
      </c>
      <c r="AC29" s="6">
        <v>9520</v>
      </c>
    </row>
    <row r="30" spans="1:29" ht="22.5" customHeight="1">
      <c r="A30" s="56" t="s">
        <v>450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Q30" s="174">
        <v>7</v>
      </c>
      <c r="R30" s="146">
        <f>SUM(T30,V30,X30,Z30,AB30)</f>
        <v>2168789</v>
      </c>
      <c r="S30" s="7">
        <f>SUM(U30,W30,Y30,AA30,AC30)</f>
        <v>110490</v>
      </c>
      <c r="T30" s="6">
        <v>148386</v>
      </c>
      <c r="U30" s="6">
        <v>53022</v>
      </c>
      <c r="V30" s="6">
        <v>1719681</v>
      </c>
      <c r="W30" s="6">
        <v>39413</v>
      </c>
      <c r="X30" s="6">
        <v>114117</v>
      </c>
      <c r="Y30" s="6">
        <v>2490</v>
      </c>
      <c r="Z30" s="6">
        <v>75300</v>
      </c>
      <c r="AA30" s="6">
        <v>1245</v>
      </c>
      <c r="AB30" s="6">
        <v>111305</v>
      </c>
      <c r="AC30" s="6">
        <v>14320</v>
      </c>
    </row>
    <row r="31" spans="1:29" ht="22.5" customHeight="1" thickBot="1">
      <c r="A31" s="1"/>
      <c r="B31" s="1"/>
      <c r="C31" s="1"/>
      <c r="D31" s="1"/>
      <c r="E31" s="1"/>
      <c r="F31" s="1"/>
      <c r="G31" s="1"/>
      <c r="H31" s="1"/>
      <c r="I31" s="1"/>
      <c r="K31" s="1"/>
      <c r="L31" s="1"/>
      <c r="M31" s="1"/>
      <c r="Q31" s="174">
        <v>8</v>
      </c>
      <c r="R31" s="146">
        <f>SUM(T31,V31,X31,Z31,AB31)</f>
        <v>2332259</v>
      </c>
      <c r="S31" s="7">
        <f>SUM(U31,W31,Y31,AA31,AC31)</f>
        <v>119358</v>
      </c>
      <c r="T31" s="7">
        <v>154348</v>
      </c>
      <c r="U31" s="7">
        <v>57306</v>
      </c>
      <c r="V31" s="7">
        <v>1840915</v>
      </c>
      <c r="W31" s="7">
        <v>41971</v>
      </c>
      <c r="X31" s="7">
        <v>127429</v>
      </c>
      <c r="Y31" s="7">
        <v>2804</v>
      </c>
      <c r="Z31" s="7">
        <v>79687</v>
      </c>
      <c r="AA31" s="7">
        <v>1236</v>
      </c>
      <c r="AB31" s="7">
        <v>129880</v>
      </c>
      <c r="AC31" s="7">
        <v>16041</v>
      </c>
    </row>
    <row r="32" spans="1:29" ht="22.5" customHeight="1">
      <c r="A32" s="68" t="s">
        <v>451</v>
      </c>
      <c r="B32" s="55"/>
      <c r="C32" s="27" t="s">
        <v>448</v>
      </c>
      <c r="D32" s="14" t="s">
        <v>447</v>
      </c>
      <c r="E32" s="326" t="s">
        <v>446</v>
      </c>
      <c r="F32" s="328" t="s">
        <v>445</v>
      </c>
      <c r="G32" s="327" t="s">
        <v>449</v>
      </c>
      <c r="H32" s="55"/>
      <c r="I32" s="166" t="s">
        <v>448</v>
      </c>
      <c r="J32" s="55"/>
      <c r="K32" s="14" t="s">
        <v>447</v>
      </c>
      <c r="L32" s="326" t="s">
        <v>446</v>
      </c>
      <c r="M32" s="47" t="s">
        <v>445</v>
      </c>
      <c r="Q32" s="173">
        <v>9</v>
      </c>
      <c r="R32" s="292">
        <f>SUM(T32,V32,X32,Z32,AB32)</f>
        <v>2469518</v>
      </c>
      <c r="S32" s="172">
        <f>SUM(U32,W32,Y32,AA32,AC32)</f>
        <v>123327</v>
      </c>
      <c r="T32" s="172">
        <v>157537</v>
      </c>
      <c r="U32" s="172">
        <v>59712</v>
      </c>
      <c r="V32" s="172">
        <v>1942144</v>
      </c>
      <c r="W32" s="172">
        <v>42259</v>
      </c>
      <c r="X32" s="172">
        <v>135488</v>
      </c>
      <c r="Y32" s="172">
        <v>2902</v>
      </c>
      <c r="Z32" s="172">
        <v>93816</v>
      </c>
      <c r="AA32" s="172">
        <v>1358</v>
      </c>
      <c r="AB32" s="172">
        <v>140533</v>
      </c>
      <c r="AC32" s="172">
        <v>17096</v>
      </c>
    </row>
    <row r="33" spans="1:29" ht="22.5" customHeight="1">
      <c r="A33" s="324" t="s">
        <v>444</v>
      </c>
      <c r="B33" s="323"/>
      <c r="C33" s="307">
        <f>SUM(C35:C44,C47,C53,I33,I40,I46,I54,I60)</f>
        <v>451</v>
      </c>
      <c r="D33" s="307">
        <f>SUM(D35:D44,D47,D53,K33,K40,K46,K54,K60)</f>
        <v>3902</v>
      </c>
      <c r="E33" s="307">
        <f>SUM(E35:E44,E47,E53,L33,L40,L46,L54,L60)</f>
        <v>35573</v>
      </c>
      <c r="F33" s="325">
        <f>SUM(F35:F44,F47,F53,M33,M40,M46,M54,M60)</f>
        <v>32177</v>
      </c>
      <c r="G33" s="324" t="s">
        <v>443</v>
      </c>
      <c r="H33" s="323"/>
      <c r="I33" s="329">
        <f>SUM(I34:I38)</f>
        <v>40</v>
      </c>
      <c r="J33" s="330"/>
      <c r="K33" s="307">
        <f>SUM(K34:K38)</f>
        <v>260</v>
      </c>
      <c r="L33" s="307">
        <f>SUM(L34:L38)</f>
        <v>3245</v>
      </c>
      <c r="M33" s="307">
        <f>SUM(M34:M38)</f>
        <v>2973</v>
      </c>
      <c r="Q33" s="5" t="s">
        <v>333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13" ht="22.5" customHeight="1">
      <c r="A34" s="322"/>
      <c r="B34" s="321"/>
      <c r="C34" s="314"/>
      <c r="D34" s="314"/>
      <c r="E34" s="314"/>
      <c r="F34" s="317"/>
      <c r="G34" s="313"/>
      <c r="H34" s="312" t="s">
        <v>442</v>
      </c>
      <c r="I34" s="331">
        <v>12</v>
      </c>
      <c r="J34" s="332"/>
      <c r="K34" s="311">
        <v>82</v>
      </c>
      <c r="L34" s="311">
        <v>1125</v>
      </c>
      <c r="M34" s="311">
        <v>1103</v>
      </c>
    </row>
    <row r="35" spans="1:13" ht="22.5" customHeight="1">
      <c r="A35" s="309" t="s">
        <v>441</v>
      </c>
      <c r="B35" s="308"/>
      <c r="C35" s="307">
        <v>112</v>
      </c>
      <c r="D35" s="307">
        <v>1301</v>
      </c>
      <c r="E35" s="307">
        <v>10603</v>
      </c>
      <c r="F35" s="316">
        <v>9909</v>
      </c>
      <c r="G35" s="313"/>
      <c r="H35" s="312" t="s">
        <v>440</v>
      </c>
      <c r="I35" s="331">
        <v>6</v>
      </c>
      <c r="J35" s="332"/>
      <c r="K35" s="311">
        <v>34</v>
      </c>
      <c r="L35" s="311">
        <v>390</v>
      </c>
      <c r="M35" s="311">
        <v>329</v>
      </c>
    </row>
    <row r="36" spans="1:24" ht="22.5" customHeight="1">
      <c r="A36" s="309" t="s">
        <v>439</v>
      </c>
      <c r="B36" s="308"/>
      <c r="C36" s="307">
        <v>23</v>
      </c>
      <c r="D36" s="307">
        <v>222</v>
      </c>
      <c r="E36" s="307">
        <v>1770</v>
      </c>
      <c r="F36" s="316">
        <v>1595</v>
      </c>
      <c r="G36" s="313"/>
      <c r="H36" s="312" t="s">
        <v>438</v>
      </c>
      <c r="I36" s="331">
        <v>5</v>
      </c>
      <c r="J36" s="332"/>
      <c r="K36" s="311">
        <v>34</v>
      </c>
      <c r="L36" s="311">
        <v>375</v>
      </c>
      <c r="M36" s="311">
        <v>345</v>
      </c>
      <c r="Q36" s="56" t="s">
        <v>393</v>
      </c>
      <c r="R36" s="56"/>
      <c r="S36" s="56"/>
      <c r="T36" s="56"/>
      <c r="U36" s="56"/>
      <c r="V36" s="56"/>
      <c r="W36" s="56"/>
      <c r="X36" s="56"/>
    </row>
    <row r="37" spans="1:24" ht="22.5" customHeight="1" thickBot="1">
      <c r="A37" s="309" t="s">
        <v>437</v>
      </c>
      <c r="B37" s="308"/>
      <c r="C37" s="307">
        <v>43</v>
      </c>
      <c r="D37" s="307">
        <v>416</v>
      </c>
      <c r="E37" s="307">
        <v>3575</v>
      </c>
      <c r="F37" s="316">
        <v>3227</v>
      </c>
      <c r="G37" s="313"/>
      <c r="H37" s="312" t="s">
        <v>436</v>
      </c>
      <c r="I37" s="331">
        <v>8</v>
      </c>
      <c r="J37" s="332"/>
      <c r="K37" s="311">
        <v>42</v>
      </c>
      <c r="L37" s="311">
        <v>530</v>
      </c>
      <c r="M37" s="311">
        <v>441</v>
      </c>
      <c r="Q37" s="5"/>
      <c r="R37" s="5"/>
      <c r="S37" s="5"/>
      <c r="T37" s="5"/>
      <c r="U37" s="5"/>
      <c r="V37" s="5"/>
      <c r="W37" s="5"/>
      <c r="X37" s="28" t="s">
        <v>392</v>
      </c>
    </row>
    <row r="38" spans="1:24" ht="22.5" customHeight="1">
      <c r="A38" s="309" t="s">
        <v>435</v>
      </c>
      <c r="B38" s="308"/>
      <c r="C38" s="307">
        <v>10</v>
      </c>
      <c r="D38" s="307">
        <v>72</v>
      </c>
      <c r="E38" s="307">
        <v>695</v>
      </c>
      <c r="F38" s="316">
        <v>593</v>
      </c>
      <c r="G38" s="313"/>
      <c r="H38" s="312" t="s">
        <v>434</v>
      </c>
      <c r="I38" s="331">
        <v>9</v>
      </c>
      <c r="J38" s="332"/>
      <c r="K38" s="311">
        <v>68</v>
      </c>
      <c r="L38" s="311">
        <v>825</v>
      </c>
      <c r="M38" s="311">
        <v>755</v>
      </c>
      <c r="Q38" s="300" t="s">
        <v>391</v>
      </c>
      <c r="R38" s="300"/>
      <c r="S38" s="134"/>
      <c r="T38" s="291" t="s">
        <v>164</v>
      </c>
      <c r="U38" s="299" t="s">
        <v>390</v>
      </c>
      <c r="V38" s="214" t="s">
        <v>389</v>
      </c>
      <c r="W38" s="299" t="s">
        <v>388</v>
      </c>
      <c r="X38" s="291" t="s">
        <v>387</v>
      </c>
    </row>
    <row r="39" spans="1:24" ht="22.5" customHeight="1">
      <c r="A39" s="309" t="s">
        <v>433</v>
      </c>
      <c r="B39" s="308"/>
      <c r="C39" s="307">
        <v>13</v>
      </c>
      <c r="D39" s="307">
        <v>67</v>
      </c>
      <c r="E39" s="307">
        <v>705</v>
      </c>
      <c r="F39" s="316">
        <v>572</v>
      </c>
      <c r="G39" s="313"/>
      <c r="H39" s="315"/>
      <c r="I39" s="314"/>
      <c r="K39" s="314"/>
      <c r="L39" s="314"/>
      <c r="M39" s="314"/>
      <c r="Q39" s="301" t="s">
        <v>386</v>
      </c>
      <c r="R39" s="301"/>
      <c r="S39" s="302" t="s">
        <v>385</v>
      </c>
      <c r="T39" s="25">
        <f>SUM(T41,T43,T45,T47,T49,T51,T53)</f>
        <v>6904</v>
      </c>
      <c r="U39" s="25">
        <f>SUM(U41,U43,U45,U47,U49,U51,U53)</f>
        <v>6603</v>
      </c>
      <c r="V39" s="25">
        <f>SUM(V41,V43,V45,V47,V49,V51,V53)</f>
        <v>6727</v>
      </c>
      <c r="W39" s="298">
        <v>6897</v>
      </c>
      <c r="X39" s="25">
        <f>SUM(X41,X43,X45,X47,X49,X51,X53)</f>
        <v>6977</v>
      </c>
    </row>
    <row r="40" spans="1:24" ht="22.5" customHeight="1">
      <c r="A40" s="309" t="s">
        <v>432</v>
      </c>
      <c r="B40" s="308"/>
      <c r="C40" s="307">
        <v>31</v>
      </c>
      <c r="D40" s="307">
        <v>289</v>
      </c>
      <c r="E40" s="307">
        <v>2440</v>
      </c>
      <c r="F40" s="316">
        <v>2216</v>
      </c>
      <c r="G40" s="309" t="s">
        <v>431</v>
      </c>
      <c r="H40" s="308"/>
      <c r="I40" s="333">
        <f>SUM(I41:I44)</f>
        <v>25</v>
      </c>
      <c r="J40" s="334"/>
      <c r="K40" s="307">
        <f>SUM(K41:K44)</f>
        <v>191</v>
      </c>
      <c r="L40" s="307">
        <f>SUM(L41:L44)</f>
        <v>1725</v>
      </c>
      <c r="M40" s="307">
        <f>SUM(M41:M44)</f>
        <v>1498</v>
      </c>
      <c r="Q40" s="90"/>
      <c r="R40" s="90"/>
      <c r="S40" s="302" t="s">
        <v>384</v>
      </c>
      <c r="T40" s="25">
        <f>SUM(T42,T44,T46,T48,T50,T52,T54,T55)</f>
        <v>5698400</v>
      </c>
      <c r="U40" s="25">
        <f>SUM(U42,U44,U46,U48,U50,U52,U54,U55)</f>
        <v>5800248</v>
      </c>
      <c r="V40" s="25">
        <f>SUM(V42,V44,V46,V48,V50,V52,V54,V55)</f>
        <v>6433357</v>
      </c>
      <c r="W40" s="25">
        <v>6650510</v>
      </c>
      <c r="X40" s="25">
        <f>SUM(X42,X44,X46,X48,X50,X52,X54,X55)</f>
        <v>7072869</v>
      </c>
    </row>
    <row r="41" spans="1:24" ht="22.5" customHeight="1">
      <c r="A41" s="309" t="s">
        <v>430</v>
      </c>
      <c r="B41" s="308"/>
      <c r="C41" s="307">
        <v>16</v>
      </c>
      <c r="D41" s="307">
        <v>96</v>
      </c>
      <c r="E41" s="307">
        <v>810</v>
      </c>
      <c r="F41" s="316">
        <v>738</v>
      </c>
      <c r="G41" s="313"/>
      <c r="H41" s="312" t="s">
        <v>429</v>
      </c>
      <c r="I41" s="331">
        <v>8</v>
      </c>
      <c r="J41" s="332"/>
      <c r="K41" s="311">
        <v>47</v>
      </c>
      <c r="L41" s="311">
        <v>380</v>
      </c>
      <c r="M41" s="311">
        <v>313</v>
      </c>
      <c r="Q41" s="58" t="s">
        <v>383</v>
      </c>
      <c r="R41" s="58"/>
      <c r="S41" s="101" t="s">
        <v>382</v>
      </c>
      <c r="T41" s="6">
        <v>2471</v>
      </c>
      <c r="U41" s="6">
        <v>2347</v>
      </c>
      <c r="V41" s="6">
        <v>2345</v>
      </c>
      <c r="W41" s="7">
        <v>2389</v>
      </c>
      <c r="X41" s="6">
        <v>2420</v>
      </c>
    </row>
    <row r="42" spans="1:24" ht="22.5" customHeight="1">
      <c r="A42" s="309" t="s">
        <v>428</v>
      </c>
      <c r="B42" s="308"/>
      <c r="C42" s="307">
        <v>16</v>
      </c>
      <c r="D42" s="307">
        <v>210</v>
      </c>
      <c r="E42" s="307">
        <v>2010</v>
      </c>
      <c r="F42" s="316">
        <v>1890</v>
      </c>
      <c r="G42" s="313"/>
      <c r="H42" s="312" t="s">
        <v>427</v>
      </c>
      <c r="I42" s="331">
        <v>4</v>
      </c>
      <c r="J42" s="332"/>
      <c r="K42" s="311">
        <v>32</v>
      </c>
      <c r="L42" s="311">
        <v>305</v>
      </c>
      <c r="M42" s="311">
        <v>273</v>
      </c>
      <c r="Q42" s="58"/>
      <c r="R42" s="58"/>
      <c r="S42" s="101" t="s">
        <v>374</v>
      </c>
      <c r="T42" s="6">
        <v>1356024</v>
      </c>
      <c r="U42" s="6">
        <v>1350993</v>
      </c>
      <c r="V42" s="6">
        <v>1407278</v>
      </c>
      <c r="W42" s="7">
        <v>1503486</v>
      </c>
      <c r="X42" s="6">
        <v>1615183</v>
      </c>
    </row>
    <row r="43" spans="1:24" ht="22.5" customHeight="1">
      <c r="A43" s="320"/>
      <c r="B43" s="319"/>
      <c r="C43" s="222"/>
      <c r="D43" s="222"/>
      <c r="E43" s="222"/>
      <c r="F43" s="318"/>
      <c r="G43" s="313"/>
      <c r="H43" s="312" t="s">
        <v>426</v>
      </c>
      <c r="I43" s="331">
        <v>9</v>
      </c>
      <c r="J43" s="332"/>
      <c r="K43" s="311">
        <v>85</v>
      </c>
      <c r="L43" s="311">
        <v>720</v>
      </c>
      <c r="M43" s="311">
        <v>619</v>
      </c>
      <c r="Q43" s="58" t="s">
        <v>381</v>
      </c>
      <c r="R43" s="58"/>
      <c r="S43" s="108" t="s">
        <v>375</v>
      </c>
      <c r="T43" s="6">
        <v>1663</v>
      </c>
      <c r="U43" s="6">
        <v>1568</v>
      </c>
      <c r="V43" s="6">
        <v>1607</v>
      </c>
      <c r="W43" s="7">
        <v>1673</v>
      </c>
      <c r="X43" s="6">
        <v>1726</v>
      </c>
    </row>
    <row r="44" spans="1:24" ht="22.5" customHeight="1">
      <c r="A44" s="309" t="s">
        <v>425</v>
      </c>
      <c r="B44" s="308"/>
      <c r="C44" s="307">
        <f>SUM(C45)</f>
        <v>6</v>
      </c>
      <c r="D44" s="307">
        <f>SUM(D45)</f>
        <v>39</v>
      </c>
      <c r="E44" s="307">
        <f>SUM(E45)</f>
        <v>355</v>
      </c>
      <c r="F44" s="316">
        <f>SUM(F45)</f>
        <v>302</v>
      </c>
      <c r="G44" s="313"/>
      <c r="H44" s="312" t="s">
        <v>424</v>
      </c>
      <c r="I44" s="331">
        <v>4</v>
      </c>
      <c r="J44" s="332"/>
      <c r="K44" s="311">
        <v>27</v>
      </c>
      <c r="L44" s="311">
        <v>320</v>
      </c>
      <c r="M44" s="311">
        <v>293</v>
      </c>
      <c r="Q44" s="58"/>
      <c r="R44" s="58"/>
      <c r="S44" s="101" t="s">
        <v>374</v>
      </c>
      <c r="T44" s="6">
        <v>255003</v>
      </c>
      <c r="U44" s="6">
        <v>261087</v>
      </c>
      <c r="V44" s="6">
        <v>287021</v>
      </c>
      <c r="W44" s="7">
        <v>318580</v>
      </c>
      <c r="X44" s="6">
        <v>356037</v>
      </c>
    </row>
    <row r="45" spans="1:24" ht="22.5" customHeight="1">
      <c r="A45" s="313"/>
      <c r="B45" s="312" t="s">
        <v>423</v>
      </c>
      <c r="C45" s="311">
        <v>6</v>
      </c>
      <c r="D45" s="311">
        <v>39</v>
      </c>
      <c r="E45" s="311">
        <v>355</v>
      </c>
      <c r="F45" s="310">
        <v>302</v>
      </c>
      <c r="G45" s="313"/>
      <c r="H45" s="315"/>
      <c r="I45" s="314"/>
      <c r="K45" s="314"/>
      <c r="L45" s="314"/>
      <c r="M45" s="314"/>
      <c r="Q45" s="58" t="s">
        <v>380</v>
      </c>
      <c r="R45" s="58"/>
      <c r="S45" s="108" t="s">
        <v>375</v>
      </c>
      <c r="T45" s="6">
        <v>234</v>
      </c>
      <c r="U45" s="6">
        <v>189</v>
      </c>
      <c r="V45" s="6">
        <v>203</v>
      </c>
      <c r="W45" s="7">
        <v>191</v>
      </c>
      <c r="X45" s="6">
        <v>155</v>
      </c>
    </row>
    <row r="46" spans="1:24" ht="22.5" customHeight="1">
      <c r="A46" s="313"/>
      <c r="B46" s="312"/>
      <c r="C46" s="314"/>
      <c r="D46" s="314"/>
      <c r="E46" s="314"/>
      <c r="F46" s="317"/>
      <c r="G46" s="309" t="s">
        <v>422</v>
      </c>
      <c r="H46" s="308"/>
      <c r="I46" s="333">
        <f>SUM(I47:I52)</f>
        <v>37</v>
      </c>
      <c r="J46" s="334"/>
      <c r="K46" s="307">
        <f>SUM(K47:K52)</f>
        <v>168</v>
      </c>
      <c r="L46" s="307">
        <f>SUM(L47:L52)</f>
        <v>1560</v>
      </c>
      <c r="M46" s="307">
        <f>SUM(M47:M52)</f>
        <v>1280</v>
      </c>
      <c r="Q46" s="58"/>
      <c r="R46" s="58"/>
      <c r="S46" s="101" t="s">
        <v>374</v>
      </c>
      <c r="T46" s="6">
        <v>19723</v>
      </c>
      <c r="U46" s="6">
        <v>16076</v>
      </c>
      <c r="V46" s="6">
        <v>18008</v>
      </c>
      <c r="W46" s="7">
        <v>15986</v>
      </c>
      <c r="X46" s="6">
        <v>12991</v>
      </c>
    </row>
    <row r="47" spans="1:24" ht="22.5" customHeight="1">
      <c r="A47" s="309" t="s">
        <v>421</v>
      </c>
      <c r="B47" s="308"/>
      <c r="C47" s="307">
        <f>SUM(C48:C51)</f>
        <v>24</v>
      </c>
      <c r="D47" s="307">
        <f>SUM(D48:D51)</f>
        <v>167</v>
      </c>
      <c r="E47" s="307">
        <f>SUM(E48:E51)</f>
        <v>2105</v>
      </c>
      <c r="F47" s="316">
        <f>SUM(F48:F51)</f>
        <v>1881</v>
      </c>
      <c r="G47" s="313"/>
      <c r="H47" s="312" t="s">
        <v>420</v>
      </c>
      <c r="I47" s="331">
        <v>8</v>
      </c>
      <c r="J47" s="332"/>
      <c r="K47" s="311">
        <v>30</v>
      </c>
      <c r="L47" s="311">
        <v>275</v>
      </c>
      <c r="M47" s="311">
        <v>199</v>
      </c>
      <c r="Q47" s="58" t="s">
        <v>379</v>
      </c>
      <c r="R47" s="58"/>
      <c r="S47" s="108" t="s">
        <v>375</v>
      </c>
      <c r="T47" s="6">
        <v>2532</v>
      </c>
      <c r="U47" s="6">
        <v>2495</v>
      </c>
      <c r="V47" s="6">
        <v>2568</v>
      </c>
      <c r="W47" s="7">
        <v>2636</v>
      </c>
      <c r="X47" s="6">
        <v>2668</v>
      </c>
    </row>
    <row r="48" spans="1:24" ht="22.5" customHeight="1">
      <c r="A48" s="313"/>
      <c r="B48" s="312" t="s">
        <v>419</v>
      </c>
      <c r="C48" s="311">
        <v>8</v>
      </c>
      <c r="D48" s="311">
        <v>52</v>
      </c>
      <c r="E48" s="311">
        <v>625</v>
      </c>
      <c r="F48" s="310">
        <v>594</v>
      </c>
      <c r="G48" s="313"/>
      <c r="H48" s="312" t="s">
        <v>418</v>
      </c>
      <c r="I48" s="331">
        <v>5</v>
      </c>
      <c r="J48" s="332"/>
      <c r="K48" s="311">
        <v>30</v>
      </c>
      <c r="L48" s="311">
        <v>255</v>
      </c>
      <c r="M48" s="311">
        <v>230</v>
      </c>
      <c r="Q48" s="58"/>
      <c r="R48" s="58"/>
      <c r="S48" s="101" t="s">
        <v>374</v>
      </c>
      <c r="T48" s="6">
        <v>3495119</v>
      </c>
      <c r="U48" s="6">
        <v>3580131</v>
      </c>
      <c r="V48" s="6">
        <v>4117120</v>
      </c>
      <c r="W48" s="7">
        <v>4204173</v>
      </c>
      <c r="X48" s="6">
        <v>4464241</v>
      </c>
    </row>
    <row r="49" spans="1:24" ht="22.5" customHeight="1">
      <c r="A49" s="313"/>
      <c r="B49" s="312" t="s">
        <v>417</v>
      </c>
      <c r="C49" s="311">
        <v>7</v>
      </c>
      <c r="D49" s="311">
        <v>46</v>
      </c>
      <c r="E49" s="311">
        <v>670</v>
      </c>
      <c r="F49" s="310">
        <v>621</v>
      </c>
      <c r="G49" s="313"/>
      <c r="H49" s="312" t="s">
        <v>416</v>
      </c>
      <c r="I49" s="331">
        <v>7</v>
      </c>
      <c r="J49" s="332"/>
      <c r="K49" s="311">
        <v>32</v>
      </c>
      <c r="L49" s="311">
        <v>340</v>
      </c>
      <c r="M49" s="311">
        <v>268</v>
      </c>
      <c r="Q49" s="58" t="s">
        <v>378</v>
      </c>
      <c r="R49" s="58"/>
      <c r="S49" s="108" t="s">
        <v>375</v>
      </c>
      <c r="T49" s="6">
        <v>0</v>
      </c>
      <c r="U49" s="6">
        <v>0</v>
      </c>
      <c r="V49" s="6">
        <v>0</v>
      </c>
      <c r="W49" s="7">
        <v>0</v>
      </c>
      <c r="X49" s="6">
        <v>0</v>
      </c>
    </row>
    <row r="50" spans="1:24" ht="22.5" customHeight="1">
      <c r="A50" s="313"/>
      <c r="B50" s="312" t="s">
        <v>415</v>
      </c>
      <c r="C50" s="311">
        <v>6</v>
      </c>
      <c r="D50" s="311">
        <v>50</v>
      </c>
      <c r="E50" s="311">
        <v>530</v>
      </c>
      <c r="F50" s="310">
        <v>469</v>
      </c>
      <c r="G50" s="313"/>
      <c r="H50" s="312" t="s">
        <v>414</v>
      </c>
      <c r="I50" s="331">
        <v>10</v>
      </c>
      <c r="J50" s="332"/>
      <c r="K50" s="311">
        <v>40</v>
      </c>
      <c r="L50" s="311">
        <v>380</v>
      </c>
      <c r="M50" s="311">
        <v>310</v>
      </c>
      <c r="Q50" s="58"/>
      <c r="R50" s="58"/>
      <c r="S50" s="101" t="s">
        <v>374</v>
      </c>
      <c r="T50" s="6">
        <v>311</v>
      </c>
      <c r="U50" s="6">
        <v>125</v>
      </c>
      <c r="V50" s="6">
        <v>0</v>
      </c>
      <c r="W50" s="7">
        <v>332</v>
      </c>
      <c r="X50" s="6">
        <v>408</v>
      </c>
    </row>
    <row r="51" spans="1:24" ht="22.5" customHeight="1">
      <c r="A51" s="313"/>
      <c r="B51" s="312" t="s">
        <v>413</v>
      </c>
      <c r="C51" s="311">
        <v>3</v>
      </c>
      <c r="D51" s="311">
        <v>19</v>
      </c>
      <c r="E51" s="311">
        <v>280</v>
      </c>
      <c r="F51" s="310">
        <v>197</v>
      </c>
      <c r="G51" s="313"/>
      <c r="H51" s="312" t="s">
        <v>412</v>
      </c>
      <c r="I51" s="331">
        <v>4</v>
      </c>
      <c r="J51" s="332"/>
      <c r="K51" s="311">
        <v>16</v>
      </c>
      <c r="L51" s="311">
        <v>145</v>
      </c>
      <c r="M51" s="311">
        <v>123</v>
      </c>
      <c r="Q51" s="58" t="s">
        <v>377</v>
      </c>
      <c r="R51" s="58"/>
      <c r="S51" s="108" t="s">
        <v>375</v>
      </c>
      <c r="T51" s="6">
        <v>1</v>
      </c>
      <c r="U51" s="6">
        <v>1</v>
      </c>
      <c r="V51" s="6">
        <v>1</v>
      </c>
      <c r="W51" s="7">
        <v>4</v>
      </c>
      <c r="X51" s="6">
        <v>4</v>
      </c>
    </row>
    <row r="52" spans="1:24" ht="22.5" customHeight="1">
      <c r="A52" s="313"/>
      <c r="B52" s="312"/>
      <c r="C52" s="314"/>
      <c r="D52" s="314"/>
      <c r="E52" s="314"/>
      <c r="F52" s="317"/>
      <c r="G52" s="313"/>
      <c r="H52" s="312" t="s">
        <v>411</v>
      </c>
      <c r="I52" s="331">
        <v>3</v>
      </c>
      <c r="J52" s="332"/>
      <c r="K52" s="311">
        <v>20</v>
      </c>
      <c r="L52" s="311">
        <v>165</v>
      </c>
      <c r="M52" s="311">
        <v>150</v>
      </c>
      <c r="Q52" s="58"/>
      <c r="R52" s="58"/>
      <c r="S52" s="101" t="s">
        <v>374</v>
      </c>
      <c r="T52" s="6">
        <v>833</v>
      </c>
      <c r="U52" s="6">
        <v>778</v>
      </c>
      <c r="V52" s="6">
        <v>635</v>
      </c>
      <c r="W52" s="7">
        <v>1635</v>
      </c>
      <c r="X52" s="6">
        <v>754</v>
      </c>
    </row>
    <row r="53" spans="1:24" ht="22.5" customHeight="1">
      <c r="A53" s="309" t="s">
        <v>410</v>
      </c>
      <c r="B53" s="308"/>
      <c r="C53" s="307">
        <f>SUM(C54:C61)</f>
        <v>26</v>
      </c>
      <c r="D53" s="307">
        <f>SUM(D54:D61)</f>
        <v>270</v>
      </c>
      <c r="E53" s="307">
        <f>SUM(E54:E61)</f>
        <v>2545</v>
      </c>
      <c r="F53" s="316">
        <f>SUM(F54:F61)</f>
        <v>2411</v>
      </c>
      <c r="G53" s="313"/>
      <c r="H53" s="315"/>
      <c r="I53" s="314"/>
      <c r="K53" s="314"/>
      <c r="L53" s="314"/>
      <c r="M53" s="314"/>
      <c r="Q53" s="58" t="s">
        <v>376</v>
      </c>
      <c r="R53" s="58"/>
      <c r="S53" s="108" t="s">
        <v>375</v>
      </c>
      <c r="T53" s="6">
        <v>3</v>
      </c>
      <c r="U53" s="6">
        <v>3</v>
      </c>
      <c r="V53" s="6">
        <v>3</v>
      </c>
      <c r="W53" s="7">
        <v>4</v>
      </c>
      <c r="X53" s="6">
        <v>4</v>
      </c>
    </row>
    <row r="54" spans="1:24" ht="22.5" customHeight="1">
      <c r="A54" s="313"/>
      <c r="B54" s="312" t="s">
        <v>409</v>
      </c>
      <c r="C54" s="311">
        <v>3</v>
      </c>
      <c r="D54" s="311">
        <v>38</v>
      </c>
      <c r="E54" s="311">
        <v>400</v>
      </c>
      <c r="F54" s="310">
        <v>370</v>
      </c>
      <c r="G54" s="309" t="s">
        <v>408</v>
      </c>
      <c r="H54" s="308"/>
      <c r="I54" s="333">
        <f>SUM(I55:I58)</f>
        <v>24</v>
      </c>
      <c r="J54" s="334"/>
      <c r="K54" s="307">
        <f>SUM(K55:K58)</f>
        <v>108</v>
      </c>
      <c r="L54" s="307">
        <f>SUM(L55:L58)</f>
        <v>1205</v>
      </c>
      <c r="M54" s="307">
        <f>SUM(M55:M58)</f>
        <v>885</v>
      </c>
      <c r="Q54" s="58"/>
      <c r="R54" s="58"/>
      <c r="S54" s="101" t="s">
        <v>374</v>
      </c>
      <c r="T54" s="6">
        <v>5263</v>
      </c>
      <c r="U54" s="6">
        <v>5356</v>
      </c>
      <c r="V54" s="6">
        <v>5365</v>
      </c>
      <c r="W54" s="7">
        <v>5865</v>
      </c>
      <c r="X54" s="6">
        <v>5830</v>
      </c>
    </row>
    <row r="55" spans="1:24" ht="22.5" customHeight="1">
      <c r="A55" s="313"/>
      <c r="B55" s="312" t="s">
        <v>407</v>
      </c>
      <c r="C55" s="311">
        <v>7</v>
      </c>
      <c r="D55" s="311">
        <v>65</v>
      </c>
      <c r="E55" s="311">
        <v>620</v>
      </c>
      <c r="F55" s="310">
        <v>560</v>
      </c>
      <c r="G55" s="313"/>
      <c r="H55" s="312" t="s">
        <v>406</v>
      </c>
      <c r="I55" s="331">
        <v>6</v>
      </c>
      <c r="J55" s="332"/>
      <c r="K55" s="311">
        <v>36</v>
      </c>
      <c r="L55" s="311">
        <v>375</v>
      </c>
      <c r="M55" s="311">
        <v>272</v>
      </c>
      <c r="Q55" s="145" t="s">
        <v>373</v>
      </c>
      <c r="R55" s="145"/>
      <c r="S55" s="144"/>
      <c r="T55" s="8">
        <v>566124</v>
      </c>
      <c r="U55" s="8">
        <v>585702</v>
      </c>
      <c r="V55" s="8">
        <v>597930</v>
      </c>
      <c r="W55" s="8">
        <v>600453</v>
      </c>
      <c r="X55" s="8">
        <v>617425</v>
      </c>
    </row>
    <row r="56" spans="1:24" ht="22.5" customHeight="1">
      <c r="A56" s="313"/>
      <c r="B56" s="312" t="s">
        <v>405</v>
      </c>
      <c r="C56" s="311">
        <v>11</v>
      </c>
      <c r="D56" s="311">
        <v>129</v>
      </c>
      <c r="E56" s="311">
        <v>1180</v>
      </c>
      <c r="F56" s="310">
        <v>1182</v>
      </c>
      <c r="G56" s="313"/>
      <c r="H56" s="312" t="s">
        <v>404</v>
      </c>
      <c r="I56" s="331">
        <v>5</v>
      </c>
      <c r="J56" s="332"/>
      <c r="K56" s="311">
        <v>18</v>
      </c>
      <c r="L56" s="311">
        <v>190</v>
      </c>
      <c r="M56" s="311">
        <v>139</v>
      </c>
      <c r="Q56" s="297" t="s">
        <v>372</v>
      </c>
      <c r="R56" s="1"/>
      <c r="S56" s="1"/>
      <c r="T56" s="1"/>
      <c r="U56" s="1"/>
      <c r="V56" s="1"/>
      <c r="W56" s="1"/>
      <c r="X56" s="1"/>
    </row>
    <row r="57" spans="1:24" ht="22.5" customHeight="1">
      <c r="A57" s="313"/>
      <c r="B57" s="312" t="s">
        <v>403</v>
      </c>
      <c r="C57" s="311">
        <v>1</v>
      </c>
      <c r="D57" s="311">
        <v>6</v>
      </c>
      <c r="E57" s="311">
        <v>45</v>
      </c>
      <c r="F57" s="310">
        <v>38</v>
      </c>
      <c r="G57" s="313"/>
      <c r="H57" s="312" t="s">
        <v>402</v>
      </c>
      <c r="I57" s="331">
        <v>8</v>
      </c>
      <c r="J57" s="332"/>
      <c r="K57" s="311">
        <v>36</v>
      </c>
      <c r="L57" s="311">
        <v>445</v>
      </c>
      <c r="M57" s="311">
        <v>348</v>
      </c>
      <c r="Q57" s="1" t="s">
        <v>371</v>
      </c>
      <c r="R57" s="1"/>
      <c r="S57" s="1"/>
      <c r="T57" s="1"/>
      <c r="U57" s="1"/>
      <c r="V57" s="1"/>
      <c r="W57" s="1"/>
      <c r="X57" s="1"/>
    </row>
    <row r="58" spans="1:13" ht="22.5" customHeight="1">
      <c r="A58" s="313"/>
      <c r="B58" s="312" t="s">
        <v>401</v>
      </c>
      <c r="C58" s="311">
        <v>1</v>
      </c>
      <c r="D58" s="311">
        <v>8</v>
      </c>
      <c r="E58" s="311">
        <v>60</v>
      </c>
      <c r="F58" s="310">
        <v>57</v>
      </c>
      <c r="G58" s="313"/>
      <c r="H58" s="312" t="s">
        <v>400</v>
      </c>
      <c r="I58" s="331">
        <v>5</v>
      </c>
      <c r="J58" s="332"/>
      <c r="K58" s="311">
        <v>18</v>
      </c>
      <c r="L58" s="311">
        <v>195</v>
      </c>
      <c r="M58" s="311">
        <v>126</v>
      </c>
    </row>
    <row r="59" spans="1:13" ht="22.5" customHeight="1">
      <c r="A59" s="313"/>
      <c r="B59" s="312" t="s">
        <v>399</v>
      </c>
      <c r="C59" s="311">
        <v>1</v>
      </c>
      <c r="D59" s="311">
        <v>13</v>
      </c>
      <c r="E59" s="311">
        <v>150</v>
      </c>
      <c r="F59" s="310">
        <v>126</v>
      </c>
      <c r="G59" s="313"/>
      <c r="H59" s="315"/>
      <c r="I59" s="314"/>
      <c r="K59" s="314"/>
      <c r="L59" s="314"/>
      <c r="M59" s="314"/>
    </row>
    <row r="60" spans="1:13" ht="22.5" customHeight="1">
      <c r="A60" s="313"/>
      <c r="B60" s="312" t="s">
        <v>398</v>
      </c>
      <c r="C60" s="311">
        <v>1</v>
      </c>
      <c r="D60" s="311">
        <v>3</v>
      </c>
      <c r="E60" s="311">
        <v>30</v>
      </c>
      <c r="F60" s="310">
        <v>19</v>
      </c>
      <c r="G60" s="309" t="s">
        <v>397</v>
      </c>
      <c r="H60" s="308"/>
      <c r="I60" s="333">
        <f>SUM(I61)</f>
        <v>5</v>
      </c>
      <c r="J60" s="334"/>
      <c r="K60" s="307">
        <f>SUM(K61)</f>
        <v>26</v>
      </c>
      <c r="L60" s="307">
        <f>SUM(L61)</f>
        <v>225</v>
      </c>
      <c r="M60" s="307">
        <f>SUM(M61)</f>
        <v>207</v>
      </c>
    </row>
    <row r="61" spans="1:13" ht="22.5" customHeight="1">
      <c r="A61" s="305"/>
      <c r="B61" s="304" t="s">
        <v>396</v>
      </c>
      <c r="C61" s="303">
        <v>1</v>
      </c>
      <c r="D61" s="303">
        <v>8</v>
      </c>
      <c r="E61" s="303">
        <v>60</v>
      </c>
      <c r="F61" s="306">
        <v>59</v>
      </c>
      <c r="G61" s="305"/>
      <c r="H61" s="304" t="s">
        <v>395</v>
      </c>
      <c r="I61" s="335">
        <v>5</v>
      </c>
      <c r="J61" s="336"/>
      <c r="K61" s="303">
        <v>26</v>
      </c>
      <c r="L61" s="303">
        <v>225</v>
      </c>
      <c r="M61" s="303">
        <v>207</v>
      </c>
    </row>
    <row r="62" spans="1:12" ht="22.5" customHeight="1">
      <c r="A62" s="2" t="s">
        <v>394</v>
      </c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</row>
  </sheetData>
  <sheetProtection/>
  <mergeCells count="103">
    <mergeCell ref="I58:J58"/>
    <mergeCell ref="I60:J60"/>
    <mergeCell ref="I61:J61"/>
    <mergeCell ref="I51:J51"/>
    <mergeCell ref="I52:J52"/>
    <mergeCell ref="I54:J54"/>
    <mergeCell ref="I55:J55"/>
    <mergeCell ref="I56:J56"/>
    <mergeCell ref="I57:J57"/>
    <mergeCell ref="I44:J44"/>
    <mergeCell ref="I46:J46"/>
    <mergeCell ref="I47:J47"/>
    <mergeCell ref="I48:J48"/>
    <mergeCell ref="I49:J49"/>
    <mergeCell ref="I50:J50"/>
    <mergeCell ref="I37:J37"/>
    <mergeCell ref="I38:J38"/>
    <mergeCell ref="I40:J40"/>
    <mergeCell ref="I41:J41"/>
    <mergeCell ref="I42:J42"/>
    <mergeCell ref="I43:J43"/>
    <mergeCell ref="A37:B37"/>
    <mergeCell ref="A39:B39"/>
    <mergeCell ref="A40:B40"/>
    <mergeCell ref="A41:B41"/>
    <mergeCell ref="I32:J32"/>
    <mergeCell ref="A30:M30"/>
    <mergeCell ref="I33:J33"/>
    <mergeCell ref="I34:J34"/>
    <mergeCell ref="I35:J35"/>
    <mergeCell ref="I36:J36"/>
    <mergeCell ref="G32:H32"/>
    <mergeCell ref="A38:B38"/>
    <mergeCell ref="A35:B35"/>
    <mergeCell ref="A32:B32"/>
    <mergeCell ref="G54:H54"/>
    <mergeCell ref="A53:B53"/>
    <mergeCell ref="A47:B47"/>
    <mergeCell ref="A44:B44"/>
    <mergeCell ref="A33:B33"/>
    <mergeCell ref="Q51:R52"/>
    <mergeCell ref="Q53:R54"/>
    <mergeCell ref="G60:H60"/>
    <mergeCell ref="G33:H33"/>
    <mergeCell ref="A36:B36"/>
    <mergeCell ref="G40:H40"/>
    <mergeCell ref="A42:B42"/>
    <mergeCell ref="G46:H46"/>
    <mergeCell ref="A43:B43"/>
    <mergeCell ref="A34:B34"/>
    <mergeCell ref="Q55:S55"/>
    <mergeCell ref="Q36:X36"/>
    <mergeCell ref="Q39:R40"/>
    <mergeCell ref="Q41:R42"/>
    <mergeCell ref="Q22:AC22"/>
    <mergeCell ref="R25:S26"/>
    <mergeCell ref="Q23:AC23"/>
    <mergeCell ref="Q38:S38"/>
    <mergeCell ref="Q43:R44"/>
    <mergeCell ref="Q45:R46"/>
    <mergeCell ref="Q47:R48"/>
    <mergeCell ref="Q49:R50"/>
    <mergeCell ref="X25:Y26"/>
    <mergeCell ref="Z25:AA26"/>
    <mergeCell ref="AA24:AC24"/>
    <mergeCell ref="T25:W25"/>
    <mergeCell ref="AB25:AC26"/>
    <mergeCell ref="V26:W26"/>
    <mergeCell ref="T26:U26"/>
    <mergeCell ref="Q17:AA17"/>
    <mergeCell ref="Q4:AA4"/>
    <mergeCell ref="Q7:Q8"/>
    <mergeCell ref="Q3:AA3"/>
    <mergeCell ref="V7:W7"/>
    <mergeCell ref="H26:J26"/>
    <mergeCell ref="H15:H18"/>
    <mergeCell ref="H19:H21"/>
    <mergeCell ref="G5:J6"/>
    <mergeCell ref="H24:J24"/>
    <mergeCell ref="G11:J11"/>
    <mergeCell ref="H13:J13"/>
    <mergeCell ref="H22:J22"/>
    <mergeCell ref="H12:J12"/>
    <mergeCell ref="G23:J23"/>
    <mergeCell ref="A7:B7"/>
    <mergeCell ref="H7:J7"/>
    <mergeCell ref="H25:J25"/>
    <mergeCell ref="H14:J14"/>
    <mergeCell ref="A8:B8"/>
    <mergeCell ref="A20:B20"/>
    <mergeCell ref="H8:J8"/>
    <mergeCell ref="G9:J9"/>
    <mergeCell ref="H10:J10"/>
    <mergeCell ref="A18:B18"/>
    <mergeCell ref="A1:B1"/>
    <mergeCell ref="A3:N3"/>
    <mergeCell ref="D5:F5"/>
    <mergeCell ref="D6:F6"/>
    <mergeCell ref="L5:N5"/>
    <mergeCell ref="L6:N6"/>
    <mergeCell ref="K5:K6"/>
    <mergeCell ref="A5:B6"/>
    <mergeCell ref="C5:C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PageLayoutView="0" workbookViewId="0" topLeftCell="A1">
      <selection activeCell="A1" sqref="A1:C1"/>
    </sheetView>
  </sheetViews>
  <sheetFormatPr defaultColWidth="8.796875" defaultRowHeight="18.75" customHeight="1"/>
  <cols>
    <col min="1" max="1" width="3.09765625" style="0" customWidth="1"/>
    <col min="2" max="11" width="10.59765625" style="0" customWidth="1"/>
    <col min="12" max="12" width="18.69921875" style="0" customWidth="1"/>
    <col min="13" max="16384" width="10.59765625" style="0" customWidth="1"/>
  </cols>
  <sheetData>
    <row r="1" spans="1:14" ht="18.75" customHeight="1">
      <c r="A1" s="354" t="s">
        <v>467</v>
      </c>
      <c r="B1" s="355"/>
      <c r="C1" s="355"/>
      <c r="D1" s="311"/>
      <c r="E1" s="311"/>
      <c r="F1" s="311"/>
      <c r="G1" s="311"/>
      <c r="H1" s="311"/>
      <c r="I1" s="311"/>
      <c r="J1" s="311"/>
      <c r="K1" s="311"/>
      <c r="L1" s="311"/>
      <c r="M1" s="356" t="s">
        <v>466</v>
      </c>
      <c r="N1" s="357"/>
    </row>
    <row r="2" spans="1:14" ht="18.7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1:14" ht="18.75" customHeight="1">
      <c r="A3" s="358" t="s">
        <v>468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8.75" customHeight="1" thickBo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ht="18.75" customHeight="1">
      <c r="A5" s="360" t="s">
        <v>471</v>
      </c>
      <c r="B5" s="168"/>
      <c r="C5" s="359" t="s">
        <v>469</v>
      </c>
      <c r="D5" s="353" t="s">
        <v>470</v>
      </c>
      <c r="E5" s="352"/>
      <c r="F5" s="352"/>
      <c r="G5" s="352"/>
      <c r="H5" s="352"/>
      <c r="I5" s="352"/>
      <c r="J5" s="352"/>
      <c r="K5" s="352"/>
      <c r="L5" s="352"/>
      <c r="M5" s="352"/>
      <c r="N5" s="352"/>
    </row>
    <row r="6" spans="1:14" ht="18.75" customHeight="1">
      <c r="A6" s="160"/>
      <c r="B6" s="159"/>
      <c r="C6" s="347" t="s">
        <v>465</v>
      </c>
      <c r="D6" s="351" t="s">
        <v>464</v>
      </c>
      <c r="E6" s="350" t="s">
        <v>463</v>
      </c>
      <c r="F6" s="347" t="s">
        <v>462</v>
      </c>
      <c r="G6" s="347" t="s">
        <v>461</v>
      </c>
      <c r="H6" s="347" t="s">
        <v>460</v>
      </c>
      <c r="I6" s="347" t="s">
        <v>459</v>
      </c>
      <c r="J6" s="349" t="s">
        <v>458</v>
      </c>
      <c r="K6" s="347" t="s">
        <v>457</v>
      </c>
      <c r="L6" s="348" t="s">
        <v>456</v>
      </c>
      <c r="M6" s="347" t="s">
        <v>455</v>
      </c>
      <c r="N6" s="346" t="s">
        <v>454</v>
      </c>
    </row>
    <row r="7" spans="1:14" ht="18.75" customHeight="1">
      <c r="A7" s="339" t="s">
        <v>453</v>
      </c>
      <c r="B7" s="64"/>
      <c r="C7" s="25">
        <f>SUM(C9:C18,C21,C27,C37,C44,C50,C58,C64)</f>
        <v>2657</v>
      </c>
      <c r="D7" s="25">
        <f>SUM(D9:D18,D21,D27,D37,D44,D50,D58,D64)</f>
        <v>232853</v>
      </c>
      <c r="E7" s="25">
        <f>SUM(E9:E18,E21,E27,E37,E44,E50,E58,E64)</f>
        <v>68575</v>
      </c>
      <c r="F7" s="25">
        <f>SUM(F9:F18,F21,F27,F37,F44,F50,F58,F64)</f>
        <v>11663</v>
      </c>
      <c r="G7" s="25">
        <f>SUM(G9:G18,G21,G27,G37,G44,G50,G58,G64)</f>
        <v>5438</v>
      </c>
      <c r="H7" s="25">
        <f>SUM(H9:H18,H21,H27,H37,H44,H50,H58,H64)</f>
        <v>46208</v>
      </c>
      <c r="I7" s="25">
        <f>SUM(I9:I18,I21,I27,I37,I44,I50,I58,I64)</f>
        <v>6015</v>
      </c>
      <c r="J7" s="25">
        <f>SUM(J9:J18,J21,J27,J37,J44,J50,J58,J64)</f>
        <v>8950</v>
      </c>
      <c r="K7" s="25">
        <f>SUM(K9:K18,K21,K27,K37,K44,K50,K58,K64)</f>
        <v>12680</v>
      </c>
      <c r="L7" s="25">
        <f>SUM(L9:L18,L21,L27,L37,L44,L50,L58,L64)</f>
        <v>10729</v>
      </c>
      <c r="M7" s="25">
        <f>SUM(M9:M18,M21,M27,M37,M44,M50,M58,M64)</f>
        <v>14961</v>
      </c>
      <c r="N7" s="25">
        <f>SUM(N9:N18,N21,N27,N37,N44,N50,N58,N64)</f>
        <v>47634</v>
      </c>
    </row>
    <row r="8" spans="1:14" ht="18.75" customHeight="1">
      <c r="A8" s="25"/>
      <c r="B8" s="344"/>
      <c r="C8" s="343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</row>
    <row r="9" spans="1:14" ht="18.75" customHeight="1">
      <c r="A9" s="339" t="s">
        <v>441</v>
      </c>
      <c r="B9" s="64"/>
      <c r="C9" s="345">
        <v>856</v>
      </c>
      <c r="D9" s="25">
        <f>SUM(E9:N9)</f>
        <v>91269</v>
      </c>
      <c r="E9" s="25">
        <v>29601</v>
      </c>
      <c r="F9" s="25">
        <v>4838</v>
      </c>
      <c r="G9" s="25">
        <v>2247</v>
      </c>
      <c r="H9" s="25">
        <v>14341</v>
      </c>
      <c r="I9" s="25">
        <v>1439</v>
      </c>
      <c r="J9" s="25">
        <v>4011</v>
      </c>
      <c r="K9" s="25">
        <v>5076</v>
      </c>
      <c r="L9" s="25">
        <v>2208</v>
      </c>
      <c r="M9" s="25">
        <v>7019</v>
      </c>
      <c r="N9" s="25">
        <v>20489</v>
      </c>
    </row>
    <row r="10" spans="1:14" ht="18.75" customHeight="1">
      <c r="A10" s="339" t="s">
        <v>439</v>
      </c>
      <c r="B10" s="64"/>
      <c r="C10" s="345">
        <v>131</v>
      </c>
      <c r="D10" s="25">
        <f>SUM(E10:N10)</f>
        <v>22377</v>
      </c>
      <c r="E10" s="25">
        <v>7292</v>
      </c>
      <c r="F10" s="25">
        <v>820</v>
      </c>
      <c r="G10" s="25">
        <v>403</v>
      </c>
      <c r="H10" s="25">
        <v>7225</v>
      </c>
      <c r="I10" s="25">
        <v>487</v>
      </c>
      <c r="J10" s="25">
        <v>441</v>
      </c>
      <c r="K10" s="25">
        <v>453</v>
      </c>
      <c r="L10" s="25">
        <v>1278</v>
      </c>
      <c r="M10" s="25">
        <v>836</v>
      </c>
      <c r="N10" s="25">
        <v>3142</v>
      </c>
    </row>
    <row r="11" spans="1:14" ht="18.75" customHeight="1">
      <c r="A11" s="339" t="s">
        <v>437</v>
      </c>
      <c r="B11" s="64"/>
      <c r="C11" s="345">
        <v>220</v>
      </c>
      <c r="D11" s="25">
        <f>SUM(E11:N11)</f>
        <v>20020</v>
      </c>
      <c r="E11" s="25">
        <v>4113</v>
      </c>
      <c r="F11" s="25">
        <v>864</v>
      </c>
      <c r="G11" s="25">
        <v>576</v>
      </c>
      <c r="H11" s="25">
        <v>4952</v>
      </c>
      <c r="I11" s="25">
        <v>446</v>
      </c>
      <c r="J11" s="25">
        <v>1446</v>
      </c>
      <c r="K11" s="25">
        <v>590</v>
      </c>
      <c r="L11" s="25">
        <v>1337</v>
      </c>
      <c r="M11" s="25">
        <v>1852</v>
      </c>
      <c r="N11" s="25">
        <v>3844</v>
      </c>
    </row>
    <row r="12" spans="1:14" ht="18.75" customHeight="1">
      <c r="A12" s="339" t="s">
        <v>435</v>
      </c>
      <c r="B12" s="64"/>
      <c r="C12" s="345">
        <v>104</v>
      </c>
      <c r="D12" s="25">
        <f>SUM(E12:N12)</f>
        <v>6038</v>
      </c>
      <c r="E12" s="25">
        <v>1605</v>
      </c>
      <c r="F12" s="25">
        <v>351</v>
      </c>
      <c r="G12" s="25">
        <v>99</v>
      </c>
      <c r="H12" s="25">
        <v>973</v>
      </c>
      <c r="I12" s="25">
        <v>351</v>
      </c>
      <c r="J12" s="25">
        <v>102</v>
      </c>
      <c r="K12" s="25">
        <v>163</v>
      </c>
      <c r="L12" s="25">
        <v>114</v>
      </c>
      <c r="M12" s="25">
        <v>373</v>
      </c>
      <c r="N12" s="25">
        <v>1907</v>
      </c>
    </row>
    <row r="13" spans="1:14" ht="18.75" customHeight="1">
      <c r="A13" s="339" t="s">
        <v>433</v>
      </c>
      <c r="B13" s="64"/>
      <c r="C13" s="345">
        <v>89</v>
      </c>
      <c r="D13" s="25">
        <f>SUM(E13:N13)</f>
        <v>11857</v>
      </c>
      <c r="E13" s="25">
        <v>480</v>
      </c>
      <c r="F13" s="25">
        <v>980</v>
      </c>
      <c r="G13" s="25">
        <v>480</v>
      </c>
      <c r="H13" s="25">
        <v>3111</v>
      </c>
      <c r="I13" s="25">
        <v>710</v>
      </c>
      <c r="J13" s="25">
        <v>506</v>
      </c>
      <c r="K13" s="25">
        <v>1060</v>
      </c>
      <c r="L13" s="25">
        <v>1020</v>
      </c>
      <c r="M13" s="25">
        <v>1100</v>
      </c>
      <c r="N13" s="25">
        <v>2410</v>
      </c>
    </row>
    <row r="14" spans="1:14" ht="18.75" customHeight="1">
      <c r="A14" s="339" t="s">
        <v>432</v>
      </c>
      <c r="B14" s="64"/>
      <c r="C14" s="345">
        <v>142</v>
      </c>
      <c r="D14" s="25">
        <f>SUM(E14:N14)</f>
        <v>25869</v>
      </c>
      <c r="E14" s="25">
        <v>10375</v>
      </c>
      <c r="F14" s="25">
        <v>657</v>
      </c>
      <c r="G14" s="25">
        <v>337</v>
      </c>
      <c r="H14" s="25">
        <v>4860</v>
      </c>
      <c r="I14" s="25">
        <v>1119</v>
      </c>
      <c r="J14" s="25">
        <v>533</v>
      </c>
      <c r="K14" s="25">
        <v>172</v>
      </c>
      <c r="L14" s="25">
        <v>2407</v>
      </c>
      <c r="M14" s="25">
        <v>910</v>
      </c>
      <c r="N14" s="25">
        <v>4499</v>
      </c>
    </row>
    <row r="15" spans="1:14" ht="18.75" customHeight="1">
      <c r="A15" s="339" t="s">
        <v>430</v>
      </c>
      <c r="B15" s="64"/>
      <c r="C15" s="345">
        <v>83</v>
      </c>
      <c r="D15" s="25">
        <f>SUM(E15:N15)</f>
        <v>9191</v>
      </c>
      <c r="E15" s="25">
        <v>1673</v>
      </c>
      <c r="F15" s="25">
        <v>283</v>
      </c>
      <c r="G15" s="25">
        <v>202</v>
      </c>
      <c r="H15" s="25">
        <v>433</v>
      </c>
      <c r="I15" s="25">
        <v>214</v>
      </c>
      <c r="J15" s="25">
        <v>177</v>
      </c>
      <c r="K15" s="25">
        <v>3535</v>
      </c>
      <c r="L15" s="25">
        <v>318</v>
      </c>
      <c r="M15" s="25">
        <v>479</v>
      </c>
      <c r="N15" s="25">
        <v>1877</v>
      </c>
    </row>
    <row r="16" spans="1:14" ht="18.75" customHeight="1">
      <c r="A16" s="339" t="s">
        <v>428</v>
      </c>
      <c r="B16" s="64"/>
      <c r="C16" s="345">
        <v>110</v>
      </c>
      <c r="D16" s="25">
        <f>SUM(E16:N16)</f>
        <v>4124</v>
      </c>
      <c r="E16" s="25">
        <v>1485</v>
      </c>
      <c r="F16" s="25">
        <v>285</v>
      </c>
      <c r="G16" s="25">
        <v>72</v>
      </c>
      <c r="H16" s="25">
        <v>334</v>
      </c>
      <c r="I16" s="25">
        <v>76</v>
      </c>
      <c r="J16" s="25">
        <v>71</v>
      </c>
      <c r="K16" s="25">
        <v>65</v>
      </c>
      <c r="L16" s="25">
        <v>122</v>
      </c>
      <c r="M16" s="25">
        <v>286</v>
      </c>
      <c r="N16" s="25">
        <v>1328</v>
      </c>
    </row>
    <row r="17" spans="1:14" ht="18.75" customHeight="1">
      <c r="A17" s="25"/>
      <c r="B17" s="344"/>
      <c r="C17" s="343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</row>
    <row r="18" spans="1:14" ht="18.75" customHeight="1">
      <c r="A18" s="339" t="s">
        <v>425</v>
      </c>
      <c r="B18" s="64"/>
      <c r="C18" s="25">
        <f>SUM(C19)</f>
        <v>38</v>
      </c>
      <c r="D18" s="25">
        <f>SUM(D19)</f>
        <v>1065</v>
      </c>
      <c r="E18" s="25">
        <f>SUM(E19)</f>
        <v>291</v>
      </c>
      <c r="F18" s="25">
        <f>SUM(F19)</f>
        <v>19</v>
      </c>
      <c r="G18" s="25">
        <f>SUM(G19)</f>
        <v>15</v>
      </c>
      <c r="H18" s="25">
        <f>SUM(H19)</f>
        <v>64</v>
      </c>
      <c r="I18" s="25">
        <f>SUM(I19)</f>
        <v>1</v>
      </c>
      <c r="J18" s="25">
        <f>SUM(J19)</f>
        <v>113</v>
      </c>
      <c r="K18" s="25">
        <f>SUM(K19)</f>
        <v>177</v>
      </c>
      <c r="L18" s="25">
        <f>SUM(L19)</f>
        <v>32</v>
      </c>
      <c r="M18" s="25">
        <f>SUM(M19)</f>
        <v>77</v>
      </c>
      <c r="N18" s="25">
        <f>SUM(N19)</f>
        <v>276</v>
      </c>
    </row>
    <row r="19" spans="1:14" ht="18.75" customHeight="1">
      <c r="A19" s="7"/>
      <c r="B19" s="341" t="s">
        <v>423</v>
      </c>
      <c r="C19" s="146">
        <v>38</v>
      </c>
      <c r="D19" s="7">
        <f>SUM(E19:N19)</f>
        <v>1065</v>
      </c>
      <c r="E19" s="7">
        <v>291</v>
      </c>
      <c r="F19" s="7">
        <v>19</v>
      </c>
      <c r="G19" s="7">
        <v>15</v>
      </c>
      <c r="H19" s="7">
        <v>64</v>
      </c>
      <c r="I19" s="7">
        <v>1</v>
      </c>
      <c r="J19" s="7">
        <v>113</v>
      </c>
      <c r="K19" s="7">
        <v>177</v>
      </c>
      <c r="L19" s="7">
        <v>32</v>
      </c>
      <c r="M19" s="7">
        <v>77</v>
      </c>
      <c r="N19" s="7">
        <v>276</v>
      </c>
    </row>
    <row r="20" spans="1:14" ht="18.75" customHeight="1">
      <c r="A20" s="7"/>
      <c r="B20" s="341"/>
      <c r="C20" s="340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ht="18.75" customHeight="1">
      <c r="A21" s="339" t="s">
        <v>421</v>
      </c>
      <c r="B21" s="64"/>
      <c r="C21" s="25">
        <f>SUM(C22:C25)</f>
        <v>86</v>
      </c>
      <c r="D21" s="25">
        <f>SUM(D22:D25)</f>
        <v>6367</v>
      </c>
      <c r="E21" s="25">
        <f>SUM(E22:E25)</f>
        <v>1019</v>
      </c>
      <c r="F21" s="25">
        <f>SUM(F22:F25)</f>
        <v>223</v>
      </c>
      <c r="G21" s="25">
        <f>SUM(G22:G25)</f>
        <v>174</v>
      </c>
      <c r="H21" s="25">
        <f>SUM(H22:H25)</f>
        <v>1736</v>
      </c>
      <c r="I21" s="25">
        <f>SUM(I22:I25)</f>
        <v>203</v>
      </c>
      <c r="J21" s="25">
        <f>SUM(J22:J25)</f>
        <v>261</v>
      </c>
      <c r="K21" s="25">
        <f>SUM(K22:K25)</f>
        <v>205</v>
      </c>
      <c r="L21" s="25">
        <f>SUM(L22:L25)</f>
        <v>542</v>
      </c>
      <c r="M21" s="25">
        <f>SUM(M22:M25)</f>
        <v>280</v>
      </c>
      <c r="N21" s="25">
        <f>SUM(N22:N25)</f>
        <v>1724</v>
      </c>
    </row>
    <row r="22" spans="1:14" ht="18.75" customHeight="1">
      <c r="A22" s="7"/>
      <c r="B22" s="341" t="s">
        <v>419</v>
      </c>
      <c r="C22" s="146">
        <v>25</v>
      </c>
      <c r="D22" s="7">
        <f>SUM(E22:N22)</f>
        <v>2491</v>
      </c>
      <c r="E22" s="7">
        <v>312</v>
      </c>
      <c r="F22" s="7">
        <v>131</v>
      </c>
      <c r="G22" s="7">
        <v>120</v>
      </c>
      <c r="H22" s="7">
        <v>642</v>
      </c>
      <c r="I22" s="7">
        <v>84</v>
      </c>
      <c r="J22" s="7">
        <v>211</v>
      </c>
      <c r="K22" s="7">
        <v>130</v>
      </c>
      <c r="L22" s="7">
        <v>418</v>
      </c>
      <c r="M22" s="7">
        <v>182</v>
      </c>
      <c r="N22" s="7">
        <v>261</v>
      </c>
    </row>
    <row r="23" spans="1:14" ht="18.75" customHeight="1">
      <c r="A23" s="7"/>
      <c r="B23" s="341" t="s">
        <v>417</v>
      </c>
      <c r="C23" s="146">
        <v>26</v>
      </c>
      <c r="D23" s="7">
        <f>SUM(E23:N23)</f>
        <v>831</v>
      </c>
      <c r="E23" s="7">
        <v>197</v>
      </c>
      <c r="F23" s="7">
        <v>25</v>
      </c>
      <c r="G23" s="7">
        <v>37</v>
      </c>
      <c r="H23" s="7">
        <v>137</v>
      </c>
      <c r="I23" s="7">
        <v>7</v>
      </c>
      <c r="J23" s="7">
        <v>44</v>
      </c>
      <c r="K23" s="7">
        <v>21</v>
      </c>
      <c r="L23" s="7">
        <v>46</v>
      </c>
      <c r="M23" s="7">
        <v>64</v>
      </c>
      <c r="N23" s="7">
        <v>253</v>
      </c>
    </row>
    <row r="24" spans="1:14" ht="18.75" customHeight="1">
      <c r="A24" s="7"/>
      <c r="B24" s="341" t="s">
        <v>415</v>
      </c>
      <c r="C24" s="146">
        <v>24</v>
      </c>
      <c r="D24" s="7">
        <f>SUM(E24:N24)</f>
        <v>2142</v>
      </c>
      <c r="E24" s="7">
        <v>95</v>
      </c>
      <c r="F24" s="7">
        <v>58</v>
      </c>
      <c r="G24" s="7">
        <v>12</v>
      </c>
      <c r="H24" s="7">
        <v>810</v>
      </c>
      <c r="I24" s="7">
        <v>105</v>
      </c>
      <c r="J24" s="7">
        <v>5</v>
      </c>
      <c r="K24" s="7">
        <v>53</v>
      </c>
      <c r="L24" s="7">
        <v>75</v>
      </c>
      <c r="M24" s="7">
        <v>7</v>
      </c>
      <c r="N24" s="7">
        <v>922</v>
      </c>
    </row>
    <row r="25" spans="1:14" ht="18.75" customHeight="1">
      <c r="A25" s="7"/>
      <c r="B25" s="341" t="s">
        <v>413</v>
      </c>
      <c r="C25" s="146">
        <v>11</v>
      </c>
      <c r="D25" s="7">
        <f>SUM(E25:N25)</f>
        <v>903</v>
      </c>
      <c r="E25" s="7">
        <v>415</v>
      </c>
      <c r="F25" s="7">
        <v>9</v>
      </c>
      <c r="G25" s="7">
        <v>5</v>
      </c>
      <c r="H25" s="7">
        <v>147</v>
      </c>
      <c r="I25" s="7">
        <v>7</v>
      </c>
      <c r="J25" s="7">
        <v>1</v>
      </c>
      <c r="K25" s="23">
        <v>1</v>
      </c>
      <c r="L25" s="7">
        <v>3</v>
      </c>
      <c r="M25" s="7">
        <v>27</v>
      </c>
      <c r="N25" s="7">
        <v>288</v>
      </c>
    </row>
    <row r="26" spans="1:14" ht="18.75" customHeight="1">
      <c r="A26" s="7"/>
      <c r="B26" s="341"/>
      <c r="C26" s="340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ht="18.75" customHeight="1">
      <c r="A27" s="339" t="s">
        <v>410</v>
      </c>
      <c r="B27" s="64"/>
      <c r="C27" s="25">
        <f>SUM(C28:C35)</f>
        <v>198</v>
      </c>
      <c r="D27" s="25">
        <f>SUM(D28:D35)</f>
        <v>4552</v>
      </c>
      <c r="E27" s="25">
        <f>SUM(E28:E35)</f>
        <v>1530</v>
      </c>
      <c r="F27" s="25">
        <f>SUM(F28:F35)</f>
        <v>289</v>
      </c>
      <c r="G27" s="25">
        <f>SUM(G28:G35)</f>
        <v>121</v>
      </c>
      <c r="H27" s="25">
        <f>SUM(H28:H35)</f>
        <v>757</v>
      </c>
      <c r="I27" s="25">
        <f>SUM(I28:I35)</f>
        <v>114</v>
      </c>
      <c r="J27" s="25">
        <f>SUM(J28:J35)</f>
        <v>186</v>
      </c>
      <c r="K27" s="25">
        <f>SUM(K28:K35)</f>
        <v>234</v>
      </c>
      <c r="L27" s="25">
        <f>SUM(L28:L35)</f>
        <v>166</v>
      </c>
      <c r="M27" s="25">
        <f>SUM(M28:M35)</f>
        <v>426</v>
      </c>
      <c r="N27" s="25">
        <f>SUM(N28:N35)</f>
        <v>729</v>
      </c>
    </row>
    <row r="28" spans="1:14" ht="18.75" customHeight="1">
      <c r="A28" s="7"/>
      <c r="B28" s="341" t="s">
        <v>409</v>
      </c>
      <c r="C28" s="146">
        <v>22</v>
      </c>
      <c r="D28" s="7">
        <f>SUM(E28:N28)</f>
        <v>888</v>
      </c>
      <c r="E28" s="7">
        <v>627</v>
      </c>
      <c r="F28" s="7">
        <v>16</v>
      </c>
      <c r="G28" s="7">
        <v>4</v>
      </c>
      <c r="H28" s="7">
        <v>52</v>
      </c>
      <c r="I28" s="7">
        <v>1</v>
      </c>
      <c r="J28" s="7">
        <v>2</v>
      </c>
      <c r="K28" s="7">
        <v>32</v>
      </c>
      <c r="L28" s="7">
        <v>14</v>
      </c>
      <c r="M28" s="7">
        <v>44</v>
      </c>
      <c r="N28" s="7">
        <v>96</v>
      </c>
    </row>
    <row r="29" spans="1:14" ht="18.75" customHeight="1">
      <c r="A29" s="7"/>
      <c r="B29" s="341" t="s">
        <v>407</v>
      </c>
      <c r="C29" s="146">
        <v>50</v>
      </c>
      <c r="D29" s="7">
        <f>SUM(E29:N29)</f>
        <v>1403</v>
      </c>
      <c r="E29" s="7">
        <v>333</v>
      </c>
      <c r="F29" s="7">
        <v>97</v>
      </c>
      <c r="G29" s="7">
        <v>55</v>
      </c>
      <c r="H29" s="7">
        <v>286</v>
      </c>
      <c r="I29" s="7">
        <v>45</v>
      </c>
      <c r="J29" s="7">
        <v>60</v>
      </c>
      <c r="K29" s="7">
        <v>49</v>
      </c>
      <c r="L29" s="7">
        <v>55</v>
      </c>
      <c r="M29" s="7">
        <v>221</v>
      </c>
      <c r="N29" s="7">
        <v>202</v>
      </c>
    </row>
    <row r="30" spans="1:14" ht="18.75" customHeight="1">
      <c r="A30" s="7"/>
      <c r="B30" s="341" t="s">
        <v>405</v>
      </c>
      <c r="C30" s="146">
        <v>78</v>
      </c>
      <c r="D30" s="7">
        <f>SUM(E30:N30)</f>
        <v>1123</v>
      </c>
      <c r="E30" s="7">
        <v>409</v>
      </c>
      <c r="F30" s="7">
        <v>64</v>
      </c>
      <c r="G30" s="7">
        <v>28</v>
      </c>
      <c r="H30" s="7">
        <v>96</v>
      </c>
      <c r="I30" s="7">
        <v>49</v>
      </c>
      <c r="J30" s="7">
        <v>109</v>
      </c>
      <c r="K30" s="7">
        <v>30</v>
      </c>
      <c r="L30" s="7">
        <v>26</v>
      </c>
      <c r="M30" s="7">
        <v>77</v>
      </c>
      <c r="N30" s="7">
        <v>235</v>
      </c>
    </row>
    <row r="31" spans="1:14" ht="18.75" customHeight="1">
      <c r="A31" s="7"/>
      <c r="B31" s="341" t="s">
        <v>403</v>
      </c>
      <c r="C31" s="146">
        <v>8</v>
      </c>
      <c r="D31" s="7">
        <f>SUM(E31:N31)</f>
        <v>583</v>
      </c>
      <c r="E31" s="7">
        <v>63</v>
      </c>
      <c r="F31" s="7">
        <v>83</v>
      </c>
      <c r="G31" s="7">
        <v>5</v>
      </c>
      <c r="H31" s="7">
        <v>103</v>
      </c>
      <c r="I31" s="7">
        <v>11</v>
      </c>
      <c r="J31" s="7">
        <v>2</v>
      </c>
      <c r="K31" s="7">
        <v>63</v>
      </c>
      <c r="L31" s="7">
        <v>45</v>
      </c>
      <c r="M31" s="7">
        <v>63</v>
      </c>
      <c r="N31" s="7">
        <v>145</v>
      </c>
    </row>
    <row r="32" spans="1:14" ht="18.75" customHeight="1">
      <c r="A32" s="7"/>
      <c r="B32" s="341" t="s">
        <v>401</v>
      </c>
      <c r="C32" s="146">
        <v>10</v>
      </c>
      <c r="D32" s="7">
        <f>SUM(E32:N32)</f>
        <v>30</v>
      </c>
      <c r="E32" s="23">
        <v>10</v>
      </c>
      <c r="F32" s="7">
        <v>7</v>
      </c>
      <c r="G32" s="7">
        <v>2</v>
      </c>
      <c r="H32" s="7">
        <v>4</v>
      </c>
      <c r="I32" s="23" t="s">
        <v>20</v>
      </c>
      <c r="J32" s="23" t="s">
        <v>20</v>
      </c>
      <c r="K32" s="7">
        <v>3</v>
      </c>
      <c r="L32" s="23">
        <v>4</v>
      </c>
      <c r="M32" s="23" t="s">
        <v>20</v>
      </c>
      <c r="N32" s="23" t="s">
        <v>20</v>
      </c>
    </row>
    <row r="33" spans="1:14" ht="18.75" customHeight="1">
      <c r="A33" s="7"/>
      <c r="B33" s="341" t="s">
        <v>399</v>
      </c>
      <c r="C33" s="146">
        <v>15</v>
      </c>
      <c r="D33" s="7">
        <f>SUM(E33:N33)</f>
        <v>318</v>
      </c>
      <c r="E33" s="7">
        <v>74</v>
      </c>
      <c r="F33" s="7">
        <v>12</v>
      </c>
      <c r="G33" s="7">
        <v>4</v>
      </c>
      <c r="H33" s="7">
        <v>112</v>
      </c>
      <c r="I33" s="7">
        <v>5</v>
      </c>
      <c r="J33" s="23">
        <v>8</v>
      </c>
      <c r="K33" s="7">
        <v>45</v>
      </c>
      <c r="L33" s="23">
        <v>3</v>
      </c>
      <c r="M33" s="7">
        <v>15</v>
      </c>
      <c r="N33" s="7">
        <v>40</v>
      </c>
    </row>
    <row r="34" spans="1:14" ht="18.75" customHeight="1">
      <c r="A34" s="7"/>
      <c r="B34" s="341" t="s">
        <v>398</v>
      </c>
      <c r="C34" s="146">
        <v>7</v>
      </c>
      <c r="D34" s="7">
        <f>SUM(E34:N34)</f>
        <v>145</v>
      </c>
      <c r="E34" s="7">
        <v>4</v>
      </c>
      <c r="F34" s="7">
        <v>7</v>
      </c>
      <c r="G34" s="7">
        <v>18</v>
      </c>
      <c r="H34" s="7">
        <v>92</v>
      </c>
      <c r="I34" s="23">
        <v>1</v>
      </c>
      <c r="J34" s="7">
        <v>5</v>
      </c>
      <c r="K34" s="7">
        <v>10</v>
      </c>
      <c r="L34" s="23" t="s">
        <v>20</v>
      </c>
      <c r="M34" s="7">
        <v>5</v>
      </c>
      <c r="N34" s="7">
        <v>3</v>
      </c>
    </row>
    <row r="35" spans="1:14" ht="18.75" customHeight="1">
      <c r="A35" s="7"/>
      <c r="B35" s="341" t="s">
        <v>396</v>
      </c>
      <c r="C35" s="146">
        <v>8</v>
      </c>
      <c r="D35" s="7">
        <f>SUM(E35:N35)</f>
        <v>62</v>
      </c>
      <c r="E35" s="7">
        <v>10</v>
      </c>
      <c r="F35" s="7">
        <v>3</v>
      </c>
      <c r="G35" s="7">
        <v>5</v>
      </c>
      <c r="H35" s="7">
        <v>12</v>
      </c>
      <c r="I35" s="7">
        <v>2</v>
      </c>
      <c r="J35" s="23" t="s">
        <v>20</v>
      </c>
      <c r="K35" s="7">
        <v>2</v>
      </c>
      <c r="L35" s="7">
        <v>19</v>
      </c>
      <c r="M35" s="23">
        <v>1</v>
      </c>
      <c r="N35" s="7">
        <v>8</v>
      </c>
    </row>
    <row r="36" spans="1:14" ht="18.75" customHeight="1">
      <c r="A36" s="7"/>
      <c r="B36" s="341"/>
      <c r="C36" s="340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18.75" customHeight="1">
      <c r="A37" s="339" t="s">
        <v>443</v>
      </c>
      <c r="B37" s="64"/>
      <c r="C37" s="25">
        <f>SUM(C38:C42)</f>
        <v>183</v>
      </c>
      <c r="D37" s="25">
        <f>SUM(D38:D42)</f>
        <v>5041</v>
      </c>
      <c r="E37" s="25">
        <f>SUM(E38:E42)</f>
        <v>1443</v>
      </c>
      <c r="F37" s="25">
        <f>SUM(F38:F42)</f>
        <v>343</v>
      </c>
      <c r="G37" s="25">
        <f>SUM(G38:G42)</f>
        <v>162</v>
      </c>
      <c r="H37" s="25">
        <f>SUM(H38:H42)</f>
        <v>1015</v>
      </c>
      <c r="I37" s="25">
        <f>SUM(I38:I42)</f>
        <v>134</v>
      </c>
      <c r="J37" s="25">
        <f>SUM(J38:J42)</f>
        <v>383</v>
      </c>
      <c r="K37" s="25">
        <f>SUM(K38:K42)</f>
        <v>319</v>
      </c>
      <c r="L37" s="25">
        <f>SUM(L38:L42)</f>
        <v>268</v>
      </c>
      <c r="M37" s="25">
        <f>SUM(M38:M42)</f>
        <v>249</v>
      </c>
      <c r="N37" s="25">
        <f>SUM(N38:N42)</f>
        <v>725</v>
      </c>
    </row>
    <row r="38" spans="1:14" ht="18.75" customHeight="1">
      <c r="A38" s="7"/>
      <c r="B38" s="341" t="s">
        <v>442</v>
      </c>
      <c r="C38" s="146">
        <v>61</v>
      </c>
      <c r="D38" s="7">
        <f>SUM(E38:N38)</f>
        <v>2489</v>
      </c>
      <c r="E38" s="7">
        <v>752</v>
      </c>
      <c r="F38" s="7">
        <v>189</v>
      </c>
      <c r="G38" s="7">
        <v>72</v>
      </c>
      <c r="H38" s="7">
        <v>420</v>
      </c>
      <c r="I38" s="7">
        <v>66</v>
      </c>
      <c r="J38" s="7">
        <v>96</v>
      </c>
      <c r="K38" s="7">
        <v>254</v>
      </c>
      <c r="L38" s="7">
        <v>148</v>
      </c>
      <c r="M38" s="7">
        <v>142</v>
      </c>
      <c r="N38" s="7">
        <v>350</v>
      </c>
    </row>
    <row r="39" spans="1:14" ht="18.75" customHeight="1">
      <c r="A39" s="7"/>
      <c r="B39" s="341" t="s">
        <v>440</v>
      </c>
      <c r="C39" s="146">
        <v>26</v>
      </c>
      <c r="D39" s="7">
        <f>SUM(E39:N39)</f>
        <v>292</v>
      </c>
      <c r="E39" s="7">
        <v>125</v>
      </c>
      <c r="F39" s="23" t="s">
        <v>20</v>
      </c>
      <c r="G39" s="7">
        <v>2</v>
      </c>
      <c r="H39" s="23" t="s">
        <v>20</v>
      </c>
      <c r="I39" s="23" t="s">
        <v>20</v>
      </c>
      <c r="J39" s="7">
        <v>153</v>
      </c>
      <c r="K39" s="23" t="s">
        <v>20</v>
      </c>
      <c r="L39" s="7">
        <v>10</v>
      </c>
      <c r="M39" s="7">
        <v>1</v>
      </c>
      <c r="N39" s="7">
        <v>1</v>
      </c>
    </row>
    <row r="40" spans="1:14" ht="18.75" customHeight="1">
      <c r="A40" s="7"/>
      <c r="B40" s="341" t="s">
        <v>438</v>
      </c>
      <c r="C40" s="146">
        <v>22</v>
      </c>
      <c r="D40" s="7">
        <f>SUM(E40:N40)</f>
        <v>907</v>
      </c>
      <c r="E40" s="7">
        <v>103</v>
      </c>
      <c r="F40" s="7">
        <v>79</v>
      </c>
      <c r="G40" s="7">
        <v>8</v>
      </c>
      <c r="H40" s="7">
        <v>241</v>
      </c>
      <c r="I40" s="7">
        <v>22</v>
      </c>
      <c r="J40" s="7">
        <v>100</v>
      </c>
      <c r="K40" s="7">
        <v>49</v>
      </c>
      <c r="L40" s="7">
        <v>58</v>
      </c>
      <c r="M40" s="7">
        <v>41</v>
      </c>
      <c r="N40" s="7">
        <v>206</v>
      </c>
    </row>
    <row r="41" spans="1:14" ht="18.75" customHeight="1">
      <c r="A41" s="7"/>
      <c r="B41" s="341" t="s">
        <v>436</v>
      </c>
      <c r="C41" s="146">
        <v>22</v>
      </c>
      <c r="D41" s="7">
        <f>SUM(E41:N41)</f>
        <v>339</v>
      </c>
      <c r="E41" s="7">
        <v>25</v>
      </c>
      <c r="F41" s="7">
        <v>16</v>
      </c>
      <c r="G41" s="7">
        <v>40</v>
      </c>
      <c r="H41" s="7">
        <v>38</v>
      </c>
      <c r="I41" s="7">
        <v>21</v>
      </c>
      <c r="J41" s="7">
        <v>21</v>
      </c>
      <c r="K41" s="7">
        <v>8</v>
      </c>
      <c r="L41" s="7">
        <v>29</v>
      </c>
      <c r="M41" s="7">
        <v>46</v>
      </c>
      <c r="N41" s="7">
        <v>95</v>
      </c>
    </row>
    <row r="42" spans="1:14" ht="18.75" customHeight="1">
      <c r="A42" s="7"/>
      <c r="B42" s="341" t="s">
        <v>434</v>
      </c>
      <c r="C42" s="146">
        <v>52</v>
      </c>
      <c r="D42" s="7">
        <f>SUM(E42:N42)</f>
        <v>1014</v>
      </c>
      <c r="E42" s="7">
        <v>438</v>
      </c>
      <c r="F42" s="7">
        <v>59</v>
      </c>
      <c r="G42" s="7">
        <v>40</v>
      </c>
      <c r="H42" s="7">
        <v>316</v>
      </c>
      <c r="I42" s="7">
        <v>25</v>
      </c>
      <c r="J42" s="7">
        <v>13</v>
      </c>
      <c r="K42" s="7">
        <v>8</v>
      </c>
      <c r="L42" s="7">
        <v>23</v>
      </c>
      <c r="M42" s="7">
        <v>19</v>
      </c>
      <c r="N42" s="7">
        <v>73</v>
      </c>
    </row>
    <row r="43" spans="1:14" ht="18.75" customHeight="1">
      <c r="A43" s="7"/>
      <c r="B43" s="341"/>
      <c r="C43" s="340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ht="18.75" customHeight="1">
      <c r="A44" s="339" t="s">
        <v>431</v>
      </c>
      <c r="B44" s="64"/>
      <c r="C44" s="25">
        <f>SUM(C45:C48)</f>
        <v>132</v>
      </c>
      <c r="D44" s="25">
        <f>SUM(D45:D48)</f>
        <v>5646</v>
      </c>
      <c r="E44" s="25">
        <f>SUM(E45:E48)</f>
        <v>1408</v>
      </c>
      <c r="F44" s="25">
        <f>SUM(F45:F48)</f>
        <v>737</v>
      </c>
      <c r="G44" s="25">
        <f>SUM(G45:G48)</f>
        <v>208</v>
      </c>
      <c r="H44" s="25">
        <f>SUM(H45:H48)</f>
        <v>651</v>
      </c>
      <c r="I44" s="25">
        <f>SUM(I45:I48)</f>
        <v>150</v>
      </c>
      <c r="J44" s="25">
        <f>SUM(J45:J48)</f>
        <v>125</v>
      </c>
      <c r="K44" s="25">
        <f>SUM(K45:K48)</f>
        <v>258</v>
      </c>
      <c r="L44" s="25">
        <f>SUM(L45:L48)</f>
        <v>350</v>
      </c>
      <c r="M44" s="25">
        <f>SUM(M45:M48)</f>
        <v>195</v>
      </c>
      <c r="N44" s="25">
        <f>SUM(N45:N48)</f>
        <v>1564</v>
      </c>
    </row>
    <row r="45" spans="1:14" ht="18.75" customHeight="1">
      <c r="A45" s="7"/>
      <c r="B45" s="341" t="s">
        <v>429</v>
      </c>
      <c r="C45" s="146">
        <v>37</v>
      </c>
      <c r="D45" s="7">
        <f>SUM(E45:N45)</f>
        <v>2127</v>
      </c>
      <c r="E45" s="7">
        <v>409</v>
      </c>
      <c r="F45" s="7">
        <v>592</v>
      </c>
      <c r="G45" s="7">
        <v>136</v>
      </c>
      <c r="H45" s="7">
        <v>284</v>
      </c>
      <c r="I45" s="7">
        <v>99</v>
      </c>
      <c r="J45" s="7">
        <v>66</v>
      </c>
      <c r="K45" s="7">
        <v>128</v>
      </c>
      <c r="L45" s="7">
        <v>91</v>
      </c>
      <c r="M45" s="7">
        <v>38</v>
      </c>
      <c r="N45" s="7">
        <v>284</v>
      </c>
    </row>
    <row r="46" spans="1:14" ht="18.75" customHeight="1">
      <c r="A46" s="7"/>
      <c r="B46" s="341" t="s">
        <v>427</v>
      </c>
      <c r="C46" s="146">
        <v>22</v>
      </c>
      <c r="D46" s="7">
        <f>SUM(E46:N46)</f>
        <v>597</v>
      </c>
      <c r="E46" s="7">
        <v>107</v>
      </c>
      <c r="F46" s="7">
        <v>45</v>
      </c>
      <c r="G46" s="7">
        <v>22</v>
      </c>
      <c r="H46" s="7">
        <v>54</v>
      </c>
      <c r="I46" s="7">
        <v>15</v>
      </c>
      <c r="J46" s="7">
        <v>6</v>
      </c>
      <c r="K46" s="7">
        <v>22</v>
      </c>
      <c r="L46" s="7">
        <v>101</v>
      </c>
      <c r="M46" s="7">
        <v>55</v>
      </c>
      <c r="N46" s="7">
        <v>170</v>
      </c>
    </row>
    <row r="47" spans="1:14" ht="18.75" customHeight="1">
      <c r="A47" s="7"/>
      <c r="B47" s="341" t="s">
        <v>426</v>
      </c>
      <c r="C47" s="146">
        <v>50</v>
      </c>
      <c r="D47" s="7">
        <f>SUM(E47:N47)</f>
        <v>2588</v>
      </c>
      <c r="E47" s="7">
        <v>804</v>
      </c>
      <c r="F47" s="7">
        <v>89</v>
      </c>
      <c r="G47" s="7">
        <v>37</v>
      </c>
      <c r="H47" s="7">
        <v>250</v>
      </c>
      <c r="I47" s="7">
        <v>28</v>
      </c>
      <c r="J47" s="7">
        <v>39</v>
      </c>
      <c r="K47" s="7">
        <v>98</v>
      </c>
      <c r="L47" s="7">
        <v>73</v>
      </c>
      <c r="M47" s="7">
        <v>76</v>
      </c>
      <c r="N47" s="7">
        <v>1094</v>
      </c>
    </row>
    <row r="48" spans="1:14" ht="18.75" customHeight="1">
      <c r="A48" s="7"/>
      <c r="B48" s="341" t="s">
        <v>424</v>
      </c>
      <c r="C48" s="146">
        <v>23</v>
      </c>
      <c r="D48" s="7">
        <f>SUM(E48:N48)</f>
        <v>334</v>
      </c>
      <c r="E48" s="7">
        <v>88</v>
      </c>
      <c r="F48" s="7">
        <v>11</v>
      </c>
      <c r="G48" s="7">
        <v>13</v>
      </c>
      <c r="H48" s="7">
        <v>63</v>
      </c>
      <c r="I48" s="7">
        <v>8</v>
      </c>
      <c r="J48" s="7">
        <v>14</v>
      </c>
      <c r="K48" s="7">
        <v>10</v>
      </c>
      <c r="L48" s="7">
        <v>85</v>
      </c>
      <c r="M48" s="7">
        <v>26</v>
      </c>
      <c r="N48" s="7">
        <v>16</v>
      </c>
    </row>
    <row r="49" spans="1:14" ht="18.75" customHeight="1">
      <c r="A49" s="7"/>
      <c r="B49" s="341"/>
      <c r="C49" s="340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ht="18.75" customHeight="1">
      <c r="A50" s="339" t="s">
        <v>422</v>
      </c>
      <c r="B50" s="64"/>
      <c r="C50" s="25">
        <f>SUM(C51:C56)</f>
        <v>114</v>
      </c>
      <c r="D50" s="25">
        <f>SUM(D51:D56)</f>
        <v>4259</v>
      </c>
      <c r="E50" s="25">
        <f>SUM(E51:E56)</f>
        <v>1193</v>
      </c>
      <c r="F50" s="25">
        <f>SUM(F51:F56)</f>
        <v>350</v>
      </c>
      <c r="G50" s="25">
        <f>SUM(G51:G56)</f>
        <v>67</v>
      </c>
      <c r="H50" s="25">
        <f>SUM(H51:H56)</f>
        <v>919</v>
      </c>
      <c r="I50" s="25">
        <f>SUM(I51:I56)</f>
        <v>129</v>
      </c>
      <c r="J50" s="25">
        <f>SUM(J51:J56)</f>
        <v>110</v>
      </c>
      <c r="K50" s="25">
        <f>SUM(K51:K56)</f>
        <v>50</v>
      </c>
      <c r="L50" s="25">
        <f>SUM(L51:L56)</f>
        <v>254</v>
      </c>
      <c r="M50" s="25">
        <f>SUM(M51:M56)</f>
        <v>168</v>
      </c>
      <c r="N50" s="25">
        <f>SUM(N51:N56)</f>
        <v>1019</v>
      </c>
    </row>
    <row r="51" spans="1:14" ht="18.75" customHeight="1">
      <c r="A51" s="7"/>
      <c r="B51" s="341" t="s">
        <v>420</v>
      </c>
      <c r="C51" s="146">
        <v>14</v>
      </c>
      <c r="D51" s="7">
        <f>SUM(E51:N51)</f>
        <v>237</v>
      </c>
      <c r="E51" s="7">
        <v>148</v>
      </c>
      <c r="F51" s="7">
        <v>19</v>
      </c>
      <c r="G51" s="7">
        <v>4</v>
      </c>
      <c r="H51" s="7">
        <v>7</v>
      </c>
      <c r="I51" s="7">
        <v>8</v>
      </c>
      <c r="J51" s="7">
        <v>13</v>
      </c>
      <c r="K51" s="7">
        <v>5</v>
      </c>
      <c r="L51" s="7">
        <v>1</v>
      </c>
      <c r="M51" s="7">
        <v>11</v>
      </c>
      <c r="N51" s="7">
        <v>21</v>
      </c>
    </row>
    <row r="52" spans="1:14" ht="18.75" customHeight="1">
      <c r="A52" s="7"/>
      <c r="B52" s="341" t="s">
        <v>418</v>
      </c>
      <c r="C52" s="146">
        <v>16</v>
      </c>
      <c r="D52" s="7">
        <f>SUM(E52:N52)</f>
        <v>1283</v>
      </c>
      <c r="E52" s="7">
        <v>317</v>
      </c>
      <c r="F52" s="7">
        <v>85</v>
      </c>
      <c r="G52" s="7">
        <v>7</v>
      </c>
      <c r="H52" s="7">
        <v>225</v>
      </c>
      <c r="I52" s="7">
        <v>59</v>
      </c>
      <c r="J52" s="7">
        <v>9</v>
      </c>
      <c r="K52" s="7">
        <v>4</v>
      </c>
      <c r="L52" s="7">
        <v>98</v>
      </c>
      <c r="M52" s="7">
        <v>35</v>
      </c>
      <c r="N52" s="7">
        <v>444</v>
      </c>
    </row>
    <row r="53" spans="1:14" ht="18.75" customHeight="1">
      <c r="A53" s="7"/>
      <c r="B53" s="341" t="s">
        <v>416</v>
      </c>
      <c r="C53" s="146">
        <v>29</v>
      </c>
      <c r="D53" s="7">
        <f>SUM(E53:N53)</f>
        <v>950</v>
      </c>
      <c r="E53" s="7">
        <v>136</v>
      </c>
      <c r="F53" s="7">
        <v>175</v>
      </c>
      <c r="G53" s="7">
        <v>17</v>
      </c>
      <c r="H53" s="7">
        <v>363</v>
      </c>
      <c r="I53" s="7">
        <v>7</v>
      </c>
      <c r="J53" s="7">
        <v>19</v>
      </c>
      <c r="K53" s="23" t="s">
        <v>20</v>
      </c>
      <c r="L53" s="7">
        <v>81</v>
      </c>
      <c r="M53" s="7">
        <v>35</v>
      </c>
      <c r="N53" s="7">
        <v>117</v>
      </c>
    </row>
    <row r="54" spans="1:14" ht="18.75" customHeight="1">
      <c r="A54" s="7"/>
      <c r="B54" s="341" t="s">
        <v>414</v>
      </c>
      <c r="C54" s="146">
        <v>29</v>
      </c>
      <c r="D54" s="7">
        <f>SUM(E54:N54)</f>
        <v>647</v>
      </c>
      <c r="E54" s="7">
        <v>227</v>
      </c>
      <c r="F54" s="7">
        <v>23</v>
      </c>
      <c r="G54" s="7">
        <v>8</v>
      </c>
      <c r="H54" s="7">
        <v>170</v>
      </c>
      <c r="I54" s="7">
        <v>39</v>
      </c>
      <c r="J54" s="7">
        <v>6</v>
      </c>
      <c r="K54" s="7">
        <v>14</v>
      </c>
      <c r="L54" s="7">
        <v>55</v>
      </c>
      <c r="M54" s="7">
        <v>36</v>
      </c>
      <c r="N54" s="7">
        <v>69</v>
      </c>
    </row>
    <row r="55" spans="1:14" ht="18.75" customHeight="1">
      <c r="A55" s="7"/>
      <c r="B55" s="341" t="s">
        <v>412</v>
      </c>
      <c r="C55" s="146">
        <v>13</v>
      </c>
      <c r="D55" s="7">
        <f>SUM(E55:N55)</f>
        <v>267</v>
      </c>
      <c r="E55" s="7">
        <v>32</v>
      </c>
      <c r="F55" s="7">
        <v>5</v>
      </c>
      <c r="G55" s="7">
        <v>4</v>
      </c>
      <c r="H55" s="7">
        <v>35</v>
      </c>
      <c r="I55" s="7">
        <v>3</v>
      </c>
      <c r="J55" s="7">
        <v>15</v>
      </c>
      <c r="K55" s="7">
        <v>26</v>
      </c>
      <c r="L55" s="7">
        <v>5</v>
      </c>
      <c r="M55" s="7">
        <v>7</v>
      </c>
      <c r="N55" s="7">
        <v>135</v>
      </c>
    </row>
    <row r="56" spans="1:14" ht="18.75" customHeight="1">
      <c r="A56" s="7"/>
      <c r="B56" s="341" t="s">
        <v>411</v>
      </c>
      <c r="C56" s="146">
        <v>13</v>
      </c>
      <c r="D56" s="7">
        <f>SUM(E56:N56)</f>
        <v>875</v>
      </c>
      <c r="E56" s="7">
        <v>333</v>
      </c>
      <c r="F56" s="7">
        <v>43</v>
      </c>
      <c r="G56" s="7">
        <v>27</v>
      </c>
      <c r="H56" s="7">
        <v>119</v>
      </c>
      <c r="I56" s="7">
        <v>13</v>
      </c>
      <c r="J56" s="7">
        <v>48</v>
      </c>
      <c r="K56" s="7">
        <v>1</v>
      </c>
      <c r="L56" s="7">
        <v>14</v>
      </c>
      <c r="M56" s="7">
        <v>44</v>
      </c>
      <c r="N56" s="7">
        <v>233</v>
      </c>
    </row>
    <row r="57" spans="1:14" ht="18.75" customHeight="1">
      <c r="A57" s="7"/>
      <c r="B57" s="341"/>
      <c r="C57" s="340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18.75" customHeight="1">
      <c r="A58" s="339" t="s">
        <v>408</v>
      </c>
      <c r="B58" s="64"/>
      <c r="C58" s="25">
        <f>SUM(C59:C62)</f>
        <v>145</v>
      </c>
      <c r="D58" s="25">
        <f>SUM(D59:D62)</f>
        <v>14266</v>
      </c>
      <c r="E58" s="25">
        <f>SUM(E59:E62)</f>
        <v>4651</v>
      </c>
      <c r="F58" s="25">
        <f>SUM(F59:F62)</f>
        <v>533</v>
      </c>
      <c r="G58" s="25">
        <f>SUM(G59:G62)</f>
        <v>231</v>
      </c>
      <c r="H58" s="25">
        <f>SUM(H59:H62)</f>
        <v>4719</v>
      </c>
      <c r="I58" s="25">
        <f>SUM(I59:I62)</f>
        <v>422</v>
      </c>
      <c r="J58" s="25">
        <f>SUM(J59:J62)</f>
        <v>396</v>
      </c>
      <c r="K58" s="25">
        <f>SUM(K59:K62)</f>
        <v>310</v>
      </c>
      <c r="L58" s="25">
        <f>SUM(L59:L62)</f>
        <v>291</v>
      </c>
      <c r="M58" s="25">
        <f>SUM(M59:M62)</f>
        <v>692</v>
      </c>
      <c r="N58" s="25">
        <f>SUM(N59:N62)</f>
        <v>2021</v>
      </c>
    </row>
    <row r="59" spans="1:14" ht="18.75" customHeight="1">
      <c r="A59" s="7"/>
      <c r="B59" s="341" t="s">
        <v>406</v>
      </c>
      <c r="C59" s="146">
        <v>41</v>
      </c>
      <c r="D59" s="7">
        <f>SUM(E59:N59)</f>
        <v>756</v>
      </c>
      <c r="E59" s="7">
        <v>245</v>
      </c>
      <c r="F59" s="7">
        <v>37</v>
      </c>
      <c r="G59" s="7">
        <v>19</v>
      </c>
      <c r="H59" s="7">
        <v>32</v>
      </c>
      <c r="I59" s="7">
        <v>26</v>
      </c>
      <c r="J59" s="7">
        <v>22</v>
      </c>
      <c r="K59" s="7">
        <v>9</v>
      </c>
      <c r="L59" s="7">
        <v>8</v>
      </c>
      <c r="M59" s="7">
        <v>189</v>
      </c>
      <c r="N59" s="7">
        <v>169</v>
      </c>
    </row>
    <row r="60" spans="1:14" ht="18.75" customHeight="1">
      <c r="A60" s="7"/>
      <c r="B60" s="341" t="s">
        <v>404</v>
      </c>
      <c r="C60" s="146">
        <v>44</v>
      </c>
      <c r="D60" s="7">
        <f>SUM(E60:N60)</f>
        <v>10389</v>
      </c>
      <c r="E60" s="7">
        <v>3704</v>
      </c>
      <c r="F60" s="7">
        <v>275</v>
      </c>
      <c r="G60" s="7">
        <v>85</v>
      </c>
      <c r="H60" s="7">
        <v>4032</v>
      </c>
      <c r="I60" s="7">
        <v>311</v>
      </c>
      <c r="J60" s="7">
        <v>182</v>
      </c>
      <c r="K60" s="7">
        <v>146</v>
      </c>
      <c r="L60" s="7">
        <v>184</v>
      </c>
      <c r="M60" s="7">
        <v>270</v>
      </c>
      <c r="N60" s="7">
        <v>1200</v>
      </c>
    </row>
    <row r="61" spans="1:14" ht="18.75" customHeight="1">
      <c r="A61" s="7"/>
      <c r="B61" s="341" t="s">
        <v>402</v>
      </c>
      <c r="C61" s="146">
        <v>43</v>
      </c>
      <c r="D61" s="7">
        <f>SUM(E61:N61)</f>
        <v>2360</v>
      </c>
      <c r="E61" s="7">
        <v>489</v>
      </c>
      <c r="F61" s="7">
        <v>176</v>
      </c>
      <c r="G61" s="7">
        <v>97</v>
      </c>
      <c r="H61" s="7">
        <v>546</v>
      </c>
      <c r="I61" s="7">
        <v>43</v>
      </c>
      <c r="J61" s="7">
        <v>80</v>
      </c>
      <c r="K61" s="7">
        <v>67</v>
      </c>
      <c r="L61" s="7">
        <v>37</v>
      </c>
      <c r="M61" s="7">
        <v>193</v>
      </c>
      <c r="N61" s="7">
        <v>632</v>
      </c>
    </row>
    <row r="62" spans="1:14" ht="18.75" customHeight="1">
      <c r="A62" s="7"/>
      <c r="B62" s="341" t="s">
        <v>400</v>
      </c>
      <c r="C62" s="146">
        <v>17</v>
      </c>
      <c r="D62" s="7">
        <f>SUM(E62:N62)</f>
        <v>761</v>
      </c>
      <c r="E62" s="7">
        <v>213</v>
      </c>
      <c r="F62" s="7">
        <v>45</v>
      </c>
      <c r="G62" s="7">
        <v>30</v>
      </c>
      <c r="H62" s="7">
        <v>109</v>
      </c>
      <c r="I62" s="7">
        <v>42</v>
      </c>
      <c r="J62" s="7">
        <v>112</v>
      </c>
      <c r="K62" s="7">
        <v>88</v>
      </c>
      <c r="L62" s="7">
        <v>62</v>
      </c>
      <c r="M62" s="7">
        <v>40</v>
      </c>
      <c r="N62" s="7">
        <v>20</v>
      </c>
    </row>
    <row r="63" spans="1:14" ht="18.75" customHeight="1">
      <c r="A63" s="7"/>
      <c r="B63" s="341"/>
      <c r="C63" s="340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8.75" customHeight="1">
      <c r="A64" s="339" t="s">
        <v>397</v>
      </c>
      <c r="B64" s="64"/>
      <c r="C64" s="25">
        <f>SUM(C65)</f>
        <v>26</v>
      </c>
      <c r="D64" s="25">
        <f>SUM(D65)</f>
        <v>912</v>
      </c>
      <c r="E64" s="25">
        <f>SUM(E65)</f>
        <v>416</v>
      </c>
      <c r="F64" s="25">
        <f>SUM(F65)</f>
        <v>91</v>
      </c>
      <c r="G64" s="25">
        <f>SUM(G65)</f>
        <v>44</v>
      </c>
      <c r="H64" s="25">
        <f>SUM(H65)</f>
        <v>118</v>
      </c>
      <c r="I64" s="25">
        <f>SUM(I65)</f>
        <v>20</v>
      </c>
      <c r="J64" s="25">
        <f>SUM(J65)</f>
        <v>89</v>
      </c>
      <c r="K64" s="25">
        <f>SUM(K65)</f>
        <v>13</v>
      </c>
      <c r="L64" s="25">
        <f>SUM(L65)</f>
        <v>22</v>
      </c>
      <c r="M64" s="25">
        <f>SUM(M65)</f>
        <v>19</v>
      </c>
      <c r="N64" s="25">
        <f>SUM(N65)</f>
        <v>80</v>
      </c>
    </row>
    <row r="65" spans="1:14" ht="18.75" customHeight="1">
      <c r="A65" s="8"/>
      <c r="B65" s="338" t="s">
        <v>395</v>
      </c>
      <c r="C65" s="51">
        <v>26</v>
      </c>
      <c r="D65" s="8">
        <f>SUM(E65:N65)</f>
        <v>912</v>
      </c>
      <c r="E65" s="8">
        <v>416</v>
      </c>
      <c r="F65" s="8">
        <v>91</v>
      </c>
      <c r="G65" s="8">
        <v>44</v>
      </c>
      <c r="H65" s="8">
        <v>118</v>
      </c>
      <c r="I65" s="8">
        <v>20</v>
      </c>
      <c r="J65" s="8">
        <v>89</v>
      </c>
      <c r="K65" s="8">
        <v>13</v>
      </c>
      <c r="L65" s="8">
        <v>22</v>
      </c>
      <c r="M65" s="8">
        <v>19</v>
      </c>
      <c r="N65" s="8">
        <v>80</v>
      </c>
    </row>
    <row r="66" spans="1:14" ht="18.75" customHeight="1">
      <c r="A66" s="337" t="s">
        <v>452</v>
      </c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 customHeight="1">
      <c r="A67" s="6" t="s">
        <v>332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8.75" customHeight="1">
      <c r="A69" s="311"/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</row>
    <row r="70" spans="1:14" ht="18.75" customHeight="1">
      <c r="A70" s="311"/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</row>
  </sheetData>
  <sheetProtection/>
  <mergeCells count="22">
    <mergeCell ref="A7:B7"/>
    <mergeCell ref="A9:B9"/>
    <mergeCell ref="A10:B10"/>
    <mergeCell ref="A5:B6"/>
    <mergeCell ref="A15:B15"/>
    <mergeCell ref="A16:B16"/>
    <mergeCell ref="A18:B18"/>
    <mergeCell ref="A21:B21"/>
    <mergeCell ref="A11:B11"/>
    <mergeCell ref="A12:B12"/>
    <mergeCell ref="A13:B13"/>
    <mergeCell ref="A14:B14"/>
    <mergeCell ref="A1:C1"/>
    <mergeCell ref="M1:N1"/>
    <mergeCell ref="A3:N3"/>
    <mergeCell ref="D5:N5"/>
    <mergeCell ref="A58:B58"/>
    <mergeCell ref="A64:B64"/>
    <mergeCell ref="A27:B27"/>
    <mergeCell ref="A37:B37"/>
    <mergeCell ref="A44:B44"/>
    <mergeCell ref="A50:B50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尾村国男</dc:creator>
  <cp:keywords/>
  <dc:description/>
  <cp:lastModifiedBy>yutaka-k</cp:lastModifiedBy>
  <cp:lastPrinted>2013-06-05T01:20:21Z</cp:lastPrinted>
  <dcterms:created xsi:type="dcterms:W3CDTF">1998-03-25T08:29:28Z</dcterms:created>
  <dcterms:modified xsi:type="dcterms:W3CDTF">2013-06-05T01:21:15Z</dcterms:modified>
  <cp:category/>
  <cp:version/>
  <cp:contentType/>
  <cp:contentStatus/>
</cp:coreProperties>
</file>