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00" windowWidth="9690" windowHeight="5865" activeTab="12"/>
  </bookViews>
  <sheets>
    <sheet name="158" sheetId="1" r:id="rId1"/>
    <sheet name="160" sheetId="2" r:id="rId2"/>
    <sheet name="162" sheetId="3" r:id="rId3"/>
    <sheet name="164" sheetId="4" r:id="rId4"/>
    <sheet name="166" sheetId="5" r:id="rId5"/>
    <sheet name="168" sheetId="6" r:id="rId6"/>
    <sheet name="170" sheetId="7" r:id="rId7"/>
    <sheet name="172" sheetId="8" r:id="rId8"/>
    <sheet name="174" sheetId="9" r:id="rId9"/>
    <sheet name="176" sheetId="10" r:id="rId10"/>
    <sheet name="178" sheetId="11" r:id="rId11"/>
    <sheet name="180" sheetId="12" r:id="rId12"/>
    <sheet name="182" sheetId="13" r:id="rId13"/>
  </sheets>
  <definedNames>
    <definedName name="_xlnm.Print_Area" localSheetId="0">'158'!$A$1:$Q$71</definedName>
    <definedName name="_xlnm.Print_Area" localSheetId="1">'160'!$A$1:$T$77</definedName>
    <definedName name="_xlnm.Print_Area" localSheetId="2">'162'!$A$1:$T$59</definedName>
    <definedName name="_xlnm.Print_Area" localSheetId="3">'164'!$A$1:$T$68</definedName>
    <definedName name="_xlnm.Print_Area" localSheetId="4">'166'!$A$1:$V$64</definedName>
    <definedName name="_xlnm.Print_Area" localSheetId="5">'168'!$A$1:$Y$68</definedName>
    <definedName name="_xlnm.Print_Area" localSheetId="6">'170'!$A$1:$Y$68</definedName>
    <definedName name="_xlnm.Print_Area" localSheetId="7">'172'!$A$1:$S$68</definedName>
    <definedName name="_xlnm.Print_Area" localSheetId="8">'174'!$A$1:$AG$69</definedName>
    <definedName name="_xlnm.Print_Area" localSheetId="9">'176'!$A$1:$AC$69</definedName>
    <definedName name="_xlnm.Print_Area" localSheetId="10">'178'!$A$1:$AC$69</definedName>
    <definedName name="_xlnm.Print_Area" localSheetId="11">'180'!$A$1:$W$68</definedName>
    <definedName name="_xlnm.Print_Area" localSheetId="12">'182'!$A$1:$W$68</definedName>
  </definedNames>
  <calcPr fullCalcOnLoad="1"/>
</workbook>
</file>

<file path=xl/sharedStrings.xml><?xml version="1.0" encoding="utf-8"?>
<sst xmlns="http://schemas.openxmlformats.org/spreadsheetml/2006/main" count="2107" uniqueCount="489">
  <si>
    <t>（単位：人）</t>
  </si>
  <si>
    <t>計</t>
  </si>
  <si>
    <t>就　　業　　者</t>
  </si>
  <si>
    <t>完　全　失　業　者</t>
  </si>
  <si>
    <t>男</t>
  </si>
  <si>
    <t>女</t>
  </si>
  <si>
    <t>金沢市</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</si>
  <si>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</si>
  <si>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</si>
  <si>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</si>
  <si>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</si>
  <si>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</si>
  <si>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</si>
  <si>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</si>
  <si>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</si>
  <si>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</si>
  <si>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</si>
  <si>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</si>
  <si>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</si>
  <si>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</si>
  <si>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</si>
  <si>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</si>
  <si>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</si>
  <si>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</si>
  <si>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</si>
  <si>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</si>
  <si>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</si>
  <si>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</si>
  <si>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</si>
  <si>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</si>
  <si>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</si>
  <si>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</si>
  <si>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</si>
  <si>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</si>
  <si>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</si>
  <si>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</si>
  <si>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</si>
  <si>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</si>
  <si>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</si>
  <si>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</si>
  <si>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</si>
  <si>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</si>
  <si>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</si>
  <si>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</si>
  <si>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</si>
  <si>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</si>
  <si>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</si>
  <si>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</si>
  <si>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</si>
  <si>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</si>
  <si>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</si>
  <si>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</si>
  <si>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</si>
  <si>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</si>
  <si>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</si>
  <si>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資料　総務庁統計局「国勢調査報告」</t>
  </si>
  <si>
    <t>昭和60年</t>
  </si>
  <si>
    <t>総　　　　　　数</t>
  </si>
  <si>
    <t>非　労　働　力</t>
  </si>
  <si>
    <r>
      <t>年 次</t>
    </r>
    <r>
      <rPr>
        <sz val="12"/>
        <rFont val="ＭＳ 明朝"/>
        <family val="1"/>
      </rPr>
      <t xml:space="preserve"> </t>
    </r>
    <r>
      <rPr>
        <sz val="12"/>
        <rFont val="ＭＳ 明朝"/>
        <family val="1"/>
      </rPr>
      <t>及</t>
    </r>
    <r>
      <rPr>
        <sz val="12"/>
        <rFont val="ＭＳ 明朝"/>
        <family val="1"/>
      </rPr>
      <t xml:space="preserve"> </t>
    </r>
    <r>
      <rPr>
        <sz val="12"/>
        <rFont val="ＭＳ 明朝"/>
        <family val="1"/>
      </rPr>
      <t>び　　市</t>
    </r>
    <r>
      <rPr>
        <sz val="12"/>
        <rFont val="ＭＳ 明朝"/>
        <family val="1"/>
      </rPr>
      <t xml:space="preserve"> </t>
    </r>
    <r>
      <rPr>
        <sz val="12"/>
        <rFont val="ＭＳ 明朝"/>
        <family val="1"/>
      </rPr>
      <t>町</t>
    </r>
    <r>
      <rPr>
        <sz val="12"/>
        <rFont val="ＭＳ 明朝"/>
        <family val="1"/>
      </rPr>
      <t xml:space="preserve"> </t>
    </r>
    <r>
      <rPr>
        <sz val="12"/>
        <rFont val="ＭＳ 明朝"/>
        <family val="1"/>
      </rPr>
      <t>村</t>
    </r>
    <r>
      <rPr>
        <sz val="12"/>
        <rFont val="ＭＳ 明朝"/>
        <family val="1"/>
      </rPr>
      <t xml:space="preserve"> </t>
    </r>
    <r>
      <rPr>
        <sz val="12"/>
        <rFont val="ＭＳ 明朝"/>
        <family val="1"/>
      </rPr>
      <t>別</t>
    </r>
  </si>
  <si>
    <t>87  市  町  村  別  労  働  力  状  態  別  人  口（各年10月1日現在）</t>
  </si>
  <si>
    <t>平成2年</t>
  </si>
  <si>
    <t>労　　　　　　　働　　    　力</t>
  </si>
  <si>
    <r>
      <t>1</t>
    </r>
    <r>
      <rPr>
        <sz val="12"/>
        <rFont val="ＭＳ 明朝"/>
        <family val="1"/>
      </rPr>
      <t>58  労働及び賃金</t>
    </r>
  </si>
  <si>
    <t>１４　　労　　　働　　　及　　　び　　　賃　　　金</t>
  </si>
  <si>
    <r>
      <t>労働及び賃金　1</t>
    </r>
    <r>
      <rPr>
        <sz val="12"/>
        <rFont val="ＭＳ 明朝"/>
        <family val="1"/>
      </rPr>
      <t>59</t>
    </r>
  </si>
  <si>
    <t>160  労働及び賃金</t>
  </si>
  <si>
    <t>分 類 不 能 の 産 業</t>
  </si>
  <si>
    <t>公務</t>
  </si>
  <si>
    <t>サービス業</t>
  </si>
  <si>
    <t>不動産業</t>
  </si>
  <si>
    <t>金融・保険業</t>
  </si>
  <si>
    <t>卸売・小売業、飲食店</t>
  </si>
  <si>
    <t>運輸・通信業</t>
  </si>
  <si>
    <t>電気･ガス･熱供給･水道業</t>
  </si>
  <si>
    <t>第　3　次　産　業</t>
  </si>
  <si>
    <t>製造業</t>
  </si>
  <si>
    <t>建設業</t>
  </si>
  <si>
    <t>鉱業</t>
  </si>
  <si>
    <t>第　2　次　産　業</t>
  </si>
  <si>
    <t>漁業</t>
  </si>
  <si>
    <t>林業</t>
  </si>
  <si>
    <t>農業</t>
  </si>
  <si>
    <t>第　1　次　産　業</t>
  </si>
  <si>
    <t>総               数</t>
  </si>
  <si>
    <r>
      <t>7</t>
    </r>
    <r>
      <rPr>
        <sz val="12"/>
        <rFont val="ＭＳ 明朝"/>
        <family val="1"/>
      </rPr>
      <t xml:space="preserve">  </t>
    </r>
    <r>
      <rPr>
        <sz val="12"/>
        <rFont val="ＭＳ 明朝"/>
        <family val="1"/>
      </rPr>
      <t>年</t>
    </r>
  </si>
  <si>
    <r>
      <t>昭和6</t>
    </r>
    <r>
      <rPr>
        <sz val="12"/>
        <rFont val="ＭＳ 明朝"/>
        <family val="1"/>
      </rPr>
      <t>0</t>
    </r>
    <r>
      <rPr>
        <sz val="12"/>
        <rFont val="ＭＳ 明朝"/>
        <family val="1"/>
      </rPr>
      <t>年</t>
    </r>
  </si>
  <si>
    <t>増減率(%)</t>
  </si>
  <si>
    <t>産　業　別　割　合</t>
  </si>
  <si>
    <r>
      <t>平成2</t>
    </r>
    <r>
      <rPr>
        <sz val="12"/>
        <rFont val="ＭＳ 明朝"/>
        <family val="1"/>
      </rPr>
      <t>年～</t>
    </r>
    <r>
      <rPr>
        <sz val="12"/>
        <rFont val="ＭＳ 明朝"/>
        <family val="1"/>
      </rPr>
      <t>7</t>
    </r>
    <r>
      <rPr>
        <sz val="12"/>
        <rFont val="ＭＳ 明朝"/>
        <family val="1"/>
      </rPr>
      <t>年の　　　　　　　　　増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減</t>
    </r>
  </si>
  <si>
    <t>産業（大分類）別</t>
  </si>
  <si>
    <r>
      <rPr>
        <sz val="12"/>
        <rFont val="ＭＳ 明朝"/>
        <family val="1"/>
      </rPr>
      <t>(1)</t>
    </r>
    <r>
      <rPr>
        <sz val="12"/>
        <rFont val="ＭＳ 明朝"/>
        <family val="1"/>
      </rPr>
      <t>　産業（大分類）別就業者数とその割合（各年1</t>
    </r>
    <r>
      <rPr>
        <sz val="12"/>
        <rFont val="ＭＳ 明朝"/>
        <family val="1"/>
      </rPr>
      <t>0</t>
    </r>
    <r>
      <rPr>
        <sz val="12"/>
        <rFont val="ＭＳ 明朝"/>
        <family val="1"/>
      </rPr>
      <t>月</t>
    </r>
    <r>
      <rPr>
        <sz val="12"/>
        <rFont val="ＭＳ 明朝"/>
        <family val="1"/>
      </rPr>
      <t>1</t>
    </r>
    <r>
      <rPr>
        <sz val="12"/>
        <rFont val="ＭＳ 明朝"/>
        <family val="1"/>
      </rPr>
      <t>日現在）</t>
    </r>
  </si>
  <si>
    <t>88　　　産　  　業　  　別　  　就　　  業  　　者  　　数</t>
  </si>
  <si>
    <r>
      <t>増 減</t>
    </r>
    <r>
      <rPr>
        <sz val="12"/>
        <rFont val="ＭＳ 明朝"/>
        <family val="1"/>
      </rPr>
      <t xml:space="preserve"> </t>
    </r>
    <r>
      <rPr>
        <sz val="12"/>
        <rFont val="ＭＳ 明朝"/>
        <family val="1"/>
      </rPr>
      <t>数</t>
    </r>
  </si>
  <si>
    <t>就　　業　　者　　数</t>
  </si>
  <si>
    <r>
      <t>注　</t>
    </r>
    <r>
      <rPr>
        <sz val="12"/>
        <rFont val="ＭＳ 明朝"/>
        <family val="1"/>
      </rPr>
      <t xml:space="preserve">1) </t>
    </r>
    <r>
      <rPr>
        <sz val="12"/>
        <rFont val="ＭＳ 明朝"/>
        <family val="1"/>
      </rPr>
      <t>は従業上の地位「不詳」を、2</t>
    </r>
    <r>
      <rPr>
        <sz val="12"/>
        <rFont val="ＭＳ 明朝"/>
        <family val="1"/>
      </rPr>
      <t xml:space="preserve">) </t>
    </r>
    <r>
      <rPr>
        <sz val="12"/>
        <rFont val="ＭＳ 明朝"/>
        <family val="1"/>
      </rPr>
      <t>は「家庭内職者」を含む。</t>
    </r>
  </si>
  <si>
    <t>分類不能の産業</t>
  </si>
  <si>
    <t>―</t>
  </si>
  <si>
    <t>卸売業、小売業、飲食店</t>
  </si>
  <si>
    <t>総数</t>
  </si>
  <si>
    <t>家族従業者</t>
  </si>
  <si>
    <t>雇人のない　　　　　
業　    主
2)</t>
  </si>
  <si>
    <r>
      <t xml:space="preserve">雇人のある </t>
    </r>
    <r>
      <rPr>
        <sz val="12"/>
        <rFont val="ＭＳ 明朝"/>
        <family val="1"/>
      </rPr>
      <t xml:space="preserve">  
</t>
    </r>
    <r>
      <rPr>
        <sz val="12"/>
        <rFont val="ＭＳ 明朝"/>
        <family val="1"/>
      </rPr>
      <t>業</t>
    </r>
    <r>
      <rPr>
        <sz val="12"/>
        <rFont val="ＭＳ 明朝"/>
        <family val="1"/>
      </rPr>
      <t xml:space="preserve">      </t>
    </r>
    <r>
      <rPr>
        <sz val="12"/>
        <rFont val="ＭＳ 明朝"/>
        <family val="1"/>
      </rPr>
      <t>主</t>
    </r>
  </si>
  <si>
    <t>役　　員</t>
  </si>
  <si>
    <t>雇　用　者</t>
  </si>
  <si>
    <r>
      <t>総　</t>
    </r>
    <r>
      <rPr>
        <sz val="12"/>
        <rFont val="ＭＳ 明朝"/>
        <family val="1"/>
      </rPr>
      <t xml:space="preserve">数
</t>
    </r>
    <r>
      <rPr>
        <sz val="12"/>
        <rFont val="ＭＳ 明朝"/>
        <family val="1"/>
      </rPr>
      <t>1)</t>
    </r>
  </si>
  <si>
    <t>産業（大分類）別</t>
  </si>
  <si>
    <r>
      <t xml:space="preserve">(2)  </t>
    </r>
    <r>
      <rPr>
        <sz val="12"/>
        <rFont val="ＭＳ 明朝"/>
        <family val="1"/>
      </rPr>
      <t>産業（大分類）別従業上地位（</t>
    </r>
    <r>
      <rPr>
        <sz val="12"/>
        <rFont val="ＭＳ 明朝"/>
        <family val="1"/>
      </rPr>
      <t>5</t>
    </r>
    <r>
      <rPr>
        <sz val="12"/>
        <rFont val="ＭＳ 明朝"/>
        <family val="1"/>
      </rPr>
      <t>区分）別</t>
    </r>
    <r>
      <rPr>
        <sz val="12"/>
        <rFont val="ＭＳ 明朝"/>
        <family val="1"/>
      </rPr>
      <t>15</t>
    </r>
    <r>
      <rPr>
        <sz val="12"/>
        <rFont val="ＭＳ 明朝"/>
        <family val="1"/>
      </rPr>
      <t>歳以上就業者数（平成</t>
    </r>
    <r>
      <rPr>
        <sz val="12"/>
        <rFont val="ＭＳ 明朝"/>
        <family val="1"/>
      </rPr>
      <t>7</t>
    </r>
    <r>
      <rPr>
        <sz val="12"/>
        <rFont val="ＭＳ 明朝"/>
        <family val="1"/>
      </rPr>
      <t>年1</t>
    </r>
    <r>
      <rPr>
        <sz val="12"/>
        <rFont val="ＭＳ 明朝"/>
        <family val="1"/>
      </rPr>
      <t>0</t>
    </r>
    <r>
      <rPr>
        <sz val="12"/>
        <rFont val="ＭＳ 明朝"/>
        <family val="1"/>
      </rPr>
      <t>月</t>
    </r>
    <r>
      <rPr>
        <sz val="12"/>
        <rFont val="ＭＳ 明朝"/>
        <family val="1"/>
      </rPr>
      <t>1</t>
    </r>
    <r>
      <rPr>
        <sz val="12"/>
        <rFont val="ＭＳ 明朝"/>
        <family val="1"/>
      </rPr>
      <t>日現在）</t>
    </r>
  </si>
  <si>
    <t>87 　 産 　業 　別 　就 　業 　者 　数（つづき）</t>
  </si>
  <si>
    <t>労働及び賃金　161</t>
  </si>
  <si>
    <t>資料　石川県労政訓練課「石川県労働組合調査」</t>
  </si>
  <si>
    <t>―</t>
  </si>
  <si>
    <t>分類不能の産業</t>
  </si>
  <si>
    <t>公務</t>
  </si>
  <si>
    <t>サービス業</t>
  </si>
  <si>
    <t xml:space="preserve">不動産業   </t>
  </si>
  <si>
    <t>金融・保険業</t>
  </si>
  <si>
    <t>運輸・通信業</t>
  </si>
  <si>
    <t>製造業</t>
  </si>
  <si>
    <t>建設業</t>
  </si>
  <si>
    <t>漁業・水産・養殖業</t>
  </si>
  <si>
    <t>林業・狩猟業</t>
  </si>
  <si>
    <t>平成6年</t>
  </si>
  <si>
    <t>組合員数</t>
  </si>
  <si>
    <t>組合数</t>
  </si>
  <si>
    <r>
      <t>1</t>
    </r>
    <r>
      <rPr>
        <sz val="12"/>
        <rFont val="ＭＳ 明朝"/>
        <family val="1"/>
      </rPr>
      <t>,000</t>
    </r>
    <r>
      <rPr>
        <sz val="12"/>
        <rFont val="ＭＳ 明朝"/>
        <family val="1"/>
      </rPr>
      <t>人以上</t>
    </r>
  </si>
  <si>
    <r>
      <t>5</t>
    </r>
    <r>
      <rPr>
        <sz val="12"/>
        <rFont val="ＭＳ 明朝"/>
        <family val="1"/>
      </rPr>
      <t>00</t>
    </r>
    <r>
      <rPr>
        <sz val="12"/>
        <rFont val="ＭＳ 明朝"/>
        <family val="1"/>
      </rPr>
      <t>～</t>
    </r>
    <r>
      <rPr>
        <sz val="12"/>
        <rFont val="ＭＳ 明朝"/>
        <family val="1"/>
      </rPr>
      <t>999</t>
    </r>
    <r>
      <rPr>
        <sz val="12"/>
        <rFont val="ＭＳ 明朝"/>
        <family val="1"/>
      </rPr>
      <t>人</t>
    </r>
  </si>
  <si>
    <r>
      <t>3</t>
    </r>
    <r>
      <rPr>
        <sz val="12"/>
        <rFont val="ＭＳ 明朝"/>
        <family val="1"/>
      </rPr>
      <t>00</t>
    </r>
    <r>
      <rPr>
        <sz val="12"/>
        <rFont val="ＭＳ 明朝"/>
        <family val="1"/>
      </rPr>
      <t>～</t>
    </r>
    <r>
      <rPr>
        <sz val="12"/>
        <rFont val="ＭＳ 明朝"/>
        <family val="1"/>
      </rPr>
      <t>499</t>
    </r>
    <r>
      <rPr>
        <sz val="12"/>
        <rFont val="ＭＳ 明朝"/>
        <family val="1"/>
      </rPr>
      <t>人</t>
    </r>
  </si>
  <si>
    <r>
      <t>1</t>
    </r>
    <r>
      <rPr>
        <sz val="12"/>
        <rFont val="ＭＳ 明朝"/>
        <family val="1"/>
      </rPr>
      <t>00</t>
    </r>
    <r>
      <rPr>
        <sz val="12"/>
        <rFont val="ＭＳ 明朝"/>
        <family val="1"/>
      </rPr>
      <t>～</t>
    </r>
    <r>
      <rPr>
        <sz val="12"/>
        <rFont val="ＭＳ 明朝"/>
        <family val="1"/>
      </rPr>
      <t>299</t>
    </r>
    <r>
      <rPr>
        <sz val="12"/>
        <rFont val="ＭＳ 明朝"/>
        <family val="1"/>
      </rPr>
      <t>人</t>
    </r>
  </si>
  <si>
    <t>年 次 及 び 産 業 別</t>
  </si>
  <si>
    <t>女</t>
  </si>
  <si>
    <t>男</t>
  </si>
  <si>
    <t>計</t>
  </si>
  <si>
    <t>組合員数</t>
  </si>
  <si>
    <t>組合数</t>
  </si>
  <si>
    <t>組　合　員　数</t>
  </si>
  <si>
    <r>
      <t>3</t>
    </r>
    <r>
      <rPr>
        <sz val="12"/>
        <rFont val="ＭＳ 明朝"/>
        <family val="1"/>
      </rPr>
      <t>0</t>
    </r>
    <r>
      <rPr>
        <sz val="12"/>
        <rFont val="ＭＳ 明朝"/>
        <family val="1"/>
      </rPr>
      <t>～</t>
    </r>
    <r>
      <rPr>
        <sz val="12"/>
        <rFont val="ＭＳ 明朝"/>
        <family val="1"/>
      </rPr>
      <t>99</t>
    </r>
    <r>
      <rPr>
        <sz val="12"/>
        <rFont val="ＭＳ 明朝"/>
        <family val="1"/>
      </rPr>
      <t>人</t>
    </r>
  </si>
  <si>
    <r>
      <t>2</t>
    </r>
    <r>
      <rPr>
        <sz val="12"/>
        <rFont val="ＭＳ 明朝"/>
        <family val="1"/>
      </rPr>
      <t>9</t>
    </r>
    <r>
      <rPr>
        <sz val="12"/>
        <rFont val="ＭＳ 明朝"/>
        <family val="1"/>
      </rPr>
      <t>人以下</t>
    </r>
  </si>
  <si>
    <t>年次及び産業別</t>
  </si>
  <si>
    <t>89　労 働 組 合 数 及 び 組 合 員 数（各年度3月31日現在）</t>
  </si>
  <si>
    <t>162  労働及び賃金</t>
  </si>
  <si>
    <r>
      <t xml:space="preserve">(1)  </t>
    </r>
    <r>
      <rPr>
        <sz val="12"/>
        <rFont val="ＭＳ 明朝"/>
        <family val="1"/>
      </rPr>
      <t>産</t>
    </r>
    <r>
      <rPr>
        <sz val="12"/>
        <rFont val="ＭＳ 明朝"/>
        <family val="1"/>
      </rPr>
      <t xml:space="preserve"> </t>
    </r>
    <r>
      <rPr>
        <sz val="12"/>
        <rFont val="ＭＳ 明朝"/>
        <family val="1"/>
      </rPr>
      <t>業</t>
    </r>
    <r>
      <rPr>
        <sz val="12"/>
        <rFont val="ＭＳ 明朝"/>
        <family val="1"/>
      </rPr>
      <t xml:space="preserve"> </t>
    </r>
    <r>
      <rPr>
        <sz val="12"/>
        <rFont val="ＭＳ 明朝"/>
        <family val="1"/>
      </rPr>
      <t>別</t>
    </r>
    <r>
      <rPr>
        <sz val="12"/>
        <rFont val="ＭＳ 明朝"/>
        <family val="1"/>
      </rPr>
      <t xml:space="preserve"> </t>
    </r>
    <r>
      <rPr>
        <sz val="12"/>
        <rFont val="ＭＳ 明朝"/>
        <family val="1"/>
      </rPr>
      <t>規</t>
    </r>
    <r>
      <rPr>
        <sz val="12"/>
        <rFont val="ＭＳ 明朝"/>
        <family val="1"/>
      </rPr>
      <t xml:space="preserve"> </t>
    </r>
    <r>
      <rPr>
        <sz val="12"/>
        <rFont val="ＭＳ 明朝"/>
        <family val="1"/>
      </rPr>
      <t>模</t>
    </r>
    <r>
      <rPr>
        <sz val="12"/>
        <rFont val="ＭＳ 明朝"/>
        <family val="1"/>
      </rPr>
      <t xml:space="preserve"> </t>
    </r>
    <r>
      <rPr>
        <sz val="12"/>
        <rFont val="ＭＳ 明朝"/>
        <family val="1"/>
      </rPr>
      <t>別</t>
    </r>
    <r>
      <rPr>
        <sz val="12"/>
        <rFont val="ＭＳ 明朝"/>
        <family val="1"/>
      </rPr>
      <t xml:space="preserve"> </t>
    </r>
    <r>
      <rPr>
        <sz val="12"/>
        <rFont val="ＭＳ 明朝"/>
        <family val="1"/>
      </rPr>
      <t>組</t>
    </r>
    <r>
      <rPr>
        <sz val="12"/>
        <rFont val="ＭＳ 明朝"/>
        <family val="1"/>
      </rPr>
      <t xml:space="preserve"> </t>
    </r>
    <r>
      <rPr>
        <sz val="12"/>
        <rFont val="ＭＳ 明朝"/>
        <family val="1"/>
      </rPr>
      <t>合</t>
    </r>
    <r>
      <rPr>
        <sz val="12"/>
        <rFont val="ＭＳ 明朝"/>
        <family val="1"/>
      </rPr>
      <t xml:space="preserve"> </t>
    </r>
    <r>
      <rPr>
        <sz val="12"/>
        <rFont val="ＭＳ 明朝"/>
        <family val="1"/>
      </rPr>
      <t>数</t>
    </r>
    <r>
      <rPr>
        <sz val="12"/>
        <rFont val="ＭＳ 明朝"/>
        <family val="1"/>
      </rPr>
      <t xml:space="preserve"> </t>
    </r>
    <r>
      <rPr>
        <sz val="12"/>
        <rFont val="ＭＳ 明朝"/>
        <family val="1"/>
      </rPr>
      <t>及</t>
    </r>
    <r>
      <rPr>
        <sz val="12"/>
        <rFont val="ＭＳ 明朝"/>
        <family val="1"/>
      </rPr>
      <t xml:space="preserve"> </t>
    </r>
    <r>
      <rPr>
        <sz val="12"/>
        <rFont val="ＭＳ 明朝"/>
        <family val="1"/>
      </rPr>
      <t>び</t>
    </r>
    <r>
      <rPr>
        <sz val="12"/>
        <rFont val="ＭＳ 明朝"/>
        <family val="1"/>
      </rPr>
      <t xml:space="preserve"> </t>
    </r>
    <r>
      <rPr>
        <sz val="12"/>
        <rFont val="ＭＳ 明朝"/>
        <family val="1"/>
      </rPr>
      <t>組</t>
    </r>
    <r>
      <rPr>
        <sz val="12"/>
        <rFont val="ＭＳ 明朝"/>
        <family val="1"/>
      </rPr>
      <t xml:space="preserve"> </t>
    </r>
    <r>
      <rPr>
        <sz val="12"/>
        <rFont val="ＭＳ 明朝"/>
        <family val="1"/>
      </rPr>
      <t>合</t>
    </r>
    <r>
      <rPr>
        <sz val="12"/>
        <rFont val="ＭＳ 明朝"/>
        <family val="1"/>
      </rPr>
      <t xml:space="preserve"> </t>
    </r>
    <r>
      <rPr>
        <sz val="12"/>
        <rFont val="ＭＳ 明朝"/>
        <family val="1"/>
      </rPr>
      <t>員</t>
    </r>
    <r>
      <rPr>
        <sz val="12"/>
        <rFont val="ＭＳ 明朝"/>
        <family val="1"/>
      </rPr>
      <t xml:space="preserve"> </t>
    </r>
    <r>
      <rPr>
        <sz val="12"/>
        <rFont val="ＭＳ 明朝"/>
        <family val="1"/>
      </rPr>
      <t>数</t>
    </r>
  </si>
  <si>
    <t>合　　　　　　　　計</t>
  </si>
  <si>
    <r>
      <t>組 合</t>
    </r>
    <r>
      <rPr>
        <sz val="12"/>
        <rFont val="ＭＳ 明朝"/>
        <family val="1"/>
      </rPr>
      <t xml:space="preserve"> </t>
    </r>
    <r>
      <rPr>
        <sz val="12"/>
        <rFont val="ＭＳ 明朝"/>
        <family val="1"/>
      </rPr>
      <t>数</t>
    </r>
  </si>
  <si>
    <r>
      <t xml:space="preserve"> </t>
    </r>
    <r>
      <rPr>
        <sz val="12"/>
        <rFont val="ＭＳ 明朝"/>
        <family val="1"/>
      </rPr>
      <t>7</t>
    </r>
  </si>
  <si>
    <r>
      <t xml:space="preserve"> </t>
    </r>
    <r>
      <rPr>
        <sz val="12"/>
        <rFont val="ＭＳ 明朝"/>
        <family val="1"/>
      </rPr>
      <t>8</t>
    </r>
  </si>
  <si>
    <r>
      <t xml:space="preserve"> </t>
    </r>
    <r>
      <rPr>
        <sz val="12"/>
        <rFont val="ＭＳ 明朝"/>
        <family val="1"/>
      </rPr>
      <t>9</t>
    </r>
  </si>
  <si>
    <t>組合数</t>
  </si>
  <si>
    <r>
      <t>国  公</t>
    </r>
    <r>
      <rPr>
        <sz val="12"/>
        <rFont val="ＭＳ 明朝"/>
        <family val="1"/>
      </rPr>
      <t xml:space="preserve"> </t>
    </r>
    <r>
      <rPr>
        <sz val="12"/>
        <rFont val="ＭＳ 明朝"/>
        <family val="1"/>
      </rPr>
      <t xml:space="preserve"> 法</t>
    </r>
  </si>
  <si>
    <r>
      <t>地 公</t>
    </r>
    <r>
      <rPr>
        <sz val="12"/>
        <rFont val="ＭＳ 明朝"/>
        <family val="1"/>
      </rPr>
      <t xml:space="preserve"> </t>
    </r>
    <r>
      <rPr>
        <sz val="12"/>
        <rFont val="ＭＳ 明朝"/>
        <family val="1"/>
      </rPr>
      <t>労</t>
    </r>
    <r>
      <rPr>
        <sz val="12"/>
        <rFont val="ＭＳ 明朝"/>
        <family val="1"/>
      </rPr>
      <t xml:space="preserve"> </t>
    </r>
    <r>
      <rPr>
        <sz val="12"/>
        <rFont val="ＭＳ 明朝"/>
        <family val="1"/>
      </rPr>
      <t>法</t>
    </r>
  </si>
  <si>
    <r>
      <t>国  労</t>
    </r>
    <r>
      <rPr>
        <sz val="12"/>
        <rFont val="ＭＳ 明朝"/>
        <family val="1"/>
      </rPr>
      <t xml:space="preserve"> </t>
    </r>
    <r>
      <rPr>
        <sz val="12"/>
        <rFont val="ＭＳ 明朝"/>
        <family val="1"/>
      </rPr>
      <t xml:space="preserve"> 法</t>
    </r>
  </si>
  <si>
    <r>
      <t>労  組</t>
    </r>
    <r>
      <rPr>
        <sz val="12"/>
        <rFont val="ＭＳ 明朝"/>
        <family val="1"/>
      </rPr>
      <t xml:space="preserve"> </t>
    </r>
    <r>
      <rPr>
        <sz val="12"/>
        <rFont val="ＭＳ 明朝"/>
        <family val="1"/>
      </rPr>
      <t xml:space="preserve"> 法</t>
    </r>
  </si>
  <si>
    <r>
      <t xml:space="preserve">年 </t>
    </r>
    <r>
      <rPr>
        <sz val="12"/>
        <rFont val="ＭＳ 明朝"/>
        <family val="1"/>
      </rPr>
      <t xml:space="preserve"> </t>
    </r>
    <r>
      <rPr>
        <sz val="12"/>
        <rFont val="ＭＳ 明朝"/>
        <family val="1"/>
      </rPr>
      <t xml:space="preserve">   　　次</t>
    </r>
  </si>
  <si>
    <t>　</t>
  </si>
  <si>
    <t>　</t>
  </si>
  <si>
    <t>89　労 働 組 合 数 及 び 組 合 員 数（各年6月30日現在）（つづき）</t>
  </si>
  <si>
    <r>
      <t xml:space="preserve">(2) </t>
    </r>
    <r>
      <rPr>
        <sz val="12"/>
        <rFont val="ＭＳ 明朝"/>
        <family val="1"/>
      </rPr>
      <t xml:space="preserve"> 適　用　法　規　別　組　合　数　及　び　組　合　員　数</t>
    </r>
  </si>
  <si>
    <t>資料　石川県職業安定課「職業安定行政年報」</t>
  </si>
  <si>
    <t>注　同一月中に2人以上の人員整理が行われたものを計上。</t>
  </si>
  <si>
    <t>そ の 他 の 産 業</t>
  </si>
  <si>
    <t>サ  ー  ビ  ス  業</t>
  </si>
  <si>
    <t>―</t>
  </si>
  <si>
    <t>金融・保険、不動産業</t>
  </si>
  <si>
    <t xml:space="preserve">運 輸 ・ 通 信 業 </t>
  </si>
  <si>
    <t>その他の製造業</t>
  </si>
  <si>
    <t>電気機械器具</t>
  </si>
  <si>
    <t>一般機械器具</t>
  </si>
  <si>
    <t>金属製品</t>
  </si>
  <si>
    <t>窯業・土石製品</t>
  </si>
  <si>
    <t>木材・家具関係</t>
  </si>
  <si>
    <t>衣服・その他の繊維</t>
  </si>
  <si>
    <t>繊維工業</t>
  </si>
  <si>
    <t>食料品・飲料等</t>
  </si>
  <si>
    <t>製　　　造　　　業</t>
  </si>
  <si>
    <t>建　　　設　　　業</t>
  </si>
  <si>
    <r>
      <t xml:space="preserve">平成 10年 </t>
    </r>
    <r>
      <rPr>
        <sz val="12"/>
        <rFont val="ＭＳ 明朝"/>
        <family val="1"/>
      </rPr>
      <t>4</t>
    </r>
    <r>
      <rPr>
        <sz val="12"/>
        <rFont val="ＭＳ 明朝"/>
        <family val="1"/>
      </rPr>
      <t>月</t>
    </r>
  </si>
  <si>
    <t>平成6年度</t>
  </si>
  <si>
    <t>平成6年度</t>
  </si>
  <si>
    <t>人</t>
  </si>
  <si>
    <t>件</t>
  </si>
  <si>
    <t>うち障害者</t>
  </si>
  <si>
    <t>うち55歳以上</t>
  </si>
  <si>
    <t>閉　　鎖</t>
  </si>
  <si>
    <t>縮　　小</t>
  </si>
  <si>
    <r>
      <t>整　　　 理　　　</t>
    </r>
    <r>
      <rPr>
        <sz val="12"/>
        <rFont val="ＭＳ 明朝"/>
        <family val="1"/>
      </rPr>
      <t xml:space="preserve"> </t>
    </r>
    <r>
      <rPr>
        <sz val="12"/>
        <rFont val="ＭＳ 明朝"/>
        <family val="1"/>
      </rPr>
      <t>人　　　</t>
    </r>
    <r>
      <rPr>
        <sz val="12"/>
        <rFont val="ＭＳ 明朝"/>
        <family val="1"/>
      </rPr>
      <t xml:space="preserve"> </t>
    </r>
    <r>
      <rPr>
        <sz val="12"/>
        <rFont val="ＭＳ 明朝"/>
        <family val="1"/>
      </rPr>
      <t>員</t>
    </r>
  </si>
  <si>
    <t>整  理  形  態</t>
  </si>
  <si>
    <r>
      <t>事 業</t>
    </r>
    <r>
      <rPr>
        <sz val="12"/>
        <rFont val="ＭＳ 明朝"/>
        <family val="1"/>
      </rPr>
      <t xml:space="preserve"> </t>
    </r>
    <r>
      <rPr>
        <sz val="12"/>
        <rFont val="ＭＳ 明朝"/>
        <family val="1"/>
      </rPr>
      <t>所</t>
    </r>
    <r>
      <rPr>
        <sz val="12"/>
        <rFont val="ＭＳ 明朝"/>
        <family val="1"/>
      </rPr>
      <t xml:space="preserve"> </t>
    </r>
    <r>
      <rPr>
        <sz val="12"/>
        <rFont val="ＭＳ 明朝"/>
        <family val="1"/>
      </rPr>
      <t>数</t>
    </r>
  </si>
  <si>
    <t>年度・月及び　      　産　 業   別</t>
  </si>
  <si>
    <t>90　　月　別　産　業　別　企　業　整　備　状　況</t>
  </si>
  <si>
    <t>うち閉鎖</t>
  </si>
  <si>
    <t>労働及び賃金　163</t>
  </si>
  <si>
    <r>
      <t xml:space="preserve">地　　  公　　 </t>
    </r>
    <r>
      <rPr>
        <sz val="12"/>
        <rFont val="ＭＳ 明朝"/>
        <family val="1"/>
      </rPr>
      <t xml:space="preserve"> </t>
    </r>
    <r>
      <rPr>
        <sz val="12"/>
        <rFont val="ＭＳ 明朝"/>
        <family val="1"/>
      </rPr>
      <t>法</t>
    </r>
  </si>
  <si>
    <t>組　　合　　数</t>
  </si>
  <si>
    <r>
      <t>総 　　　</t>
    </r>
    <r>
      <rPr>
        <sz val="12"/>
        <rFont val="ＭＳ 明朝"/>
        <family val="1"/>
      </rPr>
      <t xml:space="preserve"> </t>
    </r>
    <r>
      <rPr>
        <sz val="12"/>
        <rFont val="ＭＳ 明朝"/>
        <family val="1"/>
      </rPr>
      <t>数</t>
    </r>
  </si>
  <si>
    <r>
      <t xml:space="preserve">  11 年 1 </t>
    </r>
    <r>
      <rPr>
        <sz val="12"/>
        <rFont val="ＭＳ 明朝"/>
        <family val="1"/>
      </rPr>
      <t>月</t>
    </r>
  </si>
  <si>
    <r>
      <t xml:space="preserve">           </t>
    </r>
    <r>
      <rPr>
        <sz val="12"/>
        <rFont val="ＭＳ 明朝"/>
        <family val="1"/>
      </rPr>
      <t>2</t>
    </r>
  </si>
  <si>
    <r>
      <t xml:space="preserve">           </t>
    </r>
    <r>
      <rPr>
        <sz val="12"/>
        <rFont val="ＭＳ 明朝"/>
        <family val="1"/>
      </rPr>
      <t>3</t>
    </r>
  </si>
  <si>
    <r>
      <t xml:space="preserve">                 </t>
    </r>
    <r>
      <rPr>
        <sz val="12"/>
        <rFont val="ＭＳ 明朝"/>
        <family val="1"/>
      </rPr>
      <t>5</t>
    </r>
  </si>
  <si>
    <t xml:space="preserve">                 6</t>
  </si>
  <si>
    <t xml:space="preserve">                 7</t>
  </si>
  <si>
    <t xml:space="preserve">                 8</t>
  </si>
  <si>
    <t xml:space="preserve">                 9</t>
  </si>
  <si>
    <t xml:space="preserve">                10</t>
  </si>
  <si>
    <t xml:space="preserve">                11</t>
  </si>
  <si>
    <t xml:space="preserve">                12</t>
  </si>
  <si>
    <t>164  労働及び賃金</t>
  </si>
  <si>
    <r>
      <t xml:space="preserve"> </t>
    </r>
    <r>
      <rPr>
        <sz val="12"/>
        <rFont val="ＭＳ 明朝"/>
        <family val="1"/>
      </rPr>
      <t xml:space="preserve">  2</t>
    </r>
    <r>
      <rPr>
        <sz val="12"/>
        <rFont val="ＭＳ 明朝"/>
        <family val="1"/>
      </rPr>
      <t>　有効求人倍率＝月間有効求人数÷月間有効求職者数</t>
    </r>
  </si>
  <si>
    <r>
      <t xml:space="preserve">注 </t>
    </r>
    <r>
      <rPr>
        <sz val="12"/>
        <rFont val="ＭＳ 明朝"/>
        <family val="1"/>
      </rPr>
      <t>1</t>
    </r>
    <r>
      <rPr>
        <sz val="12"/>
        <rFont val="ＭＳ 明朝"/>
        <family val="1"/>
      </rPr>
      <t>　受給者とは雇用保険受給者である。</t>
    </r>
  </si>
  <si>
    <t>穴水</t>
  </si>
  <si>
    <t>羽咋</t>
  </si>
  <si>
    <t>加賀</t>
  </si>
  <si>
    <t>能都</t>
  </si>
  <si>
    <t>七尾</t>
  </si>
  <si>
    <t>小松</t>
  </si>
  <si>
    <t>金沢</t>
  </si>
  <si>
    <r>
      <t xml:space="preserve">     </t>
    </r>
    <r>
      <rPr>
        <sz val="12"/>
        <rFont val="ＭＳ 明朝"/>
        <family val="1"/>
      </rPr>
      <t>12</t>
    </r>
  </si>
  <si>
    <r>
      <t xml:space="preserve">     </t>
    </r>
    <r>
      <rPr>
        <sz val="12"/>
        <rFont val="ＭＳ 明朝"/>
        <family val="1"/>
      </rPr>
      <t>11</t>
    </r>
  </si>
  <si>
    <r>
      <t xml:space="preserve">     </t>
    </r>
    <r>
      <rPr>
        <sz val="12"/>
        <rFont val="ＭＳ 明朝"/>
        <family val="1"/>
      </rPr>
      <t>10</t>
    </r>
  </si>
  <si>
    <r>
      <t xml:space="preserve">     </t>
    </r>
    <r>
      <rPr>
        <sz val="12"/>
        <rFont val="ＭＳ 明朝"/>
        <family val="1"/>
      </rPr>
      <t>9</t>
    </r>
  </si>
  <si>
    <r>
      <t xml:space="preserve">     </t>
    </r>
    <r>
      <rPr>
        <sz val="12"/>
        <rFont val="ＭＳ 明朝"/>
        <family val="1"/>
      </rPr>
      <t>9</t>
    </r>
  </si>
  <si>
    <r>
      <t xml:space="preserve">     </t>
    </r>
    <r>
      <rPr>
        <sz val="12"/>
        <rFont val="ＭＳ 明朝"/>
        <family val="1"/>
      </rPr>
      <t>8</t>
    </r>
  </si>
  <si>
    <r>
      <t xml:space="preserve">     </t>
    </r>
    <r>
      <rPr>
        <sz val="12"/>
        <rFont val="ＭＳ 明朝"/>
        <family val="1"/>
      </rPr>
      <t>8</t>
    </r>
  </si>
  <si>
    <r>
      <t xml:space="preserve">      </t>
    </r>
    <r>
      <rPr>
        <sz val="12"/>
        <rFont val="ＭＳ 明朝"/>
        <family val="1"/>
      </rPr>
      <t>7</t>
    </r>
  </si>
  <si>
    <r>
      <t xml:space="preserve">      </t>
    </r>
    <r>
      <rPr>
        <sz val="12"/>
        <rFont val="ＭＳ 明朝"/>
        <family val="1"/>
      </rPr>
      <t>6</t>
    </r>
  </si>
  <si>
    <t>　　　5</t>
  </si>
  <si>
    <r>
      <t>平成10年</t>
    </r>
    <r>
      <rPr>
        <sz val="12"/>
        <rFont val="ＭＳ 明朝"/>
        <family val="1"/>
      </rPr>
      <t>4</t>
    </r>
    <r>
      <rPr>
        <sz val="12"/>
        <rFont val="ＭＳ 明朝"/>
        <family val="1"/>
      </rPr>
      <t>月</t>
    </r>
  </si>
  <si>
    <t>うち他県から</t>
  </si>
  <si>
    <t>うち受給者</t>
  </si>
  <si>
    <t>うち他県へ</t>
  </si>
  <si>
    <t>原  数  値</t>
  </si>
  <si>
    <t>就 職 件 数</t>
  </si>
  <si>
    <t>就 職 件 数</t>
  </si>
  <si>
    <r>
      <t xml:space="preserve">月間有効　　 </t>
    </r>
    <r>
      <rPr>
        <sz val="12"/>
        <rFont val="ＭＳ 明朝"/>
        <family val="1"/>
      </rPr>
      <t xml:space="preserve"> </t>
    </r>
    <r>
      <rPr>
        <sz val="12"/>
        <rFont val="ＭＳ 明朝"/>
        <family val="1"/>
      </rPr>
      <t>求職者数</t>
    </r>
  </si>
  <si>
    <t>新規申込件数</t>
  </si>
  <si>
    <r>
      <t>有効</t>
    </r>
    <r>
      <rPr>
        <sz val="12"/>
        <rFont val="ＭＳ 明朝"/>
        <family val="1"/>
      </rPr>
      <t>求</t>
    </r>
    <r>
      <rPr>
        <sz val="12"/>
        <rFont val="ＭＳ 明朝"/>
        <family val="1"/>
      </rPr>
      <t>人</t>
    </r>
    <r>
      <rPr>
        <sz val="12"/>
        <rFont val="ＭＳ 明朝"/>
        <family val="1"/>
      </rPr>
      <t>倍</t>
    </r>
    <r>
      <rPr>
        <sz val="12"/>
        <rFont val="ＭＳ 明朝"/>
        <family val="1"/>
      </rPr>
      <t>率</t>
    </r>
  </si>
  <si>
    <r>
      <t xml:space="preserve">充　　　 </t>
    </r>
    <r>
      <rPr>
        <sz val="12"/>
        <rFont val="ＭＳ 明朝"/>
        <family val="1"/>
      </rPr>
      <t xml:space="preserve"> </t>
    </r>
    <r>
      <rPr>
        <sz val="12"/>
        <rFont val="ＭＳ 明朝"/>
        <family val="1"/>
      </rPr>
      <t>足</t>
    </r>
  </si>
  <si>
    <r>
      <t xml:space="preserve">求　　　 </t>
    </r>
    <r>
      <rPr>
        <sz val="12"/>
        <rFont val="ＭＳ 明朝"/>
        <family val="1"/>
      </rPr>
      <t xml:space="preserve"> </t>
    </r>
    <r>
      <rPr>
        <sz val="12"/>
        <rFont val="ＭＳ 明朝"/>
        <family val="1"/>
      </rPr>
      <t>人</t>
    </r>
  </si>
  <si>
    <t>就　　　　　職</t>
  </si>
  <si>
    <t>求　　　　職</t>
  </si>
  <si>
    <r>
      <t>年度、月及び　       　安</t>
    </r>
    <r>
      <rPr>
        <sz val="12"/>
        <rFont val="ＭＳ 明朝"/>
        <family val="1"/>
      </rPr>
      <t xml:space="preserve"> </t>
    </r>
    <r>
      <rPr>
        <sz val="12"/>
        <rFont val="ＭＳ 明朝"/>
        <family val="1"/>
      </rPr>
      <t>定</t>
    </r>
    <r>
      <rPr>
        <sz val="12"/>
        <rFont val="ＭＳ 明朝"/>
        <family val="1"/>
      </rPr>
      <t xml:space="preserve"> </t>
    </r>
    <r>
      <rPr>
        <sz val="12"/>
        <rFont val="ＭＳ 明朝"/>
        <family val="1"/>
      </rPr>
      <t>所</t>
    </r>
    <r>
      <rPr>
        <sz val="12"/>
        <rFont val="ＭＳ 明朝"/>
        <family val="1"/>
      </rPr>
      <t xml:space="preserve"> </t>
    </r>
    <r>
      <rPr>
        <sz val="12"/>
        <rFont val="ＭＳ 明朝"/>
        <family val="1"/>
      </rPr>
      <t>別</t>
    </r>
  </si>
  <si>
    <t>（単位：件、人、倍）</t>
  </si>
  <si>
    <r>
      <t>(</t>
    </r>
    <r>
      <rPr>
        <sz val="12"/>
        <rFont val="ＭＳ 明朝"/>
        <family val="1"/>
      </rPr>
      <t xml:space="preserve">1)  </t>
    </r>
    <r>
      <rPr>
        <sz val="12"/>
        <rFont val="ＭＳ 明朝"/>
        <family val="1"/>
      </rPr>
      <t>　一　般　職　業　紹　介　状　況（新規学卒を除きパートを含む）</t>
    </r>
  </si>
  <si>
    <t>91 　　職　　　　業　　　　紹　　　　介　　　　状　　　　況</t>
  </si>
  <si>
    <t>新規求人数</t>
  </si>
  <si>
    <t>月間有効求人数</t>
  </si>
  <si>
    <t>充　 足 　数</t>
  </si>
  <si>
    <t xml:space="preserve">  11 年 1 月</t>
  </si>
  <si>
    <r>
      <t xml:space="preserve">     </t>
    </r>
    <r>
      <rPr>
        <sz val="12"/>
        <rFont val="ＭＳ 明朝"/>
        <family val="1"/>
      </rPr>
      <t>2</t>
    </r>
  </si>
  <si>
    <r>
      <t xml:space="preserve">     </t>
    </r>
    <r>
      <rPr>
        <sz val="12"/>
        <rFont val="ＭＳ 明朝"/>
        <family val="1"/>
      </rPr>
      <t>3</t>
    </r>
  </si>
  <si>
    <t>公　　　　　　　　　務</t>
  </si>
  <si>
    <t>サ 　ー　 ビ　 ス　 業</t>
  </si>
  <si>
    <r>
      <t>金融 ・</t>
    </r>
    <r>
      <rPr>
        <sz val="12"/>
        <rFont val="ＭＳ 明朝"/>
        <family val="1"/>
      </rPr>
      <t xml:space="preserve"> </t>
    </r>
    <r>
      <rPr>
        <sz val="12"/>
        <rFont val="ＭＳ 明朝"/>
        <family val="1"/>
      </rPr>
      <t>保険・</t>
    </r>
    <r>
      <rPr>
        <sz val="12"/>
        <rFont val="ＭＳ 明朝"/>
        <family val="1"/>
      </rPr>
      <t xml:space="preserve"> </t>
    </r>
    <r>
      <rPr>
        <sz val="12"/>
        <rFont val="ＭＳ 明朝"/>
        <family val="1"/>
      </rPr>
      <t>不動産業</t>
    </r>
  </si>
  <si>
    <r>
      <t>卸売 ・</t>
    </r>
    <r>
      <rPr>
        <sz val="12"/>
        <rFont val="ＭＳ 明朝"/>
        <family val="1"/>
      </rPr>
      <t xml:space="preserve"> </t>
    </r>
    <r>
      <rPr>
        <sz val="12"/>
        <rFont val="ＭＳ 明朝"/>
        <family val="1"/>
      </rPr>
      <t>小売業、</t>
    </r>
    <r>
      <rPr>
        <sz val="12"/>
        <rFont val="ＭＳ 明朝"/>
        <family val="1"/>
      </rPr>
      <t xml:space="preserve"> </t>
    </r>
    <r>
      <rPr>
        <sz val="12"/>
        <rFont val="ＭＳ 明朝"/>
        <family val="1"/>
      </rPr>
      <t>飲食店</t>
    </r>
  </si>
  <si>
    <r>
      <t xml:space="preserve">運 </t>
    </r>
    <r>
      <rPr>
        <sz val="12"/>
        <rFont val="ＭＳ 明朝"/>
        <family val="1"/>
      </rPr>
      <t xml:space="preserve"> </t>
    </r>
    <r>
      <rPr>
        <sz val="12"/>
        <rFont val="ＭＳ 明朝"/>
        <family val="1"/>
      </rPr>
      <t>輸</t>
    </r>
    <r>
      <rPr>
        <sz val="12"/>
        <rFont val="ＭＳ 明朝"/>
        <family val="1"/>
      </rPr>
      <t xml:space="preserve">  </t>
    </r>
    <r>
      <rPr>
        <sz val="12"/>
        <rFont val="ＭＳ 明朝"/>
        <family val="1"/>
      </rPr>
      <t>・</t>
    </r>
    <r>
      <rPr>
        <sz val="12"/>
        <rFont val="ＭＳ 明朝"/>
        <family val="1"/>
      </rPr>
      <t xml:space="preserve">  </t>
    </r>
    <r>
      <rPr>
        <sz val="12"/>
        <rFont val="ＭＳ 明朝"/>
        <family val="1"/>
      </rPr>
      <t>通</t>
    </r>
    <r>
      <rPr>
        <sz val="12"/>
        <rFont val="ＭＳ 明朝"/>
        <family val="1"/>
      </rPr>
      <t xml:space="preserve">  </t>
    </r>
    <r>
      <rPr>
        <sz val="12"/>
        <rFont val="ＭＳ 明朝"/>
        <family val="1"/>
      </rPr>
      <t>信</t>
    </r>
    <r>
      <rPr>
        <sz val="12"/>
        <rFont val="ＭＳ 明朝"/>
        <family val="1"/>
      </rPr>
      <t xml:space="preserve">  </t>
    </r>
    <r>
      <rPr>
        <sz val="12"/>
        <rFont val="ＭＳ 明朝"/>
        <family val="1"/>
      </rPr>
      <t>業</t>
    </r>
  </si>
  <si>
    <t>製　　　　造　　　　業</t>
  </si>
  <si>
    <t>建　　　　設　　　　業</t>
  </si>
  <si>
    <t>鉱　　　　　　　 　 業</t>
  </si>
  <si>
    <r>
      <t>農、　 　林、　 　</t>
    </r>
    <r>
      <rPr>
        <sz val="12"/>
        <rFont val="ＭＳ 明朝"/>
        <family val="1"/>
      </rPr>
      <t>漁業</t>
    </r>
  </si>
  <si>
    <t>総　　　　　　　　 数</t>
  </si>
  <si>
    <r>
      <t>対前年度　　　　増 減</t>
    </r>
    <r>
      <rPr>
        <sz val="12"/>
        <rFont val="ＭＳ 明朝"/>
        <family val="1"/>
      </rPr>
      <t xml:space="preserve"> </t>
    </r>
    <r>
      <rPr>
        <sz val="12"/>
        <rFont val="ＭＳ 明朝"/>
        <family val="1"/>
      </rPr>
      <t>率</t>
    </r>
  </si>
  <si>
    <r>
      <t>10</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</si>
  <si>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r>
      <t>9</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</si>
  <si>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r>
      <t>8</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</si>
  <si>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r>
      <t>7</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</si>
  <si>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t>平成6年度</t>
  </si>
  <si>
    <r>
      <t>産　　　 業　　　</t>
    </r>
    <r>
      <rPr>
        <sz val="12"/>
        <rFont val="ＭＳ 明朝"/>
        <family val="1"/>
      </rPr>
      <t xml:space="preserve"> </t>
    </r>
    <r>
      <rPr>
        <sz val="12"/>
        <rFont val="ＭＳ 明朝"/>
        <family val="1"/>
      </rPr>
      <t>別</t>
    </r>
  </si>
  <si>
    <t>（単位：人、％）</t>
  </si>
  <si>
    <r>
      <t>(</t>
    </r>
    <r>
      <rPr>
        <sz val="12"/>
        <rFont val="ＭＳ 明朝"/>
        <family val="1"/>
      </rPr>
      <t xml:space="preserve">2) </t>
    </r>
    <r>
      <rPr>
        <sz val="12"/>
        <rFont val="ＭＳ 明朝"/>
        <family val="1"/>
      </rPr>
      <t>　産 業 別 新 規 求 人 状 況（新規学卒を除きパートを含む）</t>
    </r>
  </si>
  <si>
    <t>91  　職 　 　業　  　紹　 　 介  　　状  　　況（つづき）</t>
  </si>
  <si>
    <t>資料　石川県職業安定課「職表安定行政年報」</t>
  </si>
  <si>
    <t>注　（　）は県内企業求人で内数</t>
  </si>
  <si>
    <t>就職件数</t>
  </si>
  <si>
    <t>求 人 数</t>
  </si>
  <si>
    <t>高等学校</t>
  </si>
  <si>
    <t>求職者数</t>
  </si>
  <si>
    <t>(―)</t>
  </si>
  <si>
    <t>中学校</t>
  </si>
  <si>
    <t>穴　水</t>
  </si>
  <si>
    <t>羽　咋</t>
  </si>
  <si>
    <t>加　賀</t>
  </si>
  <si>
    <t>能　都</t>
  </si>
  <si>
    <t>七　尾</t>
  </si>
  <si>
    <t>小　松</t>
  </si>
  <si>
    <t>金　沢</t>
  </si>
  <si>
    <t>合　計</t>
  </si>
  <si>
    <t>（単位：件、人）</t>
  </si>
  <si>
    <r>
      <t>(</t>
    </r>
    <r>
      <rPr>
        <sz val="12"/>
        <rFont val="ＭＳ 明朝"/>
        <family val="1"/>
      </rPr>
      <t xml:space="preserve">3) </t>
    </r>
    <r>
      <rPr>
        <sz val="12"/>
        <rFont val="ＭＳ 明朝"/>
        <family val="1"/>
      </rPr>
      <t xml:space="preserve"> 平成11年</t>
    </r>
    <r>
      <rPr>
        <sz val="12"/>
        <rFont val="ＭＳ 明朝"/>
        <family val="1"/>
      </rPr>
      <t>3</t>
    </r>
    <r>
      <rPr>
        <sz val="12"/>
        <rFont val="ＭＳ 明朝"/>
        <family val="1"/>
      </rPr>
      <t>月新規学校卒業者安定所別職業紹介状況</t>
    </r>
  </si>
  <si>
    <t>91 　職　　 業　　 紹　　 介　　 状　　 況（つづき）</t>
  </si>
  <si>
    <t>項　　　　　　　目</t>
  </si>
  <si>
    <t>労働及び賃金　165</t>
  </si>
  <si>
    <t>166  労働及び賃金</t>
  </si>
  <si>
    <t>注　ポはポイント数。</t>
  </si>
  <si>
    <t>ポ</t>
  </si>
  <si>
    <t>対前年度増減率</t>
  </si>
  <si>
    <r>
      <t xml:space="preserve">年 </t>
    </r>
    <r>
      <rPr>
        <sz val="12"/>
        <rFont val="ＭＳ 明朝"/>
        <family val="1"/>
      </rPr>
      <t xml:space="preserve"> </t>
    </r>
    <r>
      <rPr>
        <sz val="12"/>
        <rFont val="ＭＳ 明朝"/>
        <family val="1"/>
      </rPr>
      <t>度</t>
    </r>
  </si>
  <si>
    <t>有効求人倍率</t>
  </si>
  <si>
    <t>月 間 有 効　　　　　求　人　数</t>
  </si>
  <si>
    <t>新規求人数</t>
  </si>
  <si>
    <t>月 間 有 効　　　　　　求 職 者 数</t>
  </si>
  <si>
    <t>新 規 求 職　　　　申 込 件 数</t>
  </si>
  <si>
    <r>
      <t xml:space="preserve">項 </t>
    </r>
    <r>
      <rPr>
        <sz val="12"/>
        <rFont val="ＭＳ 明朝"/>
        <family val="1"/>
      </rPr>
      <t xml:space="preserve"> </t>
    </r>
    <r>
      <rPr>
        <sz val="12"/>
        <rFont val="ＭＳ 明朝"/>
        <family val="1"/>
      </rPr>
      <t>目</t>
    </r>
  </si>
  <si>
    <t>（単位：件、人、倍）</t>
  </si>
  <si>
    <r>
      <t>(</t>
    </r>
    <r>
      <rPr>
        <sz val="12"/>
        <rFont val="ＭＳ 明朝"/>
        <family val="1"/>
      </rPr>
      <t xml:space="preserve">4) </t>
    </r>
    <r>
      <rPr>
        <sz val="12"/>
        <rFont val="ＭＳ 明朝"/>
        <family val="1"/>
      </rPr>
      <t>　パ ー ト タ イ ム 職 業 紹 介 状 況</t>
    </r>
  </si>
  <si>
    <t>91 　職　  業　  紹　  介　  状　  況（つづき）</t>
  </si>
  <si>
    <t>資料　石川県統計課「毎月勤労統計調査地方調査」</t>
  </si>
  <si>
    <t>X</t>
  </si>
  <si>
    <r>
      <t xml:space="preserve">     </t>
    </r>
    <r>
      <rPr>
        <sz val="12"/>
        <rFont val="ＭＳ 明朝"/>
        <family val="1"/>
      </rPr>
      <t>7</t>
    </r>
  </si>
  <si>
    <r>
      <t xml:space="preserve">     </t>
    </r>
    <r>
      <rPr>
        <sz val="12"/>
        <rFont val="ＭＳ 明朝"/>
        <family val="1"/>
      </rPr>
      <t>6</t>
    </r>
  </si>
  <si>
    <r>
      <t xml:space="preserve">     </t>
    </r>
    <r>
      <rPr>
        <sz val="12"/>
        <rFont val="ＭＳ 明朝"/>
        <family val="1"/>
      </rPr>
      <t>5</t>
    </r>
  </si>
  <si>
    <r>
      <t xml:space="preserve">     </t>
    </r>
    <r>
      <rPr>
        <sz val="12"/>
        <rFont val="ＭＳ 明朝"/>
        <family val="1"/>
      </rPr>
      <t>4</t>
    </r>
  </si>
  <si>
    <r>
      <t>平成10年 1</t>
    </r>
    <r>
      <rPr>
        <sz val="12"/>
        <rFont val="ＭＳ 明朝"/>
        <family val="1"/>
      </rPr>
      <t>月</t>
    </r>
  </si>
  <si>
    <t>X</t>
  </si>
  <si>
    <t xml:space="preserve">   10</t>
  </si>
  <si>
    <t>雇用指数</t>
  </si>
  <si>
    <t>実質賃金指数</t>
  </si>
  <si>
    <t>名目賃金指数</t>
  </si>
  <si>
    <t>サービス業</t>
  </si>
  <si>
    <t>金融・      保険業</t>
  </si>
  <si>
    <t>卸  売・　　　小売業、　　　飲 食 店</t>
  </si>
  <si>
    <t>運輸・　　　　　通信業</t>
  </si>
  <si>
    <t>電気・ガス　　　　・熱供給・　　　水　道　業</t>
  </si>
  <si>
    <t>調査産業計　　（サービス　　　　業を除く）</t>
  </si>
  <si>
    <r>
      <t xml:space="preserve">調   </t>
    </r>
    <r>
      <rPr>
        <sz val="12"/>
        <rFont val="ＭＳ 明朝"/>
        <family val="1"/>
      </rPr>
      <t xml:space="preserve"> </t>
    </r>
    <r>
      <rPr>
        <sz val="12"/>
        <rFont val="ＭＳ 明朝"/>
        <family val="1"/>
      </rPr>
      <t>査 　　　 産</t>
    </r>
    <r>
      <rPr>
        <sz val="12"/>
        <rFont val="ＭＳ 明朝"/>
        <family val="1"/>
      </rPr>
      <t xml:space="preserve"> </t>
    </r>
    <r>
      <rPr>
        <sz val="12"/>
        <rFont val="ＭＳ 明朝"/>
        <family val="1"/>
      </rPr>
      <t>業</t>
    </r>
    <r>
      <rPr>
        <sz val="12"/>
        <rFont val="ＭＳ 明朝"/>
        <family val="1"/>
      </rPr>
      <t xml:space="preserve"> </t>
    </r>
    <r>
      <rPr>
        <sz val="12"/>
        <rFont val="ＭＳ 明朝"/>
        <family val="1"/>
      </rPr>
      <t>計</t>
    </r>
  </si>
  <si>
    <t>年次及び月次</t>
  </si>
  <si>
    <r>
      <t>（平成</t>
    </r>
    <r>
      <rPr>
        <sz val="12"/>
        <rFont val="ＭＳ 明朝"/>
        <family val="1"/>
      </rPr>
      <t>7</t>
    </r>
    <r>
      <rPr>
        <sz val="12"/>
        <rFont val="ＭＳ 明朝"/>
        <family val="1"/>
      </rPr>
      <t>年＝1</t>
    </r>
    <r>
      <rPr>
        <sz val="12"/>
        <rFont val="ＭＳ 明朝"/>
        <family val="1"/>
      </rPr>
      <t>00</t>
    </r>
    <r>
      <rPr>
        <sz val="12"/>
        <rFont val="ＭＳ 明朝"/>
        <family val="1"/>
      </rPr>
      <t>）</t>
    </r>
  </si>
  <si>
    <t>常用労働者30人以上を雇用する事業所について平均したものである。</t>
  </si>
  <si>
    <t>本表以下96表までは鉱業、不動産業は調査対象が少なく公表してないが調査産業計には含まれている。</t>
  </si>
  <si>
    <t>92　　産　業　大　分　類　別　賃　金　指　数　及　び　雇　用　指　数</t>
  </si>
  <si>
    <t>中高年齢者の就職率</t>
  </si>
  <si>
    <t>保　 受 　給　 者</t>
  </si>
  <si>
    <t>職</t>
  </si>
  <si>
    <t>パ － ト タ イ ム</t>
  </si>
  <si>
    <t>臨　 時 　季　 節</t>
  </si>
  <si>
    <t>常　　   　　　用</t>
  </si>
  <si>
    <t>就</t>
  </si>
  <si>
    <t>②うち中高年齢者数</t>
  </si>
  <si>
    <t>①就職件数（全数）</t>
  </si>
  <si>
    <t>人</t>
  </si>
  <si>
    <t>求</t>
  </si>
  <si>
    <t>項目</t>
  </si>
  <si>
    <r>
      <t>対前年度　　　　　　　増 減</t>
    </r>
    <r>
      <rPr>
        <sz val="12"/>
        <rFont val="ＭＳ 明朝"/>
        <family val="1"/>
      </rPr>
      <t xml:space="preserve"> </t>
    </r>
    <r>
      <rPr>
        <sz val="12"/>
        <rFont val="ＭＳ 明朝"/>
        <family val="1"/>
      </rPr>
      <t>率</t>
    </r>
  </si>
  <si>
    <r>
      <t xml:space="preserve">9 年 </t>
    </r>
    <r>
      <rPr>
        <sz val="12"/>
        <rFont val="ＭＳ 明朝"/>
        <family val="1"/>
      </rPr>
      <t>度</t>
    </r>
  </si>
  <si>
    <r>
      <t xml:space="preserve">8 年 </t>
    </r>
    <r>
      <rPr>
        <sz val="12"/>
        <rFont val="ＭＳ 明朝"/>
        <family val="1"/>
      </rPr>
      <t>度</t>
    </r>
  </si>
  <si>
    <r>
      <t xml:space="preserve">7 年 </t>
    </r>
    <r>
      <rPr>
        <sz val="12"/>
        <rFont val="ＭＳ 明朝"/>
        <family val="1"/>
      </rPr>
      <t>度</t>
    </r>
  </si>
  <si>
    <t>年度</t>
  </si>
  <si>
    <r>
      <t>(</t>
    </r>
    <r>
      <rPr>
        <sz val="12"/>
        <rFont val="ＭＳ 明朝"/>
        <family val="1"/>
      </rPr>
      <t xml:space="preserve">5) </t>
    </r>
    <r>
      <rPr>
        <sz val="12"/>
        <rFont val="ＭＳ 明朝"/>
        <family val="1"/>
      </rPr>
      <t>　中 高 年 齢 者 求 職 ・ 就 職 状 況</t>
    </r>
  </si>
  <si>
    <r>
      <t>①新規求職者(全数</t>
    </r>
    <r>
      <rPr>
        <sz val="12"/>
        <rFont val="ＭＳ 明朝"/>
        <family val="1"/>
      </rPr>
      <t>)</t>
    </r>
  </si>
  <si>
    <t xml:space="preserve">注１ </t>
  </si>
  <si>
    <t xml:space="preserve"> 2</t>
  </si>
  <si>
    <t xml:space="preserve"> 3</t>
  </si>
  <si>
    <t xml:space="preserve"> 就職率＝就職件数／新規求職者数×100</t>
  </si>
  <si>
    <t xml:space="preserve"> 保受給者とは、雇用保険受給資格（短期特例及び高年齢求職者給付を除く）を有する者で常用の内数である。</t>
  </si>
  <si>
    <t xml:space="preserve"> ポはポイント数</t>
  </si>
  <si>
    <t xml:space="preserve">  中高年齢者の占める    割合(②／①×100)</t>
  </si>
  <si>
    <t xml:space="preserve"> 中高年齢者の占める割合(②／①×100)</t>
  </si>
  <si>
    <t>労働及び賃金　167</t>
  </si>
  <si>
    <t>168  労働及び賃金</t>
  </si>
  <si>
    <r>
      <t>平成10年</t>
    </r>
    <r>
      <rPr>
        <sz val="12"/>
        <rFont val="ＭＳ 明朝"/>
        <family val="1"/>
      </rPr>
      <t>1</t>
    </r>
    <r>
      <rPr>
        <sz val="12"/>
        <rFont val="ＭＳ 明朝"/>
        <family val="1"/>
      </rPr>
      <t>月</t>
    </r>
  </si>
  <si>
    <t>平成8年平均</t>
  </si>
  <si>
    <t>合計</t>
  </si>
  <si>
    <t>特別給与</t>
  </si>
  <si>
    <t>定期給与</t>
  </si>
  <si>
    <t>現金給与　　　　総　　額</t>
  </si>
  <si>
    <t>年次　　　　　及び月次</t>
  </si>
  <si>
    <t>その他のサービス業</t>
  </si>
  <si>
    <t>教　　　　　　　　育</t>
  </si>
  <si>
    <t>医　　　療　　　業</t>
  </si>
  <si>
    <t>旅館・その他の宿泊所</t>
  </si>
  <si>
    <t>サ ー ビ ス 業 計</t>
  </si>
  <si>
    <t>そ の 他 の 製 造 業</t>
  </si>
  <si>
    <t>電気機械器具製造業</t>
  </si>
  <si>
    <t>一般機械器具製造業</t>
  </si>
  <si>
    <t>金 属 製 品 製 造 業</t>
  </si>
  <si>
    <t>窯業・土石製品製造業</t>
  </si>
  <si>
    <t>出版・印刷・同関連産業</t>
  </si>
  <si>
    <t>衣服・その他の繊維製品製造業</t>
  </si>
  <si>
    <t>繊　  維   工   業</t>
  </si>
  <si>
    <t>食料品・たばこ製造業</t>
  </si>
  <si>
    <t>製　　造　　業　　計</t>
  </si>
  <si>
    <t>サ　　　　　　　　ー　　　　　　　　ビ　　　　　　　　ス　　　　　　　　業</t>
  </si>
  <si>
    <t>金　 融・保  険　 業</t>
  </si>
  <si>
    <t>卸売・小売業、飲食店</t>
  </si>
  <si>
    <t>運   輸 ・ 通   信   業</t>
  </si>
  <si>
    <t>電気・ガス・熱供給・水道業</t>
  </si>
  <si>
    <t>建　  　設　  　業</t>
  </si>
  <si>
    <t>調査産業計（ｻｰﾋﾞｽ業を除く）</t>
  </si>
  <si>
    <t>調　 査　 産　 業　 計</t>
  </si>
  <si>
    <t>産業分類</t>
  </si>
  <si>
    <t>（単位：円）</t>
  </si>
  <si>
    <t>（規模30人以上）</t>
  </si>
  <si>
    <t>93　　産業大分類（製造業、サービス業―中分類）別性別常用労働者1人平均月間現金給与額</t>
  </si>
  <si>
    <t xml:space="preserve">     9</t>
  </si>
  <si>
    <t xml:space="preserve">    10</t>
  </si>
  <si>
    <t>製　　　　　　　　　　　　　　　　　　造　　　　　　　　　　　　　　　　　　業</t>
  </si>
  <si>
    <t>労働及び賃金　169</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</si>
  <si>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</si>
  <si>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</si>
  <si>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</si>
  <si>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</si>
  <si>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</si>
  <si>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</si>
  <si>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</si>
  <si>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</si>
  <si>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</si>
  <si>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</si>
  <si>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</si>
  <si>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170  労働及び賃金</t>
  </si>
  <si>
    <t>93　　産業大分類（製造業、サービス業―中分類）別性別常用労働者1人平均月間現金給与額（つづき）</t>
  </si>
  <si>
    <t>労働及び賃金　171</t>
  </si>
  <si>
    <t>製　　　　　　　　　　　　　　　　　　造　　　　　　　　　　　　　　　　　　業</t>
  </si>
  <si>
    <t>172  労働及び賃金</t>
  </si>
  <si>
    <t>労働及び賃金　173</t>
  </si>
  <si>
    <t>174  労働及び賃金</t>
  </si>
  <si>
    <t>資料　石川県統計課「毎月勤労統計調査地方調査」</t>
  </si>
  <si>
    <t>及び月次</t>
  </si>
  <si>
    <t>年次</t>
  </si>
  <si>
    <t>所定外労　働時　間</t>
  </si>
  <si>
    <t>所定内労　働時　間</t>
  </si>
  <si>
    <t>総実労働時間</t>
  </si>
  <si>
    <t>出　勤日　数</t>
  </si>
  <si>
    <t>教　　　　　　育</t>
  </si>
  <si>
    <t>医　　　療　　　業</t>
  </si>
  <si>
    <t>サ　ー　ビ　ス　業　計</t>
  </si>
  <si>
    <t xml:space="preserve">そ の 他 の 製 造 業 </t>
  </si>
  <si>
    <t>出版・印刷・同関連産業</t>
  </si>
  <si>
    <t>衣服・その他の繊維製品製造業</t>
  </si>
  <si>
    <t>繊維工業</t>
  </si>
  <si>
    <t>食料品・たばこ製造業</t>
  </si>
  <si>
    <t>製　　造　　業　　計</t>
  </si>
  <si>
    <t>サ　　　　　　　ー　　　　　　　ビ　　　　　　　ス　　　　　　　業</t>
  </si>
  <si>
    <t>金　融・保　険　業</t>
  </si>
  <si>
    <t>運　輸 ・ 通 信 業</t>
  </si>
  <si>
    <t>建　　　設　　　業</t>
  </si>
  <si>
    <t>調査産業計（サービス業を除く）</t>
  </si>
  <si>
    <t>調　査　産　業　計</t>
  </si>
  <si>
    <t>（単位：日、時間）</t>
  </si>
  <si>
    <t>94 　産業大分類（製造業、サービス業―中分類）別性別常用労働者1人平均月間出勤日数及び実労働時間数</t>
  </si>
  <si>
    <t>労働及び賃金　175</t>
  </si>
  <si>
    <t>製　　　　　　　　　　　　　　　　造　　　　　　　　　　　　　　　　業</t>
  </si>
  <si>
    <t>176  労働及び賃金</t>
  </si>
  <si>
    <t>94 　産業大分類（製造業、サービス業―中分類）別性別常用労働者1人平均月間出勤日数及び実労働時間数（つづき）</t>
  </si>
  <si>
    <t>労働及び賃金　177</t>
  </si>
  <si>
    <t>製　　　　　　　　　　　　　　　　　造　　　　　　　　　　　　　　　　　業</t>
  </si>
  <si>
    <t>電気機械器具製造業</t>
  </si>
  <si>
    <t>178  労働及び賃金</t>
  </si>
  <si>
    <t>労働及び賃金　179</t>
  </si>
  <si>
    <t>180  労働及び賃金</t>
  </si>
  <si>
    <t>そ の 他
の サ ー
ビ ス 業</t>
  </si>
  <si>
    <r>
      <t xml:space="preserve">教 </t>
    </r>
    <r>
      <rPr>
        <sz val="12"/>
        <rFont val="ＭＳ 明朝"/>
        <family val="1"/>
      </rPr>
      <t xml:space="preserve">   </t>
    </r>
    <r>
      <rPr>
        <sz val="12"/>
        <rFont val="ＭＳ 明朝"/>
        <family val="1"/>
      </rPr>
      <t>育</t>
    </r>
  </si>
  <si>
    <t>医 療 業</t>
  </si>
  <si>
    <t>旅館・そ
の他の　　　宿泊所</t>
  </si>
  <si>
    <t>サ ー ビ      ス業計</t>
  </si>
  <si>
    <t>その他の    製造業</t>
  </si>
  <si>
    <t>電気機
械器具
製造業</t>
  </si>
  <si>
    <r>
      <t xml:space="preserve">一 般 機
械 </t>
    </r>
    <r>
      <rPr>
        <sz val="12"/>
        <rFont val="ＭＳ 明朝"/>
        <family val="1"/>
      </rPr>
      <t>器</t>
    </r>
    <r>
      <rPr>
        <sz val="12"/>
        <rFont val="ＭＳ 明朝"/>
        <family val="1"/>
      </rPr>
      <t xml:space="preserve"> </t>
    </r>
    <r>
      <rPr>
        <sz val="12"/>
        <rFont val="ＭＳ 明朝"/>
        <family val="1"/>
      </rPr>
      <t>具　　　製</t>
    </r>
    <r>
      <rPr>
        <sz val="12"/>
        <rFont val="ＭＳ 明朝"/>
        <family val="1"/>
      </rPr>
      <t xml:space="preserve"> </t>
    </r>
    <r>
      <rPr>
        <sz val="12"/>
        <rFont val="ＭＳ 明朝"/>
        <family val="1"/>
      </rPr>
      <t>造</t>
    </r>
    <r>
      <rPr>
        <sz val="12"/>
        <rFont val="ＭＳ 明朝"/>
        <family val="1"/>
      </rPr>
      <t xml:space="preserve"> </t>
    </r>
    <r>
      <rPr>
        <sz val="12"/>
        <rFont val="ＭＳ 明朝"/>
        <family val="1"/>
      </rPr>
      <t>業</t>
    </r>
  </si>
  <si>
    <r>
      <t xml:space="preserve">金属製品 </t>
    </r>
    <r>
      <rPr>
        <sz val="12"/>
        <rFont val="ＭＳ 明朝"/>
        <family val="1"/>
      </rPr>
      <t xml:space="preserve">   </t>
    </r>
    <r>
      <rPr>
        <sz val="12"/>
        <rFont val="ＭＳ 明朝"/>
        <family val="1"/>
      </rPr>
      <t>製造業</t>
    </r>
  </si>
  <si>
    <t>窯業・土石　　　製品　　　　製造業</t>
  </si>
  <si>
    <t>出版・印
刷同関
連産業</t>
  </si>
  <si>
    <t>衣服・その
他の繊維製
品製造業</t>
  </si>
  <si>
    <r>
      <t xml:space="preserve">繊 </t>
    </r>
    <r>
      <rPr>
        <sz val="12"/>
        <rFont val="ＭＳ 明朝"/>
        <family val="1"/>
      </rPr>
      <t xml:space="preserve">   </t>
    </r>
    <r>
      <rPr>
        <sz val="12"/>
        <rFont val="ＭＳ 明朝"/>
        <family val="1"/>
      </rPr>
      <t>維 　　　工</t>
    </r>
    <r>
      <rPr>
        <sz val="12"/>
        <rFont val="ＭＳ 明朝"/>
        <family val="1"/>
      </rPr>
      <t xml:space="preserve">    </t>
    </r>
    <r>
      <rPr>
        <sz val="12"/>
        <rFont val="ＭＳ 明朝"/>
        <family val="1"/>
      </rPr>
      <t>業</t>
    </r>
  </si>
  <si>
    <t>食料品・　　　たばこ　　　製造業</t>
  </si>
  <si>
    <t>製    造
業    計</t>
  </si>
  <si>
    <t>サ　　ー　　ビ　　ス　　業</t>
  </si>
  <si>
    <t>金融・    保険業</t>
  </si>
  <si>
    <r>
      <t xml:space="preserve">卸 </t>
    </r>
    <r>
      <rPr>
        <sz val="12"/>
        <rFont val="ＭＳ 明朝"/>
        <family val="1"/>
      </rPr>
      <t xml:space="preserve"> </t>
    </r>
    <r>
      <rPr>
        <sz val="12"/>
        <rFont val="ＭＳ 明朝"/>
        <family val="1"/>
      </rPr>
      <t>売・    小売業、    飲食店</t>
    </r>
  </si>
  <si>
    <t>運 輸 ・    通信業</t>
  </si>
  <si>
    <t>電気・ガ    ス・熱供    給・水道業</t>
  </si>
  <si>
    <t>製　　　　　　　　　　　　造　　　　　　　　　　　業</t>
  </si>
  <si>
    <t>建 設 業</t>
  </si>
  <si>
    <r>
      <t>調  　査　  　　産 業 計　  　　</t>
    </r>
    <r>
      <rPr>
        <sz val="9"/>
        <rFont val="ＭＳ 明朝"/>
        <family val="1"/>
      </rPr>
      <t>（サービス　　  　業を除く）</t>
    </r>
  </si>
  <si>
    <r>
      <t xml:space="preserve">調    </t>
    </r>
    <r>
      <rPr>
        <sz val="12"/>
        <rFont val="ＭＳ 明朝"/>
        <family val="1"/>
      </rPr>
      <t>査　　　　
産</t>
    </r>
    <r>
      <rPr>
        <sz val="12"/>
        <rFont val="ＭＳ 明朝"/>
        <family val="1"/>
      </rPr>
      <t xml:space="preserve"> </t>
    </r>
    <r>
      <rPr>
        <sz val="12"/>
        <rFont val="ＭＳ 明朝"/>
        <family val="1"/>
      </rPr>
      <t>業</t>
    </r>
    <r>
      <rPr>
        <sz val="12"/>
        <rFont val="ＭＳ 明朝"/>
        <family val="1"/>
      </rPr>
      <t xml:space="preserve"> </t>
    </r>
    <r>
      <rPr>
        <sz val="12"/>
        <rFont val="ＭＳ 明朝"/>
        <family val="1"/>
      </rPr>
      <t>計</t>
    </r>
  </si>
  <si>
    <t>95　　産業大分類（製造業、サービス業―中分類）別性別月末推計常用労働者数</t>
  </si>
  <si>
    <t>労働及び賃金　181</t>
  </si>
  <si>
    <t>182  労働及び賃金</t>
  </si>
  <si>
    <t>その他の　　　　 サービス業</t>
  </si>
  <si>
    <t>教育</t>
  </si>
  <si>
    <t>医療業</t>
  </si>
  <si>
    <t>旅館・　　　その他の　　　宿泊所</t>
  </si>
  <si>
    <r>
      <t>電気機械　　 器具　</t>
    </r>
    <r>
      <rPr>
        <sz val="12"/>
        <rFont val="ＭＳ 明朝"/>
        <family val="1"/>
      </rPr>
      <t xml:space="preserve"> </t>
    </r>
    <r>
      <rPr>
        <sz val="12"/>
        <rFont val="ＭＳ 明朝"/>
        <family val="1"/>
      </rPr>
      <t>　製造業</t>
    </r>
  </si>
  <si>
    <r>
      <t xml:space="preserve">一般機械 </t>
    </r>
    <r>
      <rPr>
        <sz val="12"/>
        <rFont val="ＭＳ 明朝"/>
        <family val="1"/>
      </rPr>
      <t xml:space="preserve">    </t>
    </r>
    <r>
      <rPr>
        <sz val="12"/>
        <rFont val="ＭＳ 明朝"/>
        <family val="1"/>
      </rPr>
      <t>器</t>
    </r>
    <r>
      <rPr>
        <sz val="12"/>
        <rFont val="ＭＳ 明朝"/>
        <family val="1"/>
      </rPr>
      <t>具　　　製造業</t>
    </r>
  </si>
  <si>
    <t>出版・印刷　　　　同関連　　　　産業</t>
  </si>
  <si>
    <t>衣服・その他    の繊維製品        製造業</t>
  </si>
  <si>
    <t>繊維 　　　工業</t>
  </si>
  <si>
    <t>製造業計</t>
  </si>
  <si>
    <t>サ　　　　ー　　　　ビ　　　　ス　　　　業</t>
  </si>
  <si>
    <t>調査　  　　産業計　  　　（サービス　　  　業を除く）</t>
  </si>
  <si>
    <r>
      <t xml:space="preserve">調 </t>
    </r>
    <r>
      <rPr>
        <sz val="12"/>
        <rFont val="ＭＳ 明朝"/>
        <family val="1"/>
      </rPr>
      <t xml:space="preserve"> </t>
    </r>
    <r>
      <rPr>
        <sz val="12"/>
        <rFont val="ＭＳ 明朝"/>
        <family val="1"/>
      </rPr>
      <t>査　　　　
産業計</t>
    </r>
  </si>
  <si>
    <t>96　　産業大分類（製造業、サービス業―中分類）別性別月末推計パートタイム労働者数</t>
  </si>
  <si>
    <t>労働及び賃金　183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</si>
</sst>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
    <numFmt numFmtId="179" formatCode="#,##0.00_ ;[Red]\-#,##0.00\ "/>
    <numFmt numFmtId="180" formatCode="#,##0.0_ ;[Red]\-#,##0.0\ "/>
    <numFmt numFmtId="181" formatCode="#,##0_ ;[Red]\-#,##0\ "/>
    <numFmt numFmtId="182" formatCode="0.0"/>
  </numFmts>
  <fonts count="47">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b/>
      <sz val="14"/>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6"/>
      <name val="ＭＳ 明朝"/>
      <family val="1"/>
    </font>
    <font>
      <sz val="11"/>
      <name val="ＭＳ 明朝"/>
      <family val="1"/>
    </font>
    <font>
      <sz val="12"/>
      <color indexed="8"/>
      <name val="ＭＳ 明朝"/>
      <family val="1"/>
    </font>
    <font>
      <sz val="9"/>
      <name val="ＭＳ 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theme="1"/>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theme="1"/>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1"/>
      </top>
      <bottom>
        <color indexed="63"/>
      </bottom>
    </border>
    <border>
      <left style="thin">
        <color indexed="8"/>
      </left>
      <right>
        <color indexed="63"/>
      </right>
      <top style="medium">
        <color theme="1"/>
      </top>
      <bottom>
        <color indexed="63"/>
      </bottom>
    </border>
    <border>
      <left>
        <color indexed="63"/>
      </left>
      <right>
        <color indexed="63"/>
      </right>
      <top>
        <color indexed="63"/>
      </top>
      <bottom style="medium">
        <color theme="1"/>
      </bottom>
    </border>
    <border>
      <left>
        <color indexed="63"/>
      </left>
      <right>
        <color indexed="63"/>
      </right>
      <top>
        <color indexed="63"/>
      </top>
      <bottom style="medium">
        <color indexed="8"/>
      </bottom>
    </border>
    <border>
      <left>
        <color indexed="63"/>
      </left>
      <right>
        <color indexed="63"/>
      </right>
      <top style="medium">
        <color theme="1"/>
      </top>
      <bottom style="thin">
        <color theme="1"/>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protection/>
    </xf>
    <xf numFmtId="0" fontId="46" fillId="32" borderId="0" applyNumberFormat="0" applyBorder="0" applyAlignment="0" applyProtection="0"/>
  </cellStyleXfs>
  <cellXfs count="426">
    <xf numFmtId="0" fontId="0" fillId="0" borderId="0" xfId="0" applyAlignment="1">
      <alignment/>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0" fillId="0" borderId="0" xfId="0" applyFont="1" applyFill="1" applyAlignment="1">
      <alignment vertical="center"/>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39" fontId="0" fillId="0" borderId="0" xfId="0" applyNumberFormat="1" applyFont="1" applyFill="1" applyAlignment="1" applyProtection="1">
      <alignment vertical="center"/>
      <protection/>
    </xf>
    <xf numFmtId="39" fontId="0"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horizontal="distributed" vertical="center"/>
      <protection/>
    </xf>
    <xf numFmtId="37" fontId="7" fillId="0" borderId="0" xfId="0" applyNumberFormat="1" applyFont="1" applyFill="1" applyAlignment="1" applyProtection="1">
      <alignment vertical="center"/>
      <protection/>
    </xf>
    <xf numFmtId="37" fontId="7" fillId="0" borderId="0" xfId="0" applyNumberFormat="1" applyFont="1" applyFill="1" applyBorder="1" applyAlignment="1" applyProtection="1">
      <alignment vertical="center"/>
      <protection/>
    </xf>
    <xf numFmtId="0" fontId="7" fillId="0" borderId="0" xfId="0" applyFont="1" applyFill="1" applyAlignment="1">
      <alignment vertical="center"/>
    </xf>
    <xf numFmtId="0" fontId="7" fillId="0" borderId="0" xfId="0" applyFont="1" applyFill="1" applyAlignment="1" applyProtection="1">
      <alignment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39" fontId="7" fillId="0" borderId="0" xfId="0" applyNumberFormat="1" applyFont="1" applyFill="1" applyAlignment="1" applyProtection="1">
      <alignment vertical="center"/>
      <protection/>
    </xf>
    <xf numFmtId="39" fontId="7" fillId="0" borderId="0" xfId="0" applyNumberFormat="1" applyFont="1" applyFill="1" applyBorder="1" applyAlignment="1" applyProtection="1">
      <alignment vertical="center"/>
      <protection/>
    </xf>
    <xf numFmtId="0" fontId="7" fillId="0" borderId="13" xfId="0" applyFont="1" applyFill="1" applyBorder="1" applyAlignment="1" applyProtection="1">
      <alignment horizontal="distributed" vertical="center"/>
      <protection/>
    </xf>
    <xf numFmtId="37" fontId="0" fillId="0" borderId="16"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17"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0" fontId="7" fillId="0" borderId="13"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0" xfId="0" applyFill="1" applyAlignment="1" applyProtection="1">
      <alignment horizontal="distributed" vertical="center"/>
      <protection/>
    </xf>
    <xf numFmtId="0" fontId="7" fillId="0" borderId="0" xfId="0" applyFont="1" applyFill="1" applyBorder="1" applyAlignment="1" applyProtection="1" quotePrefix="1">
      <alignment horizontal="left" vertical="center" indent="2"/>
      <protection/>
    </xf>
    <xf numFmtId="0" fontId="7" fillId="0" borderId="13" xfId="0" applyFont="1" applyFill="1" applyBorder="1" applyAlignment="1" applyProtection="1" quotePrefix="1">
      <alignment horizontal="left" vertical="center" indent="2"/>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9" xfId="0"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ill="1" applyAlignment="1">
      <alignment vertical="center"/>
    </xf>
    <xf numFmtId="0" fontId="0" fillId="0" borderId="0" xfId="0" applyFill="1" applyAlignment="1">
      <alignment vertical="top"/>
    </xf>
    <xf numFmtId="0" fontId="24" fillId="0" borderId="0" xfId="0" applyFont="1" applyFill="1" applyAlignment="1">
      <alignment horizontal="center" vertical="center"/>
    </xf>
    <xf numFmtId="0" fontId="0" fillId="0" borderId="0" xfId="0" applyFill="1" applyAlignment="1">
      <alignment horizontal="right" vertical="top"/>
    </xf>
    <xf numFmtId="0" fontId="0" fillId="0" borderId="0" xfId="0" applyFont="1" applyFill="1" applyAlignment="1" applyProtection="1">
      <alignment horizontal="right" vertical="center"/>
      <protection/>
    </xf>
    <xf numFmtId="176" fontId="0" fillId="0" borderId="14" xfId="0" applyNumberFormat="1" applyFont="1" applyFill="1" applyBorder="1" applyAlignment="1" applyProtection="1">
      <alignment vertical="center"/>
      <protection/>
    </xf>
    <xf numFmtId="177" fontId="0" fillId="0" borderId="14" xfId="48" applyNumberFormat="1" applyFont="1" applyFill="1" applyBorder="1" applyAlignment="1" applyProtection="1">
      <alignment vertical="center"/>
      <protection/>
    </xf>
    <xf numFmtId="38" fontId="0" fillId="0" borderId="14" xfId="48"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0" fontId="0" fillId="0" borderId="15"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xf>
    <xf numFmtId="177" fontId="0" fillId="0" borderId="0" xfId="48" applyNumberFormat="1" applyFont="1" applyFill="1" applyBorder="1" applyAlignment="1" applyProtection="1">
      <alignment vertical="center"/>
      <protection/>
    </xf>
    <xf numFmtId="38" fontId="0" fillId="0" borderId="0" xfId="48" applyFont="1" applyFill="1" applyBorder="1" applyAlignment="1" applyProtection="1">
      <alignment vertical="center"/>
      <protection/>
    </xf>
    <xf numFmtId="0" fontId="26" fillId="0" borderId="13"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0" xfId="0" applyFill="1" applyBorder="1" applyAlignment="1" applyProtection="1">
      <alignment horizontal="distributed" vertical="center"/>
      <protection/>
    </xf>
    <xf numFmtId="176" fontId="7" fillId="0" borderId="0" xfId="0" applyNumberFormat="1" applyFont="1" applyFill="1" applyBorder="1" applyAlignment="1" applyProtection="1">
      <alignment vertical="center"/>
      <protection/>
    </xf>
    <xf numFmtId="177" fontId="7" fillId="0" borderId="0" xfId="48" applyNumberFormat="1" applyFont="1" applyFill="1" applyBorder="1" applyAlignment="1" applyProtection="1">
      <alignment vertical="center"/>
      <protection/>
    </xf>
    <xf numFmtId="38" fontId="7" fillId="0" borderId="0" xfId="48" applyFont="1" applyFill="1" applyBorder="1" applyAlignment="1" applyProtection="1">
      <alignment vertical="center"/>
      <protection/>
    </xf>
    <xf numFmtId="0" fontId="7" fillId="0" borderId="13" xfId="0" applyFont="1" applyFill="1" applyBorder="1" applyAlignment="1" applyProtection="1">
      <alignment horizontal="centerContinuous" vertical="center"/>
      <protection/>
    </xf>
    <xf numFmtId="0" fontId="7" fillId="0" borderId="0" xfId="0" applyFont="1" applyFill="1" applyBorder="1" applyAlignment="1" applyProtection="1">
      <alignment horizontal="centerContinuous" vertical="center"/>
      <protection/>
    </xf>
    <xf numFmtId="177" fontId="0" fillId="0" borderId="0" xfId="48" applyNumberFormat="1" applyFont="1" applyFill="1" applyBorder="1" applyAlignment="1" applyProtection="1">
      <alignment horizontal="right" vertical="center"/>
      <protection/>
    </xf>
    <xf numFmtId="38" fontId="0" fillId="0" borderId="0" xfId="48"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26" fillId="0" borderId="13" xfId="0"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7" fillId="0" borderId="13" xfId="0" applyFont="1" applyFill="1" applyBorder="1" applyAlignment="1">
      <alignment horizontal="distributed" vertical="center"/>
    </xf>
    <xf numFmtId="0" fontId="0" fillId="0" borderId="14"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19" xfId="0"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37" fontId="0" fillId="0" borderId="0" xfId="0" applyNumberFormat="1" applyFont="1" applyFill="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left" vertical="center"/>
      <protection/>
    </xf>
    <xf numFmtId="0" fontId="1" fillId="0" borderId="0" xfId="0" applyFont="1" applyFill="1" applyBorder="1" applyAlignment="1" applyProtection="1">
      <alignment horizontal="centerContinuous" vertical="center"/>
      <protection/>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6" xfId="0"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4" xfId="0" applyFont="1" applyFill="1" applyBorder="1" applyAlignment="1" applyProtection="1">
      <alignment horizontal="right" vertical="center"/>
      <protection/>
    </xf>
    <xf numFmtId="0" fontId="0" fillId="0" borderId="0" xfId="0" applyFont="1" applyFill="1" applyBorder="1" applyAlignment="1" applyProtection="1">
      <alignment horizontal="centerContinuous" vertical="center"/>
      <protection/>
    </xf>
    <xf numFmtId="0" fontId="7" fillId="0" borderId="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37" fontId="0" fillId="0" borderId="14"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7" fillId="0" borderId="27" xfId="0" applyNumberFormat="1" applyFont="1" applyFill="1" applyBorder="1" applyAlignment="1" applyProtection="1">
      <alignment vertical="center"/>
      <protection/>
    </xf>
    <xf numFmtId="0" fontId="7" fillId="0" borderId="13" xfId="0" applyFont="1" applyFill="1" applyBorder="1" applyAlignment="1" applyProtection="1" quotePrefix="1">
      <alignment horizontal="left" vertical="center" indent="4"/>
      <protection/>
    </xf>
    <xf numFmtId="0" fontId="0" fillId="0" borderId="30" xfId="0" applyFill="1" applyBorder="1" applyAlignment="1" applyProtection="1">
      <alignment horizontal="distributed" vertical="center"/>
      <protection/>
    </xf>
    <xf numFmtId="0" fontId="0" fillId="0" borderId="25" xfId="0" applyFont="1" applyFill="1" applyBorder="1" applyAlignment="1" applyProtection="1">
      <alignment horizontal="center" vertical="center"/>
      <protection/>
    </xf>
    <xf numFmtId="37" fontId="0" fillId="0" borderId="25" xfId="0" applyNumberFormat="1" applyFont="1" applyFill="1" applyBorder="1" applyAlignment="1" applyProtection="1">
      <alignment horizontal="center" vertical="center"/>
      <protection/>
    </xf>
    <xf numFmtId="0" fontId="0" fillId="0" borderId="15" xfId="0" applyFont="1" applyFill="1" applyBorder="1" applyAlignment="1" applyProtection="1">
      <alignment vertical="center"/>
      <protection/>
    </xf>
    <xf numFmtId="37" fontId="0" fillId="0" borderId="23" xfId="0" applyNumberFormat="1" applyFont="1" applyFill="1" applyBorder="1" applyAlignment="1" applyProtection="1">
      <alignment horizontal="center" vertical="center"/>
      <protection/>
    </xf>
    <xf numFmtId="37" fontId="0" fillId="0" borderId="22" xfId="0" applyNumberFormat="1" applyFont="1" applyFill="1" applyBorder="1" applyAlignment="1" applyProtection="1">
      <alignment horizontal="center" vertical="center"/>
      <protection/>
    </xf>
    <xf numFmtId="37" fontId="0" fillId="0" borderId="24" xfId="0" applyNumberFormat="1"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27" fillId="0" borderId="21" xfId="0" applyFont="1" applyFill="1" applyBorder="1" applyAlignment="1" applyProtection="1">
      <alignment horizontal="distributed" vertical="center"/>
      <protection/>
    </xf>
    <xf numFmtId="37" fontId="0" fillId="0" borderId="14" xfId="0" applyNumberFormat="1" applyFont="1" applyFill="1" applyBorder="1" applyAlignment="1" applyProtection="1">
      <alignment horizontal="right" vertical="center"/>
      <protection/>
    </xf>
    <xf numFmtId="37" fontId="0" fillId="0" borderId="31" xfId="0" applyNumberFormat="1" applyFont="1" applyFill="1" applyBorder="1" applyAlignment="1" applyProtection="1">
      <alignment vertical="center"/>
      <protection/>
    </xf>
    <xf numFmtId="37" fontId="0" fillId="0" borderId="27"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0" fillId="0" borderId="27" xfId="0" applyNumberFormat="1" applyFont="1" applyFill="1" applyBorder="1" applyAlignment="1" applyProtection="1">
      <alignment horizontal="right" vertical="center"/>
      <protection/>
    </xf>
    <xf numFmtId="37" fontId="0" fillId="0" borderId="32" xfId="0" applyNumberFormat="1" applyFont="1" applyFill="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26" xfId="0" applyFill="1" applyBorder="1" applyAlignment="1">
      <alignment horizontal="center" vertical="center"/>
    </xf>
    <xf numFmtId="0" fontId="0" fillId="0" borderId="14" xfId="0" applyFont="1" applyFill="1" applyBorder="1" applyAlignment="1">
      <alignment horizontal="distributed" vertical="center"/>
    </xf>
    <xf numFmtId="0" fontId="0" fillId="0" borderId="32"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0" xfId="0" applyFont="1" applyFill="1" applyAlignment="1">
      <alignment horizontal="distributed" vertical="center"/>
    </xf>
    <xf numFmtId="0" fontId="0" fillId="0" borderId="19" xfId="0" applyFont="1" applyFill="1" applyBorder="1" applyAlignment="1" applyProtection="1">
      <alignment horizontal="distributed" vertical="center"/>
      <protection/>
    </xf>
    <xf numFmtId="0" fontId="0" fillId="0" borderId="0" xfId="0" applyFont="1" applyFill="1" applyBorder="1" applyAlignment="1">
      <alignment horizontal="centerContinuous" vertical="center"/>
    </xf>
    <xf numFmtId="0" fontId="0" fillId="0" borderId="33" xfId="0" applyFill="1" applyBorder="1" applyAlignment="1" applyProtection="1">
      <alignment horizontal="center" vertical="center"/>
      <protection/>
    </xf>
    <xf numFmtId="0" fontId="0" fillId="0" borderId="13" xfId="0" applyFill="1" applyBorder="1" applyAlignment="1" applyProtection="1" quotePrefix="1">
      <alignment horizontal="left" vertical="center" indent="4"/>
      <protection/>
    </xf>
    <xf numFmtId="37" fontId="7" fillId="0" borderId="14" xfId="0" applyNumberFormat="1" applyFont="1" applyFill="1" applyBorder="1" applyAlignment="1" applyProtection="1">
      <alignment vertical="center"/>
      <protection/>
    </xf>
    <xf numFmtId="0" fontId="0" fillId="0" borderId="13" xfId="0" applyFill="1" applyBorder="1" applyAlignment="1" applyProtection="1">
      <alignment horizontal="distributed" vertical="center"/>
      <protection/>
    </xf>
    <xf numFmtId="37" fontId="0" fillId="0" borderId="15" xfId="0" applyNumberFormat="1" applyFill="1" applyBorder="1" applyAlignment="1" applyProtection="1">
      <alignment horizontal="center" vertical="center"/>
      <protection/>
    </xf>
    <xf numFmtId="37" fontId="0" fillId="0" borderId="15"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37" fontId="7" fillId="0" borderId="17" xfId="0" applyNumberFormat="1" applyFont="1" applyFill="1" applyBorder="1" applyAlignment="1" applyProtection="1">
      <alignment vertical="center"/>
      <protection/>
    </xf>
    <xf numFmtId="37" fontId="7" fillId="0" borderId="31"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21" xfId="0" applyFill="1" applyBorder="1" applyAlignment="1" applyProtection="1">
      <alignment horizontal="center" vertical="center"/>
      <protection/>
    </xf>
    <xf numFmtId="0" fontId="7" fillId="0" borderId="15" xfId="0" applyFont="1" applyFill="1" applyBorder="1" applyAlignment="1" applyProtection="1" quotePrefix="1">
      <alignment horizontal="left" vertical="center" indent="4"/>
      <protection/>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indent="4"/>
      <protection/>
    </xf>
    <xf numFmtId="0" fontId="7" fillId="0" borderId="0" xfId="0" applyFont="1" applyFill="1" applyBorder="1" applyAlignment="1" applyProtection="1">
      <alignment horizontal="left" vertical="center" indent="4"/>
      <protection/>
    </xf>
    <xf numFmtId="0" fontId="0" fillId="0" borderId="14" xfId="0" applyFont="1" applyFill="1" applyBorder="1" applyAlignment="1">
      <alignment horizontal="right" vertical="center"/>
    </xf>
    <xf numFmtId="0" fontId="0" fillId="0" borderId="15" xfId="0" applyFont="1" applyFill="1" applyBorder="1" applyAlignment="1" applyProtection="1">
      <alignment horizontal="distributed"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right" vertical="center"/>
    </xf>
    <xf numFmtId="0" fontId="0" fillId="0" borderId="13" xfId="0" applyFont="1" applyFill="1" applyBorder="1" applyAlignment="1">
      <alignment vertical="center"/>
    </xf>
    <xf numFmtId="0" fontId="0" fillId="0" borderId="13" xfId="0" applyFill="1" applyBorder="1" applyAlignment="1" applyProtection="1" quotePrefix="1">
      <alignment horizontal="center" vertical="center"/>
      <protection/>
    </xf>
    <xf numFmtId="0" fontId="0" fillId="0" borderId="0" xfId="0" applyFont="1" applyFill="1" applyBorder="1" applyAlignment="1" applyProtection="1" quotePrefix="1">
      <alignment horizontal="left" vertical="center" indent="3"/>
      <protection/>
    </xf>
    <xf numFmtId="0" fontId="0" fillId="0" borderId="13" xfId="0"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7" fillId="0" borderId="13" xfId="0" applyFont="1" applyFill="1" applyBorder="1" applyAlignment="1" applyProtection="1" quotePrefix="1">
      <alignment horizontal="center" vertical="center"/>
      <protection/>
    </xf>
    <xf numFmtId="0" fontId="7" fillId="0" borderId="0" xfId="0" applyFont="1" applyFill="1" applyBorder="1" applyAlignment="1" applyProtection="1" quotePrefix="1">
      <alignment horizontal="center" vertical="center"/>
      <protection/>
    </xf>
    <xf numFmtId="0" fontId="0" fillId="0" borderId="13"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Border="1" applyAlignment="1">
      <alignment horizontal="right" vertical="center"/>
    </xf>
    <xf numFmtId="0" fontId="0" fillId="0" borderId="3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19" xfId="0"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23"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0" fontId="0" fillId="0" borderId="25"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37" fontId="7" fillId="0" borderId="34" xfId="0" applyNumberFormat="1" applyFont="1" applyFill="1" applyBorder="1" applyAlignment="1" applyProtection="1">
      <alignment horizontal="right" vertical="center"/>
      <protection/>
    </xf>
    <xf numFmtId="0" fontId="0" fillId="0" borderId="13" xfId="0" applyFont="1" applyFill="1" applyBorder="1" applyAlignment="1" applyProtection="1" quotePrefix="1">
      <alignment vertical="center"/>
      <protection/>
    </xf>
    <xf numFmtId="0" fontId="0" fillId="0" borderId="0" xfId="0" applyFill="1" applyBorder="1" applyAlignment="1" applyProtection="1" quotePrefix="1">
      <alignment vertical="center"/>
      <protection/>
    </xf>
    <xf numFmtId="0" fontId="0" fillId="0" borderId="35" xfId="0" applyFill="1" applyBorder="1" applyAlignment="1" applyProtection="1" quotePrefix="1">
      <alignment vertical="center"/>
      <protection/>
    </xf>
    <xf numFmtId="2" fontId="0" fillId="0" borderId="17" xfId="0" applyNumberFormat="1" applyFont="1" applyFill="1" applyBorder="1" applyAlignment="1" applyProtection="1">
      <alignment vertical="center"/>
      <protection/>
    </xf>
    <xf numFmtId="2" fontId="0"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horizontal="right" vertical="center"/>
      <protection/>
    </xf>
    <xf numFmtId="38" fontId="0" fillId="0" borderId="0" xfId="48" applyFont="1" applyFill="1" applyAlignment="1" applyProtection="1">
      <alignment vertical="center"/>
      <protection/>
    </xf>
    <xf numFmtId="0" fontId="0" fillId="0" borderId="13"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protection/>
    </xf>
    <xf numFmtId="2" fontId="7" fillId="0" borderId="0" xfId="0" applyNumberFormat="1" applyFont="1" applyFill="1" applyBorder="1" applyAlignment="1" applyProtection="1">
      <alignment vertical="center"/>
      <protection/>
    </xf>
    <xf numFmtId="0" fontId="7" fillId="0" borderId="13" xfId="0" applyFont="1" applyFill="1" applyBorder="1" applyAlignment="1" applyProtection="1" quotePrefix="1">
      <alignment horizontal="center" vertical="center"/>
      <protection/>
    </xf>
    <xf numFmtId="0" fontId="0" fillId="0" borderId="13" xfId="0" applyFont="1" applyFill="1" applyBorder="1" applyAlignment="1" applyProtection="1" quotePrefix="1">
      <alignment horizontal="center" vertical="center"/>
      <protection/>
    </xf>
    <xf numFmtId="2" fontId="0" fillId="0" borderId="16" xfId="0" applyNumberFormat="1" applyFont="1" applyFill="1" applyBorder="1" applyAlignment="1" applyProtection="1">
      <alignment vertical="center"/>
      <protection/>
    </xf>
    <xf numFmtId="0" fontId="0" fillId="0" borderId="26" xfId="0" applyFill="1" applyBorder="1" applyAlignment="1">
      <alignment horizontal="center" vertical="center" wrapText="1"/>
    </xf>
    <xf numFmtId="0" fontId="26" fillId="0" borderId="26" xfId="0" applyFont="1" applyFill="1" applyBorder="1" applyAlignment="1">
      <alignment horizontal="center" vertical="center" wrapText="1"/>
    </xf>
    <xf numFmtId="0" fontId="0" fillId="0" borderId="15" xfId="0" applyFont="1" applyFill="1" applyBorder="1" applyAlignment="1">
      <alignment horizontal="distributed" vertical="center" wrapText="1"/>
    </xf>
    <xf numFmtId="0" fontId="0" fillId="0" borderId="32"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3" xfId="0" applyFont="1" applyFill="1" applyBorder="1" applyAlignment="1" applyProtection="1">
      <alignment horizontal="center" vertical="center" wrapText="1"/>
      <protection/>
    </xf>
    <xf numFmtId="0" fontId="26" fillId="0" borderId="33" xfId="0" applyFont="1" applyFill="1" applyBorder="1" applyAlignment="1" applyProtection="1">
      <alignment horizontal="center" vertical="center" wrapText="1"/>
      <protection/>
    </xf>
    <xf numFmtId="0" fontId="0" fillId="0" borderId="13" xfId="0" applyFont="1" applyFill="1" applyBorder="1" applyAlignment="1">
      <alignment horizontal="distributed" vertical="center" wrapText="1"/>
    </xf>
    <xf numFmtId="0" fontId="0" fillId="0" borderId="21" xfId="0" applyFont="1" applyFill="1" applyBorder="1" applyAlignment="1" applyProtection="1">
      <alignment horizontal="distributed" vertical="center" wrapText="1"/>
      <protection/>
    </xf>
    <xf numFmtId="0" fontId="0" fillId="0" borderId="0" xfId="0" applyFont="1" applyFill="1" applyBorder="1" applyAlignment="1" applyProtection="1" quotePrefix="1">
      <alignment horizontal="right" vertical="center"/>
      <protection/>
    </xf>
    <xf numFmtId="0" fontId="0" fillId="0" borderId="32"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33"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29" fillId="0" borderId="33" xfId="0" applyFont="1" applyFill="1" applyBorder="1" applyAlignment="1" applyProtection="1">
      <alignment horizontal="center" vertical="center" wrapText="1"/>
      <protection/>
    </xf>
    <xf numFmtId="0" fontId="29" fillId="0" borderId="26" xfId="0" applyFont="1" applyFill="1" applyBorder="1" applyAlignment="1">
      <alignment horizontal="center" vertical="center" wrapText="1"/>
    </xf>
    <xf numFmtId="55" fontId="0" fillId="0" borderId="13" xfId="0" applyNumberFormat="1" applyFill="1" applyBorder="1" applyAlignment="1" applyProtection="1" quotePrefix="1">
      <alignment horizontal="center" vertical="center"/>
      <protection/>
    </xf>
    <xf numFmtId="177" fontId="0" fillId="0" borderId="17"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38" fontId="0" fillId="0" borderId="0" xfId="48" applyFont="1" applyFill="1" applyAlignment="1">
      <alignment vertical="center"/>
    </xf>
    <xf numFmtId="177" fontId="0" fillId="0" borderId="0" xfId="0" applyNumberFormat="1" applyFont="1" applyFill="1" applyAlignment="1">
      <alignment vertical="center"/>
    </xf>
    <xf numFmtId="0" fontId="0" fillId="0" borderId="0" xfId="0" applyFont="1" applyFill="1" applyAlignment="1">
      <alignment vertical="center"/>
    </xf>
    <xf numFmtId="177" fontId="7" fillId="0" borderId="0" xfId="0" applyNumberFormat="1" applyFont="1" applyFill="1" applyBorder="1" applyAlignment="1" applyProtection="1">
      <alignment vertical="center"/>
      <protection/>
    </xf>
    <xf numFmtId="0" fontId="7" fillId="0" borderId="1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15" xfId="0" applyFont="1" applyFill="1" applyBorder="1" applyAlignment="1">
      <alignment vertical="center"/>
    </xf>
    <xf numFmtId="0" fontId="0" fillId="0" borderId="13"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wrapText="1"/>
      <protection/>
    </xf>
    <xf numFmtId="0" fontId="6" fillId="0" borderId="0" xfId="0" applyFont="1" applyFill="1" applyAlignment="1">
      <alignment vertical="center"/>
    </xf>
    <xf numFmtId="38" fontId="0" fillId="0" borderId="14" xfId="48" applyFont="1" applyFill="1" applyBorder="1" applyAlignment="1" applyProtection="1">
      <alignment vertical="center"/>
      <protection/>
    </xf>
    <xf numFmtId="38" fontId="0" fillId="0" borderId="31" xfId="48" applyFont="1" applyFill="1" applyBorder="1" applyAlignment="1" applyProtection="1">
      <alignment vertical="center"/>
      <protection/>
    </xf>
    <xf numFmtId="38" fontId="0" fillId="0" borderId="0" xfId="48" applyFont="1" applyFill="1" applyBorder="1" applyAlignment="1" applyProtection="1">
      <alignment vertical="center"/>
      <protection/>
    </xf>
    <xf numFmtId="38" fontId="0" fillId="0" borderId="27" xfId="48" applyFont="1" applyFill="1" applyBorder="1" applyAlignment="1" applyProtection="1">
      <alignment vertical="center"/>
      <protection/>
    </xf>
    <xf numFmtId="0" fontId="0" fillId="0" borderId="0" xfId="0" applyFill="1" applyAlignment="1">
      <alignment vertical="distributed" textRotation="255"/>
    </xf>
    <xf numFmtId="0" fontId="0" fillId="0" borderId="0" xfId="0" applyFill="1" applyAlignment="1">
      <alignment vertical="distributed" textRotation="255"/>
    </xf>
    <xf numFmtId="38" fontId="0" fillId="0" borderId="0" xfId="48" applyFont="1" applyFill="1" applyBorder="1" applyAlignment="1" applyProtection="1">
      <alignment horizontal="center" vertical="center"/>
      <protection/>
    </xf>
    <xf numFmtId="38" fontId="0" fillId="0" borderId="27" xfId="48" applyFont="1" applyFill="1" applyBorder="1" applyAlignment="1" applyProtection="1">
      <alignment horizontal="center" vertical="center"/>
      <protection/>
    </xf>
    <xf numFmtId="178" fontId="0" fillId="0" borderId="0" xfId="48" applyNumberFormat="1" applyFont="1" applyFill="1" applyBorder="1" applyAlignment="1" applyProtection="1" quotePrefix="1">
      <alignment horizontal="right" vertical="center"/>
      <protection/>
    </xf>
    <xf numFmtId="178" fontId="0" fillId="0" borderId="27" xfId="48" applyNumberFormat="1" applyFont="1" applyFill="1" applyBorder="1" applyAlignment="1" applyProtection="1">
      <alignment vertical="center"/>
      <protection/>
    </xf>
    <xf numFmtId="0" fontId="0" fillId="0" borderId="0" xfId="0" applyFont="1" applyFill="1" applyBorder="1" applyAlignment="1">
      <alignment vertical="distributed" textRotation="255"/>
    </xf>
    <xf numFmtId="38" fontId="0" fillId="0" borderId="0" xfId="48" applyFont="1" applyFill="1" applyBorder="1" applyAlignment="1">
      <alignment horizontal="right" vertical="center"/>
    </xf>
    <xf numFmtId="38" fontId="0" fillId="0" borderId="0" xfId="48" applyFont="1" applyFill="1" applyBorder="1" applyAlignment="1">
      <alignment vertical="center"/>
    </xf>
    <xf numFmtId="0" fontId="0" fillId="0" borderId="0" xfId="0" applyFont="1" applyFill="1" applyBorder="1" applyAlignment="1" applyProtection="1">
      <alignment vertical="distributed" textRotation="255"/>
      <protection/>
    </xf>
    <xf numFmtId="38" fontId="0" fillId="0" borderId="16" xfId="48" applyFont="1" applyFill="1" applyBorder="1" applyAlignment="1" applyProtection="1">
      <alignment vertical="center"/>
      <protection/>
    </xf>
    <xf numFmtId="38" fontId="0" fillId="0" borderId="32" xfId="48"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0" xfId="0" applyFont="1" applyFill="1" applyAlignment="1" quotePrefix="1">
      <alignment horizontal="right" vertical="center"/>
    </xf>
    <xf numFmtId="0" fontId="0" fillId="0" borderId="0" xfId="0" applyFont="1" applyFill="1" applyAlignment="1">
      <alignment horizontal="right" vertical="center"/>
    </xf>
    <xf numFmtId="0" fontId="0" fillId="0" borderId="0" xfId="0" applyFill="1" applyAlignment="1">
      <alignment horizontal="center" vertical="center"/>
    </xf>
    <xf numFmtId="0" fontId="0" fillId="0" borderId="23" xfId="0" applyFill="1" applyBorder="1" applyAlignment="1" applyProtection="1">
      <alignment horizontal="center" vertical="center"/>
      <protection/>
    </xf>
    <xf numFmtId="0" fontId="0" fillId="0" borderId="17" xfId="0" applyFill="1" applyBorder="1" applyAlignment="1">
      <alignment vertical="center"/>
    </xf>
    <xf numFmtId="179" fontId="0" fillId="0" borderId="17" xfId="0" applyNumberFormat="1" applyFont="1" applyFill="1" applyBorder="1" applyAlignment="1">
      <alignment vertical="center"/>
    </xf>
    <xf numFmtId="180" fontId="0" fillId="0" borderId="14" xfId="0" applyNumberFormat="1" applyFont="1" applyFill="1" applyBorder="1" applyAlignment="1" applyProtection="1">
      <alignment vertical="center"/>
      <protection/>
    </xf>
    <xf numFmtId="179" fontId="7" fillId="0" borderId="0" xfId="0" applyNumberFormat="1" applyFont="1" applyFill="1" applyAlignment="1">
      <alignment vertical="center"/>
    </xf>
    <xf numFmtId="181" fontId="7" fillId="0" borderId="0" xfId="0" applyNumberFormat="1" applyFont="1" applyFill="1" applyBorder="1" applyAlignment="1" applyProtection="1">
      <alignment vertical="center"/>
      <protection/>
    </xf>
    <xf numFmtId="0" fontId="7" fillId="0" borderId="13" xfId="0" applyFont="1" applyFill="1" applyBorder="1" applyAlignment="1" quotePrefix="1">
      <alignment horizontal="center" vertical="center"/>
    </xf>
    <xf numFmtId="0" fontId="7" fillId="0" borderId="0" xfId="0" applyFont="1" applyFill="1" applyBorder="1" applyAlignment="1" quotePrefix="1">
      <alignment horizontal="center" vertical="center"/>
    </xf>
    <xf numFmtId="179" fontId="0" fillId="0" borderId="0" xfId="0" applyNumberFormat="1" applyFont="1" applyFill="1" applyAlignment="1">
      <alignment vertical="center"/>
    </xf>
    <xf numFmtId="181" fontId="0" fillId="0" borderId="0" xfId="0" applyNumberFormat="1" applyFont="1" applyFill="1" applyBorder="1" applyAlignment="1" applyProtection="1">
      <alignment vertical="center"/>
      <protection/>
    </xf>
    <xf numFmtId="0" fontId="0" fillId="0" borderId="13" xfId="0" applyFont="1" applyFill="1" applyBorder="1" applyAlignment="1" quotePrefix="1">
      <alignment horizontal="center" vertical="center"/>
    </xf>
    <xf numFmtId="0" fontId="0" fillId="0" borderId="0" xfId="0" applyFont="1" applyFill="1" applyBorder="1" applyAlignment="1" quotePrefix="1">
      <alignment horizontal="center" vertical="center"/>
    </xf>
    <xf numFmtId="181" fontId="0" fillId="0" borderId="0" xfId="0" applyNumberFormat="1" applyFont="1" applyFill="1" applyAlignment="1" applyProtection="1">
      <alignment vertical="center"/>
      <protection/>
    </xf>
    <xf numFmtId="0" fontId="0" fillId="0" borderId="30" xfId="0" applyFont="1" applyFill="1" applyBorder="1" applyAlignment="1">
      <alignment horizontal="distributed" vertical="center"/>
    </xf>
    <xf numFmtId="0" fontId="0" fillId="0" borderId="16" xfId="0" applyFill="1" applyBorder="1" applyAlignment="1">
      <alignment horizontal="distributed" vertical="center"/>
    </xf>
    <xf numFmtId="0" fontId="0" fillId="0" borderId="1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4"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19" xfId="0" applyFont="1" applyFill="1" applyBorder="1" applyAlignment="1">
      <alignment vertical="center"/>
    </xf>
    <xf numFmtId="0" fontId="0" fillId="0" borderId="39" xfId="0" applyFont="1" applyFill="1" applyBorder="1" applyAlignment="1">
      <alignment vertical="center"/>
    </xf>
    <xf numFmtId="0" fontId="0" fillId="0" borderId="39"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182" fontId="0" fillId="0" borderId="14" xfId="0" applyNumberFormat="1" applyFont="1" applyFill="1" applyBorder="1" applyAlignment="1" applyProtection="1">
      <alignment vertical="center"/>
      <protection/>
    </xf>
    <xf numFmtId="182" fontId="0" fillId="0" borderId="14" xfId="0" applyNumberFormat="1" applyFont="1" applyFill="1" applyBorder="1" applyAlignment="1">
      <alignment horizontal="right" vertical="center"/>
    </xf>
    <xf numFmtId="0" fontId="0" fillId="0" borderId="15" xfId="0" applyFont="1" applyFill="1" applyBorder="1" applyAlignment="1" quotePrefix="1">
      <alignment horizontal="left" vertical="center" indent="2"/>
    </xf>
    <xf numFmtId="182" fontId="0" fillId="0" borderId="0" xfId="0" applyNumberFormat="1" applyFont="1" applyFill="1" applyBorder="1" applyAlignment="1" applyProtection="1">
      <alignment vertical="center"/>
      <protection/>
    </xf>
    <xf numFmtId="182" fontId="0" fillId="0" borderId="0" xfId="0" applyNumberFormat="1" applyFont="1" applyFill="1" applyBorder="1" applyAlignment="1">
      <alignment horizontal="right" vertical="center"/>
    </xf>
    <xf numFmtId="0" fontId="0" fillId="0" borderId="13" xfId="0" applyFont="1" applyFill="1" applyBorder="1" applyAlignment="1" quotePrefix="1">
      <alignment horizontal="left" vertical="center" indent="2"/>
    </xf>
    <xf numFmtId="0" fontId="0" fillId="0" borderId="13" xfId="0" applyFill="1" applyBorder="1" applyAlignment="1" quotePrefix="1">
      <alignment horizontal="center" vertical="center"/>
    </xf>
    <xf numFmtId="0" fontId="0" fillId="0" borderId="13" xfId="0" applyFill="1" applyBorder="1" applyAlignment="1">
      <alignment horizontal="right" vertical="center"/>
    </xf>
    <xf numFmtId="182" fontId="7" fillId="0" borderId="0" xfId="0" applyNumberFormat="1" applyFont="1" applyFill="1" applyBorder="1" applyAlignment="1" applyProtection="1">
      <alignment vertical="center"/>
      <protection/>
    </xf>
    <xf numFmtId="0" fontId="7" fillId="0" borderId="0" xfId="0" applyFont="1" applyFill="1" applyBorder="1" applyAlignment="1">
      <alignment horizontal="right" vertical="center"/>
    </xf>
    <xf numFmtId="0" fontId="7" fillId="0" borderId="13" xfId="0" applyFont="1" applyFill="1" applyBorder="1" applyAlignment="1" quotePrefix="1">
      <alignment horizontal="center" vertical="center"/>
    </xf>
    <xf numFmtId="0" fontId="0" fillId="0" borderId="13" xfId="0" applyFill="1" applyBorder="1" applyAlignment="1">
      <alignment horizontal="distributed" vertical="center"/>
    </xf>
    <xf numFmtId="0" fontId="0"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16" xfId="0" applyFont="1" applyFill="1" applyBorder="1" applyAlignment="1">
      <alignment horizontal="distributed" vertical="center"/>
    </xf>
    <xf numFmtId="0" fontId="29" fillId="0" borderId="2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0" fillId="0" borderId="40" xfId="0" applyFill="1" applyBorder="1" applyAlignment="1">
      <alignment horizontal="right" vertical="center"/>
    </xf>
    <xf numFmtId="0" fontId="6" fillId="0" borderId="0" xfId="0" applyFont="1" applyFill="1" applyBorder="1" applyAlignment="1">
      <alignment horizontal="center" vertical="center"/>
    </xf>
    <xf numFmtId="0" fontId="29" fillId="0" borderId="0" xfId="0" applyFont="1" applyFill="1" applyAlignment="1">
      <alignment vertical="center"/>
    </xf>
    <xf numFmtId="0" fontId="29" fillId="0" borderId="16" xfId="0" applyFont="1" applyFill="1" applyBorder="1" applyAlignment="1">
      <alignment vertical="center"/>
    </xf>
    <xf numFmtId="180" fontId="0" fillId="0" borderId="17" xfId="0" applyNumberFormat="1" applyFont="1" applyFill="1" applyBorder="1" applyAlignment="1" applyProtection="1" quotePrefix="1">
      <alignment horizontal="right" vertical="center"/>
      <protection/>
    </xf>
    <xf numFmtId="180" fontId="0" fillId="0" borderId="14" xfId="0" applyNumberFormat="1" applyFont="1" applyFill="1" applyBorder="1" applyAlignment="1">
      <alignment vertical="center"/>
    </xf>
    <xf numFmtId="180" fontId="0" fillId="0" borderId="0" xfId="0" applyNumberFormat="1" applyFont="1" applyFill="1" applyAlignment="1" applyProtection="1">
      <alignment vertical="center"/>
      <protection/>
    </xf>
    <xf numFmtId="181" fontId="0" fillId="0" borderId="0" xfId="48" applyNumberFormat="1" applyFont="1" applyFill="1" applyAlignment="1" applyProtection="1">
      <alignment vertical="center"/>
      <protection/>
    </xf>
    <xf numFmtId="181" fontId="0" fillId="0" borderId="0" xfId="48" applyNumberFormat="1" applyFont="1" applyFill="1" applyAlignment="1">
      <alignment vertical="center"/>
    </xf>
    <xf numFmtId="180" fontId="0" fillId="0" borderId="0" xfId="0" applyNumberFormat="1" applyFont="1" applyFill="1" applyAlignment="1" applyProtection="1" quotePrefix="1">
      <alignment horizontal="right" vertical="center"/>
      <protection/>
    </xf>
    <xf numFmtId="181" fontId="0" fillId="0" borderId="0" xfId="0" applyNumberFormat="1" applyFont="1" applyFill="1" applyAlignment="1">
      <alignment vertical="center"/>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1" xfId="0" applyFont="1" applyFill="1" applyBorder="1" applyAlignment="1">
      <alignment vertical="center"/>
    </xf>
    <xf numFmtId="0" fontId="0" fillId="0" borderId="23" xfId="0" applyFont="1" applyFill="1" applyBorder="1" applyAlignment="1">
      <alignment vertical="center"/>
    </xf>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right" vertical="center"/>
    </xf>
    <xf numFmtId="180" fontId="0" fillId="0" borderId="27" xfId="0" applyNumberFormat="1" applyFont="1" applyFill="1" applyBorder="1" applyAlignment="1">
      <alignment vertical="center"/>
    </xf>
    <xf numFmtId="180" fontId="0" fillId="0" borderId="0" xfId="0" applyNumberFormat="1" applyFont="1" applyFill="1" applyBorder="1" applyAlignment="1">
      <alignment vertical="center"/>
    </xf>
    <xf numFmtId="0" fontId="0" fillId="0" borderId="0" xfId="0" applyFill="1" applyBorder="1" applyAlignment="1">
      <alignment horizontal="center" vertical="center"/>
    </xf>
    <xf numFmtId="0" fontId="0" fillId="0" borderId="13" xfId="0" applyFont="1" applyFill="1" applyBorder="1" applyAlignment="1">
      <alignment horizontal="right" vertical="center"/>
    </xf>
    <xf numFmtId="0" fontId="0" fillId="0" borderId="15" xfId="0" applyFont="1" applyFill="1" applyBorder="1" applyAlignment="1">
      <alignment horizontal="right" vertical="center"/>
    </xf>
    <xf numFmtId="0" fontId="26" fillId="0" borderId="13" xfId="0" applyFont="1" applyFill="1" applyBorder="1" applyAlignment="1">
      <alignment horizontal="right" vertical="center" wrapText="1"/>
    </xf>
    <xf numFmtId="0" fontId="0" fillId="0" borderId="28" xfId="0" applyFill="1" applyBorder="1" applyAlignment="1">
      <alignment horizontal="center" vertical="center"/>
    </xf>
    <xf numFmtId="0" fontId="0" fillId="0" borderId="27" xfId="0" applyFill="1" applyBorder="1" applyAlignment="1">
      <alignment horizontal="center" vertical="center"/>
    </xf>
    <xf numFmtId="0" fontId="0" fillId="0" borderId="20" xfId="0" applyFill="1" applyBorder="1" applyAlignment="1">
      <alignment horizontal="center" vertical="center"/>
    </xf>
    <xf numFmtId="0" fontId="26" fillId="0" borderId="0" xfId="0" applyFont="1" applyFill="1" applyAlignment="1" quotePrefix="1">
      <alignment horizontal="center" vertical="center"/>
    </xf>
    <xf numFmtId="0" fontId="29" fillId="0" borderId="0" xfId="0" applyFont="1" applyFill="1" applyBorder="1" applyAlignment="1" quotePrefix="1">
      <alignment horizontal="center" vertical="center"/>
    </xf>
    <xf numFmtId="0" fontId="29" fillId="0" borderId="0" xfId="0" applyFont="1" applyFill="1" applyAlignment="1">
      <alignment horizontal="left" vertical="center" indent="1"/>
    </xf>
    <xf numFmtId="0" fontId="29" fillId="0" borderId="0" xfId="0" applyFont="1" applyFill="1" applyBorder="1" applyAlignment="1">
      <alignment horizontal="left" vertical="center" indent="1"/>
    </xf>
    <xf numFmtId="0" fontId="29" fillId="0" borderId="0" xfId="0" applyFont="1" applyFill="1" applyAlignment="1">
      <alignment horizontal="left" vertical="center"/>
    </xf>
    <xf numFmtId="0" fontId="29" fillId="0" borderId="0" xfId="0" applyFont="1" applyFill="1" applyBorder="1" applyAlignment="1">
      <alignment vertical="center"/>
    </xf>
    <xf numFmtId="0" fontId="0" fillId="0" borderId="13" xfId="0" applyFont="1" applyFill="1" applyBorder="1" applyAlignment="1" applyProtection="1">
      <alignment horizontal="left" vertical="center" indent="3"/>
      <protection/>
    </xf>
    <xf numFmtId="37" fontId="7" fillId="0" borderId="0" xfId="0" applyNumberFormat="1" applyFont="1" applyFill="1" applyBorder="1" applyAlignment="1" applyProtection="1">
      <alignment horizontal="right" vertical="center"/>
      <protection/>
    </xf>
    <xf numFmtId="0" fontId="0" fillId="0" borderId="13" xfId="0" applyFont="1" applyFill="1" applyBorder="1" applyAlignment="1" applyProtection="1" quotePrefix="1">
      <alignment horizontal="left" vertical="center"/>
      <protection/>
    </xf>
    <xf numFmtId="0" fontId="0" fillId="0" borderId="15" xfId="0" applyFont="1" applyFill="1" applyBorder="1" applyAlignment="1">
      <alignment vertical="center" wrapText="1"/>
    </xf>
    <xf numFmtId="0" fontId="0" fillId="0" borderId="13" xfId="0" applyFill="1" applyBorder="1" applyAlignment="1" applyProtection="1">
      <alignment vertical="center" wrapText="1"/>
      <protection/>
    </xf>
    <xf numFmtId="0" fontId="0" fillId="0" borderId="10" xfId="0" applyFont="1" applyFill="1" applyBorder="1" applyAlignment="1" applyProtection="1">
      <alignment horizontal="distributed" vertical="center" indent="1"/>
      <protection/>
    </xf>
    <xf numFmtId="0" fontId="0" fillId="0" borderId="25" xfId="0" applyFont="1" applyFill="1" applyBorder="1" applyAlignment="1" applyProtection="1">
      <alignment horizontal="distributed" vertical="center" indent="1"/>
      <protection/>
    </xf>
    <xf numFmtId="0" fontId="0" fillId="0" borderId="21" xfId="0" applyFont="1" applyFill="1" applyBorder="1" applyAlignment="1" applyProtection="1">
      <alignment horizontal="right" vertical="center"/>
      <protection/>
    </xf>
    <xf numFmtId="0" fontId="0" fillId="0" borderId="13" xfId="0" applyFill="1" applyBorder="1" applyAlignment="1" applyProtection="1" quotePrefix="1">
      <alignment vertical="center"/>
      <protection/>
    </xf>
    <xf numFmtId="0" fontId="7" fillId="0" borderId="13" xfId="0" applyFont="1" applyFill="1" applyBorder="1" applyAlignment="1" applyProtection="1" quotePrefix="1">
      <alignment vertical="center"/>
      <protection/>
    </xf>
    <xf numFmtId="0" fontId="0" fillId="0" borderId="15" xfId="0" applyFill="1" applyBorder="1" applyAlignment="1" applyProtection="1" quotePrefix="1">
      <alignment vertical="center"/>
      <protection/>
    </xf>
    <xf numFmtId="0" fontId="0" fillId="0" borderId="24" xfId="0" applyFill="1" applyBorder="1" applyAlignment="1" applyProtection="1">
      <alignment horizontal="center" vertical="center"/>
      <protection/>
    </xf>
    <xf numFmtId="182" fontId="0" fillId="0" borderId="17" xfId="0" applyNumberFormat="1" applyFont="1" applyFill="1" applyBorder="1" applyAlignment="1" applyProtection="1">
      <alignment vertical="center"/>
      <protection/>
    </xf>
    <xf numFmtId="182" fontId="0" fillId="0" borderId="14" xfId="0" applyNumberFormat="1" applyFont="1" applyFill="1" applyBorder="1" applyAlignment="1" applyProtection="1">
      <alignment horizontal="right" vertical="center"/>
      <protection/>
    </xf>
    <xf numFmtId="182" fontId="0" fillId="0" borderId="0" xfId="0" applyNumberFormat="1" applyFont="1" applyFill="1" applyAlignment="1" applyProtection="1">
      <alignment vertical="center"/>
      <protection/>
    </xf>
    <xf numFmtId="182" fontId="0" fillId="0" borderId="0" xfId="0" applyNumberFormat="1" applyFont="1" applyFill="1" applyBorder="1" applyAlignment="1" applyProtection="1">
      <alignment vertical="center"/>
      <protection/>
    </xf>
    <xf numFmtId="182" fontId="0" fillId="0" borderId="0" xfId="0" applyNumberFormat="1" applyFont="1" applyFill="1" applyAlignment="1" applyProtection="1">
      <alignment vertical="center"/>
      <protection/>
    </xf>
    <xf numFmtId="182" fontId="0" fillId="0" borderId="0" xfId="0" applyNumberFormat="1" applyFont="1" applyFill="1" applyBorder="1" applyAlignment="1" applyProtection="1">
      <alignment horizontal="right" vertical="center"/>
      <protection/>
    </xf>
    <xf numFmtId="182" fontId="0" fillId="0" borderId="0" xfId="0" applyNumberFormat="1" applyFont="1" applyFill="1" applyAlignment="1" applyProtection="1">
      <alignment horizontal="right" vertical="center"/>
      <protection/>
    </xf>
    <xf numFmtId="182" fontId="7" fillId="0" borderId="0" xfId="0" applyNumberFormat="1" applyFont="1" applyFill="1" applyBorder="1" applyAlignment="1" applyProtection="1">
      <alignment horizontal="right" vertical="center"/>
      <protection/>
    </xf>
    <xf numFmtId="182" fontId="0" fillId="0" borderId="0" xfId="0" applyNumberFormat="1" applyFont="1" applyFill="1" applyAlignment="1">
      <alignment vertical="center"/>
    </xf>
    <xf numFmtId="0" fontId="0" fillId="0" borderId="0" xfId="0" applyNumberFormat="1" applyFont="1" applyFill="1" applyAlignment="1">
      <alignment vertical="center"/>
    </xf>
    <xf numFmtId="182" fontId="0" fillId="0" borderId="0" xfId="0" applyNumberFormat="1" applyFont="1" applyFill="1" applyAlignment="1">
      <alignment vertical="center"/>
    </xf>
    <xf numFmtId="0" fontId="0" fillId="0" borderId="0" xfId="0" applyFont="1" applyFill="1" applyAlignment="1" applyProtection="1">
      <alignment vertical="center"/>
      <protection/>
    </xf>
    <xf numFmtId="0" fontId="0" fillId="0" borderId="13" xfId="0" applyFill="1" applyBorder="1" applyAlignment="1" applyProtection="1">
      <alignment vertical="center"/>
      <protection/>
    </xf>
    <xf numFmtId="0" fontId="0" fillId="0" borderId="13" xfId="0" applyFont="1" applyFill="1" applyBorder="1" applyAlignment="1" applyProtection="1">
      <alignment horizontal="right" vertical="center"/>
      <protection/>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ill="1" applyBorder="1" applyAlignment="1">
      <alignment horizontal="center" vertical="center"/>
    </xf>
    <xf numFmtId="0" fontId="0" fillId="0" borderId="40" xfId="0" applyFont="1" applyFill="1" applyBorder="1" applyAlignment="1">
      <alignment horizontal="left" vertical="center"/>
    </xf>
    <xf numFmtId="37" fontId="7" fillId="0" borderId="0" xfId="0" applyNumberFormat="1" applyFont="1" applyFill="1" applyAlignment="1" applyProtection="1">
      <alignment horizontal="right" vertical="center"/>
      <protection/>
    </xf>
    <xf numFmtId="0" fontId="0" fillId="0" borderId="26" xfId="0" applyFont="1" applyFill="1" applyBorder="1" applyAlignment="1">
      <alignment horizontal="distributed" vertical="center" wrapText="1"/>
    </xf>
    <xf numFmtId="0" fontId="0" fillId="0" borderId="26" xfId="0" applyFill="1" applyBorder="1" applyAlignment="1">
      <alignment horizontal="distributed" vertical="center" wrapText="1"/>
    </xf>
    <xf numFmtId="0" fontId="26" fillId="0" borderId="26" xfId="0" applyFont="1" applyFill="1" applyBorder="1" applyAlignment="1">
      <alignment horizontal="distributed" vertical="center" wrapText="1"/>
    </xf>
    <xf numFmtId="0" fontId="29" fillId="0" borderId="26" xfId="0" applyFont="1" applyFill="1" applyBorder="1" applyAlignment="1">
      <alignment horizontal="distributed" vertical="center" wrapText="1"/>
    </xf>
    <xf numFmtId="0" fontId="0" fillId="0" borderId="28" xfId="0" applyFont="1" applyFill="1" applyBorder="1" applyAlignment="1">
      <alignment horizontal="distributed" vertical="center" wrapText="1"/>
    </xf>
    <xf numFmtId="0" fontId="0" fillId="0" borderId="28" xfId="0" applyFill="1" applyBorder="1" applyAlignment="1">
      <alignment horizontal="distributed" vertical="center" wrapText="1"/>
    </xf>
    <xf numFmtId="0" fontId="26" fillId="0" borderId="28" xfId="0" applyFont="1" applyFill="1" applyBorder="1" applyAlignment="1">
      <alignment horizontal="distributed" vertical="center" wrapText="1"/>
    </xf>
    <xf numFmtId="0" fontId="29" fillId="0" borderId="28" xfId="0" applyFont="1" applyFill="1" applyBorder="1" applyAlignment="1">
      <alignment horizontal="distributed" vertical="center" wrapText="1"/>
    </xf>
    <xf numFmtId="0" fontId="26" fillId="0" borderId="28" xfId="0" applyFont="1" applyFill="1" applyBorder="1" applyAlignment="1">
      <alignment horizontal="center" vertical="center" wrapText="1"/>
    </xf>
    <xf numFmtId="0" fontId="0" fillId="0" borderId="32" xfId="0" applyFill="1" applyBorder="1" applyAlignment="1" applyProtection="1">
      <alignment horizontal="center" vertical="center" wrapText="1"/>
      <protection/>
    </xf>
    <xf numFmtId="0" fontId="0" fillId="0" borderId="33" xfId="0" applyFill="1" applyBorder="1" applyAlignment="1" applyProtection="1">
      <alignment horizontal="distributed" vertical="center" wrapText="1"/>
      <protection/>
    </xf>
    <xf numFmtId="0" fontId="0" fillId="0" borderId="33" xfId="0" applyFont="1" applyFill="1" applyBorder="1" applyAlignment="1" applyProtection="1">
      <alignment horizontal="distributed" vertical="center" wrapText="1"/>
      <protection/>
    </xf>
    <xf numFmtId="37" fontId="0" fillId="0" borderId="33" xfId="0" applyNumberFormat="1" applyFill="1" applyBorder="1" applyAlignment="1" applyProtection="1">
      <alignment horizontal="distributed" vertical="center" wrapText="1"/>
      <protection/>
    </xf>
    <xf numFmtId="37" fontId="0" fillId="0" borderId="33" xfId="0" applyNumberFormat="1" applyFill="1" applyBorder="1" applyAlignment="1" applyProtection="1">
      <alignment horizontal="center" vertical="center" wrapText="1"/>
      <protection/>
    </xf>
    <xf numFmtId="0" fontId="26" fillId="0" borderId="33" xfId="0" applyFont="1" applyFill="1" applyBorder="1" applyAlignment="1" applyProtection="1">
      <alignment horizontal="distributed" vertical="center" wrapText="1"/>
      <protection/>
    </xf>
    <xf numFmtId="0" fontId="29" fillId="0" borderId="33" xfId="0" applyFont="1" applyFill="1" applyBorder="1" applyAlignment="1" applyProtection="1">
      <alignment horizontal="distributed" vertical="center" wrapText="1"/>
      <protection/>
    </xf>
    <xf numFmtId="0" fontId="0" fillId="0" borderId="33" xfId="0" applyFill="1" applyBorder="1" applyAlignment="1" applyProtection="1">
      <alignment horizontal="center" vertical="center" wrapText="1"/>
      <protection/>
    </xf>
    <xf numFmtId="0" fontId="0" fillId="0" borderId="29" xfId="0" applyFont="1" applyFill="1" applyBorder="1" applyAlignment="1" applyProtection="1">
      <alignment horizontal="distributed" vertical="center" wrapText="1"/>
      <protection/>
    </xf>
    <xf numFmtId="0" fontId="26" fillId="0" borderId="29" xfId="0" applyFont="1" applyFill="1" applyBorder="1" applyAlignment="1" applyProtection="1">
      <alignment horizontal="center" vertical="center" wrapText="1"/>
      <protection/>
    </xf>
    <xf numFmtId="37" fontId="0" fillId="0" borderId="0" xfId="0" applyNumberFormat="1" applyFont="1" applyFill="1" applyBorder="1" applyAlignment="1" applyProtection="1">
      <alignment horizontal="centerContinuous" vertical="center"/>
      <protection/>
    </xf>
    <xf numFmtId="0" fontId="0" fillId="0" borderId="20" xfId="0" applyFont="1" applyFill="1" applyBorder="1" applyAlignment="1">
      <alignment horizontal="distributed" vertical="center" wrapText="1"/>
    </xf>
    <xf numFmtId="0" fontId="0" fillId="0" borderId="26" xfId="0" applyFont="1" applyFill="1" applyBorder="1" applyAlignment="1">
      <alignment horizontal="distributed" vertical="center"/>
    </xf>
    <xf numFmtId="0" fontId="0" fillId="0" borderId="27" xfId="0" applyFont="1" applyFill="1" applyBorder="1" applyAlignment="1">
      <alignment horizontal="distributed" vertical="center" wrapText="1"/>
    </xf>
    <xf numFmtId="0" fontId="0" fillId="0" borderId="28" xfId="0" applyFont="1" applyFill="1" applyBorder="1" applyAlignment="1">
      <alignment horizontal="distributed" vertical="center"/>
    </xf>
    <xf numFmtId="0" fontId="0" fillId="0" borderId="32" xfId="0" applyFont="1" applyFill="1" applyBorder="1" applyAlignment="1" applyProtection="1">
      <alignment horizontal="distributed" vertical="center" wrapText="1"/>
      <protection/>
    </xf>
    <xf numFmtId="0" fontId="0" fillId="0" borderId="33" xfId="0" applyFont="1" applyFill="1" applyBorder="1" applyAlignment="1" applyProtection="1">
      <alignment horizontal="distributed" vertical="center"/>
      <protection/>
    </xf>
    <xf numFmtId="37" fontId="0" fillId="0" borderId="33" xfId="0" applyNumberFormat="1" applyFont="1" applyFill="1" applyBorder="1" applyAlignment="1" applyProtection="1">
      <alignment horizontal="distributed" vertical="center" wrapText="1"/>
      <protection/>
    </xf>
    <xf numFmtId="0" fontId="0" fillId="0" borderId="29" xfId="0" applyFont="1" applyFill="1" applyBorder="1" applyAlignment="1" applyProtection="1">
      <alignment horizontal="distributed" vertical="center"/>
      <protection/>
    </xf>
    <xf numFmtId="0" fontId="26" fillId="0" borderId="29" xfId="0" applyFont="1" applyFill="1" applyBorder="1" applyAlignment="1" applyProtection="1">
      <alignment horizontal="distributed" vertical="center" wrapText="1"/>
      <protection/>
    </xf>
    <xf numFmtId="0" fontId="0" fillId="0" borderId="29" xfId="0" applyFill="1" applyBorder="1" applyAlignment="1" applyProtection="1">
      <alignment horizontal="distributed"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1104900</xdr:colOff>
      <xdr:row>45</xdr:row>
      <xdr:rowOff>114300</xdr:rowOff>
    </xdr:from>
    <xdr:to>
      <xdr:col>10</xdr:col>
      <xdr:colOff>1247775</xdr:colOff>
      <xdr:row>47</xdr:row>
      <xdr:rowOff>152400</xdr:rowOff>
    </xdr:to>
    <xdr:sp>
      <xdr:nvSpPr>
        <xdr:cNvPr id="1" name="AutoShape 1"/>
        <xdr:cNvSpPr>
          <a:spLocks/>
        </xdr:cNvSpPr>
      </xdr:nvSpPr>
      <xdr:spPr>
        <a:xfrm>
          <a:off x="14154150" y="10829925"/>
          <a:ext cx="142875" cy="514350"/>
        </a:xfrm>
        <a:prstGeom prst="leftBrace">
          <a:avLst>
            <a:gd name="adj" fmla="val -39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1123950</xdr:colOff>
      <xdr:row>49</xdr:row>
      <xdr:rowOff>47625</xdr:rowOff>
    </xdr:from>
    <xdr:to>
      <xdr:col>10</xdr:col>
      <xdr:colOff>1257300</xdr:colOff>
      <xdr:row>50</xdr:row>
      <xdr:rowOff>200025</xdr:rowOff>
    </xdr:to>
    <xdr:sp>
      <xdr:nvSpPr>
        <xdr:cNvPr id="2" name="AutoShape 2"/>
        <xdr:cNvSpPr>
          <a:spLocks/>
        </xdr:cNvSpPr>
      </xdr:nvSpPr>
      <xdr:spPr>
        <a:xfrm>
          <a:off x="14173200" y="11715750"/>
          <a:ext cx="133350" cy="390525"/>
        </a:xfrm>
        <a:prstGeom prst="leftBrace">
          <a:avLst>
            <a:gd name="adj" fmla="val -4198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1114425</xdr:colOff>
      <xdr:row>52</xdr:row>
      <xdr:rowOff>19050</xdr:rowOff>
    </xdr:from>
    <xdr:to>
      <xdr:col>10</xdr:col>
      <xdr:colOff>1257300</xdr:colOff>
      <xdr:row>54</xdr:row>
      <xdr:rowOff>219075</xdr:rowOff>
    </xdr:to>
    <xdr:sp>
      <xdr:nvSpPr>
        <xdr:cNvPr id="3" name="AutoShape 3"/>
        <xdr:cNvSpPr>
          <a:spLocks/>
        </xdr:cNvSpPr>
      </xdr:nvSpPr>
      <xdr:spPr>
        <a:xfrm>
          <a:off x="14163675" y="12401550"/>
          <a:ext cx="142875" cy="676275"/>
        </a:xfrm>
        <a:prstGeom prst="leftBrace">
          <a:avLst>
            <a:gd name="adj" fmla="val -4097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1123950</xdr:colOff>
      <xdr:row>56</xdr:row>
      <xdr:rowOff>47625</xdr:rowOff>
    </xdr:from>
    <xdr:to>
      <xdr:col>10</xdr:col>
      <xdr:colOff>1266825</xdr:colOff>
      <xdr:row>58</xdr:row>
      <xdr:rowOff>209550</xdr:rowOff>
    </xdr:to>
    <xdr:sp>
      <xdr:nvSpPr>
        <xdr:cNvPr id="4" name="AutoShape 4"/>
        <xdr:cNvSpPr>
          <a:spLocks/>
        </xdr:cNvSpPr>
      </xdr:nvSpPr>
      <xdr:spPr>
        <a:xfrm>
          <a:off x="14173200" y="13382625"/>
          <a:ext cx="142875" cy="638175"/>
        </a:xfrm>
        <a:prstGeom prst="leftBrace">
          <a:avLst>
            <a:gd name="adj" fmla="val -411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1152525</xdr:colOff>
      <xdr:row>60</xdr:row>
      <xdr:rowOff>85725</xdr:rowOff>
    </xdr:from>
    <xdr:to>
      <xdr:col>10</xdr:col>
      <xdr:colOff>1266825</xdr:colOff>
      <xdr:row>61</xdr:row>
      <xdr:rowOff>171450</xdr:rowOff>
    </xdr:to>
    <xdr:sp>
      <xdr:nvSpPr>
        <xdr:cNvPr id="5" name="AutoShape 5"/>
        <xdr:cNvSpPr>
          <a:spLocks/>
        </xdr:cNvSpPr>
      </xdr:nvSpPr>
      <xdr:spPr>
        <a:xfrm>
          <a:off x="14201775" y="14373225"/>
          <a:ext cx="114300" cy="323850"/>
        </a:xfrm>
        <a:prstGeom prst="leftBrace">
          <a:avLst>
            <a:gd name="adj" fmla="val -4069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1152525</xdr:colOff>
      <xdr:row>63</xdr:row>
      <xdr:rowOff>38100</xdr:rowOff>
    </xdr:from>
    <xdr:to>
      <xdr:col>10</xdr:col>
      <xdr:colOff>1276350</xdr:colOff>
      <xdr:row>65</xdr:row>
      <xdr:rowOff>200025</xdr:rowOff>
    </xdr:to>
    <xdr:sp>
      <xdr:nvSpPr>
        <xdr:cNvPr id="6" name="AutoShape 6"/>
        <xdr:cNvSpPr>
          <a:spLocks/>
        </xdr:cNvSpPr>
      </xdr:nvSpPr>
      <xdr:spPr>
        <a:xfrm>
          <a:off x="14201775" y="15039975"/>
          <a:ext cx="133350" cy="638175"/>
        </a:xfrm>
        <a:prstGeom prst="leftBrace">
          <a:avLst>
            <a:gd name="adj" fmla="val -4192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1162050</xdr:colOff>
      <xdr:row>46</xdr:row>
      <xdr:rowOff>123825</xdr:rowOff>
    </xdr:from>
    <xdr:to>
      <xdr:col>10</xdr:col>
      <xdr:colOff>85725</xdr:colOff>
      <xdr:row>53</xdr:row>
      <xdr:rowOff>123825</xdr:rowOff>
    </xdr:to>
    <xdr:sp>
      <xdr:nvSpPr>
        <xdr:cNvPr id="7" name="AutoShape 7"/>
        <xdr:cNvSpPr>
          <a:spLocks/>
        </xdr:cNvSpPr>
      </xdr:nvSpPr>
      <xdr:spPr>
        <a:xfrm>
          <a:off x="12906375" y="11077575"/>
          <a:ext cx="228600" cy="1666875"/>
        </a:xfrm>
        <a:prstGeom prst="leftBrace">
          <a:avLst>
            <a:gd name="adj" fmla="val -3530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1162050</xdr:colOff>
      <xdr:row>57</xdr:row>
      <xdr:rowOff>123825</xdr:rowOff>
    </xdr:from>
    <xdr:to>
      <xdr:col>10</xdr:col>
      <xdr:colOff>57150</xdr:colOff>
      <xdr:row>64</xdr:row>
      <xdr:rowOff>142875</xdr:rowOff>
    </xdr:to>
    <xdr:sp>
      <xdr:nvSpPr>
        <xdr:cNvPr id="8" name="AutoShape 8"/>
        <xdr:cNvSpPr>
          <a:spLocks/>
        </xdr:cNvSpPr>
      </xdr:nvSpPr>
      <xdr:spPr>
        <a:xfrm>
          <a:off x="12906375" y="13696950"/>
          <a:ext cx="200025" cy="1685925"/>
        </a:xfrm>
        <a:prstGeom prst="leftBrace">
          <a:avLst>
            <a:gd name="adj" fmla="val -3680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1</xdr:col>
      <xdr:colOff>9525</xdr:colOff>
      <xdr:row>7</xdr:row>
      <xdr:rowOff>200025</xdr:rowOff>
    </xdr:to>
    <xdr:sp>
      <xdr:nvSpPr>
        <xdr:cNvPr id="1" name="Line 2"/>
        <xdr:cNvSpPr>
          <a:spLocks/>
        </xdr:cNvSpPr>
      </xdr:nvSpPr>
      <xdr:spPr>
        <a:xfrm>
          <a:off x="85725" y="1009650"/>
          <a:ext cx="12954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4</xdr:row>
      <xdr:rowOff>9525</xdr:rowOff>
    </xdr:from>
    <xdr:to>
      <xdr:col>0</xdr:col>
      <xdr:colOff>123825</xdr:colOff>
      <xdr:row>4</xdr:row>
      <xdr:rowOff>85725</xdr:rowOff>
    </xdr:to>
    <xdr:sp>
      <xdr:nvSpPr>
        <xdr:cNvPr id="2" name="Line 3"/>
        <xdr:cNvSpPr>
          <a:spLocks/>
        </xdr:cNvSpPr>
      </xdr:nvSpPr>
      <xdr:spPr>
        <a:xfrm flipH="1" flipV="1">
          <a:off x="28575" y="962025"/>
          <a:ext cx="952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2</xdr:col>
      <xdr:colOff>0</xdr:colOff>
      <xdr:row>6</xdr:row>
      <xdr:rowOff>171450</xdr:rowOff>
    </xdr:to>
    <xdr:sp>
      <xdr:nvSpPr>
        <xdr:cNvPr id="1" name="Line 1"/>
        <xdr:cNvSpPr>
          <a:spLocks/>
        </xdr:cNvSpPr>
      </xdr:nvSpPr>
      <xdr:spPr>
        <a:xfrm>
          <a:off x="9525" y="1190625"/>
          <a:ext cx="24288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39</xdr:row>
      <xdr:rowOff>0</xdr:rowOff>
    </xdr:from>
    <xdr:to>
      <xdr:col>2</xdr:col>
      <xdr:colOff>0</xdr:colOff>
      <xdr:row>42</xdr:row>
      <xdr:rowOff>0</xdr:rowOff>
    </xdr:to>
    <xdr:sp>
      <xdr:nvSpPr>
        <xdr:cNvPr id="2" name="Line 2"/>
        <xdr:cNvSpPr>
          <a:spLocks/>
        </xdr:cNvSpPr>
      </xdr:nvSpPr>
      <xdr:spPr>
        <a:xfrm>
          <a:off x="9525" y="9286875"/>
          <a:ext cx="2428875"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371475</xdr:colOff>
      <xdr:row>42</xdr:row>
      <xdr:rowOff>114300</xdr:rowOff>
    </xdr:from>
    <xdr:to>
      <xdr:col>1</xdr:col>
      <xdr:colOff>152400</xdr:colOff>
      <xdr:row>49</xdr:row>
      <xdr:rowOff>200025</xdr:rowOff>
    </xdr:to>
    <xdr:sp>
      <xdr:nvSpPr>
        <xdr:cNvPr id="3" name="AutoShape 3"/>
        <xdr:cNvSpPr>
          <a:spLocks/>
        </xdr:cNvSpPr>
      </xdr:nvSpPr>
      <xdr:spPr>
        <a:xfrm>
          <a:off x="371475" y="10115550"/>
          <a:ext cx="200025" cy="1752600"/>
        </a:xfrm>
        <a:prstGeom prst="leftBrace">
          <a:avLst>
            <a:gd name="adj" fmla="val -3669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361950</xdr:colOff>
      <xdr:row>51</xdr:row>
      <xdr:rowOff>85725</xdr:rowOff>
    </xdr:from>
    <xdr:to>
      <xdr:col>1</xdr:col>
      <xdr:colOff>142875</xdr:colOff>
      <xdr:row>59</xdr:row>
      <xdr:rowOff>161925</xdr:rowOff>
    </xdr:to>
    <xdr:sp>
      <xdr:nvSpPr>
        <xdr:cNvPr id="4" name="AutoShape 4"/>
        <xdr:cNvSpPr>
          <a:spLocks/>
        </xdr:cNvSpPr>
      </xdr:nvSpPr>
      <xdr:spPr>
        <a:xfrm>
          <a:off x="361950" y="12230100"/>
          <a:ext cx="200025" cy="1981200"/>
        </a:xfrm>
        <a:prstGeom prst="leftBrace">
          <a:avLst>
            <a:gd name="adj" fmla="val -3672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8</xdr:row>
      <xdr:rowOff>0</xdr:rowOff>
    </xdr:to>
    <xdr:sp>
      <xdr:nvSpPr>
        <xdr:cNvPr id="1" name="Line 1"/>
        <xdr:cNvSpPr>
          <a:spLocks/>
        </xdr:cNvSpPr>
      </xdr:nvSpPr>
      <xdr:spPr>
        <a:xfrm>
          <a:off x="28575" y="952500"/>
          <a:ext cx="134302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8</xdr:row>
      <xdr:rowOff>0</xdr:rowOff>
    </xdr:to>
    <xdr:sp>
      <xdr:nvSpPr>
        <xdr:cNvPr id="1" name="Line 1"/>
        <xdr:cNvSpPr>
          <a:spLocks/>
        </xdr:cNvSpPr>
      </xdr:nvSpPr>
      <xdr:spPr>
        <a:xfrm>
          <a:off x="28575" y="952500"/>
          <a:ext cx="134302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8</xdr:row>
      <xdr:rowOff>0</xdr:rowOff>
    </xdr:to>
    <xdr:sp>
      <xdr:nvSpPr>
        <xdr:cNvPr id="1" name="Line 1"/>
        <xdr:cNvSpPr>
          <a:spLocks/>
        </xdr:cNvSpPr>
      </xdr:nvSpPr>
      <xdr:spPr>
        <a:xfrm>
          <a:off x="28575" y="952500"/>
          <a:ext cx="134302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xdr:col>
      <xdr:colOff>9525</xdr:colOff>
      <xdr:row>9</xdr:row>
      <xdr:rowOff>9525</xdr:rowOff>
    </xdr:to>
    <xdr:sp>
      <xdr:nvSpPr>
        <xdr:cNvPr id="1" name="Line 1"/>
        <xdr:cNvSpPr>
          <a:spLocks/>
        </xdr:cNvSpPr>
      </xdr:nvSpPr>
      <xdr:spPr>
        <a:xfrm>
          <a:off x="28575" y="971550"/>
          <a:ext cx="136207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xdr:col>
      <xdr:colOff>0</xdr:colOff>
      <xdr:row>9</xdr:row>
      <xdr:rowOff>9525</xdr:rowOff>
    </xdr:to>
    <xdr:sp>
      <xdr:nvSpPr>
        <xdr:cNvPr id="1" name="Line 1"/>
        <xdr:cNvSpPr>
          <a:spLocks/>
        </xdr:cNvSpPr>
      </xdr:nvSpPr>
      <xdr:spPr>
        <a:xfrm>
          <a:off x="28575" y="971550"/>
          <a:ext cx="135255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xdr:col>
      <xdr:colOff>0</xdr:colOff>
      <xdr:row>9</xdr:row>
      <xdr:rowOff>9525</xdr:rowOff>
    </xdr:to>
    <xdr:sp>
      <xdr:nvSpPr>
        <xdr:cNvPr id="1" name="Line 1"/>
        <xdr:cNvSpPr>
          <a:spLocks/>
        </xdr:cNvSpPr>
      </xdr:nvSpPr>
      <xdr:spPr>
        <a:xfrm>
          <a:off x="28575" y="971550"/>
          <a:ext cx="13430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9525</xdr:colOff>
      <xdr:row>8</xdr:row>
      <xdr:rowOff>0</xdr:rowOff>
    </xdr:to>
    <xdr:sp>
      <xdr:nvSpPr>
        <xdr:cNvPr id="1" name="Line 1"/>
        <xdr:cNvSpPr>
          <a:spLocks/>
        </xdr:cNvSpPr>
      </xdr:nvSpPr>
      <xdr:spPr>
        <a:xfrm>
          <a:off x="28575" y="952500"/>
          <a:ext cx="135255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78"/>
  <sheetViews>
    <sheetView showGridLines="0" defaultGridColor="0" zoomScale="75" zoomScaleNormal="75" zoomScalePageLayoutView="0" colorId="22" workbookViewId="0" topLeftCell="A1">
      <selection activeCell="Q1" sqref="Q1"/>
    </sheetView>
  </sheetViews>
  <sheetFormatPr defaultColWidth="10.59765625" defaultRowHeight="18.75" customHeight="1"/>
  <cols>
    <col min="1" max="1" width="2.69921875" style="4" customWidth="1"/>
    <col min="2" max="2" width="10.59765625" style="4" customWidth="1"/>
    <col min="3" max="11" width="9.3984375" style="4" customWidth="1"/>
    <col min="12" max="14" width="8.59765625" style="4" customWidth="1"/>
    <col min="15" max="17" width="9.69921875" style="4" customWidth="1"/>
    <col min="18" max="16384" width="10.59765625" style="4" customWidth="1"/>
  </cols>
  <sheetData>
    <row r="1" spans="1:17" ht="18.75" customHeight="1">
      <c r="A1" s="62" t="s">
        <v>63</v>
      </c>
      <c r="Q1" s="64" t="s">
        <v>65</v>
      </c>
    </row>
    <row r="3" spans="1:17" ht="18.75" customHeight="1">
      <c r="A3" s="63" t="s">
        <v>64</v>
      </c>
      <c r="B3" s="63"/>
      <c r="C3" s="63"/>
      <c r="D3" s="63"/>
      <c r="E3" s="63"/>
      <c r="F3" s="63"/>
      <c r="G3" s="63"/>
      <c r="H3" s="63"/>
      <c r="I3" s="63"/>
      <c r="J3" s="63"/>
      <c r="K3" s="63"/>
      <c r="L3" s="63"/>
      <c r="M3" s="63"/>
      <c r="N3" s="63"/>
      <c r="O3" s="63"/>
      <c r="P3" s="63"/>
      <c r="Q3" s="63"/>
    </row>
    <row r="5" spans="1:17" s="1" customFormat="1" ht="18.75" customHeight="1">
      <c r="A5" s="35" t="s">
        <v>60</v>
      </c>
      <c r="B5" s="35"/>
      <c r="C5" s="35"/>
      <c r="D5" s="35"/>
      <c r="E5" s="35"/>
      <c r="F5" s="35"/>
      <c r="G5" s="35"/>
      <c r="H5" s="35"/>
      <c r="I5" s="35"/>
      <c r="J5" s="35"/>
      <c r="K5" s="35"/>
      <c r="L5" s="35"/>
      <c r="M5" s="35"/>
      <c r="N5" s="35"/>
      <c r="O5" s="35"/>
      <c r="P5" s="35"/>
      <c r="Q5" s="35"/>
    </row>
    <row r="6" spans="1:17" s="1" customFormat="1" ht="18.75" customHeight="1" thickBot="1">
      <c r="A6" s="12"/>
      <c r="B6" s="13"/>
      <c r="Q6" s="14" t="s">
        <v>0</v>
      </c>
    </row>
    <row r="7" spans="1:20" s="1" customFormat="1" ht="18.75" customHeight="1">
      <c r="A7" s="47" t="s">
        <v>59</v>
      </c>
      <c r="B7" s="48"/>
      <c r="C7" s="43" t="s">
        <v>57</v>
      </c>
      <c r="D7" s="44"/>
      <c r="E7" s="53"/>
      <c r="F7" s="55" t="s">
        <v>62</v>
      </c>
      <c r="G7" s="56"/>
      <c r="H7" s="56"/>
      <c r="I7" s="56"/>
      <c r="J7" s="56"/>
      <c r="K7" s="56"/>
      <c r="L7" s="56"/>
      <c r="M7" s="56"/>
      <c r="N7" s="57"/>
      <c r="O7" s="43" t="s">
        <v>58</v>
      </c>
      <c r="P7" s="44"/>
      <c r="Q7" s="44"/>
      <c r="R7" s="2"/>
      <c r="S7" s="2"/>
      <c r="T7" s="2"/>
    </row>
    <row r="8" spans="1:18" ht="18.75" customHeight="1">
      <c r="A8" s="49"/>
      <c r="B8" s="50"/>
      <c r="C8" s="45"/>
      <c r="D8" s="46"/>
      <c r="E8" s="54"/>
      <c r="F8" s="58" t="s">
        <v>1</v>
      </c>
      <c r="G8" s="59"/>
      <c r="H8" s="60"/>
      <c r="I8" s="58" t="s">
        <v>2</v>
      </c>
      <c r="J8" s="59"/>
      <c r="K8" s="60"/>
      <c r="L8" s="58" t="s">
        <v>3</v>
      </c>
      <c r="M8" s="59"/>
      <c r="N8" s="60"/>
      <c r="O8" s="45"/>
      <c r="P8" s="46"/>
      <c r="Q8" s="46"/>
      <c r="R8" s="3"/>
    </row>
    <row r="9" spans="1:20" ht="18.75" customHeight="1">
      <c r="A9" s="51"/>
      <c r="B9" s="52"/>
      <c r="C9" s="15" t="s">
        <v>1</v>
      </c>
      <c r="D9" s="16" t="s">
        <v>4</v>
      </c>
      <c r="E9" s="17" t="s">
        <v>5</v>
      </c>
      <c r="F9" s="17" t="s">
        <v>1</v>
      </c>
      <c r="G9" s="17" t="s">
        <v>4</v>
      </c>
      <c r="H9" s="15" t="s">
        <v>5</v>
      </c>
      <c r="I9" s="16" t="s">
        <v>1</v>
      </c>
      <c r="J9" s="15" t="s">
        <v>4</v>
      </c>
      <c r="K9" s="16" t="s">
        <v>5</v>
      </c>
      <c r="L9" s="17" t="s">
        <v>1</v>
      </c>
      <c r="M9" s="17" t="s">
        <v>4</v>
      </c>
      <c r="N9" s="15" t="s">
        <v>5</v>
      </c>
      <c r="O9" s="16" t="s">
        <v>1</v>
      </c>
      <c r="P9" s="17" t="s">
        <v>4</v>
      </c>
      <c r="Q9" s="15" t="s">
        <v>5</v>
      </c>
      <c r="R9" s="5"/>
      <c r="S9" s="5"/>
      <c r="T9" s="5"/>
    </row>
    <row r="10" spans="1:20" ht="18.75" customHeight="1">
      <c r="A10" s="38" t="s">
        <v>56</v>
      </c>
      <c r="B10" s="39"/>
      <c r="C10" s="30">
        <f>SUM(D10:E10)</f>
        <v>897944</v>
      </c>
      <c r="D10" s="31">
        <v>427367</v>
      </c>
      <c r="E10" s="31">
        <v>470577</v>
      </c>
      <c r="F10" s="30">
        <f>SUM(G10:H10)</f>
        <v>596998</v>
      </c>
      <c r="G10" s="30">
        <f>SUM(J10,M10)</f>
        <v>340257</v>
      </c>
      <c r="H10" s="30">
        <f>SUM(K10,N10)</f>
        <v>256741</v>
      </c>
      <c r="I10" s="30">
        <f>SUM(J10:K10)</f>
        <v>582600</v>
      </c>
      <c r="J10" s="31">
        <v>331010</v>
      </c>
      <c r="K10" s="31">
        <v>251590</v>
      </c>
      <c r="L10" s="30">
        <f>SUM(M10:N10)</f>
        <v>14398</v>
      </c>
      <c r="M10" s="32">
        <v>9247</v>
      </c>
      <c r="N10" s="31">
        <v>5151</v>
      </c>
      <c r="O10" s="30">
        <f>SUM(P10:Q10)</f>
        <v>299731</v>
      </c>
      <c r="P10" s="31">
        <v>86590</v>
      </c>
      <c r="Q10" s="31">
        <v>213141</v>
      </c>
      <c r="R10" s="5"/>
      <c r="S10" s="6"/>
      <c r="T10" s="5"/>
    </row>
    <row r="11" spans="1:20" ht="18.75" customHeight="1">
      <c r="A11" s="40" t="s">
        <v>61</v>
      </c>
      <c r="B11" s="39"/>
      <c r="C11" s="32">
        <f aca="true" t="shared" si="0" ref="C11:C70">SUM(D11:E11)</f>
        <v>947070</v>
      </c>
      <c r="D11" s="31">
        <v>451155</v>
      </c>
      <c r="E11" s="31">
        <v>495915</v>
      </c>
      <c r="F11" s="32">
        <f aca="true" t="shared" si="1" ref="F11:F70">SUM(G11:H11)</f>
        <v>620231</v>
      </c>
      <c r="G11" s="32">
        <f aca="true" t="shared" si="2" ref="G11:G70">SUM(J11,M11)</f>
        <v>350346</v>
      </c>
      <c r="H11" s="32">
        <f aca="true" t="shared" si="3" ref="H11:H70">SUM(K11,N11)</f>
        <v>269885</v>
      </c>
      <c r="I11" s="32">
        <f aca="true" t="shared" si="4" ref="I11:I70">SUM(J11:K11)</f>
        <v>606265</v>
      </c>
      <c r="J11" s="31">
        <v>341329</v>
      </c>
      <c r="K11" s="31">
        <v>264936</v>
      </c>
      <c r="L11" s="32">
        <f aca="true" t="shared" si="5" ref="L11:L70">SUM(M11:N11)</f>
        <v>13966</v>
      </c>
      <c r="M11" s="32">
        <v>9017</v>
      </c>
      <c r="N11" s="31">
        <v>4949</v>
      </c>
      <c r="O11" s="32">
        <f aca="true" t="shared" si="6" ref="O11:O70">SUM(P11:Q11)</f>
        <v>325779</v>
      </c>
      <c r="P11" s="31">
        <v>100327</v>
      </c>
      <c r="Q11" s="31">
        <v>225452</v>
      </c>
      <c r="R11" s="5"/>
      <c r="S11" s="6"/>
      <c r="T11" s="5"/>
    </row>
    <row r="12" spans="1:20" s="23" customFormat="1" ht="18.75" customHeight="1">
      <c r="A12" s="41">
        <v>7</v>
      </c>
      <c r="B12" s="42"/>
      <c r="C12" s="22">
        <f aca="true" t="shared" si="7" ref="C12:Q12">SUM(C14:C23,C26,C32,C42,C49,C55,C63,C69)</f>
        <v>990243</v>
      </c>
      <c r="D12" s="22">
        <f t="shared" si="7"/>
        <v>473937</v>
      </c>
      <c r="E12" s="22">
        <f t="shared" si="7"/>
        <v>516306</v>
      </c>
      <c r="F12" s="22">
        <f>SUM(F14:F23,F26,F32,F42,F49,F55,F63,F69)</f>
        <v>652627</v>
      </c>
      <c r="G12" s="22">
        <f t="shared" si="7"/>
        <v>370106</v>
      </c>
      <c r="H12" s="22">
        <f t="shared" si="7"/>
        <v>282521</v>
      </c>
      <c r="I12" s="22">
        <f t="shared" si="7"/>
        <v>631322</v>
      </c>
      <c r="J12" s="22">
        <f t="shared" si="7"/>
        <v>356828</v>
      </c>
      <c r="K12" s="22">
        <f t="shared" si="7"/>
        <v>274494</v>
      </c>
      <c r="L12" s="22">
        <f t="shared" si="7"/>
        <v>21305</v>
      </c>
      <c r="M12" s="22">
        <f t="shared" si="7"/>
        <v>13278</v>
      </c>
      <c r="N12" s="22">
        <f t="shared" si="7"/>
        <v>8027</v>
      </c>
      <c r="O12" s="22">
        <f t="shared" si="7"/>
        <v>335785</v>
      </c>
      <c r="P12" s="22">
        <f t="shared" si="7"/>
        <v>102653</v>
      </c>
      <c r="Q12" s="22">
        <f t="shared" si="7"/>
        <v>233132</v>
      </c>
      <c r="R12" s="21"/>
      <c r="S12" s="22"/>
      <c r="T12" s="21"/>
    </row>
    <row r="13" spans="1:20" s="23" customFormat="1" ht="18.75" customHeight="1">
      <c r="A13" s="24"/>
      <c r="B13" s="25"/>
      <c r="C13" s="26"/>
      <c r="D13" s="26"/>
      <c r="E13" s="26"/>
      <c r="F13" s="26"/>
      <c r="G13" s="26"/>
      <c r="H13" s="26"/>
      <c r="I13" s="26"/>
      <c r="J13" s="26"/>
      <c r="K13" s="26"/>
      <c r="L13" s="26"/>
      <c r="M13" s="26"/>
      <c r="N13" s="26"/>
      <c r="O13" s="26"/>
      <c r="P13" s="26"/>
      <c r="Q13" s="26"/>
      <c r="R13" s="21"/>
      <c r="S13" s="22"/>
      <c r="T13" s="21"/>
    </row>
    <row r="14" spans="1:20" s="23" customFormat="1" ht="18.75" customHeight="1">
      <c r="A14" s="36" t="s">
        <v>6</v>
      </c>
      <c r="B14" s="37"/>
      <c r="C14" s="22">
        <f t="shared" si="0"/>
        <v>382787</v>
      </c>
      <c r="D14" s="22">
        <v>184918</v>
      </c>
      <c r="E14" s="22">
        <v>197869</v>
      </c>
      <c r="F14" s="22">
        <f t="shared" si="1"/>
        <v>245779</v>
      </c>
      <c r="G14" s="22">
        <f t="shared" si="2"/>
        <v>142694</v>
      </c>
      <c r="H14" s="22">
        <f t="shared" si="3"/>
        <v>103085</v>
      </c>
      <c r="I14" s="22">
        <f t="shared" si="4"/>
        <v>236827</v>
      </c>
      <c r="J14" s="22">
        <v>137285</v>
      </c>
      <c r="K14" s="22">
        <v>99542</v>
      </c>
      <c r="L14" s="22">
        <f t="shared" si="5"/>
        <v>8952</v>
      </c>
      <c r="M14" s="22">
        <v>5409</v>
      </c>
      <c r="N14" s="22">
        <v>3543</v>
      </c>
      <c r="O14" s="22">
        <f t="shared" si="6"/>
        <v>135674</v>
      </c>
      <c r="P14" s="22">
        <v>41289</v>
      </c>
      <c r="Q14" s="22">
        <v>94385</v>
      </c>
      <c r="R14" s="21"/>
      <c r="S14" s="22"/>
      <c r="T14" s="21"/>
    </row>
    <row r="15" spans="1:20" s="23" customFormat="1" ht="18.75" customHeight="1">
      <c r="A15" s="36" t="s">
        <v>7</v>
      </c>
      <c r="B15" s="37"/>
      <c r="C15" s="22">
        <f t="shared" si="0"/>
        <v>41718</v>
      </c>
      <c r="D15" s="22">
        <v>19667</v>
      </c>
      <c r="E15" s="22">
        <v>22051</v>
      </c>
      <c r="F15" s="22">
        <f t="shared" si="1"/>
        <v>27793</v>
      </c>
      <c r="G15" s="22">
        <f t="shared" si="2"/>
        <v>15216</v>
      </c>
      <c r="H15" s="22">
        <f t="shared" si="3"/>
        <v>12577</v>
      </c>
      <c r="I15" s="22">
        <f t="shared" si="4"/>
        <v>26870</v>
      </c>
      <c r="J15" s="22">
        <v>14589</v>
      </c>
      <c r="K15" s="22">
        <v>12281</v>
      </c>
      <c r="L15" s="22">
        <f t="shared" si="5"/>
        <v>923</v>
      </c>
      <c r="M15" s="22">
        <v>627</v>
      </c>
      <c r="N15" s="22">
        <v>296</v>
      </c>
      <c r="O15" s="22">
        <f t="shared" si="6"/>
        <v>13880</v>
      </c>
      <c r="P15" s="22">
        <v>4428</v>
      </c>
      <c r="Q15" s="22">
        <v>9452</v>
      </c>
      <c r="R15" s="21"/>
      <c r="S15" s="21"/>
      <c r="T15" s="21"/>
    </row>
    <row r="16" spans="1:20" s="23" customFormat="1" ht="18.75" customHeight="1">
      <c r="A16" s="36" t="s">
        <v>8</v>
      </c>
      <c r="B16" s="37"/>
      <c r="C16" s="22">
        <f t="shared" si="0"/>
        <v>90105</v>
      </c>
      <c r="D16" s="22">
        <v>43117</v>
      </c>
      <c r="E16" s="22">
        <v>46988</v>
      </c>
      <c r="F16" s="22">
        <f t="shared" si="1"/>
        <v>61392</v>
      </c>
      <c r="G16" s="22">
        <f t="shared" si="2"/>
        <v>34716</v>
      </c>
      <c r="H16" s="22">
        <f t="shared" si="3"/>
        <v>26676</v>
      </c>
      <c r="I16" s="22">
        <f t="shared" si="4"/>
        <v>59341</v>
      </c>
      <c r="J16" s="22">
        <v>33437</v>
      </c>
      <c r="K16" s="22">
        <v>25904</v>
      </c>
      <c r="L16" s="22">
        <f t="shared" si="5"/>
        <v>2051</v>
      </c>
      <c r="M16" s="22">
        <v>1279</v>
      </c>
      <c r="N16" s="22">
        <v>772</v>
      </c>
      <c r="O16" s="22">
        <f t="shared" si="6"/>
        <v>28588</v>
      </c>
      <c r="P16" s="22">
        <v>8336</v>
      </c>
      <c r="Q16" s="22">
        <v>20252</v>
      </c>
      <c r="R16" s="21"/>
      <c r="S16" s="22"/>
      <c r="T16" s="21"/>
    </row>
    <row r="17" spans="1:20" s="23" customFormat="1" ht="18.75" customHeight="1">
      <c r="A17" s="36" t="s">
        <v>9</v>
      </c>
      <c r="B17" s="37"/>
      <c r="C17" s="22">
        <f t="shared" si="0"/>
        <v>23886</v>
      </c>
      <c r="D17" s="22">
        <v>11260</v>
      </c>
      <c r="E17" s="22">
        <v>12626</v>
      </c>
      <c r="F17" s="22">
        <f t="shared" si="1"/>
        <v>16068</v>
      </c>
      <c r="G17" s="22">
        <f t="shared" si="2"/>
        <v>8955</v>
      </c>
      <c r="H17" s="22">
        <f t="shared" si="3"/>
        <v>7113</v>
      </c>
      <c r="I17" s="22">
        <f t="shared" si="4"/>
        <v>15694</v>
      </c>
      <c r="J17" s="22">
        <v>8702</v>
      </c>
      <c r="K17" s="22">
        <v>6992</v>
      </c>
      <c r="L17" s="22">
        <f t="shared" si="5"/>
        <v>374</v>
      </c>
      <c r="M17" s="22">
        <v>253</v>
      </c>
      <c r="N17" s="22">
        <v>121</v>
      </c>
      <c r="O17" s="22">
        <f t="shared" si="6"/>
        <v>7803</v>
      </c>
      <c r="P17" s="22">
        <v>2301</v>
      </c>
      <c r="Q17" s="22">
        <v>5502</v>
      </c>
      <c r="R17" s="21"/>
      <c r="S17" s="22"/>
      <c r="T17" s="21"/>
    </row>
    <row r="18" spans="1:20" s="23" customFormat="1" ht="18.75" customHeight="1">
      <c r="A18" s="36" t="s">
        <v>10</v>
      </c>
      <c r="B18" s="37"/>
      <c r="C18" s="22">
        <f t="shared" si="0"/>
        <v>18580</v>
      </c>
      <c r="D18" s="22">
        <v>8473</v>
      </c>
      <c r="E18" s="22">
        <v>10107</v>
      </c>
      <c r="F18" s="22">
        <f t="shared" si="1"/>
        <v>12031</v>
      </c>
      <c r="G18" s="22">
        <f t="shared" si="2"/>
        <v>6485</v>
      </c>
      <c r="H18" s="22">
        <f t="shared" si="3"/>
        <v>5546</v>
      </c>
      <c r="I18" s="22">
        <f t="shared" si="4"/>
        <v>11727</v>
      </c>
      <c r="J18" s="22">
        <v>6270</v>
      </c>
      <c r="K18" s="22">
        <v>5457</v>
      </c>
      <c r="L18" s="22">
        <f t="shared" si="5"/>
        <v>304</v>
      </c>
      <c r="M18" s="22">
        <v>215</v>
      </c>
      <c r="N18" s="22">
        <v>89</v>
      </c>
      <c r="O18" s="22">
        <f t="shared" si="6"/>
        <v>6543</v>
      </c>
      <c r="P18" s="22">
        <v>1987</v>
      </c>
      <c r="Q18" s="22">
        <v>4556</v>
      </c>
      <c r="R18" s="21"/>
      <c r="S18" s="22"/>
      <c r="T18" s="21"/>
    </row>
    <row r="19" spans="1:20" s="23" customFormat="1" ht="18.75" customHeight="1">
      <c r="A19" s="36" t="s">
        <v>11</v>
      </c>
      <c r="B19" s="37"/>
      <c r="C19" s="22">
        <f t="shared" si="0"/>
        <v>58453</v>
      </c>
      <c r="D19" s="22">
        <v>26414</v>
      </c>
      <c r="E19" s="22">
        <v>32039</v>
      </c>
      <c r="F19" s="22">
        <f t="shared" si="1"/>
        <v>40688</v>
      </c>
      <c r="G19" s="22">
        <f t="shared" si="2"/>
        <v>21146</v>
      </c>
      <c r="H19" s="22">
        <f t="shared" si="3"/>
        <v>19542</v>
      </c>
      <c r="I19" s="22">
        <f t="shared" si="4"/>
        <v>38775</v>
      </c>
      <c r="J19" s="22">
        <v>20036</v>
      </c>
      <c r="K19" s="22">
        <v>18739</v>
      </c>
      <c r="L19" s="22">
        <f t="shared" si="5"/>
        <v>1913</v>
      </c>
      <c r="M19" s="22">
        <v>1110</v>
      </c>
      <c r="N19" s="22">
        <v>803</v>
      </c>
      <c r="O19" s="22">
        <f t="shared" si="6"/>
        <v>17732</v>
      </c>
      <c r="P19" s="22">
        <v>5252</v>
      </c>
      <c r="Q19" s="22">
        <v>12480</v>
      </c>
      <c r="R19" s="21"/>
      <c r="S19" s="22"/>
      <c r="T19" s="21"/>
    </row>
    <row r="20" spans="1:20" s="23" customFormat="1" ht="18.75" customHeight="1">
      <c r="A20" s="36" t="s">
        <v>12</v>
      </c>
      <c r="B20" s="37"/>
      <c r="C20" s="22">
        <f t="shared" si="0"/>
        <v>22637</v>
      </c>
      <c r="D20" s="22">
        <v>10625</v>
      </c>
      <c r="E20" s="22">
        <v>12012</v>
      </c>
      <c r="F20" s="22">
        <f t="shared" si="1"/>
        <v>14621</v>
      </c>
      <c r="G20" s="22">
        <f t="shared" si="2"/>
        <v>8226</v>
      </c>
      <c r="H20" s="22">
        <f t="shared" si="3"/>
        <v>6395</v>
      </c>
      <c r="I20" s="22">
        <f t="shared" si="4"/>
        <v>14142</v>
      </c>
      <c r="J20" s="22">
        <v>7922</v>
      </c>
      <c r="K20" s="22">
        <v>6220</v>
      </c>
      <c r="L20" s="22">
        <f t="shared" si="5"/>
        <v>479</v>
      </c>
      <c r="M20" s="22">
        <v>304</v>
      </c>
      <c r="N20" s="22">
        <v>175</v>
      </c>
      <c r="O20" s="22">
        <f t="shared" si="6"/>
        <v>8009</v>
      </c>
      <c r="P20" s="22">
        <v>2398</v>
      </c>
      <c r="Q20" s="22">
        <v>5611</v>
      </c>
      <c r="R20" s="21"/>
      <c r="S20" s="22"/>
      <c r="T20" s="21"/>
    </row>
    <row r="21" spans="1:20" s="23" customFormat="1" ht="18.75" customHeight="1">
      <c r="A21" s="36" t="s">
        <v>13</v>
      </c>
      <c r="B21" s="37"/>
      <c r="C21" s="22">
        <f t="shared" si="0"/>
        <v>51166</v>
      </c>
      <c r="D21" s="22">
        <v>24592</v>
      </c>
      <c r="E21" s="22">
        <v>26574</v>
      </c>
      <c r="F21" s="22">
        <f t="shared" si="1"/>
        <v>34690</v>
      </c>
      <c r="G21" s="22">
        <f t="shared" si="2"/>
        <v>19960</v>
      </c>
      <c r="H21" s="22">
        <f t="shared" si="3"/>
        <v>14730</v>
      </c>
      <c r="I21" s="22">
        <f t="shared" si="4"/>
        <v>33797</v>
      </c>
      <c r="J21" s="22">
        <v>19404</v>
      </c>
      <c r="K21" s="22">
        <v>14393</v>
      </c>
      <c r="L21" s="22">
        <f t="shared" si="5"/>
        <v>893</v>
      </c>
      <c r="M21" s="22">
        <v>556</v>
      </c>
      <c r="N21" s="22">
        <v>337</v>
      </c>
      <c r="O21" s="22">
        <f t="shared" si="6"/>
        <v>16408</v>
      </c>
      <c r="P21" s="22">
        <v>4589</v>
      </c>
      <c r="Q21" s="22">
        <v>11819</v>
      </c>
      <c r="R21" s="21"/>
      <c r="S21" s="22"/>
      <c r="T21" s="21"/>
    </row>
    <row r="22" spans="1:20" s="23" customFormat="1" ht="18.75" customHeight="1">
      <c r="A22" s="36"/>
      <c r="B22" s="37"/>
      <c r="C22" s="26"/>
      <c r="D22" s="26"/>
      <c r="E22" s="26"/>
      <c r="F22" s="26"/>
      <c r="G22" s="26"/>
      <c r="H22" s="26"/>
      <c r="I22" s="26"/>
      <c r="J22" s="26"/>
      <c r="K22" s="26"/>
      <c r="L22" s="26"/>
      <c r="M22" s="26"/>
      <c r="N22" s="26"/>
      <c r="O22" s="26"/>
      <c r="P22" s="26"/>
      <c r="Q22" s="26"/>
      <c r="R22" s="21"/>
      <c r="S22" s="21"/>
      <c r="T22" s="21"/>
    </row>
    <row r="23" spans="1:20" s="23" customFormat="1" ht="18.75" customHeight="1">
      <c r="A23" s="36" t="s">
        <v>14</v>
      </c>
      <c r="B23" s="37"/>
      <c r="C23" s="22">
        <f>SUM(C24)</f>
        <v>9343</v>
      </c>
      <c r="D23" s="22">
        <f>SUM(D24)</f>
        <v>4089</v>
      </c>
      <c r="E23" s="22">
        <f aca="true" t="shared" si="8" ref="E23:Q23">SUM(E24)</f>
        <v>5254</v>
      </c>
      <c r="F23" s="22">
        <f t="shared" si="8"/>
        <v>6714</v>
      </c>
      <c r="G23" s="22">
        <f t="shared" si="8"/>
        <v>3325</v>
      </c>
      <c r="H23" s="22">
        <f t="shared" si="8"/>
        <v>3389</v>
      </c>
      <c r="I23" s="22">
        <f t="shared" si="8"/>
        <v>6507</v>
      </c>
      <c r="J23" s="22">
        <f t="shared" si="8"/>
        <v>3198</v>
      </c>
      <c r="K23" s="22">
        <f t="shared" si="8"/>
        <v>3309</v>
      </c>
      <c r="L23" s="22">
        <f t="shared" si="8"/>
        <v>207</v>
      </c>
      <c r="M23" s="22">
        <f t="shared" si="8"/>
        <v>127</v>
      </c>
      <c r="N23" s="22">
        <f t="shared" si="8"/>
        <v>80</v>
      </c>
      <c r="O23" s="22">
        <f t="shared" si="8"/>
        <v>2628</v>
      </c>
      <c r="P23" s="22">
        <f t="shared" si="8"/>
        <v>763</v>
      </c>
      <c r="Q23" s="22">
        <f t="shared" si="8"/>
        <v>1865</v>
      </c>
      <c r="R23" s="21"/>
      <c r="S23" s="22"/>
      <c r="T23" s="21"/>
    </row>
    <row r="24" spans="1:20" ht="18.75" customHeight="1">
      <c r="A24" s="9"/>
      <c r="B24" s="18" t="s">
        <v>15</v>
      </c>
      <c r="C24" s="32">
        <f t="shared" si="0"/>
        <v>9343</v>
      </c>
      <c r="D24" s="31">
        <v>4089</v>
      </c>
      <c r="E24" s="31">
        <v>5254</v>
      </c>
      <c r="F24" s="32">
        <f t="shared" si="1"/>
        <v>6714</v>
      </c>
      <c r="G24" s="32">
        <f t="shared" si="2"/>
        <v>3325</v>
      </c>
      <c r="H24" s="32">
        <f t="shared" si="3"/>
        <v>3389</v>
      </c>
      <c r="I24" s="32">
        <f t="shared" si="4"/>
        <v>6507</v>
      </c>
      <c r="J24" s="31">
        <v>3198</v>
      </c>
      <c r="K24" s="31">
        <v>3309</v>
      </c>
      <c r="L24" s="32">
        <f t="shared" si="5"/>
        <v>207</v>
      </c>
      <c r="M24" s="32">
        <v>127</v>
      </c>
      <c r="N24" s="31">
        <v>80</v>
      </c>
      <c r="O24" s="32">
        <f t="shared" si="6"/>
        <v>2628</v>
      </c>
      <c r="P24" s="31">
        <v>763</v>
      </c>
      <c r="Q24" s="31">
        <v>1865</v>
      </c>
      <c r="R24" s="5"/>
      <c r="S24" s="6"/>
      <c r="T24" s="5"/>
    </row>
    <row r="25" spans="1:20" ht="18.75" customHeight="1">
      <c r="A25" s="9"/>
      <c r="B25" s="18"/>
      <c r="C25" s="33"/>
      <c r="D25" s="33"/>
      <c r="E25" s="33"/>
      <c r="F25" s="33"/>
      <c r="G25" s="33"/>
      <c r="H25" s="33"/>
      <c r="I25" s="33"/>
      <c r="J25" s="33"/>
      <c r="K25" s="33"/>
      <c r="L25" s="33"/>
      <c r="M25" s="33"/>
      <c r="N25" s="33"/>
      <c r="O25" s="33"/>
      <c r="P25" s="33"/>
      <c r="Q25" s="33"/>
      <c r="R25" s="5"/>
      <c r="S25" s="6"/>
      <c r="T25" s="5"/>
    </row>
    <row r="26" spans="1:20" s="23" customFormat="1" ht="18.75" customHeight="1">
      <c r="A26" s="36" t="s">
        <v>16</v>
      </c>
      <c r="B26" s="37"/>
      <c r="C26" s="22">
        <f aca="true" t="shared" si="9" ref="C26:Q26">SUM(C27:C30)</f>
        <v>38578</v>
      </c>
      <c r="D26" s="22">
        <f t="shared" si="9"/>
        <v>18765</v>
      </c>
      <c r="E26" s="22">
        <f t="shared" si="9"/>
        <v>19813</v>
      </c>
      <c r="F26" s="22">
        <f t="shared" si="9"/>
        <v>26070</v>
      </c>
      <c r="G26" s="22">
        <f t="shared" si="9"/>
        <v>14845</v>
      </c>
      <c r="H26" s="22">
        <f t="shared" si="9"/>
        <v>11225</v>
      </c>
      <c r="I26" s="22">
        <f t="shared" si="9"/>
        <v>25327</v>
      </c>
      <c r="J26" s="22">
        <f t="shared" si="9"/>
        <v>14340</v>
      </c>
      <c r="K26" s="22">
        <f t="shared" si="9"/>
        <v>10987</v>
      </c>
      <c r="L26" s="22">
        <f t="shared" si="9"/>
        <v>743</v>
      </c>
      <c r="M26" s="22">
        <f t="shared" si="9"/>
        <v>505</v>
      </c>
      <c r="N26" s="22">
        <f t="shared" si="9"/>
        <v>238</v>
      </c>
      <c r="O26" s="22">
        <f t="shared" si="9"/>
        <v>12486</v>
      </c>
      <c r="P26" s="22">
        <f t="shared" si="9"/>
        <v>3915</v>
      </c>
      <c r="Q26" s="22">
        <f t="shared" si="9"/>
        <v>8571</v>
      </c>
      <c r="R26" s="21"/>
      <c r="S26" s="21"/>
      <c r="T26" s="21"/>
    </row>
    <row r="27" spans="1:20" ht="18.75" customHeight="1">
      <c r="A27" s="9"/>
      <c r="B27" s="18" t="s">
        <v>17</v>
      </c>
      <c r="C27" s="32">
        <f t="shared" si="0"/>
        <v>12132</v>
      </c>
      <c r="D27" s="31">
        <v>5826</v>
      </c>
      <c r="E27" s="31">
        <v>6306</v>
      </c>
      <c r="F27" s="32">
        <f t="shared" si="1"/>
        <v>8353</v>
      </c>
      <c r="G27" s="32">
        <f t="shared" si="2"/>
        <v>4707</v>
      </c>
      <c r="H27" s="32">
        <f t="shared" si="3"/>
        <v>3646</v>
      </c>
      <c r="I27" s="32">
        <f t="shared" si="4"/>
        <v>8084</v>
      </c>
      <c r="J27" s="31">
        <v>4540</v>
      </c>
      <c r="K27" s="31">
        <v>3544</v>
      </c>
      <c r="L27" s="32">
        <f t="shared" si="5"/>
        <v>269</v>
      </c>
      <c r="M27" s="32">
        <v>167</v>
      </c>
      <c r="N27" s="31">
        <v>102</v>
      </c>
      <c r="O27" s="32">
        <f t="shared" si="6"/>
        <v>3775</v>
      </c>
      <c r="P27" s="31">
        <v>1118</v>
      </c>
      <c r="Q27" s="31">
        <v>2657</v>
      </c>
      <c r="R27" s="5"/>
      <c r="S27" s="6"/>
      <c r="T27" s="5"/>
    </row>
    <row r="28" spans="1:20" ht="18.75" customHeight="1">
      <c r="A28" s="9"/>
      <c r="B28" s="18" t="s">
        <v>18</v>
      </c>
      <c r="C28" s="32">
        <f t="shared" si="0"/>
        <v>11910</v>
      </c>
      <c r="D28" s="31">
        <v>5665</v>
      </c>
      <c r="E28" s="31">
        <v>6245</v>
      </c>
      <c r="F28" s="32">
        <f t="shared" si="1"/>
        <v>8227</v>
      </c>
      <c r="G28" s="32">
        <f t="shared" si="2"/>
        <v>4596</v>
      </c>
      <c r="H28" s="32">
        <f t="shared" si="3"/>
        <v>3631</v>
      </c>
      <c r="I28" s="32">
        <f t="shared" si="4"/>
        <v>8020</v>
      </c>
      <c r="J28" s="31">
        <v>4457</v>
      </c>
      <c r="K28" s="31">
        <v>3563</v>
      </c>
      <c r="L28" s="32">
        <f t="shared" si="5"/>
        <v>207</v>
      </c>
      <c r="M28" s="32">
        <v>139</v>
      </c>
      <c r="N28" s="31">
        <v>68</v>
      </c>
      <c r="O28" s="32">
        <f t="shared" si="6"/>
        <v>3678</v>
      </c>
      <c r="P28" s="31">
        <v>1069</v>
      </c>
      <c r="Q28" s="31">
        <v>2609</v>
      </c>
      <c r="R28" s="5"/>
      <c r="S28" s="6"/>
      <c r="T28" s="5"/>
    </row>
    <row r="29" spans="1:20" ht="18.75" customHeight="1">
      <c r="A29" s="9"/>
      <c r="B29" s="18" t="s">
        <v>19</v>
      </c>
      <c r="C29" s="32">
        <f t="shared" si="0"/>
        <v>10810</v>
      </c>
      <c r="D29" s="31">
        <v>5510</v>
      </c>
      <c r="E29" s="31">
        <v>5300</v>
      </c>
      <c r="F29" s="32">
        <f t="shared" si="1"/>
        <v>6961</v>
      </c>
      <c r="G29" s="32">
        <f t="shared" si="2"/>
        <v>4121</v>
      </c>
      <c r="H29" s="32">
        <f t="shared" si="3"/>
        <v>2840</v>
      </c>
      <c r="I29" s="32">
        <f t="shared" si="4"/>
        <v>6762</v>
      </c>
      <c r="J29" s="31">
        <v>3971</v>
      </c>
      <c r="K29" s="31">
        <v>2791</v>
      </c>
      <c r="L29" s="32">
        <f t="shared" si="5"/>
        <v>199</v>
      </c>
      <c r="M29" s="32">
        <v>150</v>
      </c>
      <c r="N29" s="31">
        <v>49</v>
      </c>
      <c r="O29" s="32">
        <f t="shared" si="6"/>
        <v>3842</v>
      </c>
      <c r="P29" s="31">
        <v>1387</v>
      </c>
      <c r="Q29" s="31">
        <v>2455</v>
      </c>
      <c r="R29" s="5"/>
      <c r="S29" s="6"/>
      <c r="T29" s="5"/>
    </row>
    <row r="30" spans="1:20" ht="18.75" customHeight="1">
      <c r="A30" s="9"/>
      <c r="B30" s="18" t="s">
        <v>20</v>
      </c>
      <c r="C30" s="32">
        <f t="shared" si="0"/>
        <v>3726</v>
      </c>
      <c r="D30" s="31">
        <v>1764</v>
      </c>
      <c r="E30" s="31">
        <v>1962</v>
      </c>
      <c r="F30" s="32">
        <f t="shared" si="1"/>
        <v>2529</v>
      </c>
      <c r="G30" s="32">
        <f t="shared" si="2"/>
        <v>1421</v>
      </c>
      <c r="H30" s="32">
        <f t="shared" si="3"/>
        <v>1108</v>
      </c>
      <c r="I30" s="32">
        <f t="shared" si="4"/>
        <v>2461</v>
      </c>
      <c r="J30" s="31">
        <v>1372</v>
      </c>
      <c r="K30" s="31">
        <v>1089</v>
      </c>
      <c r="L30" s="32">
        <f t="shared" si="5"/>
        <v>68</v>
      </c>
      <c r="M30" s="32">
        <v>49</v>
      </c>
      <c r="N30" s="31">
        <v>19</v>
      </c>
      <c r="O30" s="32">
        <f t="shared" si="6"/>
        <v>1191</v>
      </c>
      <c r="P30" s="31">
        <v>341</v>
      </c>
      <c r="Q30" s="31">
        <v>850</v>
      </c>
      <c r="R30" s="5"/>
      <c r="S30" s="6"/>
      <c r="T30" s="5"/>
    </row>
    <row r="31" spans="1:20" ht="18.75" customHeight="1">
      <c r="A31" s="9"/>
      <c r="B31" s="18"/>
      <c r="C31" s="33"/>
      <c r="D31" s="33"/>
      <c r="E31" s="33"/>
      <c r="F31" s="33"/>
      <c r="G31" s="33"/>
      <c r="H31" s="33"/>
      <c r="I31" s="33"/>
      <c r="J31" s="33"/>
      <c r="K31" s="33"/>
      <c r="L31" s="33"/>
      <c r="M31" s="33"/>
      <c r="N31" s="33"/>
      <c r="O31" s="33"/>
      <c r="P31" s="33"/>
      <c r="Q31" s="33"/>
      <c r="R31" s="5"/>
      <c r="S31" s="6"/>
      <c r="T31" s="5"/>
    </row>
    <row r="32" spans="1:20" s="23" customFormat="1" ht="18.75" customHeight="1">
      <c r="A32" s="36" t="s">
        <v>21</v>
      </c>
      <c r="B32" s="37"/>
      <c r="C32" s="22">
        <f aca="true" t="shared" si="10" ref="C32:Q32">SUM(C33:C40)</f>
        <v>69270</v>
      </c>
      <c r="D32" s="22">
        <f t="shared" si="10"/>
        <v>35379</v>
      </c>
      <c r="E32" s="22">
        <f t="shared" si="10"/>
        <v>33891</v>
      </c>
      <c r="F32" s="22">
        <f t="shared" si="10"/>
        <v>45349</v>
      </c>
      <c r="G32" s="22">
        <f t="shared" si="10"/>
        <v>26737</v>
      </c>
      <c r="H32" s="22">
        <f t="shared" si="10"/>
        <v>18612</v>
      </c>
      <c r="I32" s="22">
        <f t="shared" si="10"/>
        <v>44052</v>
      </c>
      <c r="J32" s="22">
        <f t="shared" si="10"/>
        <v>25947</v>
      </c>
      <c r="K32" s="22">
        <f t="shared" si="10"/>
        <v>18105</v>
      </c>
      <c r="L32" s="22">
        <f t="shared" si="10"/>
        <v>1297</v>
      </c>
      <c r="M32" s="22">
        <f t="shared" si="10"/>
        <v>790</v>
      </c>
      <c r="N32" s="22">
        <f t="shared" si="10"/>
        <v>507</v>
      </c>
      <c r="O32" s="22">
        <f t="shared" si="10"/>
        <v>23832</v>
      </c>
      <c r="P32" s="22">
        <f t="shared" si="10"/>
        <v>8590</v>
      </c>
      <c r="Q32" s="22">
        <f t="shared" si="10"/>
        <v>15242</v>
      </c>
      <c r="R32" s="21"/>
      <c r="S32" s="21"/>
      <c r="T32" s="21"/>
    </row>
    <row r="33" spans="1:20" ht="18.75" customHeight="1">
      <c r="A33" s="3"/>
      <c r="B33" s="18" t="s">
        <v>22</v>
      </c>
      <c r="C33" s="32">
        <f t="shared" si="0"/>
        <v>9931</v>
      </c>
      <c r="D33" s="31">
        <v>4667</v>
      </c>
      <c r="E33" s="31">
        <v>5264</v>
      </c>
      <c r="F33" s="32">
        <f t="shared" si="1"/>
        <v>6471</v>
      </c>
      <c r="G33" s="32">
        <f t="shared" si="2"/>
        <v>3656</v>
      </c>
      <c r="H33" s="32">
        <f t="shared" si="3"/>
        <v>2815</v>
      </c>
      <c r="I33" s="32">
        <f t="shared" si="4"/>
        <v>6252</v>
      </c>
      <c r="J33" s="31">
        <v>3521</v>
      </c>
      <c r="K33" s="31">
        <v>2731</v>
      </c>
      <c r="L33" s="32">
        <f t="shared" si="5"/>
        <v>219</v>
      </c>
      <c r="M33" s="32">
        <v>135</v>
      </c>
      <c r="N33" s="31">
        <v>84</v>
      </c>
      <c r="O33" s="32">
        <f t="shared" si="6"/>
        <v>3453</v>
      </c>
      <c r="P33" s="31">
        <v>1007</v>
      </c>
      <c r="Q33" s="31">
        <v>2446</v>
      </c>
      <c r="R33" s="5"/>
      <c r="S33" s="5"/>
      <c r="T33" s="5"/>
    </row>
    <row r="34" spans="1:20" ht="18.75" customHeight="1">
      <c r="A34" s="9"/>
      <c r="B34" s="18" t="s">
        <v>23</v>
      </c>
      <c r="C34" s="32">
        <f t="shared" si="0"/>
        <v>17048</v>
      </c>
      <c r="D34" s="31">
        <v>8263</v>
      </c>
      <c r="E34" s="31">
        <v>8785</v>
      </c>
      <c r="F34" s="32">
        <f t="shared" si="1"/>
        <v>11597</v>
      </c>
      <c r="G34" s="32">
        <f t="shared" si="2"/>
        <v>6677</v>
      </c>
      <c r="H34" s="32">
        <f t="shared" si="3"/>
        <v>4920</v>
      </c>
      <c r="I34" s="32">
        <f t="shared" si="4"/>
        <v>11297</v>
      </c>
      <c r="J34" s="31">
        <v>6506</v>
      </c>
      <c r="K34" s="31">
        <v>4791</v>
      </c>
      <c r="L34" s="32">
        <f t="shared" si="5"/>
        <v>300</v>
      </c>
      <c r="M34" s="32">
        <v>171</v>
      </c>
      <c r="N34" s="31">
        <v>129</v>
      </c>
      <c r="O34" s="32">
        <f t="shared" si="6"/>
        <v>5442</v>
      </c>
      <c r="P34" s="31">
        <v>1584</v>
      </c>
      <c r="Q34" s="31">
        <v>3858</v>
      </c>
      <c r="R34" s="5"/>
      <c r="S34" s="6"/>
      <c r="T34" s="5"/>
    </row>
    <row r="35" spans="1:20" ht="18.75" customHeight="1">
      <c r="A35" s="9"/>
      <c r="B35" s="18" t="s">
        <v>24</v>
      </c>
      <c r="C35" s="32">
        <f t="shared" si="0"/>
        <v>35691</v>
      </c>
      <c r="D35" s="31">
        <v>19335</v>
      </c>
      <c r="E35" s="31">
        <v>16356</v>
      </c>
      <c r="F35" s="32">
        <f t="shared" si="1"/>
        <v>22817</v>
      </c>
      <c r="G35" s="32">
        <f t="shared" si="2"/>
        <v>13942</v>
      </c>
      <c r="H35" s="32">
        <f t="shared" si="3"/>
        <v>8875</v>
      </c>
      <c r="I35" s="32">
        <f t="shared" si="4"/>
        <v>22105</v>
      </c>
      <c r="J35" s="31">
        <v>13506</v>
      </c>
      <c r="K35" s="31">
        <v>8599</v>
      </c>
      <c r="L35" s="32">
        <f t="shared" si="5"/>
        <v>712</v>
      </c>
      <c r="M35" s="32">
        <v>436</v>
      </c>
      <c r="N35" s="31">
        <v>276</v>
      </c>
      <c r="O35" s="32">
        <f t="shared" si="6"/>
        <v>12803</v>
      </c>
      <c r="P35" s="31">
        <v>5347</v>
      </c>
      <c r="Q35" s="31">
        <v>7456</v>
      </c>
      <c r="R35" s="5"/>
      <c r="S35" s="6"/>
      <c r="T35" s="5"/>
    </row>
    <row r="36" spans="1:20" ht="18.75" customHeight="1">
      <c r="A36" s="9"/>
      <c r="B36" s="18" t="s">
        <v>25</v>
      </c>
      <c r="C36" s="32">
        <f t="shared" si="0"/>
        <v>954</v>
      </c>
      <c r="D36" s="31">
        <v>446</v>
      </c>
      <c r="E36" s="31">
        <v>508</v>
      </c>
      <c r="F36" s="32">
        <f t="shared" si="1"/>
        <v>659</v>
      </c>
      <c r="G36" s="32">
        <f t="shared" si="2"/>
        <v>356</v>
      </c>
      <c r="H36" s="32">
        <f t="shared" si="3"/>
        <v>303</v>
      </c>
      <c r="I36" s="32">
        <f t="shared" si="4"/>
        <v>650</v>
      </c>
      <c r="J36" s="31">
        <v>352</v>
      </c>
      <c r="K36" s="31">
        <v>298</v>
      </c>
      <c r="L36" s="32">
        <f t="shared" si="5"/>
        <v>9</v>
      </c>
      <c r="M36" s="32">
        <v>4</v>
      </c>
      <c r="N36" s="31">
        <v>5</v>
      </c>
      <c r="O36" s="32">
        <f t="shared" si="6"/>
        <v>295</v>
      </c>
      <c r="P36" s="31">
        <v>90</v>
      </c>
      <c r="Q36" s="31">
        <v>205</v>
      </c>
      <c r="R36" s="5"/>
      <c r="S36" s="6"/>
      <c r="T36" s="5"/>
    </row>
    <row r="37" spans="1:20" ht="18.75" customHeight="1">
      <c r="A37" s="3"/>
      <c r="B37" s="18" t="s">
        <v>26</v>
      </c>
      <c r="C37" s="32">
        <f t="shared" si="0"/>
        <v>1277</v>
      </c>
      <c r="D37" s="31">
        <v>613</v>
      </c>
      <c r="E37" s="31">
        <v>664</v>
      </c>
      <c r="F37" s="32">
        <f t="shared" si="1"/>
        <v>843</v>
      </c>
      <c r="G37" s="32">
        <f t="shared" si="2"/>
        <v>473</v>
      </c>
      <c r="H37" s="32">
        <f t="shared" si="3"/>
        <v>370</v>
      </c>
      <c r="I37" s="32">
        <f t="shared" si="4"/>
        <v>828</v>
      </c>
      <c r="J37" s="31">
        <v>461</v>
      </c>
      <c r="K37" s="31">
        <v>367</v>
      </c>
      <c r="L37" s="32">
        <f t="shared" si="5"/>
        <v>15</v>
      </c>
      <c r="M37" s="31">
        <v>12</v>
      </c>
      <c r="N37" s="31">
        <v>3</v>
      </c>
      <c r="O37" s="32">
        <f t="shared" si="6"/>
        <v>434</v>
      </c>
      <c r="P37" s="31">
        <v>140</v>
      </c>
      <c r="Q37" s="31">
        <v>294</v>
      </c>
      <c r="R37" s="7"/>
      <c r="S37" s="5"/>
      <c r="T37" s="5"/>
    </row>
    <row r="38" spans="1:20" ht="18.75" customHeight="1">
      <c r="A38" s="9"/>
      <c r="B38" s="18" t="s">
        <v>27</v>
      </c>
      <c r="C38" s="32">
        <f t="shared" si="0"/>
        <v>2697</v>
      </c>
      <c r="D38" s="31">
        <v>1245</v>
      </c>
      <c r="E38" s="31">
        <v>1452</v>
      </c>
      <c r="F38" s="32">
        <f t="shared" si="1"/>
        <v>1809</v>
      </c>
      <c r="G38" s="32">
        <f t="shared" si="2"/>
        <v>983</v>
      </c>
      <c r="H38" s="32">
        <f t="shared" si="3"/>
        <v>826</v>
      </c>
      <c r="I38" s="32">
        <f t="shared" si="4"/>
        <v>1785</v>
      </c>
      <c r="J38" s="31">
        <v>966</v>
      </c>
      <c r="K38" s="31">
        <v>819</v>
      </c>
      <c r="L38" s="32">
        <f t="shared" si="5"/>
        <v>24</v>
      </c>
      <c r="M38" s="31">
        <v>17</v>
      </c>
      <c r="N38" s="31">
        <v>7</v>
      </c>
      <c r="O38" s="32">
        <f t="shared" si="6"/>
        <v>888</v>
      </c>
      <c r="P38" s="31">
        <v>262</v>
      </c>
      <c r="Q38" s="31">
        <v>626</v>
      </c>
      <c r="R38" s="5"/>
      <c r="S38" s="6"/>
      <c r="T38" s="5"/>
    </row>
    <row r="39" spans="1:20" ht="18.75" customHeight="1">
      <c r="A39" s="9"/>
      <c r="B39" s="18" t="s">
        <v>28</v>
      </c>
      <c r="C39" s="32">
        <f t="shared" si="0"/>
        <v>628</v>
      </c>
      <c r="D39" s="31">
        <v>287</v>
      </c>
      <c r="E39" s="31">
        <v>341</v>
      </c>
      <c r="F39" s="32">
        <f t="shared" si="1"/>
        <v>433</v>
      </c>
      <c r="G39" s="32">
        <f t="shared" si="2"/>
        <v>235</v>
      </c>
      <c r="H39" s="32">
        <f t="shared" si="3"/>
        <v>198</v>
      </c>
      <c r="I39" s="32">
        <f t="shared" si="4"/>
        <v>427</v>
      </c>
      <c r="J39" s="31">
        <v>231</v>
      </c>
      <c r="K39" s="31">
        <v>196</v>
      </c>
      <c r="L39" s="32">
        <f t="shared" si="5"/>
        <v>6</v>
      </c>
      <c r="M39" s="31">
        <v>4</v>
      </c>
      <c r="N39" s="31">
        <v>2</v>
      </c>
      <c r="O39" s="32">
        <f t="shared" si="6"/>
        <v>193</v>
      </c>
      <c r="P39" s="31">
        <v>52</v>
      </c>
      <c r="Q39" s="31">
        <v>141</v>
      </c>
      <c r="R39" s="5"/>
      <c r="S39" s="6"/>
      <c r="T39" s="5"/>
    </row>
    <row r="40" spans="1:20" ht="18.75" customHeight="1">
      <c r="A40" s="9"/>
      <c r="B40" s="18" t="s">
        <v>29</v>
      </c>
      <c r="C40" s="32">
        <f t="shared" si="0"/>
        <v>1044</v>
      </c>
      <c r="D40" s="31">
        <v>523</v>
      </c>
      <c r="E40" s="31">
        <v>521</v>
      </c>
      <c r="F40" s="32">
        <f t="shared" si="1"/>
        <v>720</v>
      </c>
      <c r="G40" s="32">
        <f t="shared" si="2"/>
        <v>415</v>
      </c>
      <c r="H40" s="32">
        <f t="shared" si="3"/>
        <v>305</v>
      </c>
      <c r="I40" s="32">
        <f t="shared" si="4"/>
        <v>708</v>
      </c>
      <c r="J40" s="31">
        <v>404</v>
      </c>
      <c r="K40" s="31">
        <v>304</v>
      </c>
      <c r="L40" s="32">
        <f t="shared" si="5"/>
        <v>12</v>
      </c>
      <c r="M40" s="32">
        <v>11</v>
      </c>
      <c r="N40" s="31">
        <v>1</v>
      </c>
      <c r="O40" s="32">
        <f t="shared" si="6"/>
        <v>324</v>
      </c>
      <c r="P40" s="31">
        <v>108</v>
      </c>
      <c r="Q40" s="31">
        <v>216</v>
      </c>
      <c r="R40" s="5"/>
      <c r="S40" s="6"/>
      <c r="T40" s="5"/>
    </row>
    <row r="41" spans="1:20" ht="18.75" customHeight="1">
      <c r="A41" s="9"/>
      <c r="B41" s="18"/>
      <c r="C41" s="33"/>
      <c r="D41" s="33"/>
      <c r="E41" s="33"/>
      <c r="F41" s="33"/>
      <c r="G41" s="33"/>
      <c r="H41" s="33"/>
      <c r="I41" s="33"/>
      <c r="J41" s="33"/>
      <c r="K41" s="33"/>
      <c r="L41" s="33"/>
      <c r="M41" s="33"/>
      <c r="N41" s="33"/>
      <c r="O41" s="33"/>
      <c r="P41" s="33"/>
      <c r="Q41" s="33"/>
      <c r="R41" s="5"/>
      <c r="S41" s="6"/>
      <c r="T41" s="5"/>
    </row>
    <row r="42" spans="1:20" s="23" customFormat="1" ht="18.75" customHeight="1">
      <c r="A42" s="36" t="s">
        <v>30</v>
      </c>
      <c r="B42" s="37"/>
      <c r="C42" s="22">
        <f aca="true" t="shared" si="11" ref="C42:Q42">SUM(C43:C47)</f>
        <v>75135</v>
      </c>
      <c r="D42" s="22">
        <f t="shared" si="11"/>
        <v>35916</v>
      </c>
      <c r="E42" s="22">
        <f t="shared" si="11"/>
        <v>39219</v>
      </c>
      <c r="F42" s="22">
        <f t="shared" si="11"/>
        <v>50819</v>
      </c>
      <c r="G42" s="22">
        <f t="shared" si="11"/>
        <v>28635</v>
      </c>
      <c r="H42" s="22">
        <f t="shared" si="11"/>
        <v>22184</v>
      </c>
      <c r="I42" s="22">
        <f t="shared" si="11"/>
        <v>49419</v>
      </c>
      <c r="J42" s="22">
        <f t="shared" si="11"/>
        <v>27738</v>
      </c>
      <c r="K42" s="22">
        <f t="shared" si="11"/>
        <v>21681</v>
      </c>
      <c r="L42" s="22">
        <f t="shared" si="11"/>
        <v>1400</v>
      </c>
      <c r="M42" s="22">
        <f t="shared" si="11"/>
        <v>897</v>
      </c>
      <c r="N42" s="22">
        <f t="shared" si="11"/>
        <v>503</v>
      </c>
      <c r="O42" s="22">
        <f t="shared" si="11"/>
        <v>24289</v>
      </c>
      <c r="P42" s="22">
        <f t="shared" si="11"/>
        <v>7268</v>
      </c>
      <c r="Q42" s="22">
        <f t="shared" si="11"/>
        <v>17021</v>
      </c>
      <c r="R42" s="21"/>
      <c r="S42" s="22"/>
      <c r="T42" s="21"/>
    </row>
    <row r="43" spans="1:20" ht="18.75" customHeight="1">
      <c r="A43" s="9"/>
      <c r="B43" s="18" t="s">
        <v>31</v>
      </c>
      <c r="C43" s="32">
        <f t="shared" si="0"/>
        <v>24360</v>
      </c>
      <c r="D43" s="31">
        <v>11776</v>
      </c>
      <c r="E43" s="31">
        <v>12584</v>
      </c>
      <c r="F43" s="32">
        <f t="shared" si="1"/>
        <v>16622</v>
      </c>
      <c r="G43" s="32">
        <f t="shared" si="2"/>
        <v>9571</v>
      </c>
      <c r="H43" s="32">
        <f t="shared" si="3"/>
        <v>7051</v>
      </c>
      <c r="I43" s="32">
        <f t="shared" si="4"/>
        <v>16161</v>
      </c>
      <c r="J43" s="31">
        <v>9277</v>
      </c>
      <c r="K43" s="31">
        <v>6884</v>
      </c>
      <c r="L43" s="32">
        <f t="shared" si="5"/>
        <v>461</v>
      </c>
      <c r="M43" s="32">
        <v>294</v>
      </c>
      <c r="N43" s="31">
        <v>167</v>
      </c>
      <c r="O43" s="32">
        <f t="shared" si="6"/>
        <v>7733</v>
      </c>
      <c r="P43" s="31">
        <v>2203</v>
      </c>
      <c r="Q43" s="31">
        <v>5530</v>
      </c>
      <c r="R43" s="5"/>
      <c r="S43" s="6"/>
      <c r="T43" s="5"/>
    </row>
    <row r="44" spans="1:20" ht="18.75" customHeight="1">
      <c r="A44" s="9"/>
      <c r="B44" s="18" t="s">
        <v>32</v>
      </c>
      <c r="C44" s="32">
        <f t="shared" si="0"/>
        <v>9840</v>
      </c>
      <c r="D44" s="31">
        <v>4572</v>
      </c>
      <c r="E44" s="31">
        <v>5268</v>
      </c>
      <c r="F44" s="32">
        <f t="shared" si="1"/>
        <v>6427</v>
      </c>
      <c r="G44" s="32">
        <f t="shared" si="2"/>
        <v>3463</v>
      </c>
      <c r="H44" s="32">
        <f t="shared" si="3"/>
        <v>2964</v>
      </c>
      <c r="I44" s="32">
        <f t="shared" si="4"/>
        <v>6262</v>
      </c>
      <c r="J44" s="31">
        <v>3352</v>
      </c>
      <c r="K44" s="31">
        <v>2910</v>
      </c>
      <c r="L44" s="32">
        <f t="shared" si="5"/>
        <v>165</v>
      </c>
      <c r="M44" s="31">
        <v>111</v>
      </c>
      <c r="N44" s="31">
        <v>54</v>
      </c>
      <c r="O44" s="32">
        <f t="shared" si="6"/>
        <v>3405</v>
      </c>
      <c r="P44" s="31">
        <v>1105</v>
      </c>
      <c r="Q44" s="31">
        <v>2300</v>
      </c>
      <c r="R44" s="5"/>
      <c r="S44" s="6"/>
      <c r="T44" s="5"/>
    </row>
    <row r="45" spans="1:20" ht="18.75" customHeight="1">
      <c r="A45" s="9"/>
      <c r="B45" s="18" t="s">
        <v>33</v>
      </c>
      <c r="C45" s="32">
        <f t="shared" si="0"/>
        <v>9456</v>
      </c>
      <c r="D45" s="31">
        <v>4473</v>
      </c>
      <c r="E45" s="31">
        <v>4983</v>
      </c>
      <c r="F45" s="32">
        <f t="shared" si="1"/>
        <v>6573</v>
      </c>
      <c r="G45" s="32">
        <f t="shared" si="2"/>
        <v>3611</v>
      </c>
      <c r="H45" s="32">
        <f t="shared" si="3"/>
        <v>2962</v>
      </c>
      <c r="I45" s="32">
        <f t="shared" si="4"/>
        <v>6419</v>
      </c>
      <c r="J45" s="31">
        <v>3510</v>
      </c>
      <c r="K45" s="31">
        <v>2909</v>
      </c>
      <c r="L45" s="32">
        <f t="shared" si="5"/>
        <v>154</v>
      </c>
      <c r="M45" s="32">
        <v>101</v>
      </c>
      <c r="N45" s="31">
        <v>53</v>
      </c>
      <c r="O45" s="32">
        <f t="shared" si="6"/>
        <v>2876</v>
      </c>
      <c r="P45" s="31">
        <v>860</v>
      </c>
      <c r="Q45" s="31">
        <v>2016</v>
      </c>
      <c r="R45" s="5"/>
      <c r="S45" s="6"/>
      <c r="T45" s="5"/>
    </row>
    <row r="46" spans="1:20" ht="18.75" customHeight="1">
      <c r="A46" s="9"/>
      <c r="B46" s="18" t="s">
        <v>34</v>
      </c>
      <c r="C46" s="32">
        <f t="shared" si="0"/>
        <v>9926</v>
      </c>
      <c r="D46" s="31">
        <v>4787</v>
      </c>
      <c r="E46" s="31">
        <v>5139</v>
      </c>
      <c r="F46" s="32">
        <f t="shared" si="1"/>
        <v>6911</v>
      </c>
      <c r="G46" s="32">
        <f t="shared" si="2"/>
        <v>3915</v>
      </c>
      <c r="H46" s="32">
        <f t="shared" si="3"/>
        <v>2996</v>
      </c>
      <c r="I46" s="32">
        <f t="shared" si="4"/>
        <v>6700</v>
      </c>
      <c r="J46" s="31">
        <v>3778</v>
      </c>
      <c r="K46" s="31">
        <v>2922</v>
      </c>
      <c r="L46" s="32">
        <f t="shared" si="5"/>
        <v>211</v>
      </c>
      <c r="M46" s="32">
        <v>137</v>
      </c>
      <c r="N46" s="31">
        <v>74</v>
      </c>
      <c r="O46" s="32">
        <f t="shared" si="6"/>
        <v>3014</v>
      </c>
      <c r="P46" s="31">
        <v>871</v>
      </c>
      <c r="Q46" s="31">
        <v>2143</v>
      </c>
      <c r="R46" s="5"/>
      <c r="S46" s="6"/>
      <c r="T46" s="5"/>
    </row>
    <row r="47" spans="1:20" ht="18.75" customHeight="1">
      <c r="A47" s="9"/>
      <c r="B47" s="18" t="s">
        <v>35</v>
      </c>
      <c r="C47" s="32">
        <f t="shared" si="0"/>
        <v>21553</v>
      </c>
      <c r="D47" s="31">
        <v>10308</v>
      </c>
      <c r="E47" s="31">
        <v>11245</v>
      </c>
      <c r="F47" s="32">
        <f t="shared" si="1"/>
        <v>14286</v>
      </c>
      <c r="G47" s="32">
        <f t="shared" si="2"/>
        <v>8075</v>
      </c>
      <c r="H47" s="32">
        <f t="shared" si="3"/>
        <v>6211</v>
      </c>
      <c r="I47" s="32">
        <f t="shared" si="4"/>
        <v>13877</v>
      </c>
      <c r="J47" s="31">
        <v>7821</v>
      </c>
      <c r="K47" s="31">
        <v>6056</v>
      </c>
      <c r="L47" s="32">
        <f t="shared" si="5"/>
        <v>409</v>
      </c>
      <c r="M47" s="32">
        <v>254</v>
      </c>
      <c r="N47" s="31">
        <v>155</v>
      </c>
      <c r="O47" s="32">
        <f t="shared" si="6"/>
        <v>7261</v>
      </c>
      <c r="P47" s="31">
        <v>2229</v>
      </c>
      <c r="Q47" s="31">
        <v>5032</v>
      </c>
      <c r="R47" s="5"/>
      <c r="S47" s="6"/>
      <c r="T47" s="5"/>
    </row>
    <row r="48" spans="1:20" ht="18.75" customHeight="1">
      <c r="A48" s="9"/>
      <c r="B48" s="18"/>
      <c r="C48" s="33"/>
      <c r="D48" s="33"/>
      <c r="E48" s="33"/>
      <c r="F48" s="33"/>
      <c r="G48" s="33"/>
      <c r="H48" s="33"/>
      <c r="I48" s="33"/>
      <c r="J48" s="33"/>
      <c r="K48" s="33"/>
      <c r="L48" s="33"/>
      <c r="M48" s="33"/>
      <c r="N48" s="33"/>
      <c r="O48" s="33"/>
      <c r="P48" s="33"/>
      <c r="Q48" s="33"/>
      <c r="R48" s="10"/>
      <c r="S48" s="11"/>
      <c r="T48" s="10"/>
    </row>
    <row r="49" spans="1:20" s="23" customFormat="1" ht="18.75" customHeight="1">
      <c r="A49" s="36" t="s">
        <v>36</v>
      </c>
      <c r="B49" s="37"/>
      <c r="C49" s="22">
        <f aca="true" t="shared" si="12" ref="C49:Q49">SUM(C50:C53)</f>
        <v>36723</v>
      </c>
      <c r="D49" s="22">
        <f t="shared" si="12"/>
        <v>17392</v>
      </c>
      <c r="E49" s="22">
        <f t="shared" si="12"/>
        <v>19331</v>
      </c>
      <c r="F49" s="22">
        <f t="shared" si="12"/>
        <v>24193</v>
      </c>
      <c r="G49" s="22">
        <f t="shared" si="12"/>
        <v>13678</v>
      </c>
      <c r="H49" s="22">
        <f t="shared" si="12"/>
        <v>10515</v>
      </c>
      <c r="I49" s="22">
        <f t="shared" si="12"/>
        <v>23619</v>
      </c>
      <c r="J49" s="22">
        <f t="shared" si="12"/>
        <v>13301</v>
      </c>
      <c r="K49" s="22">
        <f t="shared" si="12"/>
        <v>10318</v>
      </c>
      <c r="L49" s="22">
        <f t="shared" si="12"/>
        <v>574</v>
      </c>
      <c r="M49" s="22">
        <f t="shared" si="12"/>
        <v>377</v>
      </c>
      <c r="N49" s="22">
        <f t="shared" si="12"/>
        <v>197</v>
      </c>
      <c r="O49" s="22">
        <f t="shared" si="12"/>
        <v>12508</v>
      </c>
      <c r="P49" s="22">
        <f t="shared" si="12"/>
        <v>3706</v>
      </c>
      <c r="Q49" s="22">
        <f t="shared" si="12"/>
        <v>8802</v>
      </c>
      <c r="R49" s="27"/>
      <c r="S49" s="28"/>
      <c r="T49" s="27"/>
    </row>
    <row r="50" spans="1:20" ht="18.75" customHeight="1">
      <c r="A50" s="9"/>
      <c r="B50" s="18" t="s">
        <v>37</v>
      </c>
      <c r="C50" s="32">
        <f t="shared" si="0"/>
        <v>9117</v>
      </c>
      <c r="D50" s="31">
        <v>4194</v>
      </c>
      <c r="E50" s="31">
        <v>4923</v>
      </c>
      <c r="F50" s="32">
        <f t="shared" si="1"/>
        <v>5842</v>
      </c>
      <c r="G50" s="32">
        <f t="shared" si="2"/>
        <v>3230</v>
      </c>
      <c r="H50" s="32">
        <f t="shared" si="3"/>
        <v>2612</v>
      </c>
      <c r="I50" s="32">
        <f t="shared" si="4"/>
        <v>5705</v>
      </c>
      <c r="J50" s="31">
        <v>3130</v>
      </c>
      <c r="K50" s="31">
        <v>2575</v>
      </c>
      <c r="L50" s="32">
        <f t="shared" si="5"/>
        <v>137</v>
      </c>
      <c r="M50" s="32">
        <v>100</v>
      </c>
      <c r="N50" s="31">
        <v>37</v>
      </c>
      <c r="O50" s="32">
        <f t="shared" si="6"/>
        <v>3266</v>
      </c>
      <c r="P50" s="31">
        <v>962</v>
      </c>
      <c r="Q50" s="31">
        <v>2304</v>
      </c>
      <c r="R50" s="5"/>
      <c r="S50" s="6"/>
      <c r="T50" s="5"/>
    </row>
    <row r="51" spans="1:20" ht="18.75" customHeight="1">
      <c r="A51" s="9"/>
      <c r="B51" s="18" t="s">
        <v>38</v>
      </c>
      <c r="C51" s="32">
        <f t="shared" si="0"/>
        <v>6445</v>
      </c>
      <c r="D51" s="31">
        <v>2995</v>
      </c>
      <c r="E51" s="31">
        <v>3450</v>
      </c>
      <c r="F51" s="32">
        <f t="shared" si="1"/>
        <v>4071</v>
      </c>
      <c r="G51" s="32">
        <f t="shared" si="2"/>
        <v>2284</v>
      </c>
      <c r="H51" s="32">
        <f t="shared" si="3"/>
        <v>1787</v>
      </c>
      <c r="I51" s="32">
        <f t="shared" si="4"/>
        <v>3957</v>
      </c>
      <c r="J51" s="31">
        <v>2212</v>
      </c>
      <c r="K51" s="31">
        <v>1745</v>
      </c>
      <c r="L51" s="32">
        <f t="shared" si="5"/>
        <v>114</v>
      </c>
      <c r="M51" s="32">
        <v>72</v>
      </c>
      <c r="N51" s="31">
        <v>42</v>
      </c>
      <c r="O51" s="32">
        <f t="shared" si="6"/>
        <v>2373</v>
      </c>
      <c r="P51" s="31">
        <v>710</v>
      </c>
      <c r="Q51" s="31">
        <v>1663</v>
      </c>
      <c r="R51" s="5"/>
      <c r="S51" s="6"/>
      <c r="T51" s="5"/>
    </row>
    <row r="52" spans="1:20" ht="18.75" customHeight="1">
      <c r="A52" s="9"/>
      <c r="B52" s="18" t="s">
        <v>39</v>
      </c>
      <c r="C52" s="32">
        <f t="shared" si="0"/>
        <v>13783</v>
      </c>
      <c r="D52" s="31">
        <v>6728</v>
      </c>
      <c r="E52" s="31">
        <v>7055</v>
      </c>
      <c r="F52" s="32">
        <f t="shared" si="1"/>
        <v>9445</v>
      </c>
      <c r="G52" s="32">
        <f t="shared" si="2"/>
        <v>5443</v>
      </c>
      <c r="H52" s="32">
        <f t="shared" si="3"/>
        <v>4002</v>
      </c>
      <c r="I52" s="32">
        <f t="shared" si="4"/>
        <v>9254</v>
      </c>
      <c r="J52" s="31">
        <v>5324</v>
      </c>
      <c r="K52" s="31">
        <v>3930</v>
      </c>
      <c r="L52" s="32">
        <f t="shared" si="5"/>
        <v>191</v>
      </c>
      <c r="M52" s="32">
        <v>119</v>
      </c>
      <c r="N52" s="31">
        <v>72</v>
      </c>
      <c r="O52" s="32">
        <f t="shared" si="6"/>
        <v>4336</v>
      </c>
      <c r="P52" s="31">
        <v>1285</v>
      </c>
      <c r="Q52" s="31">
        <v>3051</v>
      </c>
      <c r="R52" s="10"/>
      <c r="S52" s="11"/>
      <c r="T52" s="10"/>
    </row>
    <row r="53" spans="1:20" ht="18.75" customHeight="1">
      <c r="A53" s="9"/>
      <c r="B53" s="18" t="s">
        <v>40</v>
      </c>
      <c r="C53" s="32">
        <f t="shared" si="0"/>
        <v>7378</v>
      </c>
      <c r="D53" s="31">
        <v>3475</v>
      </c>
      <c r="E53" s="31">
        <v>3903</v>
      </c>
      <c r="F53" s="32">
        <f t="shared" si="1"/>
        <v>4835</v>
      </c>
      <c r="G53" s="32">
        <f t="shared" si="2"/>
        <v>2721</v>
      </c>
      <c r="H53" s="32">
        <f t="shared" si="3"/>
        <v>2114</v>
      </c>
      <c r="I53" s="32">
        <f t="shared" si="4"/>
        <v>4703</v>
      </c>
      <c r="J53" s="31">
        <v>2635</v>
      </c>
      <c r="K53" s="31">
        <v>2068</v>
      </c>
      <c r="L53" s="32">
        <f t="shared" si="5"/>
        <v>132</v>
      </c>
      <c r="M53" s="32">
        <v>86</v>
      </c>
      <c r="N53" s="31">
        <v>46</v>
      </c>
      <c r="O53" s="32">
        <f t="shared" si="6"/>
        <v>2533</v>
      </c>
      <c r="P53" s="31">
        <v>749</v>
      </c>
      <c r="Q53" s="31">
        <v>1784</v>
      </c>
      <c r="R53" s="5"/>
      <c r="S53" s="6"/>
      <c r="T53" s="5"/>
    </row>
    <row r="54" spans="1:20" ht="18.75" customHeight="1">
      <c r="A54" s="9"/>
      <c r="B54" s="18"/>
      <c r="C54" s="33"/>
      <c r="D54" s="33"/>
      <c r="E54" s="33"/>
      <c r="F54" s="33"/>
      <c r="G54" s="33"/>
      <c r="H54" s="33"/>
      <c r="I54" s="33"/>
      <c r="J54" s="33"/>
      <c r="K54" s="33"/>
      <c r="L54" s="33"/>
      <c r="M54" s="33"/>
      <c r="N54" s="33"/>
      <c r="O54" s="33"/>
      <c r="P54" s="33"/>
      <c r="Q54" s="33"/>
      <c r="R54" s="5"/>
      <c r="S54" s="6"/>
      <c r="T54" s="5"/>
    </row>
    <row r="55" spans="1:20" s="23" customFormat="1" ht="18.75" customHeight="1">
      <c r="A55" s="36" t="s">
        <v>41</v>
      </c>
      <c r="B55" s="37"/>
      <c r="C55" s="22">
        <f aca="true" t="shared" si="13" ref="C55:Q55">SUM(C56:C61)</f>
        <v>31656</v>
      </c>
      <c r="D55" s="22">
        <f t="shared" si="13"/>
        <v>14829</v>
      </c>
      <c r="E55" s="22">
        <f t="shared" si="13"/>
        <v>16827</v>
      </c>
      <c r="F55" s="22">
        <f t="shared" si="13"/>
        <v>21224</v>
      </c>
      <c r="G55" s="22">
        <f t="shared" si="13"/>
        <v>11691</v>
      </c>
      <c r="H55" s="22">
        <f t="shared" si="13"/>
        <v>9533</v>
      </c>
      <c r="I55" s="22">
        <f t="shared" si="13"/>
        <v>20682</v>
      </c>
      <c r="J55" s="22">
        <f t="shared" si="13"/>
        <v>11335</v>
      </c>
      <c r="K55" s="22">
        <f t="shared" si="13"/>
        <v>9347</v>
      </c>
      <c r="L55" s="22">
        <f t="shared" si="13"/>
        <v>542</v>
      </c>
      <c r="M55" s="22">
        <f t="shared" si="13"/>
        <v>356</v>
      </c>
      <c r="N55" s="22">
        <f t="shared" si="13"/>
        <v>186</v>
      </c>
      <c r="O55" s="22">
        <f t="shared" si="13"/>
        <v>10421</v>
      </c>
      <c r="P55" s="22">
        <f t="shared" si="13"/>
        <v>3133</v>
      </c>
      <c r="Q55" s="22">
        <f t="shared" si="13"/>
        <v>7288</v>
      </c>
      <c r="R55" s="21"/>
      <c r="S55" s="22"/>
      <c r="T55" s="21"/>
    </row>
    <row r="56" spans="1:20" ht="18.75" customHeight="1">
      <c r="A56" s="9"/>
      <c r="B56" s="18" t="s">
        <v>42</v>
      </c>
      <c r="C56" s="32">
        <f t="shared" si="0"/>
        <v>5278</v>
      </c>
      <c r="D56" s="31">
        <v>2492</v>
      </c>
      <c r="E56" s="31">
        <v>2786</v>
      </c>
      <c r="F56" s="32">
        <f t="shared" si="1"/>
        <v>3528</v>
      </c>
      <c r="G56" s="32">
        <f t="shared" si="2"/>
        <v>1972</v>
      </c>
      <c r="H56" s="32">
        <f t="shared" si="3"/>
        <v>1556</v>
      </c>
      <c r="I56" s="32">
        <f t="shared" si="4"/>
        <v>3407</v>
      </c>
      <c r="J56" s="31">
        <v>1891</v>
      </c>
      <c r="K56" s="31">
        <v>1516</v>
      </c>
      <c r="L56" s="32">
        <f t="shared" si="5"/>
        <v>121</v>
      </c>
      <c r="M56" s="32">
        <v>81</v>
      </c>
      <c r="N56" s="31">
        <v>40</v>
      </c>
      <c r="O56" s="32">
        <f t="shared" si="6"/>
        <v>1749</v>
      </c>
      <c r="P56" s="31">
        <v>519</v>
      </c>
      <c r="Q56" s="31">
        <v>1230</v>
      </c>
      <c r="R56" s="5"/>
      <c r="S56" s="6"/>
      <c r="T56" s="5"/>
    </row>
    <row r="57" spans="1:20" ht="18.75" customHeight="1">
      <c r="A57" s="9"/>
      <c r="B57" s="18" t="s">
        <v>43</v>
      </c>
      <c r="C57" s="32">
        <f t="shared" si="0"/>
        <v>4768</v>
      </c>
      <c r="D57" s="31">
        <v>2223</v>
      </c>
      <c r="E57" s="31">
        <v>2545</v>
      </c>
      <c r="F57" s="32">
        <f t="shared" si="1"/>
        <v>3223</v>
      </c>
      <c r="G57" s="32">
        <f t="shared" si="2"/>
        <v>1770</v>
      </c>
      <c r="H57" s="32">
        <f t="shared" si="3"/>
        <v>1453</v>
      </c>
      <c r="I57" s="32">
        <f t="shared" si="4"/>
        <v>3143</v>
      </c>
      <c r="J57" s="31">
        <v>1725</v>
      </c>
      <c r="K57" s="31">
        <v>1418</v>
      </c>
      <c r="L57" s="32">
        <f t="shared" si="5"/>
        <v>80</v>
      </c>
      <c r="M57" s="32">
        <v>45</v>
      </c>
      <c r="N57" s="31">
        <v>35</v>
      </c>
      <c r="O57" s="32">
        <f t="shared" si="6"/>
        <v>1544</v>
      </c>
      <c r="P57" s="31">
        <v>453</v>
      </c>
      <c r="Q57" s="31">
        <v>1091</v>
      </c>
      <c r="R57" s="5"/>
      <c r="S57" s="6"/>
      <c r="T57" s="5"/>
    </row>
    <row r="58" spans="1:20" ht="18.75" customHeight="1">
      <c r="A58" s="9"/>
      <c r="B58" s="18" t="s">
        <v>44</v>
      </c>
      <c r="C58" s="32">
        <f t="shared" si="0"/>
        <v>6706</v>
      </c>
      <c r="D58" s="31">
        <v>3123</v>
      </c>
      <c r="E58" s="31">
        <v>3583</v>
      </c>
      <c r="F58" s="32">
        <f t="shared" si="1"/>
        <v>4523</v>
      </c>
      <c r="G58" s="32">
        <f t="shared" si="2"/>
        <v>2439</v>
      </c>
      <c r="H58" s="32">
        <f t="shared" si="3"/>
        <v>2084</v>
      </c>
      <c r="I58" s="32">
        <f t="shared" si="4"/>
        <v>4458</v>
      </c>
      <c r="J58" s="31">
        <v>2397</v>
      </c>
      <c r="K58" s="31">
        <v>2061</v>
      </c>
      <c r="L58" s="32">
        <f t="shared" si="5"/>
        <v>65</v>
      </c>
      <c r="M58" s="32">
        <v>42</v>
      </c>
      <c r="N58" s="31">
        <v>23</v>
      </c>
      <c r="O58" s="32">
        <f t="shared" si="6"/>
        <v>2178</v>
      </c>
      <c r="P58" s="31">
        <v>682</v>
      </c>
      <c r="Q58" s="31">
        <v>1496</v>
      </c>
      <c r="R58" s="5"/>
      <c r="S58" s="6"/>
      <c r="T58" s="5"/>
    </row>
    <row r="59" spans="1:20" ht="18.75" customHeight="1">
      <c r="A59" s="9"/>
      <c r="B59" s="18" t="s">
        <v>45</v>
      </c>
      <c r="C59" s="32">
        <f t="shared" si="0"/>
        <v>7451</v>
      </c>
      <c r="D59" s="31">
        <v>3516</v>
      </c>
      <c r="E59" s="31">
        <v>3935</v>
      </c>
      <c r="F59" s="32">
        <f t="shared" si="1"/>
        <v>5012</v>
      </c>
      <c r="G59" s="32">
        <f t="shared" si="2"/>
        <v>2790</v>
      </c>
      <c r="H59" s="32">
        <f t="shared" si="3"/>
        <v>2222</v>
      </c>
      <c r="I59" s="32">
        <f t="shared" si="4"/>
        <v>4885</v>
      </c>
      <c r="J59" s="31">
        <v>2702</v>
      </c>
      <c r="K59" s="31">
        <v>2183</v>
      </c>
      <c r="L59" s="32">
        <f t="shared" si="5"/>
        <v>127</v>
      </c>
      <c r="M59" s="31">
        <v>88</v>
      </c>
      <c r="N59" s="31">
        <v>39</v>
      </c>
      <c r="O59" s="32">
        <f t="shared" si="6"/>
        <v>2438</v>
      </c>
      <c r="P59" s="31">
        <v>726</v>
      </c>
      <c r="Q59" s="31">
        <v>1712</v>
      </c>
      <c r="R59" s="5"/>
      <c r="S59" s="6"/>
      <c r="T59" s="5"/>
    </row>
    <row r="60" spans="1:20" ht="18.75" customHeight="1">
      <c r="A60" s="3"/>
      <c r="B60" s="18" t="s">
        <v>46</v>
      </c>
      <c r="C60" s="32">
        <f t="shared" si="0"/>
        <v>2941</v>
      </c>
      <c r="D60" s="31">
        <v>1360</v>
      </c>
      <c r="E60" s="31">
        <v>1581</v>
      </c>
      <c r="F60" s="32">
        <f t="shared" si="1"/>
        <v>2024</v>
      </c>
      <c r="G60" s="32">
        <f t="shared" si="2"/>
        <v>1080</v>
      </c>
      <c r="H60" s="32">
        <f t="shared" si="3"/>
        <v>944</v>
      </c>
      <c r="I60" s="32">
        <f t="shared" si="4"/>
        <v>1981</v>
      </c>
      <c r="J60" s="31">
        <v>1047</v>
      </c>
      <c r="K60" s="31">
        <v>934</v>
      </c>
      <c r="L60" s="32">
        <f t="shared" si="5"/>
        <v>43</v>
      </c>
      <c r="M60" s="32">
        <v>33</v>
      </c>
      <c r="N60" s="31">
        <v>10</v>
      </c>
      <c r="O60" s="32">
        <f t="shared" si="6"/>
        <v>916</v>
      </c>
      <c r="P60" s="31">
        <v>279</v>
      </c>
      <c r="Q60" s="31">
        <v>637</v>
      </c>
      <c r="R60" s="7"/>
      <c r="S60" s="5"/>
      <c r="T60" s="5"/>
    </row>
    <row r="61" spans="1:20" ht="18.75" customHeight="1">
      <c r="A61" s="9"/>
      <c r="B61" s="18" t="s">
        <v>47</v>
      </c>
      <c r="C61" s="32">
        <f t="shared" si="0"/>
        <v>4512</v>
      </c>
      <c r="D61" s="31">
        <v>2115</v>
      </c>
      <c r="E61" s="31">
        <v>2397</v>
      </c>
      <c r="F61" s="32">
        <f t="shared" si="1"/>
        <v>2914</v>
      </c>
      <c r="G61" s="32">
        <f t="shared" si="2"/>
        <v>1640</v>
      </c>
      <c r="H61" s="32">
        <f t="shared" si="3"/>
        <v>1274</v>
      </c>
      <c r="I61" s="32">
        <f t="shared" si="4"/>
        <v>2808</v>
      </c>
      <c r="J61" s="31">
        <v>1573</v>
      </c>
      <c r="K61" s="31">
        <v>1235</v>
      </c>
      <c r="L61" s="32">
        <f t="shared" si="5"/>
        <v>106</v>
      </c>
      <c r="M61" s="32">
        <v>67</v>
      </c>
      <c r="N61" s="31">
        <v>39</v>
      </c>
      <c r="O61" s="32">
        <f t="shared" si="6"/>
        <v>1596</v>
      </c>
      <c r="P61" s="31">
        <v>474</v>
      </c>
      <c r="Q61" s="31">
        <v>1122</v>
      </c>
      <c r="R61" s="5"/>
      <c r="S61" s="6"/>
      <c r="T61" s="5"/>
    </row>
    <row r="62" spans="1:20" ht="18.75" customHeight="1">
      <c r="A62" s="9"/>
      <c r="B62" s="18"/>
      <c r="C62" s="33"/>
      <c r="D62" s="33"/>
      <c r="E62" s="33"/>
      <c r="F62" s="33"/>
      <c r="G62" s="33"/>
      <c r="H62" s="33"/>
      <c r="I62" s="33"/>
      <c r="J62" s="33"/>
      <c r="K62" s="33"/>
      <c r="L62" s="33"/>
      <c r="M62" s="33"/>
      <c r="N62" s="33"/>
      <c r="O62" s="33"/>
      <c r="P62" s="33"/>
      <c r="Q62" s="33"/>
      <c r="R62" s="5"/>
      <c r="S62" s="6"/>
      <c r="T62" s="5"/>
    </row>
    <row r="63" spans="1:20" s="23" customFormat="1" ht="18.75" customHeight="1">
      <c r="A63" s="36" t="s">
        <v>48</v>
      </c>
      <c r="B63" s="37"/>
      <c r="C63" s="22">
        <f aca="true" t="shared" si="14" ref="C63:Q63">SUM(C64:C67)</f>
        <v>33321</v>
      </c>
      <c r="D63" s="22">
        <f t="shared" si="14"/>
        <v>15352</v>
      </c>
      <c r="E63" s="22">
        <f t="shared" si="14"/>
        <v>17969</v>
      </c>
      <c r="F63" s="22">
        <f t="shared" si="14"/>
        <v>20714</v>
      </c>
      <c r="G63" s="22">
        <f t="shared" si="14"/>
        <v>11369</v>
      </c>
      <c r="H63" s="22">
        <f t="shared" si="14"/>
        <v>9345</v>
      </c>
      <c r="I63" s="22">
        <f t="shared" si="14"/>
        <v>20183</v>
      </c>
      <c r="J63" s="22">
        <f t="shared" si="14"/>
        <v>10980</v>
      </c>
      <c r="K63" s="22">
        <f t="shared" si="14"/>
        <v>9203</v>
      </c>
      <c r="L63" s="22">
        <f t="shared" si="14"/>
        <v>531</v>
      </c>
      <c r="M63" s="22">
        <f t="shared" si="14"/>
        <v>389</v>
      </c>
      <c r="N63" s="22">
        <f t="shared" si="14"/>
        <v>142</v>
      </c>
      <c r="O63" s="22">
        <f t="shared" si="14"/>
        <v>12583</v>
      </c>
      <c r="P63" s="22">
        <f t="shared" si="14"/>
        <v>3978</v>
      </c>
      <c r="Q63" s="22">
        <f t="shared" si="14"/>
        <v>8605</v>
      </c>
      <c r="R63" s="21"/>
      <c r="S63" s="22"/>
      <c r="T63" s="21"/>
    </row>
    <row r="64" spans="1:20" ht="18.75" customHeight="1">
      <c r="A64" s="9"/>
      <c r="B64" s="18" t="s">
        <v>49</v>
      </c>
      <c r="C64" s="32">
        <f t="shared" si="0"/>
        <v>10419</v>
      </c>
      <c r="D64" s="31">
        <v>4875</v>
      </c>
      <c r="E64" s="31">
        <v>5544</v>
      </c>
      <c r="F64" s="32">
        <f t="shared" si="1"/>
        <v>6509</v>
      </c>
      <c r="G64" s="32">
        <f t="shared" si="2"/>
        <v>3589</v>
      </c>
      <c r="H64" s="32">
        <f t="shared" si="3"/>
        <v>2920</v>
      </c>
      <c r="I64" s="32">
        <f t="shared" si="4"/>
        <v>6341</v>
      </c>
      <c r="J64" s="31">
        <v>3463</v>
      </c>
      <c r="K64" s="31">
        <v>2878</v>
      </c>
      <c r="L64" s="32">
        <f t="shared" si="5"/>
        <v>168</v>
      </c>
      <c r="M64" s="32">
        <v>126</v>
      </c>
      <c r="N64" s="31">
        <v>42</v>
      </c>
      <c r="O64" s="32">
        <f t="shared" si="6"/>
        <v>3899</v>
      </c>
      <c r="P64" s="31">
        <v>1283</v>
      </c>
      <c r="Q64" s="31">
        <v>2616</v>
      </c>
      <c r="R64" s="5"/>
      <c r="S64" s="6"/>
      <c r="T64" s="5"/>
    </row>
    <row r="65" spans="1:20" ht="18.75" customHeight="1">
      <c r="A65" s="9"/>
      <c r="B65" s="18" t="s">
        <v>50</v>
      </c>
      <c r="C65" s="32">
        <f t="shared" si="0"/>
        <v>8098</v>
      </c>
      <c r="D65" s="31">
        <v>3665</v>
      </c>
      <c r="E65" s="31">
        <v>4433</v>
      </c>
      <c r="F65" s="32">
        <f t="shared" si="1"/>
        <v>4802</v>
      </c>
      <c r="G65" s="32">
        <f t="shared" si="2"/>
        <v>2625</v>
      </c>
      <c r="H65" s="32">
        <f t="shared" si="3"/>
        <v>2177</v>
      </c>
      <c r="I65" s="32">
        <f t="shared" si="4"/>
        <v>4687</v>
      </c>
      <c r="J65" s="31">
        <v>2531</v>
      </c>
      <c r="K65" s="31">
        <v>2156</v>
      </c>
      <c r="L65" s="32">
        <f t="shared" si="5"/>
        <v>115</v>
      </c>
      <c r="M65" s="32">
        <v>94</v>
      </c>
      <c r="N65" s="31">
        <v>21</v>
      </c>
      <c r="O65" s="32">
        <f t="shared" si="6"/>
        <v>3292</v>
      </c>
      <c r="P65" s="31">
        <v>1039</v>
      </c>
      <c r="Q65" s="31">
        <v>2253</v>
      </c>
      <c r="R65" s="5"/>
      <c r="S65" s="6"/>
      <c r="T65" s="5"/>
    </row>
    <row r="66" spans="1:20" ht="18.75" customHeight="1">
      <c r="A66" s="9"/>
      <c r="B66" s="18" t="s">
        <v>51</v>
      </c>
      <c r="C66" s="32">
        <f t="shared" si="0"/>
        <v>10701</v>
      </c>
      <c r="D66" s="31">
        <v>4889</v>
      </c>
      <c r="E66" s="31">
        <v>5812</v>
      </c>
      <c r="F66" s="32">
        <f t="shared" si="1"/>
        <v>6694</v>
      </c>
      <c r="G66" s="32">
        <f t="shared" si="2"/>
        <v>3692</v>
      </c>
      <c r="H66" s="32">
        <f t="shared" si="3"/>
        <v>3002</v>
      </c>
      <c r="I66" s="32">
        <f t="shared" si="4"/>
        <v>6481</v>
      </c>
      <c r="J66" s="31">
        <v>3544</v>
      </c>
      <c r="K66" s="31">
        <v>2937</v>
      </c>
      <c r="L66" s="32">
        <f t="shared" si="5"/>
        <v>213</v>
      </c>
      <c r="M66" s="32">
        <v>148</v>
      </c>
      <c r="N66" s="31">
        <v>65</v>
      </c>
      <c r="O66" s="32">
        <f t="shared" si="6"/>
        <v>4000</v>
      </c>
      <c r="P66" s="31">
        <v>1196</v>
      </c>
      <c r="Q66" s="31">
        <v>2804</v>
      </c>
      <c r="R66" s="5"/>
      <c r="S66" s="6"/>
      <c r="T66" s="5"/>
    </row>
    <row r="67" spans="1:20" ht="18.75" customHeight="1">
      <c r="A67" s="3"/>
      <c r="B67" s="18" t="s">
        <v>52</v>
      </c>
      <c r="C67" s="32">
        <f t="shared" si="0"/>
        <v>4103</v>
      </c>
      <c r="D67" s="31">
        <v>1923</v>
      </c>
      <c r="E67" s="31">
        <v>2180</v>
      </c>
      <c r="F67" s="32">
        <f t="shared" si="1"/>
        <v>2709</v>
      </c>
      <c r="G67" s="32">
        <f t="shared" si="2"/>
        <v>1463</v>
      </c>
      <c r="H67" s="32">
        <f t="shared" si="3"/>
        <v>1246</v>
      </c>
      <c r="I67" s="32">
        <f t="shared" si="4"/>
        <v>2674</v>
      </c>
      <c r="J67" s="31">
        <v>1442</v>
      </c>
      <c r="K67" s="31">
        <v>1232</v>
      </c>
      <c r="L67" s="32">
        <f t="shared" si="5"/>
        <v>35</v>
      </c>
      <c r="M67" s="32">
        <v>21</v>
      </c>
      <c r="N67" s="31">
        <v>14</v>
      </c>
      <c r="O67" s="32">
        <f t="shared" si="6"/>
        <v>1392</v>
      </c>
      <c r="P67" s="31">
        <v>460</v>
      </c>
      <c r="Q67" s="31">
        <v>932</v>
      </c>
      <c r="R67" s="5"/>
      <c r="S67" s="5"/>
      <c r="T67" s="5"/>
    </row>
    <row r="68" spans="1:20" ht="18.75" customHeight="1">
      <c r="A68" s="9"/>
      <c r="B68" s="18"/>
      <c r="C68" s="33"/>
      <c r="D68" s="33"/>
      <c r="E68" s="33"/>
      <c r="F68" s="33"/>
      <c r="G68" s="33"/>
      <c r="H68" s="33"/>
      <c r="I68" s="33"/>
      <c r="J68" s="33"/>
      <c r="K68" s="33"/>
      <c r="L68" s="33"/>
      <c r="M68" s="33"/>
      <c r="N68" s="33"/>
      <c r="O68" s="33"/>
      <c r="P68" s="33"/>
      <c r="Q68" s="33"/>
      <c r="R68" s="5"/>
      <c r="S68" s="6"/>
      <c r="T68" s="5"/>
    </row>
    <row r="69" spans="1:20" s="23" customFormat="1" ht="18.75" customHeight="1">
      <c r="A69" s="36" t="s">
        <v>53</v>
      </c>
      <c r="B69" s="37"/>
      <c r="C69" s="22">
        <f aca="true" t="shared" si="15" ref="C69:Q69">SUM(C70)</f>
        <v>6885</v>
      </c>
      <c r="D69" s="22">
        <f t="shared" si="15"/>
        <v>3149</v>
      </c>
      <c r="E69" s="22">
        <f t="shared" si="15"/>
        <v>3736</v>
      </c>
      <c r="F69" s="22">
        <f t="shared" si="15"/>
        <v>4482</v>
      </c>
      <c r="G69" s="22">
        <f t="shared" si="15"/>
        <v>2428</v>
      </c>
      <c r="H69" s="22">
        <f t="shared" si="15"/>
        <v>2054</v>
      </c>
      <c r="I69" s="22">
        <f t="shared" si="15"/>
        <v>4360</v>
      </c>
      <c r="J69" s="22">
        <f t="shared" si="15"/>
        <v>2344</v>
      </c>
      <c r="K69" s="22">
        <f t="shared" si="15"/>
        <v>2016</v>
      </c>
      <c r="L69" s="22">
        <f t="shared" si="15"/>
        <v>122</v>
      </c>
      <c r="M69" s="22">
        <f t="shared" si="15"/>
        <v>84</v>
      </c>
      <c r="N69" s="22">
        <f t="shared" si="15"/>
        <v>38</v>
      </c>
      <c r="O69" s="22">
        <f t="shared" si="15"/>
        <v>2401</v>
      </c>
      <c r="P69" s="22">
        <f t="shared" si="15"/>
        <v>720</v>
      </c>
      <c r="Q69" s="22">
        <f t="shared" si="15"/>
        <v>1681</v>
      </c>
      <c r="R69" s="21"/>
      <c r="S69" s="22"/>
      <c r="T69" s="21"/>
    </row>
    <row r="70" spans="1:20" ht="18.75" customHeight="1">
      <c r="A70" s="19"/>
      <c r="B70" s="20" t="s">
        <v>54</v>
      </c>
      <c r="C70" s="34">
        <f t="shared" si="0"/>
        <v>6885</v>
      </c>
      <c r="D70" s="34">
        <v>3149</v>
      </c>
      <c r="E70" s="34">
        <v>3736</v>
      </c>
      <c r="F70" s="34">
        <f t="shared" si="1"/>
        <v>4482</v>
      </c>
      <c r="G70" s="34">
        <f t="shared" si="2"/>
        <v>2428</v>
      </c>
      <c r="H70" s="34">
        <f t="shared" si="3"/>
        <v>2054</v>
      </c>
      <c r="I70" s="34">
        <f t="shared" si="4"/>
        <v>4360</v>
      </c>
      <c r="J70" s="34">
        <v>2344</v>
      </c>
      <c r="K70" s="34">
        <v>2016</v>
      </c>
      <c r="L70" s="34">
        <f t="shared" si="5"/>
        <v>122</v>
      </c>
      <c r="M70" s="34">
        <v>84</v>
      </c>
      <c r="N70" s="34">
        <v>38</v>
      </c>
      <c r="O70" s="34">
        <f t="shared" si="6"/>
        <v>2401</v>
      </c>
      <c r="P70" s="34">
        <v>720</v>
      </c>
      <c r="Q70" s="34">
        <v>1681</v>
      </c>
      <c r="R70" s="5"/>
      <c r="S70" s="5"/>
      <c r="T70" s="5"/>
    </row>
    <row r="71" spans="1:20" ht="18.75" customHeight="1">
      <c r="A71" s="8" t="s">
        <v>55</v>
      </c>
      <c r="B71" s="9"/>
      <c r="C71" s="8"/>
      <c r="D71" s="8"/>
      <c r="E71" s="8"/>
      <c r="F71" s="8"/>
      <c r="G71" s="8"/>
      <c r="H71" s="5"/>
      <c r="I71" s="6"/>
      <c r="J71" s="5"/>
      <c r="K71" s="5"/>
      <c r="L71" s="5"/>
      <c r="M71" s="6"/>
      <c r="N71" s="5"/>
      <c r="O71" s="5"/>
      <c r="P71" s="5"/>
      <c r="Q71" s="5"/>
      <c r="R71" s="5"/>
      <c r="S71" s="6"/>
      <c r="T71" s="5"/>
    </row>
    <row r="72" spans="1:20" ht="18.75" customHeight="1">
      <c r="A72" s="8"/>
      <c r="B72" s="9"/>
      <c r="C72" s="8"/>
      <c r="D72" s="8"/>
      <c r="E72" s="8"/>
      <c r="F72" s="8"/>
      <c r="G72" s="8"/>
      <c r="H72" s="5"/>
      <c r="I72" s="6"/>
      <c r="J72" s="5"/>
      <c r="K72" s="5"/>
      <c r="L72" s="5"/>
      <c r="M72" s="6"/>
      <c r="N72" s="5"/>
      <c r="O72" s="5"/>
      <c r="P72" s="5"/>
      <c r="Q72" s="5"/>
      <c r="R72" s="5"/>
      <c r="S72" s="6"/>
      <c r="T72" s="5"/>
    </row>
    <row r="73" spans="1:20" ht="18.75" customHeight="1">
      <c r="A73" s="8"/>
      <c r="B73" s="9"/>
      <c r="C73" s="8"/>
      <c r="D73" s="8"/>
      <c r="E73" s="8"/>
      <c r="F73" s="8"/>
      <c r="G73" s="8"/>
      <c r="H73" s="5"/>
      <c r="I73" s="6"/>
      <c r="J73" s="5"/>
      <c r="K73" s="5"/>
      <c r="L73" s="5"/>
      <c r="M73" s="6"/>
      <c r="N73" s="5"/>
      <c r="O73" s="5"/>
      <c r="P73" s="5"/>
      <c r="Q73" s="5"/>
      <c r="R73" s="5"/>
      <c r="S73" s="6"/>
      <c r="T73" s="5"/>
    </row>
    <row r="74" spans="1:20" ht="18.75" customHeight="1">
      <c r="A74" s="8"/>
      <c r="B74" s="9"/>
      <c r="C74" s="8"/>
      <c r="D74" s="8"/>
      <c r="E74" s="8"/>
      <c r="F74" s="8"/>
      <c r="G74" s="8"/>
      <c r="H74" s="5"/>
      <c r="I74" s="6"/>
      <c r="J74" s="5"/>
      <c r="K74" s="5"/>
      <c r="L74" s="5"/>
      <c r="M74" s="6"/>
      <c r="N74" s="5"/>
      <c r="O74" s="5"/>
      <c r="P74" s="5"/>
      <c r="Q74" s="5"/>
      <c r="R74" s="5"/>
      <c r="S74" s="6"/>
      <c r="T74" s="5"/>
    </row>
    <row r="75" spans="1:20" ht="18.75" customHeight="1">
      <c r="A75" s="8"/>
      <c r="B75" s="9"/>
      <c r="C75" s="8"/>
      <c r="D75" s="8"/>
      <c r="E75" s="8"/>
      <c r="F75" s="8"/>
      <c r="G75" s="8"/>
      <c r="H75" s="5"/>
      <c r="I75" s="6"/>
      <c r="J75" s="5"/>
      <c r="K75" s="5"/>
      <c r="L75" s="5"/>
      <c r="M75" s="6"/>
      <c r="N75" s="5"/>
      <c r="O75" s="5"/>
      <c r="P75" s="5"/>
      <c r="Q75" s="5"/>
      <c r="R75" s="5"/>
      <c r="S75" s="6"/>
      <c r="T75" s="5"/>
    </row>
    <row r="76" spans="1:20" ht="18.75" customHeight="1">
      <c r="A76" s="8"/>
      <c r="B76" s="9"/>
      <c r="C76" s="8"/>
      <c r="D76" s="8"/>
      <c r="E76" s="8"/>
      <c r="F76" s="8"/>
      <c r="G76" s="8"/>
      <c r="H76" s="5"/>
      <c r="I76" s="6"/>
      <c r="J76" s="5"/>
      <c r="K76" s="5"/>
      <c r="L76" s="5"/>
      <c r="M76" s="6"/>
      <c r="N76" s="5"/>
      <c r="O76" s="5"/>
      <c r="P76" s="5"/>
      <c r="Q76" s="5"/>
      <c r="R76" s="5"/>
      <c r="S76" s="6"/>
      <c r="T76" s="5"/>
    </row>
    <row r="77" spans="1:20" ht="18.75" customHeight="1">
      <c r="A77" s="8"/>
      <c r="B77" s="8"/>
      <c r="C77" s="8"/>
      <c r="D77" s="8"/>
      <c r="E77" s="8"/>
      <c r="F77" s="8"/>
      <c r="G77" s="8"/>
      <c r="H77" s="8"/>
      <c r="I77" s="8"/>
      <c r="J77" s="8"/>
      <c r="K77" s="5"/>
      <c r="L77" s="5"/>
      <c r="M77" s="5"/>
      <c r="N77" s="5"/>
      <c r="O77" s="5"/>
      <c r="P77" s="5"/>
      <c r="Q77" s="5"/>
      <c r="R77" s="5"/>
      <c r="S77" s="5"/>
      <c r="T77" s="5"/>
    </row>
    <row r="78" spans="1:20" ht="18.75" customHeight="1">
      <c r="A78" s="8"/>
      <c r="B78" s="8"/>
      <c r="C78" s="8"/>
      <c r="D78" s="8"/>
      <c r="E78" s="8"/>
      <c r="F78" s="8"/>
      <c r="G78" s="8"/>
      <c r="H78" s="8"/>
      <c r="I78" s="8"/>
      <c r="J78" s="8"/>
      <c r="K78" s="5"/>
      <c r="L78" s="5"/>
      <c r="M78" s="5"/>
      <c r="N78" s="5"/>
      <c r="O78" s="5"/>
      <c r="P78" s="5"/>
      <c r="Q78" s="5"/>
      <c r="R78" s="5"/>
      <c r="S78" s="5"/>
      <c r="T78" s="5"/>
    </row>
  </sheetData>
  <sheetProtection/>
  <mergeCells count="29">
    <mergeCell ref="A3:Q3"/>
    <mergeCell ref="F7:N7"/>
    <mergeCell ref="F8:H8"/>
    <mergeCell ref="I8:K8"/>
    <mergeCell ref="L8:N8"/>
    <mergeCell ref="A19:B19"/>
    <mergeCell ref="A20:B20"/>
    <mergeCell ref="A21:B21"/>
    <mergeCell ref="A22:B22"/>
    <mergeCell ref="A15:B15"/>
    <mergeCell ref="A16:B16"/>
    <mergeCell ref="A55:B55"/>
    <mergeCell ref="A63:B63"/>
    <mergeCell ref="A69:B69"/>
    <mergeCell ref="A23:B23"/>
    <mergeCell ref="A26:B26"/>
    <mergeCell ref="A32:B32"/>
    <mergeCell ref="A42:B42"/>
    <mergeCell ref="A49:B49"/>
    <mergeCell ref="A5:Q5"/>
    <mergeCell ref="A17:B17"/>
    <mergeCell ref="A18:B18"/>
    <mergeCell ref="A10:B10"/>
    <mergeCell ref="A11:B11"/>
    <mergeCell ref="A12:B12"/>
    <mergeCell ref="A14:B14"/>
    <mergeCell ref="O7:Q8"/>
    <mergeCell ref="A7:B9"/>
    <mergeCell ref="C7:E8"/>
  </mergeCells>
  <printOptions horizontalCentered="1"/>
  <pageMargins left="0.5118110236220472" right="0.5118110236220472" top="0.5118110236220472" bottom="0.31496062992125984" header="0" footer="0"/>
  <pageSetup fitToHeight="1" fitToWidth="1" horizontalDpi="300" verticalDpi="300" orientation="landscape" paperSize="8" scale="63" r:id="rId1"/>
</worksheet>
</file>

<file path=xl/worksheets/sheet10.xml><?xml version="1.0" encoding="utf-8"?>
<worksheet xmlns="http://schemas.openxmlformats.org/spreadsheetml/2006/main" xmlns:r="http://schemas.openxmlformats.org/officeDocument/2006/relationships">
  <sheetPr>
    <pageSetUpPr fitToPage="1"/>
  </sheetPr>
  <dimension ref="A1:AC72"/>
  <sheetViews>
    <sheetView zoomScalePageLayoutView="0" workbookViewId="0" topLeftCell="A1">
      <selection activeCell="A1" sqref="A1"/>
    </sheetView>
  </sheetViews>
  <sheetFormatPr defaultColWidth="8.796875" defaultRowHeight="18.75" customHeight="1"/>
  <cols>
    <col min="1" max="1" width="14.5" style="0" customWidth="1"/>
    <col min="2" max="16384" width="8.09765625" style="0" customWidth="1"/>
  </cols>
  <sheetData>
    <row r="1" spans="1:29" ht="18.75" customHeight="1">
      <c r="A1" s="62" t="s">
        <v>439</v>
      </c>
      <c r="AC1" s="64" t="s">
        <v>441</v>
      </c>
    </row>
    <row r="3" spans="1:29" ht="18.75" customHeight="1">
      <c r="A3" s="35" t="s">
        <v>440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row>
    <row r="4" spans="1:29" ht="18.75" customHeight="1" thickBot="1">
      <c r="A4" s="4" t="s">
        <v>389</v>
      </c>
      <c r="B4" s="4"/>
      <c r="C4" s="4"/>
      <c r="D4" s="4"/>
      <c r="E4" s="4"/>
      <c r="F4" s="4"/>
      <c r="G4" s="4"/>
      <c r="H4" s="4"/>
      <c r="I4" s="4"/>
      <c r="J4" s="4"/>
      <c r="K4" s="4"/>
      <c r="L4" s="4"/>
      <c r="M4" s="4"/>
      <c r="N4" s="4"/>
      <c r="O4" s="4"/>
      <c r="P4" s="4"/>
      <c r="Q4" s="4"/>
      <c r="R4" s="4"/>
      <c r="S4" s="4"/>
      <c r="T4" s="4"/>
      <c r="U4" s="4"/>
      <c r="V4" s="4"/>
      <c r="W4" s="4"/>
      <c r="X4" s="4"/>
      <c r="Y4" s="4"/>
      <c r="Z4" s="4"/>
      <c r="AA4" s="4"/>
      <c r="AB4" s="4"/>
      <c r="AC4" s="107" t="s">
        <v>435</v>
      </c>
    </row>
    <row r="5" spans="1:29" ht="18.75" customHeight="1">
      <c r="A5" s="371" t="s">
        <v>387</v>
      </c>
      <c r="B5" s="55" t="s">
        <v>442</v>
      </c>
      <c r="C5" s="281"/>
      <c r="D5" s="281"/>
      <c r="E5" s="281"/>
      <c r="F5" s="281"/>
      <c r="G5" s="281"/>
      <c r="H5" s="281"/>
      <c r="I5" s="281"/>
      <c r="J5" s="281"/>
      <c r="K5" s="281"/>
      <c r="L5" s="281"/>
      <c r="M5" s="281"/>
      <c r="N5" s="281"/>
      <c r="O5" s="281"/>
      <c r="P5" s="281"/>
      <c r="Q5" s="281"/>
      <c r="R5" s="281"/>
      <c r="S5" s="281"/>
      <c r="T5" s="281"/>
      <c r="U5" s="375"/>
      <c r="V5" s="102" t="s">
        <v>383</v>
      </c>
      <c r="W5" s="101"/>
      <c r="X5" s="101"/>
      <c r="Y5" s="105"/>
      <c r="Z5" s="110" t="s">
        <v>431</v>
      </c>
      <c r="AA5" s="101"/>
      <c r="AB5" s="101"/>
      <c r="AC5" s="101"/>
    </row>
    <row r="6" spans="1:29" ht="18.75" customHeight="1">
      <c r="A6" s="389"/>
      <c r="B6" s="211" t="s">
        <v>373</v>
      </c>
      <c r="C6" s="391"/>
      <c r="D6" s="391"/>
      <c r="E6" s="390"/>
      <c r="F6" s="211" t="s">
        <v>372</v>
      </c>
      <c r="G6" s="391"/>
      <c r="H6" s="391"/>
      <c r="I6" s="390"/>
      <c r="J6" s="211" t="s">
        <v>371</v>
      </c>
      <c r="K6" s="161"/>
      <c r="L6" s="161"/>
      <c r="M6" s="160"/>
      <c r="N6" s="211" t="s">
        <v>443</v>
      </c>
      <c r="O6" s="161"/>
      <c r="P6" s="161"/>
      <c r="Q6" s="160"/>
      <c r="R6" s="211" t="s">
        <v>423</v>
      </c>
      <c r="S6" s="161"/>
      <c r="T6" s="161"/>
      <c r="U6" s="160"/>
      <c r="V6" s="97"/>
      <c r="W6" s="96"/>
      <c r="X6" s="96"/>
      <c r="Y6" s="95"/>
      <c r="Z6" s="97"/>
      <c r="AA6" s="96"/>
      <c r="AB6" s="96"/>
      <c r="AC6" s="96"/>
    </row>
    <row r="7" spans="1:29" ht="18.75" customHeight="1">
      <c r="A7" s="389"/>
      <c r="B7" s="232" t="s">
        <v>419</v>
      </c>
      <c r="C7" s="232" t="s">
        <v>418</v>
      </c>
      <c r="D7" s="232" t="s">
        <v>417</v>
      </c>
      <c r="E7" s="232" t="s">
        <v>416</v>
      </c>
      <c r="F7" s="232" t="s">
        <v>419</v>
      </c>
      <c r="G7" s="232" t="s">
        <v>418</v>
      </c>
      <c r="H7" s="232" t="s">
        <v>417</v>
      </c>
      <c r="I7" s="232" t="s">
        <v>416</v>
      </c>
      <c r="J7" s="232" t="s">
        <v>419</v>
      </c>
      <c r="K7" s="232" t="s">
        <v>418</v>
      </c>
      <c r="L7" s="232" t="s">
        <v>417</v>
      </c>
      <c r="M7" s="232" t="s">
        <v>416</v>
      </c>
      <c r="N7" s="232" t="s">
        <v>419</v>
      </c>
      <c r="O7" s="232" t="s">
        <v>418</v>
      </c>
      <c r="P7" s="232" t="s">
        <v>417</v>
      </c>
      <c r="Q7" s="232" t="s">
        <v>416</v>
      </c>
      <c r="R7" s="232" t="s">
        <v>419</v>
      </c>
      <c r="S7" s="232" t="s">
        <v>418</v>
      </c>
      <c r="T7" s="232" t="s">
        <v>417</v>
      </c>
      <c r="U7" s="232" t="s">
        <v>416</v>
      </c>
      <c r="V7" s="232" t="s">
        <v>419</v>
      </c>
      <c r="W7" s="232" t="s">
        <v>418</v>
      </c>
      <c r="X7" s="232" t="s">
        <v>417</v>
      </c>
      <c r="Y7" s="232" t="s">
        <v>416</v>
      </c>
      <c r="Z7" s="232" t="s">
        <v>419</v>
      </c>
      <c r="AA7" s="232" t="s">
        <v>418</v>
      </c>
      <c r="AB7" s="232" t="s">
        <v>417</v>
      </c>
      <c r="AC7" s="251" t="s">
        <v>416</v>
      </c>
    </row>
    <row r="8" spans="1:29" ht="18.75" customHeight="1">
      <c r="A8" s="388" t="s">
        <v>415</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343"/>
    </row>
    <row r="9" spans="1:29" ht="18.75" customHeight="1">
      <c r="A9" s="138" t="s">
        <v>414</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98"/>
    </row>
    <row r="10" spans="1:29" ht="18.75" customHeight="1">
      <c r="A10" s="29" t="s">
        <v>359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18.75" customHeight="1">
      <c r="A11" s="169" t="s">
        <v>358</v>
      </c>
      <c r="B11" s="380">
        <v>20.5</v>
      </c>
      <c r="C11" s="379">
        <f>SUM(D11:E11)</f>
        <v>169.7</v>
      </c>
      <c r="D11" s="380">
        <v>159</v>
      </c>
      <c r="E11" s="380">
        <v>10.7</v>
      </c>
      <c r="F11" s="380">
        <v>21</v>
      </c>
      <c r="G11" s="379">
        <f>SUM(H11:I11)</f>
        <v>178.4</v>
      </c>
      <c r="H11" s="380">
        <v>162.9</v>
      </c>
      <c r="I11" s="380">
        <v>15.5</v>
      </c>
      <c r="J11" s="380">
        <v>20.2</v>
      </c>
      <c r="K11" s="379">
        <f>SUM(L11:M11)</f>
        <v>176.5</v>
      </c>
      <c r="L11" s="380">
        <v>155.4</v>
      </c>
      <c r="M11" s="380">
        <v>21.1</v>
      </c>
      <c r="N11" s="380">
        <v>19.5</v>
      </c>
      <c r="O11" s="379">
        <f>SUM(P11:Q11)</f>
        <v>161.5</v>
      </c>
      <c r="P11" s="380">
        <v>150.4</v>
      </c>
      <c r="Q11" s="380">
        <v>11.1</v>
      </c>
      <c r="R11" s="380">
        <v>20.2</v>
      </c>
      <c r="S11" s="379">
        <f>SUM(T11:U11)</f>
        <v>170.1</v>
      </c>
      <c r="T11" s="380">
        <v>155.6</v>
      </c>
      <c r="U11" s="380">
        <v>14.5</v>
      </c>
      <c r="V11" s="382" t="s">
        <v>305</v>
      </c>
      <c r="W11" s="382" t="s">
        <v>305</v>
      </c>
      <c r="X11" s="382" t="s">
        <v>305</v>
      </c>
      <c r="Y11" s="382" t="s">
        <v>305</v>
      </c>
      <c r="Z11" s="380">
        <v>20.5</v>
      </c>
      <c r="AA11" s="379">
        <f>SUM(AB11:AC11)</f>
        <v>166</v>
      </c>
      <c r="AB11" s="380">
        <v>148.2</v>
      </c>
      <c r="AC11" s="380">
        <v>17.8</v>
      </c>
    </row>
    <row r="12" spans="1:29" ht="18.75" customHeight="1">
      <c r="A12" s="372" t="s">
        <v>391</v>
      </c>
      <c r="B12" s="379">
        <v>20.2</v>
      </c>
      <c r="C12" s="379">
        <f>SUM(D12:E12)</f>
        <v>167.4</v>
      </c>
      <c r="D12" s="379">
        <v>155.9</v>
      </c>
      <c r="E12" s="379">
        <v>11.5</v>
      </c>
      <c r="F12" s="379">
        <v>20.7</v>
      </c>
      <c r="G12" s="379">
        <f>SUM(H12:I12)</f>
        <v>173.2</v>
      </c>
      <c r="H12" s="379">
        <v>159</v>
      </c>
      <c r="I12" s="379">
        <v>14.2</v>
      </c>
      <c r="J12" s="379">
        <v>20.2</v>
      </c>
      <c r="K12" s="379">
        <f>SUM(L12:M12)</f>
        <v>178.6</v>
      </c>
      <c r="L12" s="379">
        <v>154.9</v>
      </c>
      <c r="M12" s="379">
        <v>23.7</v>
      </c>
      <c r="N12" s="379">
        <v>19.4</v>
      </c>
      <c r="O12" s="379">
        <f>SUM(P12:Q12)</f>
        <v>160.70000000000002</v>
      </c>
      <c r="P12" s="379">
        <v>148.8</v>
      </c>
      <c r="Q12" s="379">
        <v>11.9</v>
      </c>
      <c r="R12" s="379">
        <v>20.1</v>
      </c>
      <c r="S12" s="379">
        <f>SUM(T12:U12)</f>
        <v>169</v>
      </c>
      <c r="T12" s="379">
        <v>154.6</v>
      </c>
      <c r="U12" s="379">
        <v>14.4</v>
      </c>
      <c r="V12" s="381" t="s">
        <v>305</v>
      </c>
      <c r="W12" s="381" t="s">
        <v>305</v>
      </c>
      <c r="X12" s="381" t="s">
        <v>305</v>
      </c>
      <c r="Y12" s="381" t="s">
        <v>305</v>
      </c>
      <c r="Z12" s="379">
        <v>20.4</v>
      </c>
      <c r="AA12" s="379">
        <f>SUM(AB12:AC12)</f>
        <v>164.20000000000002</v>
      </c>
      <c r="AB12" s="379">
        <v>146.8</v>
      </c>
      <c r="AC12" s="379">
        <v>17.4</v>
      </c>
    </row>
    <row r="13" spans="1:29" ht="18.75" customHeight="1">
      <c r="A13" s="373" t="s">
        <v>392</v>
      </c>
      <c r="B13" s="317">
        <v>20</v>
      </c>
      <c r="C13" s="317">
        <f>SUM(D13:E13)</f>
        <v>163.10000000000002</v>
      </c>
      <c r="D13" s="317">
        <v>155.8</v>
      </c>
      <c r="E13" s="317">
        <v>7.3</v>
      </c>
      <c r="F13" s="317">
        <v>20.1</v>
      </c>
      <c r="G13" s="317">
        <f>SUM(H13:I13)</f>
        <v>166.5</v>
      </c>
      <c r="H13" s="317">
        <v>155.2</v>
      </c>
      <c r="I13" s="317">
        <v>11.3</v>
      </c>
      <c r="J13" s="317">
        <v>19.7</v>
      </c>
      <c r="K13" s="317">
        <f>SUM(L13:M13)</f>
        <v>168.9</v>
      </c>
      <c r="L13" s="317">
        <v>151.3</v>
      </c>
      <c r="M13" s="317">
        <v>17.6</v>
      </c>
      <c r="N13" s="317">
        <v>19.2</v>
      </c>
      <c r="O13" s="317">
        <f>SUM(P13:Q13)</f>
        <v>158.5</v>
      </c>
      <c r="P13" s="317">
        <v>148.3</v>
      </c>
      <c r="Q13" s="317">
        <v>10.2</v>
      </c>
      <c r="R13" s="317">
        <v>19.9</v>
      </c>
      <c r="S13" s="317">
        <f>SUM(T13:U13)</f>
        <v>163.8</v>
      </c>
      <c r="T13" s="317">
        <v>152.3</v>
      </c>
      <c r="U13" s="317">
        <v>11.5</v>
      </c>
      <c r="V13" s="383" t="s">
        <v>305</v>
      </c>
      <c r="W13" s="383" t="s">
        <v>305</v>
      </c>
      <c r="X13" s="383" t="s">
        <v>305</v>
      </c>
      <c r="Y13" s="383" t="s">
        <v>305</v>
      </c>
      <c r="Z13" s="317">
        <v>20.5</v>
      </c>
      <c r="AA13" s="317">
        <f>SUM(AB13:AC13)</f>
        <v>164.20000000000002</v>
      </c>
      <c r="AB13" s="317">
        <v>147.3</v>
      </c>
      <c r="AC13" s="317">
        <v>16.9</v>
      </c>
    </row>
    <row r="14" spans="1:29" ht="18.75" customHeight="1">
      <c r="A14" s="87"/>
      <c r="B14" s="33"/>
      <c r="C14" s="33"/>
      <c r="D14" s="33"/>
      <c r="E14" s="33"/>
      <c r="F14" s="33"/>
      <c r="G14" s="33"/>
      <c r="H14" s="379"/>
      <c r="I14" s="33"/>
      <c r="J14" s="33"/>
      <c r="K14" s="33"/>
      <c r="L14" s="33"/>
      <c r="M14" s="33"/>
      <c r="N14" s="33"/>
      <c r="O14" s="33"/>
      <c r="P14" s="33"/>
      <c r="Q14" s="33"/>
      <c r="R14" s="33"/>
      <c r="S14" s="33"/>
      <c r="T14" s="33"/>
      <c r="U14" s="33"/>
      <c r="V14" s="33"/>
      <c r="W14" s="33"/>
      <c r="X14" s="33"/>
      <c r="Y14" s="33"/>
      <c r="Z14" s="33"/>
      <c r="AA14" s="33"/>
      <c r="AB14" s="33"/>
      <c r="AC14" s="33"/>
    </row>
    <row r="15" spans="1:29" ht="18.75" customHeight="1">
      <c r="A15" s="169" t="s">
        <v>357</v>
      </c>
      <c r="B15" s="379">
        <v>16.8</v>
      </c>
      <c r="C15" s="379">
        <f>SUM(D15:E15)</f>
        <v>137</v>
      </c>
      <c r="D15" s="380">
        <v>129.7</v>
      </c>
      <c r="E15" s="380">
        <v>7.3</v>
      </c>
      <c r="F15" s="380">
        <v>17.8</v>
      </c>
      <c r="G15" s="379">
        <f>SUM(H15:I15)</f>
        <v>152</v>
      </c>
      <c r="H15" s="379">
        <v>138.6</v>
      </c>
      <c r="I15" s="380">
        <v>13.4</v>
      </c>
      <c r="J15" s="380">
        <v>17</v>
      </c>
      <c r="K15" s="379">
        <f>SUM(L15:M15)</f>
        <v>152.5</v>
      </c>
      <c r="L15" s="380">
        <v>130.8</v>
      </c>
      <c r="M15" s="380">
        <v>21.7</v>
      </c>
      <c r="N15" s="380">
        <v>17.6</v>
      </c>
      <c r="O15" s="379">
        <f>SUM(P15:Q15)</f>
        <v>144.70000000000002</v>
      </c>
      <c r="P15" s="380">
        <v>135.4</v>
      </c>
      <c r="Q15" s="380">
        <v>9.3</v>
      </c>
      <c r="R15" s="380">
        <v>17.8</v>
      </c>
      <c r="S15" s="379">
        <f>SUM(T15:U15)</f>
        <v>147</v>
      </c>
      <c r="T15" s="380">
        <v>136.7</v>
      </c>
      <c r="U15" s="380">
        <v>10.3</v>
      </c>
      <c r="V15" s="381" t="s">
        <v>305</v>
      </c>
      <c r="W15" s="381" t="s">
        <v>305</v>
      </c>
      <c r="X15" s="381" t="s">
        <v>305</v>
      </c>
      <c r="Y15" s="381" t="s">
        <v>305</v>
      </c>
      <c r="Z15" s="380">
        <v>20.1</v>
      </c>
      <c r="AA15" s="379">
        <f>SUM(AB15:AC15)</f>
        <v>158.6</v>
      </c>
      <c r="AB15" s="380">
        <v>142.4</v>
      </c>
      <c r="AC15" s="380">
        <v>16.2</v>
      </c>
    </row>
    <row r="16" spans="1:29" ht="18.75" customHeight="1">
      <c r="A16" s="372" t="s">
        <v>395</v>
      </c>
      <c r="B16" s="379">
        <v>20.3</v>
      </c>
      <c r="C16" s="379">
        <f>SUM(D16:E16)</f>
        <v>164.20000000000002</v>
      </c>
      <c r="D16" s="380">
        <v>156.8</v>
      </c>
      <c r="E16" s="380">
        <v>7.4</v>
      </c>
      <c r="F16" s="380">
        <v>19.4</v>
      </c>
      <c r="G16" s="379">
        <f>SUM(H16:I16)</f>
        <v>163.79999999999998</v>
      </c>
      <c r="H16" s="379">
        <v>149.2</v>
      </c>
      <c r="I16" s="380">
        <v>14.6</v>
      </c>
      <c r="J16" s="380">
        <v>21.3</v>
      </c>
      <c r="K16" s="379">
        <f>SUM(L16:M16)</f>
        <v>187.5</v>
      </c>
      <c r="L16" s="380">
        <v>164.6</v>
      </c>
      <c r="M16" s="380">
        <v>22.9</v>
      </c>
      <c r="N16" s="380">
        <v>19.1</v>
      </c>
      <c r="O16" s="379">
        <f>SUM(P16:Q16)</f>
        <v>157.4</v>
      </c>
      <c r="P16" s="380">
        <v>147.4</v>
      </c>
      <c r="Q16" s="380">
        <v>10</v>
      </c>
      <c r="R16" s="380">
        <v>20.6</v>
      </c>
      <c r="S16" s="379">
        <f>SUM(T16:U16)</f>
        <v>174</v>
      </c>
      <c r="T16" s="380">
        <v>158.8</v>
      </c>
      <c r="U16" s="380">
        <v>15.2</v>
      </c>
      <c r="V16" s="381" t="s">
        <v>305</v>
      </c>
      <c r="W16" s="381" t="s">
        <v>305</v>
      </c>
      <c r="X16" s="381" t="s">
        <v>305</v>
      </c>
      <c r="Y16" s="381" t="s">
        <v>305</v>
      </c>
      <c r="Z16" s="380">
        <v>20.4</v>
      </c>
      <c r="AA16" s="379">
        <f>SUM(AB16:AC16)</f>
        <v>163.4</v>
      </c>
      <c r="AB16" s="380">
        <v>143.9</v>
      </c>
      <c r="AC16" s="380">
        <v>19.5</v>
      </c>
    </row>
    <row r="17" spans="1:29" ht="18.75" customHeight="1">
      <c r="A17" s="372" t="s">
        <v>396</v>
      </c>
      <c r="B17" s="379">
        <v>20.4</v>
      </c>
      <c r="C17" s="379">
        <f>SUM(D17:E17)</f>
        <v>167</v>
      </c>
      <c r="D17" s="380">
        <v>158.9</v>
      </c>
      <c r="E17" s="380">
        <v>8.1</v>
      </c>
      <c r="F17" s="380">
        <v>20.4</v>
      </c>
      <c r="G17" s="379">
        <f>SUM(H17:I17)</f>
        <v>168.4</v>
      </c>
      <c r="H17" s="379">
        <v>154.8</v>
      </c>
      <c r="I17" s="380">
        <v>13.6</v>
      </c>
      <c r="J17" s="380">
        <v>19.7</v>
      </c>
      <c r="K17" s="379">
        <f>SUM(L17:M17)</f>
        <v>172.7</v>
      </c>
      <c r="L17" s="380">
        <v>151.5</v>
      </c>
      <c r="M17" s="380">
        <v>21.2</v>
      </c>
      <c r="N17" s="380">
        <v>19.3</v>
      </c>
      <c r="O17" s="379">
        <f>SUM(P17:Q17)</f>
        <v>160.6</v>
      </c>
      <c r="P17" s="380">
        <v>148.9</v>
      </c>
      <c r="Q17" s="380">
        <v>11.7</v>
      </c>
      <c r="R17" s="380">
        <v>19.9</v>
      </c>
      <c r="S17" s="379">
        <f>SUM(T17:U17)</f>
        <v>167.4</v>
      </c>
      <c r="T17" s="380">
        <v>152.6</v>
      </c>
      <c r="U17" s="380">
        <v>14.8</v>
      </c>
      <c r="V17" s="381" t="s">
        <v>305</v>
      </c>
      <c r="W17" s="381" t="s">
        <v>305</v>
      </c>
      <c r="X17" s="381" t="s">
        <v>305</v>
      </c>
      <c r="Y17" s="381" t="s">
        <v>305</v>
      </c>
      <c r="Z17" s="380">
        <v>20.2</v>
      </c>
      <c r="AA17" s="379">
        <f>SUM(AB17:AC17)</f>
        <v>163.7</v>
      </c>
      <c r="AB17" s="380">
        <v>144.5</v>
      </c>
      <c r="AC17" s="380">
        <v>19.2</v>
      </c>
    </row>
    <row r="18" spans="1:29" ht="18.75" customHeight="1">
      <c r="A18" s="372" t="s">
        <v>397</v>
      </c>
      <c r="B18" s="379">
        <v>21.5</v>
      </c>
      <c r="C18" s="379">
        <f>SUM(D18:E18)</f>
        <v>174.1</v>
      </c>
      <c r="D18" s="380">
        <v>166.9</v>
      </c>
      <c r="E18" s="380">
        <v>7.2</v>
      </c>
      <c r="F18" s="380">
        <v>20.9</v>
      </c>
      <c r="G18" s="379">
        <f>SUM(H18:I18)</f>
        <v>171</v>
      </c>
      <c r="H18" s="379">
        <v>161.3</v>
      </c>
      <c r="I18" s="380">
        <v>9.7</v>
      </c>
      <c r="J18" s="380">
        <v>20.7</v>
      </c>
      <c r="K18" s="379">
        <f>SUM(L18:M18)</f>
        <v>176.4</v>
      </c>
      <c r="L18" s="380">
        <v>159.4</v>
      </c>
      <c r="M18" s="380">
        <v>17</v>
      </c>
      <c r="N18" s="380">
        <v>20.1</v>
      </c>
      <c r="O18" s="379">
        <f>SUM(P18:Q18)</f>
        <v>166</v>
      </c>
      <c r="P18" s="380">
        <v>154.9</v>
      </c>
      <c r="Q18" s="380">
        <v>11.1</v>
      </c>
      <c r="R18" s="380">
        <v>21.2</v>
      </c>
      <c r="S18" s="379">
        <f>SUM(T18:U18)</f>
        <v>174.20000000000002</v>
      </c>
      <c r="T18" s="380">
        <v>162.4</v>
      </c>
      <c r="U18" s="380">
        <v>11.8</v>
      </c>
      <c r="V18" s="381" t="s">
        <v>305</v>
      </c>
      <c r="W18" s="381" t="s">
        <v>305</v>
      </c>
      <c r="X18" s="381" t="s">
        <v>305</v>
      </c>
      <c r="Y18" s="381" t="s">
        <v>305</v>
      </c>
      <c r="Z18" s="380">
        <v>21.1</v>
      </c>
      <c r="AA18" s="379">
        <f>SUM(AB18:AC18)</f>
        <v>168.6</v>
      </c>
      <c r="AB18" s="380">
        <v>152.6</v>
      </c>
      <c r="AC18" s="380">
        <v>16</v>
      </c>
    </row>
    <row r="19" spans="1:29" ht="18.75" customHeight="1">
      <c r="A19" s="364"/>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row>
    <row r="20" spans="1:29" ht="18.75" customHeight="1">
      <c r="A20" s="372" t="s">
        <v>398</v>
      </c>
      <c r="B20" s="379">
        <v>18.7</v>
      </c>
      <c r="C20" s="379">
        <f>SUM(D20:E20)</f>
        <v>153.2</v>
      </c>
      <c r="D20" s="380">
        <v>145.2</v>
      </c>
      <c r="E20" s="380">
        <v>8</v>
      </c>
      <c r="F20" s="380">
        <v>18.3</v>
      </c>
      <c r="G20" s="379">
        <f>SUM(H20:I20)</f>
        <v>151.5</v>
      </c>
      <c r="H20" s="379">
        <v>142.5</v>
      </c>
      <c r="I20" s="380">
        <v>9</v>
      </c>
      <c r="J20" s="380">
        <v>18.6</v>
      </c>
      <c r="K20" s="379">
        <f>SUM(L20:M20)</f>
        <v>158.8</v>
      </c>
      <c r="L20" s="380">
        <v>142.8</v>
      </c>
      <c r="M20" s="380">
        <v>16</v>
      </c>
      <c r="N20" s="380">
        <v>17.8</v>
      </c>
      <c r="O20" s="379">
        <f>SUM(P20:Q20)</f>
        <v>147.5</v>
      </c>
      <c r="P20" s="380">
        <v>137.3</v>
      </c>
      <c r="Q20" s="380">
        <v>10.2</v>
      </c>
      <c r="R20" s="380">
        <v>18.2</v>
      </c>
      <c r="S20" s="379">
        <f>SUM(T20:U20)</f>
        <v>148.29999999999998</v>
      </c>
      <c r="T20" s="380">
        <v>139.1</v>
      </c>
      <c r="U20" s="380">
        <v>9.2</v>
      </c>
      <c r="V20" s="381" t="s">
        <v>305</v>
      </c>
      <c r="W20" s="381" t="s">
        <v>305</v>
      </c>
      <c r="X20" s="381" t="s">
        <v>305</v>
      </c>
      <c r="Y20" s="381" t="s">
        <v>305</v>
      </c>
      <c r="Z20" s="380">
        <v>19.9</v>
      </c>
      <c r="AA20" s="379">
        <f>SUM(AB20:AC20)</f>
        <v>156.1</v>
      </c>
      <c r="AB20" s="380">
        <v>140.7</v>
      </c>
      <c r="AC20" s="380">
        <v>15.4</v>
      </c>
    </row>
    <row r="21" spans="1:29" ht="18.75" customHeight="1">
      <c r="A21" s="372" t="s">
        <v>399</v>
      </c>
      <c r="B21" s="379">
        <v>21.4</v>
      </c>
      <c r="C21" s="379">
        <f>SUM(D21:E21)</f>
        <v>174.70000000000002</v>
      </c>
      <c r="D21" s="380">
        <v>168.4</v>
      </c>
      <c r="E21" s="380">
        <v>6.3</v>
      </c>
      <c r="F21" s="380">
        <v>21.2</v>
      </c>
      <c r="G21" s="379">
        <f>SUM(H21:I21)</f>
        <v>173</v>
      </c>
      <c r="H21" s="379">
        <v>163.7</v>
      </c>
      <c r="I21" s="380">
        <v>9.3</v>
      </c>
      <c r="J21" s="380">
        <v>21.2</v>
      </c>
      <c r="K21" s="379">
        <f>SUM(L21:M21)</f>
        <v>181.1</v>
      </c>
      <c r="L21" s="380">
        <v>162.9</v>
      </c>
      <c r="M21" s="380">
        <v>18.2</v>
      </c>
      <c r="N21" s="380">
        <v>20.1</v>
      </c>
      <c r="O21" s="379">
        <f>SUM(P21:Q21)</f>
        <v>165.29999999999998</v>
      </c>
      <c r="P21" s="380">
        <v>154.7</v>
      </c>
      <c r="Q21" s="380">
        <v>10.6</v>
      </c>
      <c r="R21" s="380">
        <v>21.1</v>
      </c>
      <c r="S21" s="379">
        <f>SUM(T21:U21)</f>
        <v>173.1</v>
      </c>
      <c r="T21" s="380">
        <v>162</v>
      </c>
      <c r="U21" s="380">
        <v>11.1</v>
      </c>
      <c r="V21" s="381" t="s">
        <v>305</v>
      </c>
      <c r="W21" s="381" t="s">
        <v>305</v>
      </c>
      <c r="X21" s="381" t="s">
        <v>305</v>
      </c>
      <c r="Y21" s="381" t="s">
        <v>305</v>
      </c>
      <c r="Z21" s="380">
        <v>21.5</v>
      </c>
      <c r="AA21" s="379">
        <f>SUM(AB21:AC21)</f>
        <v>170.3</v>
      </c>
      <c r="AB21" s="380">
        <v>153.5</v>
      </c>
      <c r="AC21" s="380">
        <v>16.8</v>
      </c>
    </row>
    <row r="22" spans="1:29" ht="18.75" customHeight="1">
      <c r="A22" s="372" t="s">
        <v>400</v>
      </c>
      <c r="B22" s="379">
        <v>20.5</v>
      </c>
      <c r="C22" s="379">
        <f>SUM(D22:E22)</f>
        <v>166.7</v>
      </c>
      <c r="D22" s="380">
        <v>159.5</v>
      </c>
      <c r="E22" s="380">
        <v>7.2</v>
      </c>
      <c r="F22" s="380">
        <v>20.6</v>
      </c>
      <c r="G22" s="379">
        <f>SUM(H22:I22)</f>
        <v>167</v>
      </c>
      <c r="H22" s="379">
        <v>158.1</v>
      </c>
      <c r="I22" s="380">
        <v>8.9</v>
      </c>
      <c r="J22" s="380">
        <v>19.4</v>
      </c>
      <c r="K22" s="379">
        <f>SUM(L22:M22)</f>
        <v>163.20000000000002</v>
      </c>
      <c r="L22" s="380">
        <v>148.3</v>
      </c>
      <c r="M22" s="380">
        <v>14.9</v>
      </c>
      <c r="N22" s="380">
        <v>20.1</v>
      </c>
      <c r="O22" s="379">
        <f>SUM(P22:Q22)</f>
        <v>164.70000000000002</v>
      </c>
      <c r="P22" s="380">
        <v>154.9</v>
      </c>
      <c r="Q22" s="380">
        <v>9.8</v>
      </c>
      <c r="R22" s="380">
        <v>20.6</v>
      </c>
      <c r="S22" s="379">
        <f>SUM(T22:U22)</f>
        <v>167</v>
      </c>
      <c r="T22" s="380">
        <v>157.1</v>
      </c>
      <c r="U22" s="380">
        <v>9.9</v>
      </c>
      <c r="V22" s="381" t="s">
        <v>305</v>
      </c>
      <c r="W22" s="381" t="s">
        <v>305</v>
      </c>
      <c r="X22" s="381" t="s">
        <v>305</v>
      </c>
      <c r="Y22" s="381" t="s">
        <v>305</v>
      </c>
      <c r="Z22" s="380">
        <v>20.9</v>
      </c>
      <c r="AA22" s="379">
        <f>SUM(AB22:AC22)</f>
        <v>166.2</v>
      </c>
      <c r="AB22" s="380">
        <v>152.2</v>
      </c>
      <c r="AC22" s="380">
        <v>14</v>
      </c>
    </row>
    <row r="23" spans="1:29" ht="18.75" customHeight="1">
      <c r="A23" s="372" t="s">
        <v>401</v>
      </c>
      <c r="B23" s="379">
        <v>19.6</v>
      </c>
      <c r="C23" s="379">
        <f>SUM(D23:E23)</f>
        <v>159.6</v>
      </c>
      <c r="D23" s="380">
        <v>151.4</v>
      </c>
      <c r="E23" s="380">
        <v>8.2</v>
      </c>
      <c r="F23" s="380">
        <v>19.2</v>
      </c>
      <c r="G23" s="379">
        <f>SUM(H23:I23)</f>
        <v>156.4</v>
      </c>
      <c r="H23" s="379">
        <v>148.9</v>
      </c>
      <c r="I23" s="380">
        <v>7.5</v>
      </c>
      <c r="J23" s="380">
        <v>18.5</v>
      </c>
      <c r="K23" s="379">
        <f>SUM(L23:M23)</f>
        <v>158.9</v>
      </c>
      <c r="L23" s="380">
        <v>143.8</v>
      </c>
      <c r="M23" s="380">
        <v>15.1</v>
      </c>
      <c r="N23" s="380">
        <v>17.9</v>
      </c>
      <c r="O23" s="379">
        <f>SUM(P23:Q23)</f>
        <v>150</v>
      </c>
      <c r="P23" s="380">
        <v>139.9</v>
      </c>
      <c r="Q23" s="380">
        <v>10.1</v>
      </c>
      <c r="R23" s="380">
        <v>18.6</v>
      </c>
      <c r="S23" s="379">
        <f>SUM(T23:U23)</f>
        <v>152.5</v>
      </c>
      <c r="T23" s="380">
        <v>142.3</v>
      </c>
      <c r="U23" s="380">
        <v>10.2</v>
      </c>
      <c r="V23" s="381" t="s">
        <v>305</v>
      </c>
      <c r="W23" s="381" t="s">
        <v>305</v>
      </c>
      <c r="X23" s="381" t="s">
        <v>305</v>
      </c>
      <c r="Y23" s="381" t="s">
        <v>305</v>
      </c>
      <c r="Z23" s="380">
        <v>20.3</v>
      </c>
      <c r="AA23" s="379">
        <f>SUM(AB23:AC23)</f>
        <v>163.1</v>
      </c>
      <c r="AB23" s="380">
        <v>147.4</v>
      </c>
      <c r="AC23" s="380">
        <v>15.7</v>
      </c>
    </row>
    <row r="24" spans="1:29" ht="18.75" customHeight="1">
      <c r="A24" s="364"/>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row>
    <row r="25" spans="1:29" ht="18.75" customHeight="1">
      <c r="A25" s="372" t="s">
        <v>402</v>
      </c>
      <c r="B25" s="379">
        <v>20.1</v>
      </c>
      <c r="C25" s="379">
        <f>SUM(D25:E25)</f>
        <v>163.1</v>
      </c>
      <c r="D25" s="380">
        <v>155.5</v>
      </c>
      <c r="E25" s="380">
        <v>7.6</v>
      </c>
      <c r="F25" s="380">
        <v>20.9</v>
      </c>
      <c r="G25" s="379">
        <f>SUM(H25:I25)</f>
        <v>170.1</v>
      </c>
      <c r="H25" s="379">
        <v>159.6</v>
      </c>
      <c r="I25" s="380">
        <v>10.5</v>
      </c>
      <c r="J25" s="380">
        <v>19.6</v>
      </c>
      <c r="K25" s="379">
        <f>SUM(L25:M25)</f>
        <v>167.2</v>
      </c>
      <c r="L25" s="380">
        <v>150.7</v>
      </c>
      <c r="M25" s="380">
        <v>16.5</v>
      </c>
      <c r="N25" s="380">
        <v>19.2</v>
      </c>
      <c r="O25" s="379">
        <f>SUM(P25:Q25)</f>
        <v>159.4</v>
      </c>
      <c r="P25" s="380">
        <v>148.8</v>
      </c>
      <c r="Q25" s="380">
        <v>10.6</v>
      </c>
      <c r="R25" s="380">
        <v>20.4</v>
      </c>
      <c r="S25" s="379">
        <f>SUM(T25:U25)</f>
        <v>169.1</v>
      </c>
      <c r="T25" s="380">
        <v>156.4</v>
      </c>
      <c r="U25" s="380">
        <v>12.7</v>
      </c>
      <c r="V25" s="381" t="s">
        <v>305</v>
      </c>
      <c r="W25" s="381" t="s">
        <v>305</v>
      </c>
      <c r="X25" s="381" t="s">
        <v>305</v>
      </c>
      <c r="Y25" s="381" t="s">
        <v>305</v>
      </c>
      <c r="Z25" s="380">
        <v>20.3</v>
      </c>
      <c r="AA25" s="379">
        <f>SUM(AB25:AC25)</f>
        <v>161.4</v>
      </c>
      <c r="AB25" s="380">
        <v>145.3</v>
      </c>
      <c r="AC25" s="380">
        <v>16.1</v>
      </c>
    </row>
    <row r="26" spans="1:29" ht="18.75" customHeight="1">
      <c r="A26" s="372" t="s">
        <v>403</v>
      </c>
      <c r="B26" s="379">
        <v>20.7</v>
      </c>
      <c r="C26" s="379">
        <f>SUM(D26:E26)</f>
        <v>171.1</v>
      </c>
      <c r="D26" s="380">
        <v>163.9</v>
      </c>
      <c r="E26" s="380">
        <v>7.2</v>
      </c>
      <c r="F26" s="380">
        <v>21.5</v>
      </c>
      <c r="G26" s="379">
        <f>SUM(H26:I26)</f>
        <v>177.79999999999998</v>
      </c>
      <c r="H26" s="379">
        <v>165.2</v>
      </c>
      <c r="I26" s="380">
        <v>12.6</v>
      </c>
      <c r="J26" s="380">
        <v>20.2</v>
      </c>
      <c r="K26" s="379">
        <f>SUM(L26:M26)</f>
        <v>169.6</v>
      </c>
      <c r="L26" s="380">
        <v>155.1</v>
      </c>
      <c r="M26" s="380">
        <v>14.5</v>
      </c>
      <c r="N26" s="380">
        <v>20</v>
      </c>
      <c r="O26" s="379">
        <f>SUM(P26:Q26)</f>
        <v>164.4</v>
      </c>
      <c r="P26" s="380">
        <v>154.5</v>
      </c>
      <c r="Q26" s="380">
        <v>9.9</v>
      </c>
      <c r="R26" s="380">
        <v>20.3</v>
      </c>
      <c r="S26" s="379">
        <f>SUM(T26:U26)</f>
        <v>165.70000000000002</v>
      </c>
      <c r="T26" s="380">
        <v>155.3</v>
      </c>
      <c r="U26" s="380">
        <v>10.4</v>
      </c>
      <c r="V26" s="381" t="s">
        <v>311</v>
      </c>
      <c r="W26" s="381" t="s">
        <v>305</v>
      </c>
      <c r="X26" s="381" t="s">
        <v>305</v>
      </c>
      <c r="Y26" s="381" t="s">
        <v>305</v>
      </c>
      <c r="Z26" s="380">
        <v>21.1</v>
      </c>
      <c r="AA26" s="379">
        <f>SUM(AB26:AC26)</f>
        <v>168.5</v>
      </c>
      <c r="AB26" s="380">
        <v>151.5</v>
      </c>
      <c r="AC26" s="380">
        <v>17</v>
      </c>
    </row>
    <row r="27" spans="1:29" ht="18.75" customHeight="1">
      <c r="A27" s="372" t="s">
        <v>404</v>
      </c>
      <c r="B27" s="379">
        <v>21.4</v>
      </c>
      <c r="C27" s="379">
        <f>SUM(D27:E27)</f>
        <v>173</v>
      </c>
      <c r="D27" s="380">
        <v>166.6</v>
      </c>
      <c r="E27" s="380">
        <v>6.4</v>
      </c>
      <c r="F27" s="380">
        <v>21</v>
      </c>
      <c r="G27" s="379">
        <f>SUM(H27:I27)</f>
        <v>176</v>
      </c>
      <c r="H27" s="379">
        <v>163.3</v>
      </c>
      <c r="I27" s="380">
        <v>12.7</v>
      </c>
      <c r="J27" s="380">
        <v>20.6</v>
      </c>
      <c r="K27" s="379">
        <f>SUM(L27:M27)</f>
        <v>174.5</v>
      </c>
      <c r="L27" s="380">
        <v>158.7</v>
      </c>
      <c r="M27" s="380">
        <v>15.8</v>
      </c>
      <c r="N27" s="380">
        <v>19.7</v>
      </c>
      <c r="O27" s="379">
        <f>SUM(P27:Q27)</f>
        <v>162.20000000000002</v>
      </c>
      <c r="P27" s="380">
        <v>152.4</v>
      </c>
      <c r="Q27" s="380">
        <v>9.8</v>
      </c>
      <c r="R27" s="380">
        <v>19.9</v>
      </c>
      <c r="S27" s="379">
        <f>SUM(T27:U27)</f>
        <v>162.1</v>
      </c>
      <c r="T27" s="380">
        <v>152.2</v>
      </c>
      <c r="U27" s="380">
        <v>9.9</v>
      </c>
      <c r="V27" s="381" t="s">
        <v>305</v>
      </c>
      <c r="W27" s="381" t="s">
        <v>305</v>
      </c>
      <c r="X27" s="381" t="s">
        <v>305</v>
      </c>
      <c r="Y27" s="381" t="s">
        <v>305</v>
      </c>
      <c r="Z27" s="380">
        <v>20.4</v>
      </c>
      <c r="AA27" s="379">
        <f>SUM(AB27:AC27)</f>
        <v>164.9</v>
      </c>
      <c r="AB27" s="380">
        <v>146.1</v>
      </c>
      <c r="AC27" s="380">
        <v>18.8</v>
      </c>
    </row>
    <row r="28" spans="1:29" ht="18.75" customHeight="1">
      <c r="A28" s="372" t="s">
        <v>405</v>
      </c>
      <c r="B28" s="379">
        <v>18.9</v>
      </c>
      <c r="C28" s="379">
        <f>SUM(D28:E28)</f>
        <v>154.70000000000002</v>
      </c>
      <c r="D28" s="380">
        <v>147.8</v>
      </c>
      <c r="E28" s="380">
        <v>6.9</v>
      </c>
      <c r="F28" s="380">
        <v>20.4</v>
      </c>
      <c r="G28" s="379">
        <f>SUM(H28:I28)</f>
        <v>171.2</v>
      </c>
      <c r="H28" s="379">
        <v>157.6</v>
      </c>
      <c r="I28" s="380">
        <v>13.6</v>
      </c>
      <c r="J28" s="380">
        <v>19.2</v>
      </c>
      <c r="K28" s="379">
        <f>SUM(L28:M28)</f>
        <v>163.8</v>
      </c>
      <c r="L28" s="380">
        <v>147</v>
      </c>
      <c r="M28" s="380">
        <v>16.8</v>
      </c>
      <c r="N28" s="380">
        <v>19.6</v>
      </c>
      <c r="O28" s="379">
        <f>SUM(P28:Q28)</f>
        <v>160.5</v>
      </c>
      <c r="P28" s="380">
        <v>150.9</v>
      </c>
      <c r="Q28" s="380">
        <v>9.6</v>
      </c>
      <c r="R28" s="380">
        <v>19.9</v>
      </c>
      <c r="S28" s="379">
        <f>SUM(T28:U28)</f>
        <v>164.70000000000002</v>
      </c>
      <c r="T28" s="380">
        <v>152.3</v>
      </c>
      <c r="U28" s="380">
        <v>12.4</v>
      </c>
      <c r="V28" s="381" t="s">
        <v>305</v>
      </c>
      <c r="W28" s="381" t="s">
        <v>305</v>
      </c>
      <c r="X28" s="381" t="s">
        <v>305</v>
      </c>
      <c r="Y28" s="381" t="s">
        <v>305</v>
      </c>
      <c r="Z28" s="380">
        <v>20.3</v>
      </c>
      <c r="AA28" s="379">
        <f>SUM(AB28:AC28)</f>
        <v>165.1</v>
      </c>
      <c r="AB28" s="380">
        <v>147.5</v>
      </c>
      <c r="AC28" s="380">
        <v>17.6</v>
      </c>
    </row>
    <row r="29" spans="1:29" ht="18.75" customHeight="1">
      <c r="A29" s="366"/>
      <c r="B29" s="380"/>
      <c r="C29" s="33"/>
      <c r="D29" s="380"/>
      <c r="E29" s="380"/>
      <c r="F29" s="380"/>
      <c r="G29" s="33"/>
      <c r="H29" s="379"/>
      <c r="I29" s="380"/>
      <c r="J29" s="380"/>
      <c r="K29" s="33"/>
      <c r="L29" s="380"/>
      <c r="M29" s="380"/>
      <c r="N29" s="380"/>
      <c r="O29" s="33"/>
      <c r="P29" s="380"/>
      <c r="Q29" s="380"/>
      <c r="R29" s="380"/>
      <c r="S29" s="33"/>
      <c r="T29" s="380"/>
      <c r="U29" s="380"/>
      <c r="V29" s="382"/>
      <c r="W29" s="382"/>
      <c r="X29" s="382"/>
      <c r="Y29" s="382"/>
      <c r="Z29" s="380"/>
      <c r="AA29" s="33"/>
      <c r="AB29" s="380"/>
      <c r="AC29" s="380"/>
    </row>
    <row r="30" spans="1:29" ht="18.75" customHeight="1">
      <c r="A30" s="250" t="s">
        <v>4</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row>
    <row r="31" spans="1:29" ht="18.75" customHeight="1">
      <c r="A31" s="169" t="s">
        <v>358</v>
      </c>
      <c r="B31" s="380">
        <v>20.9</v>
      </c>
      <c r="C31" s="379">
        <f>SUM(D31:E31)</f>
        <v>179.4</v>
      </c>
      <c r="D31" s="380">
        <v>163.3</v>
      </c>
      <c r="E31" s="380">
        <v>16.1</v>
      </c>
      <c r="F31" s="380">
        <v>21.3</v>
      </c>
      <c r="G31" s="379">
        <f>SUM(H31:I31)</f>
        <v>185.20000000000002</v>
      </c>
      <c r="H31" s="380">
        <v>164.9</v>
      </c>
      <c r="I31" s="380">
        <v>20.3</v>
      </c>
      <c r="J31" s="380">
        <v>20.2</v>
      </c>
      <c r="K31" s="379">
        <f>SUM(L31:M31)</f>
        <v>178.8</v>
      </c>
      <c r="L31" s="380">
        <v>155.4</v>
      </c>
      <c r="M31" s="380">
        <v>23.4</v>
      </c>
      <c r="N31" s="380">
        <v>19.4</v>
      </c>
      <c r="O31" s="379">
        <f>SUM(P31:Q31)</f>
        <v>167.5</v>
      </c>
      <c r="P31" s="380">
        <v>150.6</v>
      </c>
      <c r="Q31" s="380">
        <v>16.9</v>
      </c>
      <c r="R31" s="380">
        <v>20.3</v>
      </c>
      <c r="S31" s="379">
        <f>SUM(T31:U31)</f>
        <v>173.29999999999998</v>
      </c>
      <c r="T31" s="380">
        <v>156.2</v>
      </c>
      <c r="U31" s="380">
        <v>17.1</v>
      </c>
      <c r="V31" s="382" t="s">
        <v>305</v>
      </c>
      <c r="W31" s="382" t="s">
        <v>305</v>
      </c>
      <c r="X31" s="382" t="s">
        <v>305</v>
      </c>
      <c r="Y31" s="382" t="s">
        <v>305</v>
      </c>
      <c r="Z31" s="380">
        <v>20.6</v>
      </c>
      <c r="AA31" s="379">
        <f>SUM(AB31:AC31)</f>
        <v>168.7</v>
      </c>
      <c r="AB31" s="380">
        <v>149.6</v>
      </c>
      <c r="AC31" s="380">
        <v>19.1</v>
      </c>
    </row>
    <row r="32" spans="1:29" ht="18.75" customHeight="1">
      <c r="A32" s="372" t="s">
        <v>391</v>
      </c>
      <c r="B32" s="248">
        <v>20.6</v>
      </c>
      <c r="C32" s="379">
        <f>SUM(D32:E32)</f>
        <v>177.29999999999998</v>
      </c>
      <c r="D32" s="248">
        <v>160.7</v>
      </c>
      <c r="E32" s="248">
        <v>16.6</v>
      </c>
      <c r="F32" s="384">
        <v>21</v>
      </c>
      <c r="G32" s="379">
        <f>SUM(H32:I32)</f>
        <v>182.2</v>
      </c>
      <c r="H32" s="248">
        <v>162.6</v>
      </c>
      <c r="I32" s="248">
        <v>19.6</v>
      </c>
      <c r="J32" s="248">
        <v>20.2</v>
      </c>
      <c r="K32" s="379">
        <f>SUM(L32:M32)</f>
        <v>181.5</v>
      </c>
      <c r="L32" s="248">
        <v>155.3</v>
      </c>
      <c r="M32" s="248">
        <v>26.2</v>
      </c>
      <c r="N32" s="248">
        <v>19.4</v>
      </c>
      <c r="O32" s="379">
        <f>SUM(P32:Q32)</f>
        <v>167.3</v>
      </c>
      <c r="P32" s="248">
        <v>148.9</v>
      </c>
      <c r="Q32" s="248">
        <v>18.4</v>
      </c>
      <c r="R32" s="248">
        <v>20.3</v>
      </c>
      <c r="S32" s="379">
        <f>SUM(T32:U32)</f>
        <v>172.70000000000002</v>
      </c>
      <c r="T32" s="248">
        <v>155.4</v>
      </c>
      <c r="U32" s="248">
        <v>17.3</v>
      </c>
      <c r="V32" s="382" t="s">
        <v>305</v>
      </c>
      <c r="W32" s="382" t="s">
        <v>305</v>
      </c>
      <c r="X32" s="382" t="s">
        <v>305</v>
      </c>
      <c r="Y32" s="382" t="s">
        <v>305</v>
      </c>
      <c r="Z32" s="248">
        <v>20.6</v>
      </c>
      <c r="AA32" s="379">
        <f>SUM(AB32:AC32)</f>
        <v>165.9</v>
      </c>
      <c r="AB32" s="248">
        <v>147.3</v>
      </c>
      <c r="AC32" s="248">
        <v>18.6</v>
      </c>
    </row>
    <row r="33" spans="1:29" ht="18.75" customHeight="1">
      <c r="A33" s="373" t="s">
        <v>392</v>
      </c>
      <c r="B33" s="317">
        <v>20.5</v>
      </c>
      <c r="C33" s="317">
        <f>SUM(D33:E33)</f>
        <v>170.4</v>
      </c>
      <c r="D33" s="317">
        <v>159.3</v>
      </c>
      <c r="E33" s="317">
        <v>11.1</v>
      </c>
      <c r="F33" s="317">
        <v>20.3</v>
      </c>
      <c r="G33" s="317">
        <f>SUM(H33:I33)</f>
        <v>173.6</v>
      </c>
      <c r="H33" s="317">
        <v>158.1</v>
      </c>
      <c r="I33" s="317">
        <v>15.5</v>
      </c>
      <c r="J33" s="317">
        <v>19.7</v>
      </c>
      <c r="K33" s="317">
        <f>SUM(L33:M33)</f>
        <v>171.3</v>
      </c>
      <c r="L33" s="317">
        <v>152</v>
      </c>
      <c r="M33" s="317">
        <v>19.3</v>
      </c>
      <c r="N33" s="317">
        <v>19.2</v>
      </c>
      <c r="O33" s="317">
        <f>SUM(P33:Q33)</f>
        <v>164.3</v>
      </c>
      <c r="P33" s="317">
        <v>148.4</v>
      </c>
      <c r="Q33" s="317">
        <v>15.9</v>
      </c>
      <c r="R33" s="317">
        <v>20</v>
      </c>
      <c r="S33" s="317">
        <f>SUM(T33:U33)</f>
        <v>166.9</v>
      </c>
      <c r="T33" s="317">
        <v>153.3</v>
      </c>
      <c r="U33" s="317">
        <v>13.6</v>
      </c>
      <c r="V33" s="383" t="s">
        <v>305</v>
      </c>
      <c r="W33" s="383" t="s">
        <v>305</v>
      </c>
      <c r="X33" s="383" t="s">
        <v>305</v>
      </c>
      <c r="Y33" s="383" t="s">
        <v>305</v>
      </c>
      <c r="Z33" s="317">
        <v>20.7</v>
      </c>
      <c r="AA33" s="317">
        <f>SUM(AB33:AC33)</f>
        <v>166.10000000000002</v>
      </c>
      <c r="AB33" s="317">
        <v>148.3</v>
      </c>
      <c r="AC33" s="317">
        <v>17.8</v>
      </c>
    </row>
    <row r="34" spans="1:29" ht="18.75" customHeight="1">
      <c r="A34" s="87"/>
      <c r="B34" s="33"/>
      <c r="C34" s="33"/>
      <c r="D34" s="33"/>
      <c r="E34" s="33"/>
      <c r="F34" s="33"/>
      <c r="G34" s="33"/>
      <c r="H34" s="379"/>
      <c r="I34" s="33"/>
      <c r="J34" s="33"/>
      <c r="K34" s="33"/>
      <c r="L34" s="33"/>
      <c r="M34" s="33"/>
      <c r="N34" s="33"/>
      <c r="O34" s="33"/>
      <c r="P34" s="33"/>
      <c r="Q34" s="33"/>
      <c r="R34" s="33"/>
      <c r="S34" s="33"/>
      <c r="T34" s="33"/>
      <c r="U34" s="33"/>
      <c r="V34" s="33"/>
      <c r="W34" s="33"/>
      <c r="X34" s="33"/>
      <c r="Y34" s="33"/>
      <c r="Z34" s="33"/>
      <c r="AA34" s="33"/>
      <c r="AB34" s="33"/>
      <c r="AC34" s="33"/>
    </row>
    <row r="35" spans="1:29" ht="18.75" customHeight="1">
      <c r="A35" s="169" t="s">
        <v>357</v>
      </c>
      <c r="B35" s="379">
        <v>17</v>
      </c>
      <c r="C35" s="379">
        <f>SUM(D35:E35)</f>
        <v>143.20000000000002</v>
      </c>
      <c r="D35" s="380">
        <v>131.4</v>
      </c>
      <c r="E35" s="380">
        <v>11.8</v>
      </c>
      <c r="F35" s="380">
        <v>18</v>
      </c>
      <c r="G35" s="379">
        <f>SUM(H35:I35)</f>
        <v>159.70000000000002</v>
      </c>
      <c r="H35" s="379">
        <v>141.4</v>
      </c>
      <c r="I35" s="380">
        <v>18.3</v>
      </c>
      <c r="J35" s="380">
        <v>17</v>
      </c>
      <c r="K35" s="379">
        <f>SUM(L35:M35)</f>
        <v>154.79999999999998</v>
      </c>
      <c r="L35" s="380">
        <v>131.2</v>
      </c>
      <c r="M35" s="380">
        <v>23.6</v>
      </c>
      <c r="N35" s="380">
        <v>17.5</v>
      </c>
      <c r="O35" s="379">
        <f>SUM(P35:Q35)</f>
        <v>149.9</v>
      </c>
      <c r="P35" s="380">
        <v>134.6</v>
      </c>
      <c r="Q35" s="380">
        <v>15.3</v>
      </c>
      <c r="R35" s="380">
        <v>17.9</v>
      </c>
      <c r="S35" s="379">
        <f>SUM(T35:U35)</f>
        <v>149.6</v>
      </c>
      <c r="T35" s="380">
        <v>137.2</v>
      </c>
      <c r="U35" s="380">
        <v>12.4</v>
      </c>
      <c r="V35" s="381" t="s">
        <v>305</v>
      </c>
      <c r="W35" s="381" t="s">
        <v>305</v>
      </c>
      <c r="X35" s="381" t="s">
        <v>305</v>
      </c>
      <c r="Y35" s="381" t="s">
        <v>305</v>
      </c>
      <c r="Z35" s="380">
        <v>20.3</v>
      </c>
      <c r="AA35" s="379">
        <f>SUM(AB35:AC35)</f>
        <v>160.5</v>
      </c>
      <c r="AB35" s="380">
        <v>143.1</v>
      </c>
      <c r="AC35" s="380">
        <v>17.4</v>
      </c>
    </row>
    <row r="36" spans="1:29" ht="18.75" customHeight="1">
      <c r="A36" s="372" t="s">
        <v>395</v>
      </c>
      <c r="B36" s="379">
        <v>20.5</v>
      </c>
      <c r="C36" s="379">
        <f>SUM(D36:E36)</f>
        <v>170.1</v>
      </c>
      <c r="D36" s="380">
        <v>158.5</v>
      </c>
      <c r="E36" s="380">
        <v>11.6</v>
      </c>
      <c r="F36" s="380">
        <v>19.4</v>
      </c>
      <c r="G36" s="379">
        <f>SUM(H36:I36)</f>
        <v>168.60000000000002</v>
      </c>
      <c r="H36" s="379">
        <v>148.8</v>
      </c>
      <c r="I36" s="380">
        <v>19.8</v>
      </c>
      <c r="J36" s="380">
        <v>21.4</v>
      </c>
      <c r="K36" s="379">
        <f>SUM(L36:M36)</f>
        <v>191.20000000000002</v>
      </c>
      <c r="L36" s="380">
        <v>166.3</v>
      </c>
      <c r="M36" s="380">
        <v>24.9</v>
      </c>
      <c r="N36" s="380">
        <v>19.1</v>
      </c>
      <c r="O36" s="379">
        <f>SUM(P36:Q36)</f>
        <v>164.6</v>
      </c>
      <c r="P36" s="380">
        <v>148.2</v>
      </c>
      <c r="Q36" s="380">
        <v>16.4</v>
      </c>
      <c r="R36" s="380">
        <v>21.1</v>
      </c>
      <c r="S36" s="379">
        <f>SUM(T36:U36)</f>
        <v>180.3</v>
      </c>
      <c r="T36" s="380">
        <v>161.8</v>
      </c>
      <c r="U36" s="380">
        <v>18.5</v>
      </c>
      <c r="V36" s="381" t="s">
        <v>305</v>
      </c>
      <c r="W36" s="381" t="s">
        <v>305</v>
      </c>
      <c r="X36" s="381" t="s">
        <v>305</v>
      </c>
      <c r="Y36" s="381" t="s">
        <v>305</v>
      </c>
      <c r="Z36" s="380">
        <v>20.7</v>
      </c>
      <c r="AA36" s="379">
        <f>SUM(AB36:AC36)</f>
        <v>165.70000000000002</v>
      </c>
      <c r="AB36" s="380">
        <v>145.3</v>
      </c>
      <c r="AC36" s="380">
        <v>20.4</v>
      </c>
    </row>
    <row r="37" spans="1:29" ht="18.75" customHeight="1">
      <c r="A37" s="372" t="s">
        <v>396</v>
      </c>
      <c r="B37" s="379">
        <v>20.8</v>
      </c>
      <c r="C37" s="379">
        <f>SUM(D37:E37)</f>
        <v>176.3</v>
      </c>
      <c r="D37" s="380">
        <v>163.9</v>
      </c>
      <c r="E37" s="380">
        <v>12.4</v>
      </c>
      <c r="F37" s="380">
        <v>20.4</v>
      </c>
      <c r="G37" s="379">
        <f>SUM(H37:I37)</f>
        <v>176.5</v>
      </c>
      <c r="H37" s="379">
        <v>157.6</v>
      </c>
      <c r="I37" s="380">
        <v>18.9</v>
      </c>
      <c r="J37" s="380">
        <v>19.8</v>
      </c>
      <c r="K37" s="379">
        <f>SUM(L37:M37)</f>
        <v>175.70000000000002</v>
      </c>
      <c r="L37" s="380">
        <v>152.8</v>
      </c>
      <c r="M37" s="380">
        <v>22.9</v>
      </c>
      <c r="N37" s="380">
        <v>19.4</v>
      </c>
      <c r="O37" s="379">
        <f>SUM(P37:Q37)</f>
        <v>168.20000000000002</v>
      </c>
      <c r="P37" s="380">
        <v>149.9</v>
      </c>
      <c r="Q37" s="380">
        <v>18.3</v>
      </c>
      <c r="R37" s="380">
        <v>20.1</v>
      </c>
      <c r="S37" s="379">
        <f>SUM(T37:U37)</f>
        <v>172.2</v>
      </c>
      <c r="T37" s="380">
        <v>154.2</v>
      </c>
      <c r="U37" s="380">
        <v>18</v>
      </c>
      <c r="V37" s="381" t="s">
        <v>305</v>
      </c>
      <c r="W37" s="381" t="s">
        <v>305</v>
      </c>
      <c r="X37" s="381" t="s">
        <v>305</v>
      </c>
      <c r="Y37" s="381" t="s">
        <v>305</v>
      </c>
      <c r="Z37" s="380">
        <v>20.3</v>
      </c>
      <c r="AA37" s="379">
        <f>SUM(AB37:AC37)</f>
        <v>165.6</v>
      </c>
      <c r="AB37" s="380">
        <v>145.7</v>
      </c>
      <c r="AC37" s="380">
        <v>19.9</v>
      </c>
    </row>
    <row r="38" spans="1:29" ht="18.75" customHeight="1">
      <c r="A38" s="372" t="s">
        <v>397</v>
      </c>
      <c r="B38" s="379">
        <v>21.9</v>
      </c>
      <c r="C38" s="379">
        <f>SUM(D38:E38)</f>
        <v>182.79999999999998</v>
      </c>
      <c r="D38" s="380">
        <v>170.7</v>
      </c>
      <c r="E38" s="380">
        <v>12.1</v>
      </c>
      <c r="F38" s="380">
        <v>21.1</v>
      </c>
      <c r="G38" s="379">
        <f>SUM(H38:I38)</f>
        <v>177.5</v>
      </c>
      <c r="H38" s="379">
        <v>164.4</v>
      </c>
      <c r="I38" s="380">
        <v>13.1</v>
      </c>
      <c r="J38" s="380">
        <v>20.8</v>
      </c>
      <c r="K38" s="379">
        <f>SUM(L38:M38)</f>
        <v>179.29999999999998</v>
      </c>
      <c r="L38" s="380">
        <v>160.6</v>
      </c>
      <c r="M38" s="380">
        <v>18.7</v>
      </c>
      <c r="N38" s="380">
        <v>19.9</v>
      </c>
      <c r="O38" s="379">
        <f>SUM(P38:Q38)</f>
        <v>170.5</v>
      </c>
      <c r="P38" s="380">
        <v>154.2</v>
      </c>
      <c r="Q38" s="380">
        <v>16.3</v>
      </c>
      <c r="R38" s="380">
        <v>21.5</v>
      </c>
      <c r="S38" s="379">
        <f>SUM(T38:U38)</f>
        <v>178.9</v>
      </c>
      <c r="T38" s="380">
        <v>164.8</v>
      </c>
      <c r="U38" s="380">
        <v>14.1</v>
      </c>
      <c r="V38" s="381" t="s">
        <v>305</v>
      </c>
      <c r="W38" s="381" t="s">
        <v>305</v>
      </c>
      <c r="X38" s="381" t="s">
        <v>305</v>
      </c>
      <c r="Y38" s="381" t="s">
        <v>305</v>
      </c>
      <c r="Z38" s="380">
        <v>21.3</v>
      </c>
      <c r="AA38" s="379">
        <f>SUM(AB38:AC38)</f>
        <v>170.1</v>
      </c>
      <c r="AB38" s="380">
        <v>153.5</v>
      </c>
      <c r="AC38" s="380">
        <v>16.6</v>
      </c>
    </row>
    <row r="39" spans="1:29" ht="18.75" customHeight="1">
      <c r="A39" s="364"/>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29" ht="18.75" customHeight="1">
      <c r="A40" s="372" t="s">
        <v>398</v>
      </c>
      <c r="B40" s="379">
        <v>19.2</v>
      </c>
      <c r="C40" s="379">
        <f>SUM(D40:E40)</f>
        <v>160.8</v>
      </c>
      <c r="D40" s="380">
        <v>149</v>
      </c>
      <c r="E40" s="380">
        <v>11.8</v>
      </c>
      <c r="F40" s="380">
        <v>18.8</v>
      </c>
      <c r="G40" s="379">
        <f>SUM(H40:I40)</f>
        <v>159.79999999999998</v>
      </c>
      <c r="H40" s="379">
        <v>147.2</v>
      </c>
      <c r="I40" s="380">
        <v>12.6</v>
      </c>
      <c r="J40" s="380">
        <v>18.5</v>
      </c>
      <c r="K40" s="379">
        <f>SUM(L40:M40)</f>
        <v>159.8</v>
      </c>
      <c r="L40" s="380">
        <v>142.8</v>
      </c>
      <c r="M40" s="380">
        <v>17</v>
      </c>
      <c r="N40" s="380">
        <v>18</v>
      </c>
      <c r="O40" s="379">
        <f>SUM(P40:Q40)</f>
        <v>154.9</v>
      </c>
      <c r="P40" s="380">
        <v>139.5</v>
      </c>
      <c r="Q40" s="380">
        <v>15.4</v>
      </c>
      <c r="R40" s="380">
        <v>18.1</v>
      </c>
      <c r="S40" s="379">
        <f>SUM(T40:U40)</f>
        <v>149.7</v>
      </c>
      <c r="T40" s="380">
        <v>138.2</v>
      </c>
      <c r="U40" s="380">
        <v>11.5</v>
      </c>
      <c r="V40" s="381" t="s">
        <v>305</v>
      </c>
      <c r="W40" s="381" t="s">
        <v>305</v>
      </c>
      <c r="X40" s="381" t="s">
        <v>305</v>
      </c>
      <c r="Y40" s="381" t="s">
        <v>305</v>
      </c>
      <c r="Z40" s="380">
        <v>20</v>
      </c>
      <c r="AA40" s="379">
        <f>SUM(AB40:AC40)</f>
        <v>157.5</v>
      </c>
      <c r="AB40" s="380">
        <v>141.5</v>
      </c>
      <c r="AC40" s="380">
        <v>16</v>
      </c>
    </row>
    <row r="41" spans="1:29" ht="18.75" customHeight="1">
      <c r="A41" s="372" t="s">
        <v>399</v>
      </c>
      <c r="B41" s="379">
        <v>22.1</v>
      </c>
      <c r="C41" s="379">
        <f>SUM(D41:E41)</f>
        <v>181.6</v>
      </c>
      <c r="D41" s="380">
        <v>172</v>
      </c>
      <c r="E41" s="380">
        <v>9.6</v>
      </c>
      <c r="F41" s="380">
        <v>21.5</v>
      </c>
      <c r="G41" s="379">
        <f>SUM(H41:I41)</f>
        <v>179.8</v>
      </c>
      <c r="H41" s="379">
        <v>167</v>
      </c>
      <c r="I41" s="380">
        <v>12.8</v>
      </c>
      <c r="J41" s="380">
        <v>21.2</v>
      </c>
      <c r="K41" s="379">
        <f>SUM(L41:M41)</f>
        <v>183.6</v>
      </c>
      <c r="L41" s="380">
        <v>163.5</v>
      </c>
      <c r="M41" s="380">
        <v>20.1</v>
      </c>
      <c r="N41" s="380">
        <v>19.9</v>
      </c>
      <c r="O41" s="379">
        <f>SUM(P41:Q41)</f>
        <v>170.8</v>
      </c>
      <c r="P41" s="380">
        <v>154</v>
      </c>
      <c r="Q41" s="380">
        <v>16.8</v>
      </c>
      <c r="R41" s="380">
        <v>21.2</v>
      </c>
      <c r="S41" s="379">
        <f>SUM(T41:U41)</f>
        <v>175.9</v>
      </c>
      <c r="T41" s="380">
        <v>162.5</v>
      </c>
      <c r="U41" s="380">
        <v>13.4</v>
      </c>
      <c r="V41" s="381" t="s">
        <v>305</v>
      </c>
      <c r="W41" s="381" t="s">
        <v>305</v>
      </c>
      <c r="X41" s="381" t="s">
        <v>305</v>
      </c>
      <c r="Y41" s="381" t="s">
        <v>305</v>
      </c>
      <c r="Z41" s="380">
        <v>21.6</v>
      </c>
      <c r="AA41" s="379">
        <f>SUM(AB41:AC41)</f>
        <v>171.4</v>
      </c>
      <c r="AB41" s="380">
        <v>154</v>
      </c>
      <c r="AC41" s="380">
        <v>17.4</v>
      </c>
    </row>
    <row r="42" spans="1:29" ht="18.75" customHeight="1">
      <c r="A42" s="372" t="s">
        <v>400</v>
      </c>
      <c r="B42" s="379">
        <v>21</v>
      </c>
      <c r="C42" s="379">
        <f>SUM(D42:E42)</f>
        <v>174.5</v>
      </c>
      <c r="D42" s="380">
        <v>163.8</v>
      </c>
      <c r="E42" s="380">
        <v>10.7</v>
      </c>
      <c r="F42" s="380">
        <v>20.6</v>
      </c>
      <c r="G42" s="379">
        <f>SUM(H42:I42)</f>
        <v>171.5</v>
      </c>
      <c r="H42" s="379">
        <v>159.7</v>
      </c>
      <c r="I42" s="380">
        <v>11.8</v>
      </c>
      <c r="J42" s="380">
        <v>19.4</v>
      </c>
      <c r="K42" s="379">
        <f>SUM(L42:M42)</f>
        <v>165.2</v>
      </c>
      <c r="L42" s="380">
        <v>149.1</v>
      </c>
      <c r="M42" s="380">
        <v>16.1</v>
      </c>
      <c r="N42" s="380">
        <v>19.9</v>
      </c>
      <c r="O42" s="379">
        <f>SUM(P42:Q42)</f>
        <v>170.29999999999998</v>
      </c>
      <c r="P42" s="380">
        <v>154.6</v>
      </c>
      <c r="Q42" s="380">
        <v>15.7</v>
      </c>
      <c r="R42" s="380">
        <v>20.8</v>
      </c>
      <c r="S42" s="379">
        <f>SUM(T42:U42)</f>
        <v>171</v>
      </c>
      <c r="T42" s="380">
        <v>159</v>
      </c>
      <c r="U42" s="380">
        <v>12</v>
      </c>
      <c r="V42" s="381" t="s">
        <v>305</v>
      </c>
      <c r="W42" s="381" t="s">
        <v>305</v>
      </c>
      <c r="X42" s="381" t="s">
        <v>305</v>
      </c>
      <c r="Y42" s="381" t="s">
        <v>305</v>
      </c>
      <c r="Z42" s="380">
        <v>21</v>
      </c>
      <c r="AA42" s="379">
        <f>SUM(AB42:AC42)</f>
        <v>167.7</v>
      </c>
      <c r="AB42" s="380">
        <v>152.7</v>
      </c>
      <c r="AC42" s="380">
        <v>15</v>
      </c>
    </row>
    <row r="43" spans="1:29" ht="18.75" customHeight="1">
      <c r="A43" s="372" t="s">
        <v>401</v>
      </c>
      <c r="B43" s="379">
        <v>19.9</v>
      </c>
      <c r="C43" s="379">
        <f>SUM(D43:E43)</f>
        <v>165</v>
      </c>
      <c r="D43" s="380">
        <v>153.3</v>
      </c>
      <c r="E43" s="380">
        <v>11.7</v>
      </c>
      <c r="F43" s="380">
        <v>19.4</v>
      </c>
      <c r="G43" s="379">
        <f>SUM(H43:I43)</f>
        <v>161.6</v>
      </c>
      <c r="H43" s="379">
        <v>151.4</v>
      </c>
      <c r="I43" s="380">
        <v>10.2</v>
      </c>
      <c r="J43" s="380">
        <v>18.4</v>
      </c>
      <c r="K43" s="379">
        <f>SUM(L43:M43)</f>
        <v>160.9</v>
      </c>
      <c r="L43" s="380">
        <v>144.1</v>
      </c>
      <c r="M43" s="380">
        <v>16.8</v>
      </c>
      <c r="N43" s="380">
        <v>18.4</v>
      </c>
      <c r="O43" s="379">
        <f>SUM(P43:Q43)</f>
        <v>159.79999999999998</v>
      </c>
      <c r="P43" s="380">
        <v>144.6</v>
      </c>
      <c r="Q43" s="380">
        <v>15.2</v>
      </c>
      <c r="R43" s="380">
        <v>18.5</v>
      </c>
      <c r="S43" s="379">
        <f>SUM(T43:U43)</f>
        <v>153</v>
      </c>
      <c r="T43" s="380">
        <v>141.3</v>
      </c>
      <c r="U43" s="380">
        <v>11.7</v>
      </c>
      <c r="V43" s="381" t="s">
        <v>305</v>
      </c>
      <c r="W43" s="381" t="s">
        <v>305</v>
      </c>
      <c r="X43" s="381" t="s">
        <v>305</v>
      </c>
      <c r="Y43" s="381" t="s">
        <v>305</v>
      </c>
      <c r="Z43" s="380">
        <v>20.5</v>
      </c>
      <c r="AA43" s="379">
        <f>SUM(AB43:AC43)</f>
        <v>165.7</v>
      </c>
      <c r="AB43" s="380">
        <v>148.7</v>
      </c>
      <c r="AC43" s="380">
        <v>17</v>
      </c>
    </row>
    <row r="44" spans="1:29" ht="18.75" customHeight="1">
      <c r="A44" s="364"/>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ht="18.75" customHeight="1">
      <c r="A45" s="372" t="s">
        <v>402</v>
      </c>
      <c r="B45" s="379">
        <v>20.7</v>
      </c>
      <c r="C45" s="379">
        <f>SUM(D45:E45)</f>
        <v>170.7</v>
      </c>
      <c r="D45" s="380">
        <v>159.2</v>
      </c>
      <c r="E45" s="380">
        <v>11.5</v>
      </c>
      <c r="F45" s="380">
        <v>21</v>
      </c>
      <c r="G45" s="379">
        <f>SUM(H45:I45)</f>
        <v>176.6</v>
      </c>
      <c r="H45" s="379">
        <v>162.5</v>
      </c>
      <c r="I45" s="380">
        <v>14.1</v>
      </c>
      <c r="J45" s="380">
        <v>19.6</v>
      </c>
      <c r="K45" s="379">
        <f>SUM(L45:M45)</f>
        <v>169.6</v>
      </c>
      <c r="L45" s="380">
        <v>151.2</v>
      </c>
      <c r="M45" s="380">
        <v>18.4</v>
      </c>
      <c r="N45" s="380">
        <v>18.8</v>
      </c>
      <c r="O45" s="379">
        <f>SUM(P45:Q45)</f>
        <v>162.2</v>
      </c>
      <c r="P45" s="380">
        <v>146</v>
      </c>
      <c r="Q45" s="380">
        <v>16.2</v>
      </c>
      <c r="R45" s="380">
        <v>20.6</v>
      </c>
      <c r="S45" s="379">
        <f>SUM(T45:U45)</f>
        <v>172.5</v>
      </c>
      <c r="T45" s="380">
        <v>157.9</v>
      </c>
      <c r="U45" s="380">
        <v>14.6</v>
      </c>
      <c r="V45" s="381" t="s">
        <v>305</v>
      </c>
      <c r="W45" s="381" t="s">
        <v>305</v>
      </c>
      <c r="X45" s="381" t="s">
        <v>305</v>
      </c>
      <c r="Y45" s="381" t="s">
        <v>305</v>
      </c>
      <c r="Z45" s="380">
        <v>20.5</v>
      </c>
      <c r="AA45" s="379">
        <f>SUM(AB45:AC45)</f>
        <v>163.29999999999998</v>
      </c>
      <c r="AB45" s="380">
        <v>146.2</v>
      </c>
      <c r="AC45" s="380">
        <v>17.1</v>
      </c>
    </row>
    <row r="46" spans="1:29" ht="18.75" customHeight="1">
      <c r="A46" s="372" t="s">
        <v>403</v>
      </c>
      <c r="B46" s="379">
        <v>21.2</v>
      </c>
      <c r="C46" s="379">
        <f>SUM(D46:E46)</f>
        <v>176</v>
      </c>
      <c r="D46" s="380">
        <v>165.3</v>
      </c>
      <c r="E46" s="380">
        <v>10.7</v>
      </c>
      <c r="F46" s="380">
        <v>21.8</v>
      </c>
      <c r="G46" s="379">
        <f>SUM(H46:I46)</f>
        <v>187.2</v>
      </c>
      <c r="H46" s="379">
        <v>169.7</v>
      </c>
      <c r="I46" s="380">
        <v>17.5</v>
      </c>
      <c r="J46" s="380">
        <v>20.3</v>
      </c>
      <c r="K46" s="379">
        <f>SUM(L46:M46)</f>
        <v>171.7</v>
      </c>
      <c r="L46" s="380">
        <v>155.6</v>
      </c>
      <c r="M46" s="380">
        <v>16.1</v>
      </c>
      <c r="N46" s="380">
        <v>19.8</v>
      </c>
      <c r="O46" s="379">
        <f>SUM(P46:Q46)</f>
        <v>168.2</v>
      </c>
      <c r="P46" s="380">
        <v>153.2</v>
      </c>
      <c r="Q46" s="380">
        <v>15</v>
      </c>
      <c r="R46" s="380">
        <v>20.4</v>
      </c>
      <c r="S46" s="379">
        <f>SUM(T46:U46)</f>
        <v>168.20000000000002</v>
      </c>
      <c r="T46" s="380">
        <v>156.3</v>
      </c>
      <c r="U46" s="380">
        <v>11.9</v>
      </c>
      <c r="V46" s="381" t="s">
        <v>305</v>
      </c>
      <c r="W46" s="381" t="s">
        <v>305</v>
      </c>
      <c r="X46" s="381" t="s">
        <v>305</v>
      </c>
      <c r="Y46" s="381" t="s">
        <v>305</v>
      </c>
      <c r="Z46" s="380">
        <v>21.3</v>
      </c>
      <c r="AA46" s="379">
        <f>SUM(AB46:AC46)</f>
        <v>171.10000000000002</v>
      </c>
      <c r="AB46" s="380">
        <v>152.8</v>
      </c>
      <c r="AC46" s="380">
        <v>18.3</v>
      </c>
    </row>
    <row r="47" spans="1:29" ht="18.75" customHeight="1">
      <c r="A47" s="372" t="s">
        <v>404</v>
      </c>
      <c r="B47" s="379">
        <v>21.6</v>
      </c>
      <c r="C47" s="379">
        <f>SUM(D47:E47)</f>
        <v>178.20000000000002</v>
      </c>
      <c r="D47" s="380">
        <v>168.8</v>
      </c>
      <c r="E47" s="380">
        <v>9.4</v>
      </c>
      <c r="F47" s="380">
        <v>21.5</v>
      </c>
      <c r="G47" s="379">
        <f>SUM(H47:I47)</f>
        <v>186</v>
      </c>
      <c r="H47" s="379">
        <v>168.2</v>
      </c>
      <c r="I47" s="380">
        <v>17.8</v>
      </c>
      <c r="J47" s="380">
        <v>20.6</v>
      </c>
      <c r="K47" s="379">
        <f>SUM(L47:M47)</f>
        <v>177.1</v>
      </c>
      <c r="L47" s="380">
        <v>159.4</v>
      </c>
      <c r="M47" s="380">
        <v>17.7</v>
      </c>
      <c r="N47" s="380">
        <v>19.8</v>
      </c>
      <c r="O47" s="379">
        <f>SUM(P47:Q47)</f>
        <v>168.8</v>
      </c>
      <c r="P47" s="380">
        <v>153.8</v>
      </c>
      <c r="Q47" s="380">
        <v>15</v>
      </c>
      <c r="R47" s="380">
        <v>19.9</v>
      </c>
      <c r="S47" s="379">
        <f>SUM(T47:U47)</f>
        <v>163.60000000000002</v>
      </c>
      <c r="T47" s="380">
        <v>152.3</v>
      </c>
      <c r="U47" s="380">
        <v>11.3</v>
      </c>
      <c r="V47" s="381" t="s">
        <v>305</v>
      </c>
      <c r="W47" s="381" t="s">
        <v>305</v>
      </c>
      <c r="X47" s="381" t="s">
        <v>305</v>
      </c>
      <c r="Y47" s="381" t="s">
        <v>305</v>
      </c>
      <c r="Z47" s="380">
        <v>20.7</v>
      </c>
      <c r="AA47" s="379">
        <f>SUM(AB47:AC47)</f>
        <v>167.4</v>
      </c>
      <c r="AB47" s="380">
        <v>147.4</v>
      </c>
      <c r="AC47" s="380">
        <v>20</v>
      </c>
    </row>
    <row r="48" spans="1:29" ht="18.75" customHeight="1">
      <c r="A48" s="372" t="s">
        <v>405</v>
      </c>
      <c r="B48" s="379">
        <v>19.7</v>
      </c>
      <c r="C48" s="379">
        <f>SUM(D48:E48)</f>
        <v>164.20000000000002</v>
      </c>
      <c r="D48" s="380">
        <v>153.8</v>
      </c>
      <c r="E48" s="380">
        <v>10.4</v>
      </c>
      <c r="F48" s="380">
        <v>20.6</v>
      </c>
      <c r="G48" s="379">
        <f>SUM(H48:I48)</f>
        <v>178.9</v>
      </c>
      <c r="H48" s="379">
        <v>160.1</v>
      </c>
      <c r="I48" s="380">
        <v>18.8</v>
      </c>
      <c r="J48" s="380">
        <v>19.2</v>
      </c>
      <c r="K48" s="379">
        <f>SUM(L48:M48)</f>
        <v>166.29999999999998</v>
      </c>
      <c r="L48" s="380">
        <v>147.6</v>
      </c>
      <c r="M48" s="380">
        <v>18.7</v>
      </c>
      <c r="N48" s="380">
        <v>19.2</v>
      </c>
      <c r="O48" s="379">
        <f>SUM(P48:Q48)</f>
        <v>163.4</v>
      </c>
      <c r="P48" s="380">
        <v>148.3</v>
      </c>
      <c r="Q48" s="380">
        <v>15.1</v>
      </c>
      <c r="R48" s="380">
        <v>20.2</v>
      </c>
      <c r="S48" s="379">
        <f>SUM(T48:U48)</f>
        <v>168.2</v>
      </c>
      <c r="T48" s="380">
        <v>154.1</v>
      </c>
      <c r="U48" s="380">
        <v>14.1</v>
      </c>
      <c r="V48" s="381" t="s">
        <v>305</v>
      </c>
      <c r="W48" s="381" t="s">
        <v>305</v>
      </c>
      <c r="X48" s="381" t="s">
        <v>305</v>
      </c>
      <c r="Y48" s="381" t="s">
        <v>305</v>
      </c>
      <c r="Z48" s="380">
        <v>20.6</v>
      </c>
      <c r="AA48" s="379">
        <f>SUM(AB48:AC48)</f>
        <v>167.9</v>
      </c>
      <c r="AB48" s="380">
        <v>149.1</v>
      </c>
      <c r="AC48" s="380">
        <v>18.8</v>
      </c>
    </row>
    <row r="49" spans="1:29" ht="18.75" customHeight="1">
      <c r="A49" s="366"/>
      <c r="B49" s="380"/>
      <c r="C49" s="33"/>
      <c r="D49" s="380"/>
      <c r="E49" s="380"/>
      <c r="F49" s="380"/>
      <c r="G49" s="33"/>
      <c r="H49" s="379"/>
      <c r="I49" s="380"/>
      <c r="J49" s="380"/>
      <c r="K49" s="33"/>
      <c r="L49" s="380"/>
      <c r="M49" s="380"/>
      <c r="N49" s="380"/>
      <c r="O49" s="33"/>
      <c r="P49" s="380"/>
      <c r="Q49" s="380"/>
      <c r="R49" s="380"/>
      <c r="S49" s="33"/>
      <c r="T49" s="380"/>
      <c r="U49" s="380"/>
      <c r="V49" s="382"/>
      <c r="W49" s="382"/>
      <c r="X49" s="382"/>
      <c r="Y49" s="382"/>
      <c r="Z49" s="380"/>
      <c r="AA49" s="33"/>
      <c r="AB49" s="380"/>
      <c r="AC49" s="380"/>
    </row>
    <row r="50" spans="1:29" ht="18.75" customHeight="1">
      <c r="A50" s="250" t="s">
        <v>5</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1:29" ht="18.75" customHeight="1">
      <c r="A51" s="169" t="s">
        <v>358</v>
      </c>
      <c r="B51" s="380">
        <v>20</v>
      </c>
      <c r="C51" s="379">
        <f>SUM(D51:E51)</f>
        <v>160.7</v>
      </c>
      <c r="D51" s="380">
        <v>155</v>
      </c>
      <c r="E51" s="380">
        <v>5.7</v>
      </c>
      <c r="F51" s="380">
        <v>20.6</v>
      </c>
      <c r="G51" s="379">
        <f>SUM(H51:I51)</f>
        <v>165.29999999999998</v>
      </c>
      <c r="H51" s="380">
        <v>159.1</v>
      </c>
      <c r="I51" s="380">
        <v>6.2</v>
      </c>
      <c r="J51" s="380">
        <v>20.4</v>
      </c>
      <c r="K51" s="379">
        <f>SUM(L51:M51)</f>
        <v>161.5</v>
      </c>
      <c r="L51" s="380">
        <v>155.2</v>
      </c>
      <c r="M51" s="380">
        <v>6.3</v>
      </c>
      <c r="N51" s="380">
        <v>19.5</v>
      </c>
      <c r="O51" s="379">
        <f>SUM(P51:Q51)</f>
        <v>156.10000000000002</v>
      </c>
      <c r="P51" s="380">
        <v>150.3</v>
      </c>
      <c r="Q51" s="380">
        <v>5.8</v>
      </c>
      <c r="R51" s="380">
        <v>19.9</v>
      </c>
      <c r="S51" s="379">
        <f>SUM(T51:U51)</f>
        <v>161.70000000000002</v>
      </c>
      <c r="T51" s="380">
        <v>153.9</v>
      </c>
      <c r="U51" s="380">
        <v>7.8</v>
      </c>
      <c r="V51" s="382" t="s">
        <v>305</v>
      </c>
      <c r="W51" s="382" t="s">
        <v>305</v>
      </c>
      <c r="X51" s="382" t="s">
        <v>305</v>
      </c>
      <c r="Y51" s="382" t="s">
        <v>305</v>
      </c>
      <c r="Z51" s="380">
        <v>19.3</v>
      </c>
      <c r="AA51" s="379">
        <f>SUM(AB51:AC51)</f>
        <v>146.1</v>
      </c>
      <c r="AB51" s="380">
        <v>138.1</v>
      </c>
      <c r="AC51" s="380">
        <v>8</v>
      </c>
    </row>
    <row r="52" spans="1:29" ht="18.75" customHeight="1">
      <c r="A52" s="372" t="s">
        <v>391</v>
      </c>
      <c r="B52" s="384">
        <v>19.7</v>
      </c>
      <c r="C52" s="379">
        <f>SUM(D52:E52)</f>
        <v>158.20000000000002</v>
      </c>
      <c r="D52" s="384">
        <v>151.4</v>
      </c>
      <c r="E52" s="385">
        <v>6.8</v>
      </c>
      <c r="F52" s="385">
        <v>20.1</v>
      </c>
      <c r="G52" s="379">
        <f>SUM(H52:I52)</f>
        <v>158.1</v>
      </c>
      <c r="H52" s="385">
        <v>152.9</v>
      </c>
      <c r="I52" s="385">
        <v>5.2</v>
      </c>
      <c r="J52" s="385">
        <v>20.3</v>
      </c>
      <c r="K52" s="379">
        <f>SUM(L52:M52)</f>
        <v>160.60000000000002</v>
      </c>
      <c r="L52" s="385">
        <v>152.3</v>
      </c>
      <c r="M52" s="385">
        <v>8.3</v>
      </c>
      <c r="N52" s="385">
        <v>19.4</v>
      </c>
      <c r="O52" s="379">
        <f>SUM(P52:Q52)</f>
        <v>154.4</v>
      </c>
      <c r="P52" s="385">
        <v>148.6</v>
      </c>
      <c r="Q52" s="385">
        <v>5.8</v>
      </c>
      <c r="R52" s="385">
        <v>19.8</v>
      </c>
      <c r="S52" s="379">
        <f>SUM(T52:U52)</f>
        <v>159.79999999999998</v>
      </c>
      <c r="T52" s="385">
        <v>152.6</v>
      </c>
      <c r="U52" s="385">
        <v>7.2</v>
      </c>
      <c r="V52" s="382" t="s">
        <v>305</v>
      </c>
      <c r="W52" s="382" t="s">
        <v>305</v>
      </c>
      <c r="X52" s="382" t="s">
        <v>305</v>
      </c>
      <c r="Y52" s="382" t="s">
        <v>305</v>
      </c>
      <c r="Z52" s="385">
        <v>19.2</v>
      </c>
      <c r="AA52" s="379">
        <f>SUM(AB52:AC52)</f>
        <v>149.3</v>
      </c>
      <c r="AB52" s="385">
        <v>142.4</v>
      </c>
      <c r="AC52" s="384">
        <v>6.9</v>
      </c>
    </row>
    <row r="53" spans="1:29" ht="18.75" customHeight="1">
      <c r="A53" s="373" t="s">
        <v>392</v>
      </c>
      <c r="B53" s="317">
        <v>19.5</v>
      </c>
      <c r="C53" s="317">
        <f>SUM(D53:E53)</f>
        <v>155.5</v>
      </c>
      <c r="D53" s="317">
        <v>152.2</v>
      </c>
      <c r="E53" s="317">
        <v>3.3</v>
      </c>
      <c r="F53" s="317">
        <v>19.7</v>
      </c>
      <c r="G53" s="317">
        <f>SUM(H53:I53)</f>
        <v>152.4</v>
      </c>
      <c r="H53" s="317">
        <v>149.4</v>
      </c>
      <c r="I53" s="317">
        <v>3</v>
      </c>
      <c r="J53" s="317">
        <v>19.5</v>
      </c>
      <c r="K53" s="317">
        <f>SUM(L53:M53)</f>
        <v>153</v>
      </c>
      <c r="L53" s="317">
        <v>146.4</v>
      </c>
      <c r="M53" s="317">
        <v>6.6</v>
      </c>
      <c r="N53" s="317">
        <v>19.3</v>
      </c>
      <c r="O53" s="317">
        <f>SUM(P53:Q53)</f>
        <v>152.79999999999998</v>
      </c>
      <c r="P53" s="317">
        <v>148.2</v>
      </c>
      <c r="Q53" s="317">
        <v>4.6</v>
      </c>
      <c r="R53" s="317">
        <v>19.5</v>
      </c>
      <c r="S53" s="317">
        <f>SUM(T53:U53)</f>
        <v>155.89999999999998</v>
      </c>
      <c r="T53" s="317">
        <v>149.7</v>
      </c>
      <c r="U53" s="317">
        <v>6.2</v>
      </c>
      <c r="V53" s="383" t="s">
        <v>305</v>
      </c>
      <c r="W53" s="383" t="s">
        <v>305</v>
      </c>
      <c r="X53" s="383" t="s">
        <v>305</v>
      </c>
      <c r="Y53" s="383" t="s">
        <v>305</v>
      </c>
      <c r="Z53" s="317">
        <v>18.7</v>
      </c>
      <c r="AA53" s="317">
        <f>SUM(AB53:AC53)</f>
        <v>144.9</v>
      </c>
      <c r="AB53" s="317">
        <v>137.4</v>
      </c>
      <c r="AC53" s="317">
        <v>7.5</v>
      </c>
    </row>
    <row r="54" spans="1:29" ht="18.75" customHeight="1">
      <c r="A54" s="87"/>
      <c r="B54" s="33"/>
      <c r="C54" s="33"/>
      <c r="D54" s="33"/>
      <c r="E54" s="33"/>
      <c r="F54" s="33"/>
      <c r="G54" s="33"/>
      <c r="H54" s="379"/>
      <c r="I54" s="33"/>
      <c r="J54" s="33"/>
      <c r="K54" s="33"/>
      <c r="L54" s="33"/>
      <c r="M54" s="33"/>
      <c r="N54" s="33"/>
      <c r="O54" s="33"/>
      <c r="P54" s="33"/>
      <c r="Q54" s="33"/>
      <c r="R54" s="33"/>
      <c r="S54" s="33"/>
      <c r="T54" s="33"/>
      <c r="U54" s="33"/>
      <c r="V54" s="33"/>
      <c r="W54" s="33"/>
      <c r="X54" s="33"/>
      <c r="Y54" s="33"/>
      <c r="Z54" s="33"/>
      <c r="AA54" s="33"/>
      <c r="AB54" s="33"/>
      <c r="AC54" s="33"/>
    </row>
    <row r="55" spans="1:29" ht="18.75" customHeight="1">
      <c r="A55" s="169" t="s">
        <v>357</v>
      </c>
      <c r="B55" s="380">
        <v>16.6</v>
      </c>
      <c r="C55" s="379">
        <f>SUM(D55:E55)</f>
        <v>131</v>
      </c>
      <c r="D55" s="380">
        <v>128.1</v>
      </c>
      <c r="E55" s="380">
        <v>2.9</v>
      </c>
      <c r="F55" s="380">
        <v>17.6</v>
      </c>
      <c r="G55" s="379">
        <f>SUM(H55:I55)</f>
        <v>136.7</v>
      </c>
      <c r="H55" s="379">
        <v>133.1</v>
      </c>
      <c r="I55" s="380">
        <v>3.6</v>
      </c>
      <c r="J55" s="380">
        <v>17.1</v>
      </c>
      <c r="K55" s="379">
        <f>SUM(L55:M55)</f>
        <v>138</v>
      </c>
      <c r="L55" s="380">
        <v>127.9</v>
      </c>
      <c r="M55" s="380">
        <v>10.1</v>
      </c>
      <c r="N55" s="380">
        <v>17.7</v>
      </c>
      <c r="O55" s="379">
        <f>SUM(P55:Q55)</f>
        <v>139.79999999999998</v>
      </c>
      <c r="P55" s="380">
        <v>136.2</v>
      </c>
      <c r="Q55" s="380">
        <v>3.6</v>
      </c>
      <c r="R55" s="380">
        <v>17.6</v>
      </c>
      <c r="S55" s="379">
        <f>SUM(T55:U55)</f>
        <v>141</v>
      </c>
      <c r="T55" s="380">
        <v>135.7</v>
      </c>
      <c r="U55" s="380">
        <v>5.3</v>
      </c>
      <c r="V55" s="381" t="s">
        <v>305</v>
      </c>
      <c r="W55" s="381" t="s">
        <v>305</v>
      </c>
      <c r="X55" s="381" t="s">
        <v>305</v>
      </c>
      <c r="Y55" s="381" t="s">
        <v>305</v>
      </c>
      <c r="Z55" s="380">
        <v>18.4</v>
      </c>
      <c r="AA55" s="379">
        <f>SUM(AB55:AC55)</f>
        <v>141.4</v>
      </c>
      <c r="AB55" s="380">
        <v>135.9</v>
      </c>
      <c r="AC55" s="380">
        <v>5.5</v>
      </c>
    </row>
    <row r="56" spans="1:29" ht="18.75" customHeight="1">
      <c r="A56" s="372" t="s">
        <v>395</v>
      </c>
      <c r="B56" s="380">
        <v>20.1</v>
      </c>
      <c r="C56" s="379">
        <f>SUM(D56:E56)</f>
        <v>158.70000000000002</v>
      </c>
      <c r="D56" s="380">
        <v>155.3</v>
      </c>
      <c r="E56" s="380">
        <v>3.4</v>
      </c>
      <c r="F56" s="380">
        <v>19.6</v>
      </c>
      <c r="G56" s="379">
        <f>SUM(H56:I56)</f>
        <v>154.1</v>
      </c>
      <c r="H56" s="379">
        <v>150.1</v>
      </c>
      <c r="I56" s="380">
        <v>4</v>
      </c>
      <c r="J56" s="380">
        <v>20.4</v>
      </c>
      <c r="K56" s="379">
        <f>SUM(L56:M56)</f>
        <v>164.5</v>
      </c>
      <c r="L56" s="380">
        <v>154.2</v>
      </c>
      <c r="M56" s="380">
        <v>10.3</v>
      </c>
      <c r="N56" s="380">
        <v>19</v>
      </c>
      <c r="O56" s="379">
        <f>SUM(P56:Q56)</f>
        <v>150.5</v>
      </c>
      <c r="P56" s="380">
        <v>146.7</v>
      </c>
      <c r="Q56" s="380">
        <v>3.8</v>
      </c>
      <c r="R56" s="380">
        <v>19.5</v>
      </c>
      <c r="S56" s="379">
        <f>SUM(T56:U56)</f>
        <v>158.4</v>
      </c>
      <c r="T56" s="380">
        <v>151.3</v>
      </c>
      <c r="U56" s="380">
        <v>7.1</v>
      </c>
      <c r="V56" s="381" t="s">
        <v>305</v>
      </c>
      <c r="W56" s="381" t="s">
        <v>305</v>
      </c>
      <c r="X56" s="381" t="s">
        <v>305</v>
      </c>
      <c r="Y56" s="381" t="s">
        <v>305</v>
      </c>
      <c r="Z56" s="380">
        <v>17.5</v>
      </c>
      <c r="AA56" s="379">
        <f>SUM(AB56:AC56)</f>
        <v>134.79999999999998</v>
      </c>
      <c r="AB56" s="380">
        <v>126.6</v>
      </c>
      <c r="AC56" s="380">
        <v>8.2</v>
      </c>
    </row>
    <row r="57" spans="1:29" ht="18.75" customHeight="1">
      <c r="A57" s="372" t="s">
        <v>396</v>
      </c>
      <c r="B57" s="380">
        <v>20</v>
      </c>
      <c r="C57" s="379">
        <f>SUM(D57:E57)</f>
        <v>158.29999999999998</v>
      </c>
      <c r="D57" s="380">
        <v>154.2</v>
      </c>
      <c r="E57" s="380">
        <v>4.1</v>
      </c>
      <c r="F57" s="380">
        <v>20.2</v>
      </c>
      <c r="G57" s="379">
        <f>SUM(H57:I57)</f>
        <v>152.3</v>
      </c>
      <c r="H57" s="379">
        <v>149.4</v>
      </c>
      <c r="I57" s="380">
        <v>2.9</v>
      </c>
      <c r="J57" s="380">
        <v>19.2</v>
      </c>
      <c r="K57" s="379">
        <f>SUM(L57:M57)</f>
        <v>153.1</v>
      </c>
      <c r="L57" s="380">
        <v>143.1</v>
      </c>
      <c r="M57" s="380">
        <v>10</v>
      </c>
      <c r="N57" s="380">
        <v>19.2</v>
      </c>
      <c r="O57" s="379">
        <f>SUM(P57:Q57)</f>
        <v>153.3</v>
      </c>
      <c r="P57" s="380">
        <v>148</v>
      </c>
      <c r="Q57" s="380">
        <v>5.3</v>
      </c>
      <c r="R57" s="380">
        <v>19.3</v>
      </c>
      <c r="S57" s="379">
        <f>SUM(T57:U57)</f>
        <v>155.70000000000002</v>
      </c>
      <c r="T57" s="380">
        <v>148.8</v>
      </c>
      <c r="U57" s="380">
        <v>6.9</v>
      </c>
      <c r="V57" s="381" t="s">
        <v>305</v>
      </c>
      <c r="W57" s="381" t="s">
        <v>305</v>
      </c>
      <c r="X57" s="381" t="s">
        <v>305</v>
      </c>
      <c r="Y57" s="381" t="s">
        <v>305</v>
      </c>
      <c r="Z57" s="380">
        <v>18.6</v>
      </c>
      <c r="AA57" s="379">
        <f>SUM(AB57:AC57)</f>
        <v>139.9</v>
      </c>
      <c r="AB57" s="380">
        <v>129.9</v>
      </c>
      <c r="AC57" s="380">
        <v>10</v>
      </c>
    </row>
    <row r="58" spans="1:29" ht="18.75" customHeight="1">
      <c r="A58" s="372" t="s">
        <v>397</v>
      </c>
      <c r="B58" s="380">
        <v>21.1</v>
      </c>
      <c r="C58" s="379">
        <f>SUM(D58:E58)</f>
        <v>165.79999999999998</v>
      </c>
      <c r="D58" s="380">
        <v>163.2</v>
      </c>
      <c r="E58" s="380">
        <v>2.6</v>
      </c>
      <c r="F58" s="380">
        <v>20.5</v>
      </c>
      <c r="G58" s="379">
        <f>SUM(H58:I58)</f>
        <v>158.2</v>
      </c>
      <c r="H58" s="379">
        <v>155.1</v>
      </c>
      <c r="I58" s="380">
        <v>3.1</v>
      </c>
      <c r="J58" s="380">
        <v>20.1</v>
      </c>
      <c r="K58" s="379">
        <f>SUM(L58:M58)</f>
        <v>153.70000000000002</v>
      </c>
      <c r="L58" s="380">
        <v>149.9</v>
      </c>
      <c r="M58" s="380">
        <v>3.8</v>
      </c>
      <c r="N58" s="380">
        <v>20.3</v>
      </c>
      <c r="O58" s="379">
        <f>SUM(P58:Q58)</f>
        <v>161.5</v>
      </c>
      <c r="P58" s="380">
        <v>155.6</v>
      </c>
      <c r="Q58" s="380">
        <v>5.9</v>
      </c>
      <c r="R58" s="380">
        <v>20.4</v>
      </c>
      <c r="S58" s="379">
        <f>SUM(T58:U58)</f>
        <v>162.89999999999998</v>
      </c>
      <c r="T58" s="380">
        <v>156.7</v>
      </c>
      <c r="U58" s="380">
        <v>6.2</v>
      </c>
      <c r="V58" s="381" t="s">
        <v>305</v>
      </c>
      <c r="W58" s="381" t="s">
        <v>305</v>
      </c>
      <c r="X58" s="381" t="s">
        <v>305</v>
      </c>
      <c r="Y58" s="381" t="s">
        <v>305</v>
      </c>
      <c r="Z58" s="380">
        <v>19.1</v>
      </c>
      <c r="AA58" s="379">
        <f>SUM(AB58:AC58)</f>
        <v>150.8</v>
      </c>
      <c r="AB58" s="380">
        <v>141.8</v>
      </c>
      <c r="AC58" s="380">
        <v>9</v>
      </c>
    </row>
    <row r="59" spans="1:29" ht="18.75" customHeight="1">
      <c r="A59" s="364"/>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row>
    <row r="60" spans="1:29" ht="18.75" customHeight="1">
      <c r="A60" s="372" t="s">
        <v>398</v>
      </c>
      <c r="B60" s="380">
        <v>18.2</v>
      </c>
      <c r="C60" s="379">
        <f>SUM(D60:E60)</f>
        <v>145.8</v>
      </c>
      <c r="D60" s="380">
        <v>141.5</v>
      </c>
      <c r="E60" s="380">
        <v>4.3</v>
      </c>
      <c r="F60" s="380">
        <v>17.3</v>
      </c>
      <c r="G60" s="379">
        <f>SUM(H60:I60)</f>
        <v>134.9</v>
      </c>
      <c r="H60" s="379">
        <v>133.1</v>
      </c>
      <c r="I60" s="380">
        <v>1.8</v>
      </c>
      <c r="J60" s="380">
        <v>19</v>
      </c>
      <c r="K60" s="379">
        <f>SUM(L60:M60)</f>
        <v>152.5</v>
      </c>
      <c r="L60" s="380">
        <v>142.6</v>
      </c>
      <c r="M60" s="380">
        <v>9.9</v>
      </c>
      <c r="N60" s="380">
        <v>17.6</v>
      </c>
      <c r="O60" s="379">
        <f>SUM(P60:Q60)</f>
        <v>140.1</v>
      </c>
      <c r="P60" s="380">
        <v>135.1</v>
      </c>
      <c r="Q60" s="380">
        <v>5</v>
      </c>
      <c r="R60" s="380">
        <v>18.4</v>
      </c>
      <c r="S60" s="379">
        <f>SUM(T60:U60)</f>
        <v>145.20000000000002</v>
      </c>
      <c r="T60" s="380">
        <v>141.4</v>
      </c>
      <c r="U60" s="380">
        <v>3.8</v>
      </c>
      <c r="V60" s="381" t="s">
        <v>305</v>
      </c>
      <c r="W60" s="381" t="s">
        <v>305</v>
      </c>
      <c r="X60" s="381" t="s">
        <v>305</v>
      </c>
      <c r="Y60" s="381" t="s">
        <v>305</v>
      </c>
      <c r="Z60" s="380">
        <v>18.4</v>
      </c>
      <c r="AA60" s="379">
        <f>SUM(AB60:AC60)</f>
        <v>138.9</v>
      </c>
      <c r="AB60" s="380">
        <v>131.6</v>
      </c>
      <c r="AC60" s="380">
        <v>7.3</v>
      </c>
    </row>
    <row r="61" spans="1:29" ht="18.75" customHeight="1">
      <c r="A61" s="372" t="s">
        <v>399</v>
      </c>
      <c r="B61" s="380">
        <v>20.5</v>
      </c>
      <c r="C61" s="379">
        <f>SUM(D61:E61)</f>
        <v>166.7</v>
      </c>
      <c r="D61" s="380">
        <v>164.1</v>
      </c>
      <c r="E61" s="380">
        <v>2.6</v>
      </c>
      <c r="F61" s="380">
        <v>20.8</v>
      </c>
      <c r="G61" s="379">
        <f>SUM(H61:I61)</f>
        <v>159.4</v>
      </c>
      <c r="H61" s="379">
        <v>157</v>
      </c>
      <c r="I61" s="380">
        <v>2.4</v>
      </c>
      <c r="J61" s="380">
        <v>21.2</v>
      </c>
      <c r="K61" s="379">
        <f>SUM(L61:M61)</f>
        <v>165.60000000000002</v>
      </c>
      <c r="L61" s="380">
        <v>158.8</v>
      </c>
      <c r="M61" s="380">
        <v>6.8</v>
      </c>
      <c r="N61" s="380">
        <v>20.2</v>
      </c>
      <c r="O61" s="379">
        <f>SUM(P61:Q61)</f>
        <v>159.9</v>
      </c>
      <c r="P61" s="380">
        <v>155.5</v>
      </c>
      <c r="Q61" s="380">
        <v>4.4</v>
      </c>
      <c r="R61" s="380">
        <v>20.9</v>
      </c>
      <c r="S61" s="379">
        <f>SUM(T61:U61)</f>
        <v>166.2</v>
      </c>
      <c r="T61" s="380">
        <v>161</v>
      </c>
      <c r="U61" s="380">
        <v>5.2</v>
      </c>
      <c r="V61" s="381" t="s">
        <v>305</v>
      </c>
      <c r="W61" s="381" t="s">
        <v>305</v>
      </c>
      <c r="X61" s="381" t="s">
        <v>305</v>
      </c>
      <c r="Y61" s="381" t="s">
        <v>305</v>
      </c>
      <c r="Z61" s="380">
        <v>20.4</v>
      </c>
      <c r="AA61" s="379">
        <f>SUM(AB61:AC61)</f>
        <v>158.2</v>
      </c>
      <c r="AB61" s="380">
        <v>148.1</v>
      </c>
      <c r="AC61" s="380">
        <v>10.1</v>
      </c>
    </row>
    <row r="62" spans="1:29" ht="18.75" customHeight="1">
      <c r="A62" s="372" t="s">
        <v>400</v>
      </c>
      <c r="B62" s="380">
        <v>19.9</v>
      </c>
      <c r="C62" s="379">
        <f>SUM(D62:E62)</f>
        <v>157.6</v>
      </c>
      <c r="D62" s="380">
        <v>154.5</v>
      </c>
      <c r="E62" s="380">
        <v>3.1</v>
      </c>
      <c r="F62" s="380">
        <v>20.6</v>
      </c>
      <c r="G62" s="379">
        <f>SUM(H62:I62)</f>
        <v>157.60000000000002</v>
      </c>
      <c r="H62" s="379">
        <v>154.8</v>
      </c>
      <c r="I62" s="380">
        <v>2.8</v>
      </c>
      <c r="J62" s="380">
        <v>19.1</v>
      </c>
      <c r="K62" s="379">
        <f>SUM(L62:M62)</f>
        <v>150.70000000000002</v>
      </c>
      <c r="L62" s="380">
        <v>143.8</v>
      </c>
      <c r="M62" s="380">
        <v>6.9</v>
      </c>
      <c r="N62" s="380">
        <v>20.2</v>
      </c>
      <c r="O62" s="379">
        <f>SUM(P62:Q62)</f>
        <v>159.10000000000002</v>
      </c>
      <c r="P62" s="380">
        <v>155.3</v>
      </c>
      <c r="Q62" s="380">
        <v>3.8</v>
      </c>
      <c r="R62" s="380">
        <v>20.2</v>
      </c>
      <c r="S62" s="379">
        <f>SUM(T62:U62)</f>
        <v>157.2</v>
      </c>
      <c r="T62" s="380">
        <v>152.5</v>
      </c>
      <c r="U62" s="380">
        <v>4.7</v>
      </c>
      <c r="V62" s="381" t="s">
        <v>305</v>
      </c>
      <c r="W62" s="381" t="s">
        <v>305</v>
      </c>
      <c r="X62" s="381" t="s">
        <v>305</v>
      </c>
      <c r="Y62" s="381" t="s">
        <v>305</v>
      </c>
      <c r="Z62" s="380">
        <v>20</v>
      </c>
      <c r="AA62" s="379">
        <f>SUM(AB62:AC62)</f>
        <v>153.70000000000002</v>
      </c>
      <c r="AB62" s="380">
        <v>147.9</v>
      </c>
      <c r="AC62" s="380">
        <v>5.8</v>
      </c>
    </row>
    <row r="63" spans="1:29" ht="18.75" customHeight="1">
      <c r="A63" s="372" t="s">
        <v>401</v>
      </c>
      <c r="B63" s="380">
        <v>19.3</v>
      </c>
      <c r="C63" s="379">
        <f>SUM(D63:E63)</f>
        <v>153.29999999999998</v>
      </c>
      <c r="D63" s="380">
        <v>149.1</v>
      </c>
      <c r="E63" s="380">
        <v>4.2</v>
      </c>
      <c r="F63" s="380">
        <v>18.8</v>
      </c>
      <c r="G63" s="379">
        <f>SUM(H63:I63)</f>
        <v>146.2</v>
      </c>
      <c r="H63" s="379">
        <v>144.1</v>
      </c>
      <c r="I63" s="380">
        <v>2.1</v>
      </c>
      <c r="J63" s="380">
        <v>19</v>
      </c>
      <c r="K63" s="379">
        <f>SUM(L63:M63)</f>
        <v>145.79999999999998</v>
      </c>
      <c r="L63" s="380">
        <v>141.6</v>
      </c>
      <c r="M63" s="380">
        <v>4.2</v>
      </c>
      <c r="N63" s="380">
        <v>17.5</v>
      </c>
      <c r="O63" s="379">
        <f>SUM(P63:Q63)</f>
        <v>140</v>
      </c>
      <c r="P63" s="380">
        <v>135.1</v>
      </c>
      <c r="Q63" s="380">
        <v>4.9</v>
      </c>
      <c r="R63" s="380">
        <v>18.9</v>
      </c>
      <c r="S63" s="379">
        <f>SUM(T63:U63)</f>
        <v>151.4</v>
      </c>
      <c r="T63" s="380">
        <v>144.9</v>
      </c>
      <c r="U63" s="380">
        <v>6.5</v>
      </c>
      <c r="V63" s="381" t="s">
        <v>305</v>
      </c>
      <c r="W63" s="381" t="s">
        <v>305</v>
      </c>
      <c r="X63" s="381" t="s">
        <v>305</v>
      </c>
      <c r="Y63" s="381" t="s">
        <v>305</v>
      </c>
      <c r="Z63" s="380">
        <v>18.3</v>
      </c>
      <c r="AA63" s="379">
        <f>SUM(AB63:AC63)</f>
        <v>141.8</v>
      </c>
      <c r="AB63" s="380">
        <v>136.4</v>
      </c>
      <c r="AC63" s="380">
        <v>5.4</v>
      </c>
    </row>
    <row r="64" spans="1:29" ht="18.75" customHeight="1">
      <c r="A64" s="364"/>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row>
    <row r="65" spans="1:29" ht="18.75" customHeight="1">
      <c r="A65" s="372" t="s">
        <v>402</v>
      </c>
      <c r="B65" s="380">
        <v>19.5</v>
      </c>
      <c r="C65" s="379">
        <f>SUM(D65:E65)</f>
        <v>154.70000000000002</v>
      </c>
      <c r="D65" s="380">
        <v>151.4</v>
      </c>
      <c r="E65" s="380">
        <v>3.3</v>
      </c>
      <c r="F65" s="380">
        <v>20.7</v>
      </c>
      <c r="G65" s="379">
        <f>SUM(H65:I65)</f>
        <v>157.4</v>
      </c>
      <c r="H65" s="379">
        <v>153.8</v>
      </c>
      <c r="I65" s="380">
        <v>3.6</v>
      </c>
      <c r="J65" s="380">
        <v>19.6</v>
      </c>
      <c r="K65" s="379">
        <f>SUM(L65:M65)</f>
        <v>151.5</v>
      </c>
      <c r="L65" s="380">
        <v>147.2</v>
      </c>
      <c r="M65" s="380">
        <v>4.3</v>
      </c>
      <c r="N65" s="380">
        <v>19.6</v>
      </c>
      <c r="O65" s="379">
        <f>SUM(P65:Q65)</f>
        <v>156.7</v>
      </c>
      <c r="P65" s="380">
        <v>151.7</v>
      </c>
      <c r="Q65" s="380">
        <v>5</v>
      </c>
      <c r="R65" s="380">
        <v>19.9</v>
      </c>
      <c r="S65" s="379">
        <f>SUM(T65:U65)</f>
        <v>160.7</v>
      </c>
      <c r="T65" s="380">
        <v>152.7</v>
      </c>
      <c r="U65" s="380">
        <v>8</v>
      </c>
      <c r="V65" s="381" t="s">
        <v>305</v>
      </c>
      <c r="W65" s="381" t="s">
        <v>305</v>
      </c>
      <c r="X65" s="381" t="s">
        <v>305</v>
      </c>
      <c r="Y65" s="381" t="s">
        <v>305</v>
      </c>
      <c r="Z65" s="380">
        <v>18.7</v>
      </c>
      <c r="AA65" s="379">
        <f>SUM(AB65:AC65)</f>
        <v>145.2</v>
      </c>
      <c r="AB65" s="380">
        <v>137.7</v>
      </c>
      <c r="AC65" s="380">
        <v>7.5</v>
      </c>
    </row>
    <row r="66" spans="1:29" ht="18.75" customHeight="1">
      <c r="A66" s="372" t="s">
        <v>403</v>
      </c>
      <c r="B66" s="380">
        <v>20.1</v>
      </c>
      <c r="C66" s="379">
        <f>SUM(D66:E66)</f>
        <v>165.70000000000002</v>
      </c>
      <c r="D66" s="380">
        <v>162.4</v>
      </c>
      <c r="E66" s="380">
        <v>3.3</v>
      </c>
      <c r="F66" s="380">
        <v>20.8</v>
      </c>
      <c r="G66" s="379">
        <f>SUM(H66:I66)</f>
        <v>159.4</v>
      </c>
      <c r="H66" s="379">
        <v>156.4</v>
      </c>
      <c r="I66" s="380">
        <v>3</v>
      </c>
      <c r="J66" s="380">
        <v>20.1</v>
      </c>
      <c r="K66" s="379">
        <f>SUM(L66:M66)</f>
        <v>156.3</v>
      </c>
      <c r="L66" s="380">
        <v>151.8</v>
      </c>
      <c r="M66" s="380">
        <v>4.5</v>
      </c>
      <c r="N66" s="380">
        <v>20.3</v>
      </c>
      <c r="O66" s="379">
        <f>SUM(P66:Q66)</f>
        <v>160.5</v>
      </c>
      <c r="P66" s="380">
        <v>155.7</v>
      </c>
      <c r="Q66" s="380">
        <v>4.8</v>
      </c>
      <c r="R66" s="380">
        <v>20</v>
      </c>
      <c r="S66" s="379">
        <f>SUM(T66:U66)</f>
        <v>159.2</v>
      </c>
      <c r="T66" s="380">
        <v>152.7</v>
      </c>
      <c r="U66" s="380">
        <v>6.5</v>
      </c>
      <c r="V66" s="381" t="s">
        <v>305</v>
      </c>
      <c r="W66" s="381" t="s">
        <v>305</v>
      </c>
      <c r="X66" s="381" t="s">
        <v>305</v>
      </c>
      <c r="Y66" s="381" t="s">
        <v>305</v>
      </c>
      <c r="Z66" s="380">
        <v>19.3</v>
      </c>
      <c r="AA66" s="379">
        <f>SUM(AB66:AC66)</f>
        <v>147</v>
      </c>
      <c r="AB66" s="380">
        <v>140.8</v>
      </c>
      <c r="AC66" s="380">
        <v>6.2</v>
      </c>
    </row>
    <row r="67" spans="1:29" ht="18.75" customHeight="1">
      <c r="A67" s="372" t="s">
        <v>404</v>
      </c>
      <c r="B67" s="380">
        <v>21.1</v>
      </c>
      <c r="C67" s="379">
        <f>SUM(D67:E67)</f>
        <v>167.1</v>
      </c>
      <c r="D67" s="380">
        <v>164</v>
      </c>
      <c r="E67" s="380">
        <v>3.1</v>
      </c>
      <c r="F67" s="380">
        <v>20.2</v>
      </c>
      <c r="G67" s="379">
        <f>SUM(H67:I67)</f>
        <v>156.70000000000002</v>
      </c>
      <c r="H67" s="379">
        <v>153.8</v>
      </c>
      <c r="I67" s="380">
        <v>2.9</v>
      </c>
      <c r="J67" s="380">
        <v>20.6</v>
      </c>
      <c r="K67" s="379">
        <f>SUM(L67:M67)</f>
        <v>157.7</v>
      </c>
      <c r="L67" s="380">
        <v>154.1</v>
      </c>
      <c r="M67" s="380">
        <v>3.6</v>
      </c>
      <c r="N67" s="380">
        <v>19.6</v>
      </c>
      <c r="O67" s="379">
        <f>SUM(P67:Q67)</f>
        <v>155.4</v>
      </c>
      <c r="P67" s="380">
        <v>151</v>
      </c>
      <c r="Q67" s="380">
        <v>4.4</v>
      </c>
      <c r="R67" s="380">
        <v>19.9</v>
      </c>
      <c r="S67" s="379">
        <f>SUM(T67:U67)</f>
        <v>158.2</v>
      </c>
      <c r="T67" s="380">
        <v>152</v>
      </c>
      <c r="U67" s="380">
        <v>6.2</v>
      </c>
      <c r="V67" s="381" t="s">
        <v>305</v>
      </c>
      <c r="W67" s="381" t="s">
        <v>305</v>
      </c>
      <c r="X67" s="381" t="s">
        <v>305</v>
      </c>
      <c r="Y67" s="381" t="s">
        <v>305</v>
      </c>
      <c r="Z67" s="380">
        <v>18.3</v>
      </c>
      <c r="AA67" s="379">
        <f>SUM(AB67:AC67)</f>
        <v>143.89999999999998</v>
      </c>
      <c r="AB67" s="380">
        <v>135.2</v>
      </c>
      <c r="AC67" s="380">
        <v>8.7</v>
      </c>
    </row>
    <row r="68" spans="1:29" ht="18.75" customHeight="1">
      <c r="A68" s="374" t="s">
        <v>405</v>
      </c>
      <c r="B68" s="376">
        <v>18.1</v>
      </c>
      <c r="C68" s="376">
        <f>SUM(D68:E68)</f>
        <v>143.60000000000002</v>
      </c>
      <c r="D68" s="376">
        <v>140.8</v>
      </c>
      <c r="E68" s="376">
        <v>2.8</v>
      </c>
      <c r="F68" s="376">
        <v>19.9</v>
      </c>
      <c r="G68" s="376">
        <f>SUM(H68:I68)</f>
        <v>156.2</v>
      </c>
      <c r="H68" s="376">
        <v>152.6</v>
      </c>
      <c r="I68" s="376">
        <v>3.6</v>
      </c>
      <c r="J68" s="376">
        <v>19.3</v>
      </c>
      <c r="K68" s="376">
        <f>SUM(L68:M68)</f>
        <v>147.10000000000002</v>
      </c>
      <c r="L68" s="376">
        <v>142.8</v>
      </c>
      <c r="M68" s="376">
        <v>4.3</v>
      </c>
      <c r="N68" s="376">
        <v>20</v>
      </c>
      <c r="O68" s="376">
        <f>SUM(P68:Q68)</f>
        <v>157.4</v>
      </c>
      <c r="P68" s="376">
        <v>153.5</v>
      </c>
      <c r="Q68" s="376">
        <v>3.9</v>
      </c>
      <c r="R68" s="376">
        <v>19.3</v>
      </c>
      <c r="S68" s="376">
        <f>SUM(T68:U68)</f>
        <v>155.7</v>
      </c>
      <c r="T68" s="376">
        <v>147.6</v>
      </c>
      <c r="U68" s="376">
        <v>8.1</v>
      </c>
      <c r="V68" s="377" t="s">
        <v>305</v>
      </c>
      <c r="W68" s="377" t="s">
        <v>305</v>
      </c>
      <c r="X68" s="377" t="s">
        <v>305</v>
      </c>
      <c r="Y68" s="377" t="s">
        <v>305</v>
      </c>
      <c r="Z68" s="376">
        <v>18.2</v>
      </c>
      <c r="AA68" s="376">
        <f>SUM(AB68:AC68)</f>
        <v>142.6</v>
      </c>
      <c r="AB68" s="376">
        <v>134.6</v>
      </c>
      <c r="AC68" s="376">
        <v>8</v>
      </c>
    </row>
    <row r="69" spans="1:29" ht="18.75" customHeight="1">
      <c r="A69" s="4" t="s">
        <v>413</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8.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8.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18.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sheetData>
  <sheetProtection/>
  <mergeCells count="37">
    <mergeCell ref="A3:AC3"/>
    <mergeCell ref="B5:U5"/>
    <mergeCell ref="AC7:AC9"/>
    <mergeCell ref="W7:W9"/>
    <mergeCell ref="X7:X9"/>
    <mergeCell ref="Y7:Y9"/>
    <mergeCell ref="Z7:Z9"/>
    <mergeCell ref="AA7:AA9"/>
    <mergeCell ref="AB7:AB9"/>
    <mergeCell ref="Q7:Q9"/>
    <mergeCell ref="R7:R9"/>
    <mergeCell ref="S7:S9"/>
    <mergeCell ref="T7:T9"/>
    <mergeCell ref="U7:U9"/>
    <mergeCell ref="V7:V9"/>
    <mergeCell ref="K7:K9"/>
    <mergeCell ref="L7:L9"/>
    <mergeCell ref="M7:M9"/>
    <mergeCell ref="N7:N9"/>
    <mergeCell ref="O7:O9"/>
    <mergeCell ref="P7:P9"/>
    <mergeCell ref="E7:E9"/>
    <mergeCell ref="F7:F9"/>
    <mergeCell ref="G7:G9"/>
    <mergeCell ref="H7:H9"/>
    <mergeCell ref="I7:I9"/>
    <mergeCell ref="J7:J9"/>
    <mergeCell ref="B7:B9"/>
    <mergeCell ref="C7:C9"/>
    <mergeCell ref="D7:D9"/>
    <mergeCell ref="B6:E6"/>
    <mergeCell ref="F6:I6"/>
    <mergeCell ref="V5:Y6"/>
    <mergeCell ref="Z5:AC6"/>
    <mergeCell ref="J6:M6"/>
    <mergeCell ref="N6:Q6"/>
    <mergeCell ref="R6:U6"/>
  </mergeCells>
  <printOptions horizontalCentered="1"/>
  <pageMargins left="0.5118110236220472" right="0.5118110236220472" top="0.5511811023622047" bottom="0.35433070866141736" header="0" footer="0"/>
  <pageSetup fitToHeight="1" fitToWidth="1" horizontalDpi="600" verticalDpi="600" orientation="landscape" paperSize="8"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C72"/>
  <sheetViews>
    <sheetView zoomScalePageLayoutView="0" workbookViewId="0" topLeftCell="A52">
      <selection activeCell="A72" sqref="A72"/>
    </sheetView>
  </sheetViews>
  <sheetFormatPr defaultColWidth="8.796875" defaultRowHeight="18.75" customHeight="1"/>
  <cols>
    <col min="1" max="1" width="14.3984375" style="0" customWidth="1"/>
    <col min="2" max="16384" width="8.09765625" style="0" customWidth="1"/>
  </cols>
  <sheetData>
    <row r="1" spans="1:29" ht="18.75" customHeight="1">
      <c r="A1" s="62" t="s">
        <v>444</v>
      </c>
      <c r="AC1" s="64" t="s">
        <v>445</v>
      </c>
    </row>
    <row r="3" spans="1:29" ht="18.75" customHeight="1">
      <c r="A3" s="35" t="s">
        <v>440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row>
    <row r="4" spans="1:29" ht="18.75" customHeight="1" thickBot="1">
      <c r="A4" s="394" t="s">
        <v>389</v>
      </c>
      <c r="B4" s="394"/>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07" t="s">
        <v>435</v>
      </c>
    </row>
    <row r="5" spans="1:29" ht="18.75" customHeight="1">
      <c r="A5" s="371" t="s">
        <v>387</v>
      </c>
      <c r="B5" s="102" t="s">
        <v>72</v>
      </c>
      <c r="C5" s="101"/>
      <c r="D5" s="101"/>
      <c r="E5" s="105"/>
      <c r="F5" s="102" t="s">
        <v>430</v>
      </c>
      <c r="G5" s="101"/>
      <c r="H5" s="101"/>
      <c r="I5" s="105"/>
      <c r="J5" s="143" t="s">
        <v>429</v>
      </c>
      <c r="K5" s="144"/>
      <c r="L5" s="144"/>
      <c r="M5" s="144"/>
      <c r="N5" s="144"/>
      <c r="O5" s="144"/>
      <c r="P5" s="144"/>
      <c r="Q5" s="144"/>
      <c r="R5" s="144"/>
      <c r="S5" s="144"/>
      <c r="T5" s="144"/>
      <c r="U5" s="144"/>
      <c r="V5" s="144"/>
      <c r="W5" s="144"/>
      <c r="X5" s="144"/>
      <c r="Y5" s="144"/>
      <c r="Z5" s="144"/>
      <c r="AA5" s="144"/>
      <c r="AB5" s="144"/>
      <c r="AC5" s="144"/>
    </row>
    <row r="6" spans="1:29" ht="18.75" customHeight="1">
      <c r="A6" s="389"/>
      <c r="B6" s="97"/>
      <c r="C6" s="96"/>
      <c r="D6" s="96"/>
      <c r="E6" s="95"/>
      <c r="F6" s="97"/>
      <c r="G6" s="96"/>
      <c r="H6" s="96"/>
      <c r="I6" s="95"/>
      <c r="J6" s="162" t="s">
        <v>422</v>
      </c>
      <c r="K6" s="161"/>
      <c r="L6" s="161"/>
      <c r="M6" s="160"/>
      <c r="N6" s="162" t="s">
        <v>367</v>
      </c>
      <c r="O6" s="161"/>
      <c r="P6" s="161"/>
      <c r="Q6" s="160"/>
      <c r="R6" s="211" t="s">
        <v>421</v>
      </c>
      <c r="S6" s="161"/>
      <c r="T6" s="161"/>
      <c r="U6" s="160"/>
      <c r="V6" s="211" t="s">
        <v>420</v>
      </c>
      <c r="W6" s="161"/>
      <c r="X6" s="161"/>
      <c r="Y6" s="160"/>
      <c r="Z6" s="162" t="s">
        <v>364</v>
      </c>
      <c r="AA6" s="161"/>
      <c r="AB6" s="161"/>
      <c r="AC6" s="161"/>
    </row>
    <row r="7" spans="1:29" ht="18.75" customHeight="1">
      <c r="A7" s="389"/>
      <c r="B7" s="232" t="s">
        <v>419</v>
      </c>
      <c r="C7" s="232" t="s">
        <v>418</v>
      </c>
      <c r="D7" s="232" t="s">
        <v>417</v>
      </c>
      <c r="E7" s="232" t="s">
        <v>416</v>
      </c>
      <c r="F7" s="232" t="s">
        <v>419</v>
      </c>
      <c r="G7" s="232" t="s">
        <v>418</v>
      </c>
      <c r="H7" s="232" t="s">
        <v>417</v>
      </c>
      <c r="I7" s="232" t="s">
        <v>416</v>
      </c>
      <c r="J7" s="232" t="s">
        <v>419</v>
      </c>
      <c r="K7" s="232" t="s">
        <v>418</v>
      </c>
      <c r="L7" s="232" t="s">
        <v>417</v>
      </c>
      <c r="M7" s="232" t="s">
        <v>416</v>
      </c>
      <c r="N7" s="232" t="s">
        <v>419</v>
      </c>
      <c r="O7" s="232" t="s">
        <v>418</v>
      </c>
      <c r="P7" s="232" t="s">
        <v>417</v>
      </c>
      <c r="Q7" s="232" t="s">
        <v>416</v>
      </c>
      <c r="R7" s="232" t="s">
        <v>419</v>
      </c>
      <c r="S7" s="232" t="s">
        <v>418</v>
      </c>
      <c r="T7" s="232" t="s">
        <v>417</v>
      </c>
      <c r="U7" s="232" t="s">
        <v>416</v>
      </c>
      <c r="V7" s="232" t="s">
        <v>419</v>
      </c>
      <c r="W7" s="232" t="s">
        <v>418</v>
      </c>
      <c r="X7" s="232" t="s">
        <v>417</v>
      </c>
      <c r="Y7" s="232" t="s">
        <v>416</v>
      </c>
      <c r="Z7" s="232" t="s">
        <v>419</v>
      </c>
      <c r="AA7" s="232" t="s">
        <v>418</v>
      </c>
      <c r="AB7" s="232" t="s">
        <v>417</v>
      </c>
      <c r="AC7" s="251" t="s">
        <v>416</v>
      </c>
    </row>
    <row r="8" spans="1:29" ht="18.75" customHeight="1">
      <c r="A8" s="388" t="s">
        <v>415</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343"/>
    </row>
    <row r="9" spans="1:29" ht="18.75" customHeight="1">
      <c r="A9" s="138" t="s">
        <v>414</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98"/>
    </row>
    <row r="10" spans="1:29" ht="18.75" customHeight="1">
      <c r="A10" s="29" t="s">
        <v>359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18.75" customHeight="1">
      <c r="A11" s="169" t="s">
        <v>358</v>
      </c>
      <c r="B11" s="380">
        <v>21.5</v>
      </c>
      <c r="C11" s="379">
        <f>SUM(D11:E11)</f>
        <v>158.9</v>
      </c>
      <c r="D11" s="380">
        <v>150.9</v>
      </c>
      <c r="E11" s="380">
        <v>8</v>
      </c>
      <c r="F11" s="380">
        <v>18.9</v>
      </c>
      <c r="G11" s="379">
        <f>SUM(H11:I11)</f>
        <v>144.1</v>
      </c>
      <c r="H11" s="380">
        <v>137</v>
      </c>
      <c r="I11" s="380">
        <v>7.1</v>
      </c>
      <c r="J11" s="380">
        <v>20.5</v>
      </c>
      <c r="K11" s="379">
        <f>SUM(L11:M11)</f>
        <v>158</v>
      </c>
      <c r="L11" s="380">
        <v>151.3</v>
      </c>
      <c r="M11" s="380">
        <v>6.7</v>
      </c>
      <c r="N11" s="380">
        <v>21.8</v>
      </c>
      <c r="O11" s="379">
        <f>SUM(P11:Q11)</f>
        <v>171</v>
      </c>
      <c r="P11" s="380">
        <v>165.7</v>
      </c>
      <c r="Q11" s="380">
        <v>5.3</v>
      </c>
      <c r="R11" s="380">
        <v>21.2</v>
      </c>
      <c r="S11" s="379">
        <f>SUM(T11:U11)</f>
        <v>158.4</v>
      </c>
      <c r="T11" s="380">
        <v>154.9</v>
      </c>
      <c r="U11" s="380">
        <v>3.5</v>
      </c>
      <c r="V11" s="380">
        <v>19.2</v>
      </c>
      <c r="W11" s="379">
        <f>SUM(X11:Y11)</f>
        <v>147.79999999999998</v>
      </c>
      <c r="X11" s="380">
        <v>145.2</v>
      </c>
      <c r="Y11" s="380">
        <v>2.6</v>
      </c>
      <c r="Z11" s="380">
        <v>20.5</v>
      </c>
      <c r="AA11" s="379">
        <f>SUM(AB11:AC11)</f>
        <v>158.60000000000002</v>
      </c>
      <c r="AB11" s="378">
        <v>147.3</v>
      </c>
      <c r="AC11" s="378">
        <v>11.3</v>
      </c>
    </row>
    <row r="12" spans="1:29" ht="18.75" customHeight="1">
      <c r="A12" s="372" t="s">
        <v>391</v>
      </c>
      <c r="B12" s="380">
        <v>21.1</v>
      </c>
      <c r="C12" s="379">
        <f>SUM(D12:E12)</f>
        <v>156.4</v>
      </c>
      <c r="D12" s="380">
        <v>148.3</v>
      </c>
      <c r="E12" s="380">
        <v>8.1</v>
      </c>
      <c r="F12" s="380">
        <v>18.8</v>
      </c>
      <c r="G12" s="379">
        <f>SUM(H12:I12)</f>
        <v>143.5</v>
      </c>
      <c r="H12" s="380">
        <v>136.4</v>
      </c>
      <c r="I12" s="380">
        <v>7.1</v>
      </c>
      <c r="J12" s="380">
        <v>20.3</v>
      </c>
      <c r="K12" s="379">
        <f>SUM(L12:M12)</f>
        <v>155.6</v>
      </c>
      <c r="L12" s="380">
        <v>149.6</v>
      </c>
      <c r="M12" s="380">
        <v>6</v>
      </c>
      <c r="N12" s="380">
        <v>21.2</v>
      </c>
      <c r="O12" s="379">
        <f>SUM(P12:Q12)</f>
        <v>164.10000000000002</v>
      </c>
      <c r="P12" s="380">
        <v>161.3</v>
      </c>
      <c r="Q12" s="380">
        <v>2.8</v>
      </c>
      <c r="R12" s="380">
        <v>20.7</v>
      </c>
      <c r="S12" s="379">
        <f>SUM(T12:U12)</f>
        <v>155.4</v>
      </c>
      <c r="T12" s="380">
        <v>151.9</v>
      </c>
      <c r="U12" s="380">
        <v>3.5</v>
      </c>
      <c r="V12" s="380">
        <v>19.4</v>
      </c>
      <c r="W12" s="379">
        <f>SUM(X12:Y12)</f>
        <v>148.20000000000002</v>
      </c>
      <c r="X12" s="380">
        <v>145.4</v>
      </c>
      <c r="Y12" s="380">
        <v>2.8</v>
      </c>
      <c r="Z12" s="380">
        <v>20</v>
      </c>
      <c r="AA12" s="379">
        <f>SUM(AB12:AC12)</f>
        <v>156.70000000000002</v>
      </c>
      <c r="AB12" s="378">
        <v>145.4</v>
      </c>
      <c r="AC12" s="378">
        <v>11.3</v>
      </c>
    </row>
    <row r="13" spans="1:29" ht="18.75" customHeight="1">
      <c r="A13" s="373" t="s">
        <v>392</v>
      </c>
      <c r="B13" s="317">
        <v>21.2</v>
      </c>
      <c r="C13" s="317">
        <f>SUM(D13:E13)</f>
        <v>159.5</v>
      </c>
      <c r="D13" s="317">
        <v>152</v>
      </c>
      <c r="E13" s="317">
        <v>7.5</v>
      </c>
      <c r="F13" s="317">
        <v>19.1</v>
      </c>
      <c r="G13" s="317">
        <f>SUM(H13:I13)</f>
        <v>144.20000000000002</v>
      </c>
      <c r="H13" s="317">
        <v>136.8</v>
      </c>
      <c r="I13" s="317">
        <v>7.4</v>
      </c>
      <c r="J13" s="317">
        <v>20.2</v>
      </c>
      <c r="K13" s="317">
        <f>SUM(L13:M13)</f>
        <v>154.5</v>
      </c>
      <c r="L13" s="317">
        <v>148.3</v>
      </c>
      <c r="M13" s="317">
        <v>6.2</v>
      </c>
      <c r="N13" s="317">
        <v>20.9</v>
      </c>
      <c r="O13" s="317">
        <f>SUM(P13:Q13)</f>
        <v>160.70000000000002</v>
      </c>
      <c r="P13" s="317">
        <v>157.9</v>
      </c>
      <c r="Q13" s="317">
        <v>2.8</v>
      </c>
      <c r="R13" s="317">
        <v>20.7</v>
      </c>
      <c r="S13" s="317">
        <f>SUM(T13:U13)</f>
        <v>153.8</v>
      </c>
      <c r="T13" s="317">
        <v>150.5</v>
      </c>
      <c r="U13" s="317">
        <v>3.3</v>
      </c>
      <c r="V13" s="317">
        <v>19.2</v>
      </c>
      <c r="W13" s="317">
        <f>SUM(X13:Y13)</f>
        <v>145.10000000000002</v>
      </c>
      <c r="X13" s="317">
        <v>142.3</v>
      </c>
      <c r="Y13" s="317">
        <v>2.8</v>
      </c>
      <c r="Z13" s="317">
        <v>20</v>
      </c>
      <c r="AA13" s="317">
        <f>SUM(AB13:AC13)</f>
        <v>157.79999999999998</v>
      </c>
      <c r="AB13" s="317">
        <v>146.2</v>
      </c>
      <c r="AC13" s="317">
        <v>11.6</v>
      </c>
    </row>
    <row r="14" spans="1:29" ht="18.75" customHeight="1">
      <c r="A14" s="87"/>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14"/>
      <c r="AC14" s="114"/>
    </row>
    <row r="15" spans="1:29" ht="18.75" customHeight="1">
      <c r="A15" s="169" t="s">
        <v>357</v>
      </c>
      <c r="B15" s="380">
        <v>18.9</v>
      </c>
      <c r="C15" s="379">
        <f>SUM(D15:E15)</f>
        <v>138.79999999999998</v>
      </c>
      <c r="D15" s="380">
        <v>131.2</v>
      </c>
      <c r="E15" s="380">
        <v>7.6</v>
      </c>
      <c r="F15" s="380">
        <v>18</v>
      </c>
      <c r="G15" s="379">
        <f>SUM(H15:I15)</f>
        <v>135.5</v>
      </c>
      <c r="H15" s="380">
        <v>129.2</v>
      </c>
      <c r="I15" s="380">
        <v>6.3</v>
      </c>
      <c r="J15" s="380">
        <v>18.9</v>
      </c>
      <c r="K15" s="379">
        <f>SUM(L15:M15)</f>
        <v>144.6</v>
      </c>
      <c r="L15" s="380">
        <v>138.7</v>
      </c>
      <c r="M15" s="380">
        <v>5.9</v>
      </c>
      <c r="N15" s="380">
        <v>21.1</v>
      </c>
      <c r="O15" s="379">
        <f>SUM(P15:Q15)</f>
        <v>161</v>
      </c>
      <c r="P15" s="380">
        <v>157.8</v>
      </c>
      <c r="Q15" s="380">
        <v>3.2</v>
      </c>
      <c r="R15" s="380">
        <v>19.3</v>
      </c>
      <c r="S15" s="379">
        <f>SUM(T15:U15)</f>
        <v>145.5</v>
      </c>
      <c r="T15" s="380">
        <v>141.5</v>
      </c>
      <c r="U15" s="380">
        <v>4</v>
      </c>
      <c r="V15" s="380">
        <v>17.8</v>
      </c>
      <c r="W15" s="379">
        <f>SUM(X15:Y15)</f>
        <v>135.4</v>
      </c>
      <c r="X15" s="380">
        <v>132.9</v>
      </c>
      <c r="Y15" s="380">
        <v>2.5</v>
      </c>
      <c r="Z15" s="380">
        <v>18.3</v>
      </c>
      <c r="AA15" s="379">
        <f>SUM(AB15:AC15)</f>
        <v>143.1</v>
      </c>
      <c r="AB15" s="378">
        <v>132.4</v>
      </c>
      <c r="AC15" s="378">
        <v>10.7</v>
      </c>
    </row>
    <row r="16" spans="1:29" ht="18.75" customHeight="1">
      <c r="A16" s="372" t="s">
        <v>395</v>
      </c>
      <c r="B16" s="380">
        <v>21.1</v>
      </c>
      <c r="C16" s="379">
        <f>SUM(D16:E16)</f>
        <v>160.10000000000002</v>
      </c>
      <c r="D16" s="380">
        <v>152.3</v>
      </c>
      <c r="E16" s="380">
        <v>7.8</v>
      </c>
      <c r="F16" s="380">
        <v>17.5</v>
      </c>
      <c r="G16" s="379">
        <f>SUM(H16:I16)</f>
        <v>133.2</v>
      </c>
      <c r="H16" s="380">
        <v>126.6</v>
      </c>
      <c r="I16" s="380">
        <v>6.6</v>
      </c>
      <c r="J16" s="380">
        <v>19.6</v>
      </c>
      <c r="K16" s="379">
        <f>SUM(L16:M16)</f>
        <v>151</v>
      </c>
      <c r="L16" s="380">
        <v>144.7</v>
      </c>
      <c r="M16" s="380">
        <v>6.3</v>
      </c>
      <c r="N16" s="380">
        <v>20.4</v>
      </c>
      <c r="O16" s="379">
        <f>SUM(P16:Q16)</f>
        <v>157.7</v>
      </c>
      <c r="P16" s="380">
        <v>154.2</v>
      </c>
      <c r="Q16" s="380">
        <v>3.5</v>
      </c>
      <c r="R16" s="380">
        <v>20.8</v>
      </c>
      <c r="S16" s="379">
        <f>SUM(T16:U16)</f>
        <v>154.5</v>
      </c>
      <c r="T16" s="380">
        <v>151</v>
      </c>
      <c r="U16" s="380">
        <v>3.5</v>
      </c>
      <c r="V16" s="380">
        <v>18</v>
      </c>
      <c r="W16" s="379">
        <f>SUM(X16:Y16)</f>
        <v>138.79999999999998</v>
      </c>
      <c r="X16" s="380">
        <v>135.1</v>
      </c>
      <c r="Y16" s="380">
        <v>3.7</v>
      </c>
      <c r="Z16" s="380">
        <v>19.3</v>
      </c>
      <c r="AA16" s="379">
        <f>SUM(AB16:AC16)</f>
        <v>152.5</v>
      </c>
      <c r="AB16" s="378">
        <v>141.3</v>
      </c>
      <c r="AC16" s="378">
        <v>11.2</v>
      </c>
    </row>
    <row r="17" spans="1:29" ht="18.75" customHeight="1">
      <c r="A17" s="372" t="s">
        <v>396</v>
      </c>
      <c r="B17" s="380">
        <v>21.1</v>
      </c>
      <c r="C17" s="379">
        <f>SUM(D17:E17)</f>
        <v>159.5</v>
      </c>
      <c r="D17" s="380">
        <v>151.2</v>
      </c>
      <c r="E17" s="380">
        <v>8.3</v>
      </c>
      <c r="F17" s="380">
        <v>20</v>
      </c>
      <c r="G17" s="379">
        <f>SUM(H17:I17)</f>
        <v>150.8</v>
      </c>
      <c r="H17" s="380">
        <v>142.9</v>
      </c>
      <c r="I17" s="380">
        <v>7.9</v>
      </c>
      <c r="J17" s="380">
        <v>20.1</v>
      </c>
      <c r="K17" s="379">
        <f>SUM(L17:M17)</f>
        <v>155.20000000000002</v>
      </c>
      <c r="L17" s="380">
        <v>148.4</v>
      </c>
      <c r="M17" s="380">
        <v>6.8</v>
      </c>
      <c r="N17" s="380">
        <v>19.8</v>
      </c>
      <c r="O17" s="379">
        <f>SUM(P17:Q17)</f>
        <v>154.10000000000002</v>
      </c>
      <c r="P17" s="380">
        <v>151.3</v>
      </c>
      <c r="Q17" s="380">
        <v>2.8</v>
      </c>
      <c r="R17" s="380">
        <v>20.2</v>
      </c>
      <c r="S17" s="379">
        <f>SUM(T17:U17)</f>
        <v>149.8</v>
      </c>
      <c r="T17" s="380">
        <v>146.8</v>
      </c>
      <c r="U17" s="380">
        <v>3</v>
      </c>
      <c r="V17" s="380">
        <v>19.7</v>
      </c>
      <c r="W17" s="379">
        <f>SUM(X17:Y17)</f>
        <v>151.3</v>
      </c>
      <c r="X17" s="380">
        <v>147.9</v>
      </c>
      <c r="Y17" s="380">
        <v>3.4</v>
      </c>
      <c r="Z17" s="380">
        <v>20.3</v>
      </c>
      <c r="AA17" s="379">
        <f>SUM(AB17:AC17)</f>
        <v>162.6</v>
      </c>
      <c r="AB17" s="378">
        <v>148.9</v>
      </c>
      <c r="AC17" s="378">
        <v>13.7</v>
      </c>
    </row>
    <row r="18" spans="1:29" ht="18.75" customHeight="1">
      <c r="A18" s="372" t="s">
        <v>397</v>
      </c>
      <c r="B18" s="380">
        <v>22.3</v>
      </c>
      <c r="C18" s="379">
        <f>SUM(D18:E18)</f>
        <v>169.9</v>
      </c>
      <c r="D18" s="380">
        <v>161.4</v>
      </c>
      <c r="E18" s="380">
        <v>8.5</v>
      </c>
      <c r="F18" s="380">
        <v>19.9</v>
      </c>
      <c r="G18" s="379">
        <f>SUM(H18:I18)</f>
        <v>151.1</v>
      </c>
      <c r="H18" s="380">
        <v>142.7</v>
      </c>
      <c r="I18" s="380">
        <v>8.4</v>
      </c>
      <c r="J18" s="380">
        <v>20.7</v>
      </c>
      <c r="K18" s="379">
        <f>SUM(L18:M18)</f>
        <v>159.6</v>
      </c>
      <c r="L18" s="380">
        <v>152.4</v>
      </c>
      <c r="M18" s="380">
        <v>7.2</v>
      </c>
      <c r="N18" s="380">
        <v>19.5</v>
      </c>
      <c r="O18" s="379">
        <f>SUM(P18:Q18)</f>
        <v>151.6</v>
      </c>
      <c r="P18" s="380">
        <v>149.7</v>
      </c>
      <c r="Q18" s="380">
        <v>1.9</v>
      </c>
      <c r="R18" s="380">
        <v>21.3</v>
      </c>
      <c r="S18" s="379">
        <f>SUM(T18:U18)</f>
        <v>158.6</v>
      </c>
      <c r="T18" s="380">
        <v>155</v>
      </c>
      <c r="U18" s="380">
        <v>3.6</v>
      </c>
      <c r="V18" s="380">
        <v>20.7</v>
      </c>
      <c r="W18" s="379">
        <f>SUM(X18:Y18)</f>
        <v>157.89999999999998</v>
      </c>
      <c r="X18" s="380">
        <v>152.2</v>
      </c>
      <c r="Y18" s="380">
        <v>5.7</v>
      </c>
      <c r="Z18" s="380">
        <v>20.6</v>
      </c>
      <c r="AA18" s="379">
        <f>SUM(AB18:AC18)</f>
        <v>164.4</v>
      </c>
      <c r="AB18" s="378">
        <v>151.3</v>
      </c>
      <c r="AC18" s="378">
        <v>13.1</v>
      </c>
    </row>
    <row r="19" spans="1:29" ht="18.75" customHeight="1">
      <c r="A19" s="364"/>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14"/>
      <c r="AC19" s="114"/>
    </row>
    <row r="20" spans="1:29" ht="18.75" customHeight="1">
      <c r="A20" s="372" t="s">
        <v>398</v>
      </c>
      <c r="B20" s="380">
        <v>20.4</v>
      </c>
      <c r="C20" s="379">
        <f>SUM(D20:E20)</f>
        <v>154.3</v>
      </c>
      <c r="D20" s="380">
        <v>146.8</v>
      </c>
      <c r="E20" s="380">
        <v>7.5</v>
      </c>
      <c r="F20" s="380">
        <v>18.7</v>
      </c>
      <c r="G20" s="379">
        <f>SUM(H20:I20)</f>
        <v>142.70000000000002</v>
      </c>
      <c r="H20" s="380">
        <v>135.3</v>
      </c>
      <c r="I20" s="380">
        <v>7.4</v>
      </c>
      <c r="J20" s="380">
        <v>19.9</v>
      </c>
      <c r="K20" s="379">
        <f>SUM(L20:M20)</f>
        <v>151.5</v>
      </c>
      <c r="L20" s="380">
        <v>145.1</v>
      </c>
      <c r="M20" s="380">
        <v>6.4</v>
      </c>
      <c r="N20" s="380">
        <v>20.6</v>
      </c>
      <c r="O20" s="379">
        <f>SUM(P20:Q20)</f>
        <v>157.10000000000002</v>
      </c>
      <c r="P20" s="380">
        <v>155.3</v>
      </c>
      <c r="Q20" s="380">
        <v>1.8</v>
      </c>
      <c r="R20" s="380">
        <v>20.2</v>
      </c>
      <c r="S20" s="379">
        <f>SUM(T20:U20)</f>
        <v>149.7</v>
      </c>
      <c r="T20" s="380">
        <v>146.7</v>
      </c>
      <c r="U20" s="380">
        <v>3</v>
      </c>
      <c r="V20" s="380">
        <v>20.1</v>
      </c>
      <c r="W20" s="379">
        <f>SUM(X20:Y20)</f>
        <v>149.4</v>
      </c>
      <c r="X20" s="380">
        <v>146.3</v>
      </c>
      <c r="Y20" s="380">
        <v>3.1</v>
      </c>
      <c r="Z20" s="380">
        <v>19.2</v>
      </c>
      <c r="AA20" s="379">
        <f>SUM(AB20:AC20)</f>
        <v>152.2</v>
      </c>
      <c r="AB20" s="378">
        <v>139.6</v>
      </c>
      <c r="AC20" s="378">
        <v>12.6</v>
      </c>
    </row>
    <row r="21" spans="1:29" ht="18.75" customHeight="1">
      <c r="A21" s="372" t="s">
        <v>399</v>
      </c>
      <c r="B21" s="380">
        <v>22.5</v>
      </c>
      <c r="C21" s="379">
        <f>SUM(D21:E21)</f>
        <v>169.10000000000002</v>
      </c>
      <c r="D21" s="380">
        <v>162.3</v>
      </c>
      <c r="E21" s="380">
        <v>6.8</v>
      </c>
      <c r="F21" s="380">
        <v>20.4</v>
      </c>
      <c r="G21" s="379">
        <f>SUM(H21:I21)</f>
        <v>155.2</v>
      </c>
      <c r="H21" s="380">
        <v>147.7</v>
      </c>
      <c r="I21" s="380">
        <v>7.5</v>
      </c>
      <c r="J21" s="380">
        <v>21.4</v>
      </c>
      <c r="K21" s="379">
        <f>SUM(L21:M21)</f>
        <v>163.4</v>
      </c>
      <c r="L21" s="380">
        <v>157.9</v>
      </c>
      <c r="M21" s="380">
        <v>5.5</v>
      </c>
      <c r="N21" s="380">
        <v>21.1</v>
      </c>
      <c r="O21" s="379">
        <f>SUM(P21:Q21)</f>
        <v>161.4</v>
      </c>
      <c r="P21" s="380">
        <v>159.4</v>
      </c>
      <c r="Q21" s="380">
        <v>2</v>
      </c>
      <c r="R21" s="380">
        <v>21.9</v>
      </c>
      <c r="S21" s="379">
        <f>SUM(T21:U21)</f>
        <v>161.20000000000002</v>
      </c>
      <c r="T21" s="380">
        <v>158.4</v>
      </c>
      <c r="U21" s="380">
        <v>2.8</v>
      </c>
      <c r="V21" s="380">
        <v>22.1</v>
      </c>
      <c r="W21" s="379">
        <f>SUM(X21:Y21)</f>
        <v>170.6</v>
      </c>
      <c r="X21" s="380">
        <v>167.5</v>
      </c>
      <c r="Y21" s="380">
        <v>3.1</v>
      </c>
      <c r="Z21" s="380">
        <v>20.7</v>
      </c>
      <c r="AA21" s="379">
        <f>SUM(AB21:AC21)</f>
        <v>162</v>
      </c>
      <c r="AB21" s="378">
        <v>151.8</v>
      </c>
      <c r="AC21" s="378">
        <v>10.2</v>
      </c>
    </row>
    <row r="22" spans="1:29" ht="18.75" customHeight="1">
      <c r="A22" s="372" t="s">
        <v>400</v>
      </c>
      <c r="B22" s="380">
        <v>21.8</v>
      </c>
      <c r="C22" s="379">
        <f>SUM(D22:E22)</f>
        <v>164</v>
      </c>
      <c r="D22" s="380">
        <v>157.7</v>
      </c>
      <c r="E22" s="380">
        <v>6.3</v>
      </c>
      <c r="F22" s="380">
        <v>20.6</v>
      </c>
      <c r="G22" s="379">
        <f>SUM(H22:I22)</f>
        <v>157.10000000000002</v>
      </c>
      <c r="H22" s="380">
        <v>149.8</v>
      </c>
      <c r="I22" s="380">
        <v>7.3</v>
      </c>
      <c r="J22" s="380">
        <v>20.8</v>
      </c>
      <c r="K22" s="379">
        <f>SUM(L22:M22)</f>
        <v>157.4</v>
      </c>
      <c r="L22" s="380">
        <v>152.1</v>
      </c>
      <c r="M22" s="380">
        <v>5.3</v>
      </c>
      <c r="N22" s="380">
        <v>21.3</v>
      </c>
      <c r="O22" s="379">
        <f>SUM(P22:Q22)</f>
        <v>159.10000000000002</v>
      </c>
      <c r="P22" s="380">
        <v>156.3</v>
      </c>
      <c r="Q22" s="380">
        <v>2.8</v>
      </c>
      <c r="R22" s="380">
        <v>21</v>
      </c>
      <c r="S22" s="379">
        <f>SUM(T22:U22)</f>
        <v>156.5</v>
      </c>
      <c r="T22" s="380">
        <v>153.3</v>
      </c>
      <c r="U22" s="380">
        <v>3.2</v>
      </c>
      <c r="V22" s="380">
        <v>19.9</v>
      </c>
      <c r="W22" s="379">
        <f>SUM(X22:Y22)</f>
        <v>148.6</v>
      </c>
      <c r="X22" s="380">
        <v>146.4</v>
      </c>
      <c r="Y22" s="380">
        <v>2.2</v>
      </c>
      <c r="Z22" s="380">
        <v>20.9</v>
      </c>
      <c r="AA22" s="379">
        <f>SUM(AB22:AC22)</f>
        <v>162.6</v>
      </c>
      <c r="AB22" s="378">
        <v>152.9</v>
      </c>
      <c r="AC22" s="378">
        <v>9.7</v>
      </c>
    </row>
    <row r="23" spans="1:29" ht="18.75" customHeight="1">
      <c r="A23" s="372" t="s">
        <v>401</v>
      </c>
      <c r="B23" s="380">
        <v>20.6</v>
      </c>
      <c r="C23" s="379">
        <f>SUM(D23:E23)</f>
        <v>155.4</v>
      </c>
      <c r="D23" s="380">
        <v>147.6</v>
      </c>
      <c r="E23" s="380">
        <v>7.8</v>
      </c>
      <c r="F23" s="380">
        <v>17.5</v>
      </c>
      <c r="G23" s="379">
        <f>SUM(H23:I23)</f>
        <v>134</v>
      </c>
      <c r="H23" s="380">
        <v>127.4</v>
      </c>
      <c r="I23" s="380">
        <v>6.6</v>
      </c>
      <c r="J23" s="380">
        <v>19.5</v>
      </c>
      <c r="K23" s="379">
        <f>SUM(L23:M23)</f>
        <v>150</v>
      </c>
      <c r="L23" s="380">
        <v>144</v>
      </c>
      <c r="M23" s="380">
        <v>6</v>
      </c>
      <c r="N23" s="380">
        <v>21.3</v>
      </c>
      <c r="O23" s="379">
        <f>SUM(P23:Q23)</f>
        <v>162.5</v>
      </c>
      <c r="P23" s="380">
        <v>159.5</v>
      </c>
      <c r="Q23" s="380">
        <v>3</v>
      </c>
      <c r="R23" s="380">
        <v>20.8</v>
      </c>
      <c r="S23" s="379">
        <f>SUM(T23:U23)</f>
        <v>156.20000000000002</v>
      </c>
      <c r="T23" s="380">
        <v>152.9</v>
      </c>
      <c r="U23" s="380">
        <v>3.3</v>
      </c>
      <c r="V23" s="380">
        <v>15.2</v>
      </c>
      <c r="W23" s="379">
        <f>SUM(X23:Y23)</f>
        <v>115.60000000000001</v>
      </c>
      <c r="X23" s="380">
        <v>113.9</v>
      </c>
      <c r="Y23" s="380">
        <v>1.7</v>
      </c>
      <c r="Z23" s="380">
        <v>20.3</v>
      </c>
      <c r="AA23" s="379">
        <f>SUM(AB23:AC23)</f>
        <v>159.7</v>
      </c>
      <c r="AB23" s="378">
        <v>148</v>
      </c>
      <c r="AC23" s="378">
        <v>11.7</v>
      </c>
    </row>
    <row r="24" spans="1:29" ht="18.75" customHeight="1">
      <c r="A24" s="364"/>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14"/>
      <c r="AC24" s="114"/>
    </row>
    <row r="25" spans="1:29" ht="18.75" customHeight="1">
      <c r="A25" s="372" t="s">
        <v>402</v>
      </c>
      <c r="B25" s="380">
        <v>21</v>
      </c>
      <c r="C25" s="379">
        <f>SUM(D25:E25)</f>
        <v>157.3</v>
      </c>
      <c r="D25" s="380">
        <v>149.9</v>
      </c>
      <c r="E25" s="380">
        <v>7.4</v>
      </c>
      <c r="F25" s="380">
        <v>19</v>
      </c>
      <c r="G25" s="379">
        <f>SUM(H25:I25)</f>
        <v>130</v>
      </c>
      <c r="H25" s="380">
        <v>122.6</v>
      </c>
      <c r="I25" s="380">
        <v>7.4</v>
      </c>
      <c r="J25" s="380">
        <v>20.1</v>
      </c>
      <c r="K25" s="379">
        <f>SUM(L25:M25)</f>
        <v>153</v>
      </c>
      <c r="L25" s="380">
        <v>147.4</v>
      </c>
      <c r="M25" s="380">
        <v>5.6</v>
      </c>
      <c r="N25" s="380">
        <v>21.1</v>
      </c>
      <c r="O25" s="379">
        <f>SUM(P25:Q25)</f>
        <v>161.1</v>
      </c>
      <c r="P25" s="380">
        <v>158.6</v>
      </c>
      <c r="Q25" s="380">
        <v>2.5</v>
      </c>
      <c r="R25" s="380">
        <v>20.6</v>
      </c>
      <c r="S25" s="379">
        <f>SUM(T25:U25)</f>
        <v>152.9</v>
      </c>
      <c r="T25" s="380">
        <v>149.5</v>
      </c>
      <c r="U25" s="380">
        <v>3.4</v>
      </c>
      <c r="V25" s="380">
        <v>19.7</v>
      </c>
      <c r="W25" s="379">
        <f>SUM(X25:Y25)</f>
        <v>147.2</v>
      </c>
      <c r="X25" s="380">
        <v>145</v>
      </c>
      <c r="Y25" s="380">
        <v>2.2</v>
      </c>
      <c r="Z25" s="380">
        <v>19.7</v>
      </c>
      <c r="AA25" s="379">
        <f>SUM(AB25:AC25)</f>
        <v>153.4</v>
      </c>
      <c r="AB25" s="378">
        <v>143</v>
      </c>
      <c r="AC25" s="378">
        <v>10.4</v>
      </c>
    </row>
    <row r="26" spans="1:29" ht="18.75" customHeight="1">
      <c r="A26" s="372" t="s">
        <v>403</v>
      </c>
      <c r="B26" s="380">
        <v>21.9</v>
      </c>
      <c r="C26" s="379">
        <f>SUM(D26:E26)</f>
        <v>163.4</v>
      </c>
      <c r="D26" s="380">
        <v>156.6</v>
      </c>
      <c r="E26" s="380">
        <v>6.8</v>
      </c>
      <c r="F26" s="380">
        <v>19.3</v>
      </c>
      <c r="G26" s="379">
        <f>SUM(H26:I26)</f>
        <v>147</v>
      </c>
      <c r="H26" s="380">
        <v>139.9</v>
      </c>
      <c r="I26" s="380">
        <v>7.1</v>
      </c>
      <c r="J26" s="380">
        <v>20.9</v>
      </c>
      <c r="K26" s="379">
        <f>SUM(L26:M26)</f>
        <v>159.5</v>
      </c>
      <c r="L26" s="380">
        <v>153.7</v>
      </c>
      <c r="M26" s="380">
        <v>5.8</v>
      </c>
      <c r="N26" s="380">
        <v>21.5</v>
      </c>
      <c r="O26" s="379">
        <f>SUM(P26:Q26)</f>
        <v>166.6</v>
      </c>
      <c r="P26" s="380">
        <v>163.7</v>
      </c>
      <c r="Q26" s="380">
        <v>2.9</v>
      </c>
      <c r="R26" s="380">
        <v>20.8</v>
      </c>
      <c r="S26" s="379">
        <f>SUM(T26:U26)</f>
        <v>155.20000000000002</v>
      </c>
      <c r="T26" s="380">
        <v>151.9</v>
      </c>
      <c r="U26" s="380">
        <v>3.3</v>
      </c>
      <c r="V26" s="380">
        <v>20.8</v>
      </c>
      <c r="W26" s="379">
        <f>SUM(X26:Y26)</f>
        <v>153.89999999999998</v>
      </c>
      <c r="X26" s="380">
        <v>151.7</v>
      </c>
      <c r="Y26" s="380">
        <v>2.2</v>
      </c>
      <c r="Z26" s="380">
        <v>20.8</v>
      </c>
      <c r="AA26" s="379">
        <f>SUM(AB26:AC26)</f>
        <v>163.4</v>
      </c>
      <c r="AB26" s="378">
        <v>152.5</v>
      </c>
      <c r="AC26" s="378">
        <v>10.9</v>
      </c>
    </row>
    <row r="27" spans="1:29" ht="18.75" customHeight="1">
      <c r="A27" s="372" t="s">
        <v>404</v>
      </c>
      <c r="B27" s="380">
        <v>21.6</v>
      </c>
      <c r="C27" s="379">
        <f>SUM(D27:E27)</f>
        <v>161.5</v>
      </c>
      <c r="D27" s="380">
        <v>154.2</v>
      </c>
      <c r="E27" s="380">
        <v>7.3</v>
      </c>
      <c r="F27" s="380">
        <v>18.8</v>
      </c>
      <c r="G27" s="379">
        <f>SUM(H27:I27)</f>
        <v>144.1</v>
      </c>
      <c r="H27" s="380">
        <v>136</v>
      </c>
      <c r="I27" s="380">
        <v>8.1</v>
      </c>
      <c r="J27" s="380">
        <v>20.4</v>
      </c>
      <c r="K27" s="379">
        <f>SUM(L27:M27)</f>
        <v>156.1</v>
      </c>
      <c r="L27" s="380">
        <v>149.7</v>
      </c>
      <c r="M27" s="380">
        <v>6.4</v>
      </c>
      <c r="N27" s="380">
        <v>21.5</v>
      </c>
      <c r="O27" s="379">
        <f>SUM(P27:Q27)</f>
        <v>167.6</v>
      </c>
      <c r="P27" s="380">
        <v>164.1</v>
      </c>
      <c r="Q27" s="380">
        <v>3.5</v>
      </c>
      <c r="R27" s="380">
        <v>20.7</v>
      </c>
      <c r="S27" s="379">
        <f>SUM(T27:U27)</f>
        <v>155</v>
      </c>
      <c r="T27" s="380">
        <v>151.7</v>
      </c>
      <c r="U27" s="380">
        <v>3.3</v>
      </c>
      <c r="V27" s="380">
        <v>19.2</v>
      </c>
      <c r="W27" s="379">
        <f>SUM(X27:Y27)</f>
        <v>141.4</v>
      </c>
      <c r="X27" s="380">
        <v>139.1</v>
      </c>
      <c r="Y27" s="380">
        <v>2.3</v>
      </c>
      <c r="Z27" s="380">
        <v>20.4</v>
      </c>
      <c r="AA27" s="379">
        <f>SUM(AB27:AC27)</f>
        <v>160.9</v>
      </c>
      <c r="AB27" s="378">
        <v>148.5</v>
      </c>
      <c r="AC27" s="378">
        <v>12.4</v>
      </c>
    </row>
    <row r="28" spans="1:29" ht="18.75" customHeight="1">
      <c r="A28" s="372" t="s">
        <v>405</v>
      </c>
      <c r="B28" s="380">
        <v>21.4</v>
      </c>
      <c r="C28" s="379">
        <f>SUM(D28:E28)</f>
        <v>161.3</v>
      </c>
      <c r="D28" s="380">
        <v>153.4</v>
      </c>
      <c r="E28" s="380">
        <v>7.9</v>
      </c>
      <c r="F28" s="380">
        <v>19.7</v>
      </c>
      <c r="G28" s="379">
        <f>SUM(H28:I28)</f>
        <v>150.89999999999998</v>
      </c>
      <c r="H28" s="380">
        <v>142.2</v>
      </c>
      <c r="I28" s="380">
        <v>8.7</v>
      </c>
      <c r="J28" s="380">
        <v>19.7</v>
      </c>
      <c r="K28" s="379">
        <f>SUM(L28:M28)</f>
        <v>151.4</v>
      </c>
      <c r="L28" s="380">
        <v>144.8</v>
      </c>
      <c r="M28" s="380">
        <v>6.6</v>
      </c>
      <c r="N28" s="380">
        <v>21.7</v>
      </c>
      <c r="O28" s="379">
        <f>SUM(P28:Q28)</f>
        <v>168.4</v>
      </c>
      <c r="P28" s="380">
        <v>165.3</v>
      </c>
      <c r="Q28" s="380">
        <v>3.1</v>
      </c>
      <c r="R28" s="380">
        <v>20.3</v>
      </c>
      <c r="S28" s="379">
        <f>SUM(T28:U28)</f>
        <v>151.2</v>
      </c>
      <c r="T28" s="380">
        <v>147.5</v>
      </c>
      <c r="U28" s="380">
        <v>3.7</v>
      </c>
      <c r="V28" s="380">
        <v>17.6</v>
      </c>
      <c r="W28" s="379">
        <f>SUM(X28:Y28)</f>
        <v>132.2</v>
      </c>
      <c r="X28" s="380">
        <v>130.1</v>
      </c>
      <c r="Y28" s="380">
        <v>2.1</v>
      </c>
      <c r="Z28" s="380">
        <v>19.8</v>
      </c>
      <c r="AA28" s="379">
        <f>SUM(AB28:AC28)</f>
        <v>156.1</v>
      </c>
      <c r="AB28" s="378">
        <v>143.4</v>
      </c>
      <c r="AC28" s="378">
        <v>12.7</v>
      </c>
    </row>
    <row r="29" spans="1:29" ht="18.75" customHeight="1">
      <c r="A29" s="366"/>
      <c r="B29" s="380"/>
      <c r="C29" s="33"/>
      <c r="D29" s="380"/>
      <c r="E29" s="380"/>
      <c r="F29" s="380"/>
      <c r="G29" s="33"/>
      <c r="H29" s="380"/>
      <c r="I29" s="380"/>
      <c r="J29" s="380"/>
      <c r="K29" s="33"/>
      <c r="L29" s="380"/>
      <c r="M29" s="380"/>
      <c r="N29" s="380"/>
      <c r="O29" s="33"/>
      <c r="P29" s="380"/>
      <c r="Q29" s="380"/>
      <c r="R29" s="380"/>
      <c r="S29" s="33"/>
      <c r="T29" s="380"/>
      <c r="U29" s="380"/>
      <c r="V29" s="380"/>
      <c r="W29" s="33"/>
      <c r="X29" s="380"/>
      <c r="Y29" s="380"/>
      <c r="Z29" s="380"/>
      <c r="AA29" s="33"/>
      <c r="AB29" s="378"/>
      <c r="AC29" s="378"/>
    </row>
    <row r="30" spans="1:29" ht="18.75" customHeight="1">
      <c r="A30" s="250" t="s">
        <v>4</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14"/>
      <c r="AC30" s="114"/>
    </row>
    <row r="31" spans="1:29" ht="18.75" customHeight="1">
      <c r="A31" s="169" t="s">
        <v>358</v>
      </c>
      <c r="B31" s="380">
        <v>21.5</v>
      </c>
      <c r="C31" s="379">
        <f>SUM(D31:E31)</f>
        <v>166.79999999999998</v>
      </c>
      <c r="D31" s="380">
        <v>157.7</v>
      </c>
      <c r="E31" s="380">
        <v>9.1</v>
      </c>
      <c r="F31" s="380">
        <v>20.6</v>
      </c>
      <c r="G31" s="379">
        <f>SUM(H31:I31)</f>
        <v>159.7</v>
      </c>
      <c r="H31" s="380">
        <v>147.7</v>
      </c>
      <c r="I31" s="380">
        <v>12</v>
      </c>
      <c r="J31" s="380">
        <v>20.9</v>
      </c>
      <c r="K31" s="379">
        <f>SUM(L31:M31)</f>
        <v>168.20000000000002</v>
      </c>
      <c r="L31" s="380">
        <v>157.9</v>
      </c>
      <c r="M31" s="380">
        <v>10.3</v>
      </c>
      <c r="N31" s="380">
        <v>23.2</v>
      </c>
      <c r="O31" s="379">
        <f>SUM(P31:Q31)</f>
        <v>188.29999999999998</v>
      </c>
      <c r="P31" s="380">
        <v>179.7</v>
      </c>
      <c r="Q31" s="380">
        <v>8.6</v>
      </c>
      <c r="R31" s="380">
        <v>21</v>
      </c>
      <c r="S31" s="379">
        <f>SUM(T31:U31)</f>
        <v>159.3</v>
      </c>
      <c r="T31" s="380">
        <v>154.5</v>
      </c>
      <c r="U31" s="380">
        <v>4.8</v>
      </c>
      <c r="V31" s="380">
        <v>20.1</v>
      </c>
      <c r="W31" s="379">
        <f>SUM(X31:Y31)</f>
        <v>158.1</v>
      </c>
      <c r="X31" s="380">
        <v>154.6</v>
      </c>
      <c r="Y31" s="380">
        <v>3.5</v>
      </c>
      <c r="Z31" s="380">
        <v>20.5</v>
      </c>
      <c r="AA31" s="379">
        <f>SUM(AB31:AC31)</f>
        <v>170.6</v>
      </c>
      <c r="AB31" s="378">
        <v>154.5</v>
      </c>
      <c r="AC31" s="378">
        <v>16.1</v>
      </c>
    </row>
    <row r="32" spans="1:29" ht="18.75" customHeight="1">
      <c r="A32" s="372" t="s">
        <v>391</v>
      </c>
      <c r="B32" s="380">
        <v>21.1</v>
      </c>
      <c r="C32" s="379">
        <f>SUM(D32:E32)</f>
        <v>164.8</v>
      </c>
      <c r="D32" s="380">
        <v>155.5</v>
      </c>
      <c r="E32" s="380">
        <v>9.3</v>
      </c>
      <c r="F32" s="380">
        <v>20.6</v>
      </c>
      <c r="G32" s="379">
        <f>SUM(H32:I32)</f>
        <v>161.9</v>
      </c>
      <c r="H32" s="380">
        <v>148.5</v>
      </c>
      <c r="I32" s="380">
        <v>13.4</v>
      </c>
      <c r="J32" s="380">
        <v>20.6</v>
      </c>
      <c r="K32" s="379">
        <f>SUM(L32:M32)</f>
        <v>164.2</v>
      </c>
      <c r="L32" s="380">
        <v>155</v>
      </c>
      <c r="M32" s="380">
        <v>9.2</v>
      </c>
      <c r="N32" s="380">
        <v>22.6</v>
      </c>
      <c r="O32" s="379">
        <f>SUM(P32:Q32)</f>
        <v>177.4</v>
      </c>
      <c r="P32" s="380">
        <v>172.6</v>
      </c>
      <c r="Q32" s="380">
        <v>4.8</v>
      </c>
      <c r="R32" s="380">
        <v>20.7</v>
      </c>
      <c r="S32" s="379">
        <f>SUM(T32:U32)</f>
        <v>158.20000000000002</v>
      </c>
      <c r="T32" s="380">
        <v>153.3</v>
      </c>
      <c r="U32" s="380">
        <v>4.9</v>
      </c>
      <c r="V32" s="380">
        <v>20.2</v>
      </c>
      <c r="W32" s="379">
        <f>SUM(X32:Y32)</f>
        <v>156.29999999999998</v>
      </c>
      <c r="X32" s="380">
        <v>152.6</v>
      </c>
      <c r="Y32" s="380">
        <v>3.7</v>
      </c>
      <c r="Z32" s="380">
        <v>20.2</v>
      </c>
      <c r="AA32" s="379">
        <f>SUM(AB32:AC32)</f>
        <v>166.2</v>
      </c>
      <c r="AB32" s="378">
        <v>151.6</v>
      </c>
      <c r="AC32" s="378">
        <v>14.6</v>
      </c>
    </row>
    <row r="33" spans="1:29" ht="18.75" customHeight="1">
      <c r="A33" s="373" t="s">
        <v>392</v>
      </c>
      <c r="B33" s="317">
        <v>21.2</v>
      </c>
      <c r="C33" s="317">
        <f>SUM(D33:E33)</f>
        <v>167.8</v>
      </c>
      <c r="D33" s="317">
        <v>159</v>
      </c>
      <c r="E33" s="317">
        <v>8.8</v>
      </c>
      <c r="F33" s="317">
        <v>20.4</v>
      </c>
      <c r="G33" s="317">
        <f>SUM(H33:I33)</f>
        <v>159.6</v>
      </c>
      <c r="H33" s="317">
        <v>146.9</v>
      </c>
      <c r="I33" s="317">
        <v>12.7</v>
      </c>
      <c r="J33" s="317">
        <v>20.7</v>
      </c>
      <c r="K33" s="317">
        <f>SUM(L33:M33)</f>
        <v>164.1</v>
      </c>
      <c r="L33" s="317">
        <v>154.7</v>
      </c>
      <c r="M33" s="317">
        <v>9.4</v>
      </c>
      <c r="N33" s="317">
        <v>23.7</v>
      </c>
      <c r="O33" s="317">
        <f>SUM(P33:Q33)</f>
        <v>185</v>
      </c>
      <c r="P33" s="317">
        <v>180</v>
      </c>
      <c r="Q33" s="317">
        <v>5</v>
      </c>
      <c r="R33" s="317">
        <v>20.5</v>
      </c>
      <c r="S33" s="317">
        <f>SUM(T33:U33)</f>
        <v>156.1</v>
      </c>
      <c r="T33" s="317">
        <v>151.5</v>
      </c>
      <c r="U33" s="317">
        <v>4.6</v>
      </c>
      <c r="V33" s="317">
        <v>20.2</v>
      </c>
      <c r="W33" s="317">
        <f>SUM(X33:Y33)</f>
        <v>153.2</v>
      </c>
      <c r="X33" s="317">
        <v>149.5</v>
      </c>
      <c r="Y33" s="317">
        <v>3.7</v>
      </c>
      <c r="Z33" s="317">
        <v>20.2</v>
      </c>
      <c r="AA33" s="317">
        <f>SUM(AB33:AC33)</f>
        <v>166.9</v>
      </c>
      <c r="AB33" s="317">
        <v>152.1</v>
      </c>
      <c r="AC33" s="317">
        <v>14.8</v>
      </c>
    </row>
    <row r="34" spans="1:29" ht="18.75" customHeight="1">
      <c r="A34" s="87"/>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114"/>
      <c r="AC34" s="114"/>
    </row>
    <row r="35" spans="1:29" ht="18.75" customHeight="1">
      <c r="A35" s="169" t="s">
        <v>357</v>
      </c>
      <c r="B35" s="380">
        <v>18.4</v>
      </c>
      <c r="C35" s="379">
        <f>SUM(D35:E35)</f>
        <v>141.4</v>
      </c>
      <c r="D35" s="380">
        <v>133</v>
      </c>
      <c r="E35" s="380">
        <v>8.4</v>
      </c>
      <c r="F35" s="380">
        <v>19.5</v>
      </c>
      <c r="G35" s="379">
        <f>SUM(H35:I35)</f>
        <v>152.4</v>
      </c>
      <c r="H35" s="380">
        <v>140.4</v>
      </c>
      <c r="I35" s="380">
        <v>12</v>
      </c>
      <c r="J35" s="380">
        <v>19.2</v>
      </c>
      <c r="K35" s="379">
        <f>SUM(L35:M35)</f>
        <v>152.1</v>
      </c>
      <c r="L35" s="380">
        <v>143.7</v>
      </c>
      <c r="M35" s="380">
        <v>8.4</v>
      </c>
      <c r="N35" s="380">
        <v>23.6</v>
      </c>
      <c r="O35" s="379">
        <f>SUM(P35:Q35)</f>
        <v>183.1</v>
      </c>
      <c r="P35" s="380">
        <v>177</v>
      </c>
      <c r="Q35" s="380">
        <v>6.1</v>
      </c>
      <c r="R35" s="380">
        <v>19.1</v>
      </c>
      <c r="S35" s="379">
        <f>SUM(T35:U35)</f>
        <v>146.4</v>
      </c>
      <c r="T35" s="380">
        <v>141.9</v>
      </c>
      <c r="U35" s="380">
        <v>4.5</v>
      </c>
      <c r="V35" s="380">
        <v>18.5</v>
      </c>
      <c r="W35" s="379">
        <f>SUM(X35:Y35)</f>
        <v>141.20000000000002</v>
      </c>
      <c r="X35" s="380">
        <v>138.3</v>
      </c>
      <c r="Y35" s="380">
        <v>2.9</v>
      </c>
      <c r="Z35" s="380">
        <v>18.4</v>
      </c>
      <c r="AA35" s="379">
        <f>SUM(AB35:AC35)</f>
        <v>151.51</v>
      </c>
      <c r="AB35" s="378">
        <v>138.4</v>
      </c>
      <c r="AC35" s="378">
        <v>13.11</v>
      </c>
    </row>
    <row r="36" spans="1:29" ht="18.75" customHeight="1">
      <c r="A36" s="372" t="s">
        <v>395</v>
      </c>
      <c r="B36" s="380">
        <v>21.4</v>
      </c>
      <c r="C36" s="379">
        <f>SUM(D36:E36)</f>
        <v>168</v>
      </c>
      <c r="D36" s="380">
        <v>158.7</v>
      </c>
      <c r="E36" s="380">
        <v>9.3</v>
      </c>
      <c r="F36" s="380">
        <v>19.6</v>
      </c>
      <c r="G36" s="379">
        <f>SUM(H36:I36)</f>
        <v>154.20000000000002</v>
      </c>
      <c r="H36" s="380">
        <v>141.3</v>
      </c>
      <c r="I36" s="380">
        <v>12.9</v>
      </c>
      <c r="J36" s="380">
        <v>19.9</v>
      </c>
      <c r="K36" s="379">
        <f>SUM(L36:M36)</f>
        <v>159.6</v>
      </c>
      <c r="L36" s="380">
        <v>149.9</v>
      </c>
      <c r="M36" s="380">
        <v>9.7</v>
      </c>
      <c r="N36" s="380">
        <v>23.4</v>
      </c>
      <c r="O36" s="379">
        <f>SUM(P36:Q36)</f>
        <v>184.1</v>
      </c>
      <c r="P36" s="380">
        <v>176.9</v>
      </c>
      <c r="Q36" s="380">
        <v>7.2</v>
      </c>
      <c r="R36" s="380">
        <v>20.7</v>
      </c>
      <c r="S36" s="379">
        <f>SUM(T36:U36)</f>
        <v>158.5</v>
      </c>
      <c r="T36" s="380">
        <v>153.6</v>
      </c>
      <c r="U36" s="380">
        <v>4.9</v>
      </c>
      <c r="V36" s="380">
        <v>18.5</v>
      </c>
      <c r="W36" s="379">
        <f>SUM(X36:Y36)</f>
        <v>144.5</v>
      </c>
      <c r="X36" s="380">
        <v>140</v>
      </c>
      <c r="Y36" s="380">
        <v>4.5</v>
      </c>
      <c r="Z36" s="380">
        <v>19.5</v>
      </c>
      <c r="AA36" s="379">
        <f>SUM(AB36:AC36)</f>
        <v>161.6</v>
      </c>
      <c r="AB36" s="378">
        <v>147.2</v>
      </c>
      <c r="AC36" s="378">
        <v>14.4</v>
      </c>
    </row>
    <row r="37" spans="1:29" ht="18.75" customHeight="1">
      <c r="A37" s="372" t="s">
        <v>396</v>
      </c>
      <c r="B37" s="380">
        <v>21.4</v>
      </c>
      <c r="C37" s="379">
        <f>SUM(D37:E37)</f>
        <v>168.70000000000002</v>
      </c>
      <c r="D37" s="380">
        <v>158.3</v>
      </c>
      <c r="E37" s="380">
        <v>10.4</v>
      </c>
      <c r="F37" s="380">
        <v>21.9</v>
      </c>
      <c r="G37" s="379">
        <f>SUM(H37:I37)</f>
        <v>172.70000000000002</v>
      </c>
      <c r="H37" s="380">
        <v>157.8</v>
      </c>
      <c r="I37" s="380">
        <v>14.9</v>
      </c>
      <c r="J37" s="380">
        <v>20.9</v>
      </c>
      <c r="K37" s="379">
        <f>SUM(L37:M37)</f>
        <v>167.5</v>
      </c>
      <c r="L37" s="380">
        <v>156.9</v>
      </c>
      <c r="M37" s="380">
        <v>10.6</v>
      </c>
      <c r="N37" s="380">
        <v>22.9</v>
      </c>
      <c r="O37" s="379">
        <f>SUM(P37:Q37)</f>
        <v>177.3</v>
      </c>
      <c r="P37" s="380">
        <v>172.5</v>
      </c>
      <c r="Q37" s="380">
        <v>4.8</v>
      </c>
      <c r="R37" s="380">
        <v>20</v>
      </c>
      <c r="S37" s="379">
        <f>SUM(T37:U37)</f>
        <v>153.4</v>
      </c>
      <c r="T37" s="380">
        <v>148.4</v>
      </c>
      <c r="U37" s="380">
        <v>5</v>
      </c>
      <c r="V37" s="380">
        <v>20.7</v>
      </c>
      <c r="W37" s="379">
        <f>SUM(X37:Y37)</f>
        <v>159.7</v>
      </c>
      <c r="X37" s="380">
        <v>155.5</v>
      </c>
      <c r="Y37" s="380">
        <v>4.2</v>
      </c>
      <c r="Z37" s="380">
        <v>20.7</v>
      </c>
      <c r="AA37" s="379">
        <f>SUM(AB37:AC37)</f>
        <v>173.4</v>
      </c>
      <c r="AB37" s="378">
        <v>156.4</v>
      </c>
      <c r="AC37" s="378">
        <v>17</v>
      </c>
    </row>
    <row r="38" spans="1:29" ht="18.75" customHeight="1">
      <c r="A38" s="372" t="s">
        <v>397</v>
      </c>
      <c r="B38" s="380">
        <v>22.6</v>
      </c>
      <c r="C38" s="379">
        <f>SUM(D38:E38)</f>
        <v>182.10000000000002</v>
      </c>
      <c r="D38" s="380">
        <v>171.8</v>
      </c>
      <c r="E38" s="380">
        <v>10.3</v>
      </c>
      <c r="F38" s="380">
        <v>21.7</v>
      </c>
      <c r="G38" s="379">
        <f>SUM(H38:I38)</f>
        <v>171.4</v>
      </c>
      <c r="H38" s="380">
        <v>156.5</v>
      </c>
      <c r="I38" s="380">
        <v>14.9</v>
      </c>
      <c r="J38" s="380">
        <v>21.1</v>
      </c>
      <c r="K38" s="379">
        <f>SUM(L38:M38)</f>
        <v>170.4</v>
      </c>
      <c r="L38" s="380">
        <v>159</v>
      </c>
      <c r="M38" s="380">
        <v>11.4</v>
      </c>
      <c r="N38" s="380">
        <v>23.3</v>
      </c>
      <c r="O38" s="379">
        <f>SUM(P38:Q38)</f>
        <v>180.9</v>
      </c>
      <c r="P38" s="380">
        <v>178.1</v>
      </c>
      <c r="Q38" s="380">
        <v>2.8</v>
      </c>
      <c r="R38" s="380">
        <v>20.9</v>
      </c>
      <c r="S38" s="379">
        <f>SUM(T38:U38)</f>
        <v>160.5</v>
      </c>
      <c r="T38" s="380">
        <v>154.8</v>
      </c>
      <c r="U38" s="380">
        <v>5.7</v>
      </c>
      <c r="V38" s="380">
        <v>21.2</v>
      </c>
      <c r="W38" s="379">
        <f>SUM(X38:Y38)</f>
        <v>165.8</v>
      </c>
      <c r="X38" s="380">
        <v>157.8</v>
      </c>
      <c r="Y38" s="380">
        <v>8</v>
      </c>
      <c r="Z38" s="380">
        <v>20.6</v>
      </c>
      <c r="AA38" s="379">
        <f>SUM(AB38:AC38)</f>
        <v>173.20000000000002</v>
      </c>
      <c r="AB38" s="378">
        <v>156.3</v>
      </c>
      <c r="AC38" s="378">
        <v>16.9</v>
      </c>
    </row>
    <row r="39" spans="1:29" ht="18.75" customHeight="1">
      <c r="A39" s="364"/>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114"/>
      <c r="AC39" s="114"/>
    </row>
    <row r="40" spans="1:29" ht="18.75" customHeight="1">
      <c r="A40" s="372" t="s">
        <v>398</v>
      </c>
      <c r="B40" s="380">
        <v>20.3</v>
      </c>
      <c r="C40" s="379">
        <f>SUM(D40:E40)</f>
        <v>160.7</v>
      </c>
      <c r="D40" s="380">
        <v>152.5</v>
      </c>
      <c r="E40" s="380">
        <v>8.2</v>
      </c>
      <c r="F40" s="380">
        <v>19.3</v>
      </c>
      <c r="G40" s="379">
        <f>SUM(H40:I40)</f>
        <v>151.5</v>
      </c>
      <c r="H40" s="380">
        <v>138.9</v>
      </c>
      <c r="I40" s="380">
        <v>12.6</v>
      </c>
      <c r="J40" s="380">
        <v>20.2</v>
      </c>
      <c r="K40" s="379">
        <f>SUM(L40:M40)</f>
        <v>160.20000000000002</v>
      </c>
      <c r="L40" s="380">
        <v>150.4</v>
      </c>
      <c r="M40" s="380">
        <v>9.8</v>
      </c>
      <c r="N40" s="380">
        <v>23.3</v>
      </c>
      <c r="O40" s="379">
        <f>SUM(P40:Q40)</f>
        <v>181.5</v>
      </c>
      <c r="P40" s="380">
        <v>178.5</v>
      </c>
      <c r="Q40" s="380">
        <v>3</v>
      </c>
      <c r="R40" s="380">
        <v>20</v>
      </c>
      <c r="S40" s="379">
        <f>SUM(T40:U40)</f>
        <v>151.70000000000002</v>
      </c>
      <c r="T40" s="380">
        <v>147.8</v>
      </c>
      <c r="U40" s="380">
        <v>3.9</v>
      </c>
      <c r="V40" s="380">
        <v>20.8</v>
      </c>
      <c r="W40" s="379">
        <f>SUM(X40:Y40)</f>
        <v>154.2</v>
      </c>
      <c r="X40" s="380">
        <v>150</v>
      </c>
      <c r="Y40" s="380">
        <v>4.2</v>
      </c>
      <c r="Z40" s="380">
        <v>19.3</v>
      </c>
      <c r="AA40" s="379">
        <f>SUM(AB40:AC40)</f>
        <v>160.6</v>
      </c>
      <c r="AB40" s="378">
        <v>144.7</v>
      </c>
      <c r="AC40" s="378">
        <v>15.9</v>
      </c>
    </row>
    <row r="41" spans="1:29" ht="18.75" customHeight="1">
      <c r="A41" s="372" t="s">
        <v>399</v>
      </c>
      <c r="B41" s="380">
        <v>22.9</v>
      </c>
      <c r="C41" s="379">
        <f>SUM(D41:E41)</f>
        <v>180.1</v>
      </c>
      <c r="D41" s="380">
        <v>171.9</v>
      </c>
      <c r="E41" s="380">
        <v>8.2</v>
      </c>
      <c r="F41" s="380">
        <v>21.5</v>
      </c>
      <c r="G41" s="379">
        <f>SUM(H41:I41)</f>
        <v>168.39999999999998</v>
      </c>
      <c r="H41" s="380">
        <v>155.2</v>
      </c>
      <c r="I41" s="380">
        <v>13.2</v>
      </c>
      <c r="J41" s="380">
        <v>21.8</v>
      </c>
      <c r="K41" s="379">
        <f>SUM(L41:M41)</f>
        <v>172.1</v>
      </c>
      <c r="L41" s="380">
        <v>163.5</v>
      </c>
      <c r="M41" s="380">
        <v>8.6</v>
      </c>
      <c r="N41" s="380">
        <v>23.4</v>
      </c>
      <c r="O41" s="379">
        <f>SUM(P41:Q41)</f>
        <v>181.7</v>
      </c>
      <c r="P41" s="380">
        <v>178.2</v>
      </c>
      <c r="Q41" s="380">
        <v>3.5</v>
      </c>
      <c r="R41" s="387">
        <v>21.5</v>
      </c>
      <c r="S41" s="379">
        <f>SUM(T41:U41)</f>
        <v>163.39999999999998</v>
      </c>
      <c r="T41" s="380">
        <v>159.2</v>
      </c>
      <c r="U41" s="380">
        <v>4.2</v>
      </c>
      <c r="V41" s="380">
        <v>22.7</v>
      </c>
      <c r="W41" s="379">
        <f>SUM(X41:Y41)</f>
        <v>173.79999999999998</v>
      </c>
      <c r="X41" s="380">
        <v>169.7</v>
      </c>
      <c r="Y41" s="380">
        <v>4.1</v>
      </c>
      <c r="Z41" s="380">
        <v>21</v>
      </c>
      <c r="AA41" s="379">
        <f>SUM(AB41:AC41)</f>
        <v>171.4</v>
      </c>
      <c r="AB41" s="378">
        <v>158.1</v>
      </c>
      <c r="AC41" s="378">
        <v>13.3</v>
      </c>
    </row>
    <row r="42" spans="1:29" ht="18.75" customHeight="1">
      <c r="A42" s="372" t="s">
        <v>400</v>
      </c>
      <c r="B42" s="380">
        <v>22</v>
      </c>
      <c r="C42" s="379">
        <f>SUM(D42:E42)</f>
        <v>174.5</v>
      </c>
      <c r="D42" s="380">
        <v>166.9</v>
      </c>
      <c r="E42" s="380">
        <v>7.6</v>
      </c>
      <c r="F42" s="380">
        <v>21.7</v>
      </c>
      <c r="G42" s="379">
        <f>SUM(H42:I42)</f>
        <v>168.89999999999998</v>
      </c>
      <c r="H42" s="380">
        <v>156.2</v>
      </c>
      <c r="I42" s="380">
        <v>12.7</v>
      </c>
      <c r="J42" s="380">
        <v>21.6</v>
      </c>
      <c r="K42" s="379">
        <f>SUM(L42:M42)</f>
        <v>169.9</v>
      </c>
      <c r="L42" s="380">
        <v>161.5</v>
      </c>
      <c r="M42" s="380">
        <v>8.4</v>
      </c>
      <c r="N42" s="380">
        <v>23.9</v>
      </c>
      <c r="O42" s="379">
        <f>SUM(P42:Q42)</f>
        <v>186.8</v>
      </c>
      <c r="P42" s="380">
        <v>181.5</v>
      </c>
      <c r="Q42" s="380">
        <v>5.3</v>
      </c>
      <c r="R42" s="387">
        <v>20.9</v>
      </c>
      <c r="S42" s="379">
        <f>SUM(T42:U42)</f>
        <v>159.6</v>
      </c>
      <c r="T42" s="380">
        <v>155.1</v>
      </c>
      <c r="U42" s="380">
        <v>4.5</v>
      </c>
      <c r="V42" s="380">
        <v>21.5</v>
      </c>
      <c r="W42" s="379">
        <f>SUM(X42:Y42)</f>
        <v>162.1</v>
      </c>
      <c r="X42" s="380">
        <v>159.1</v>
      </c>
      <c r="Y42" s="380">
        <v>3</v>
      </c>
      <c r="Z42" s="380">
        <v>21.2</v>
      </c>
      <c r="AA42" s="379">
        <f>SUM(AB42:AC42)</f>
        <v>172.7</v>
      </c>
      <c r="AB42" s="378">
        <v>159.7</v>
      </c>
      <c r="AC42" s="378">
        <v>13</v>
      </c>
    </row>
    <row r="43" spans="1:29" ht="18.75" customHeight="1">
      <c r="A43" s="372" t="s">
        <v>401</v>
      </c>
      <c r="B43" s="380">
        <v>20.1</v>
      </c>
      <c r="C43" s="379">
        <f>SUM(D43:E43)</f>
        <v>160</v>
      </c>
      <c r="D43" s="380">
        <v>151.1</v>
      </c>
      <c r="E43" s="380">
        <v>8.9</v>
      </c>
      <c r="F43" s="380">
        <v>19.2</v>
      </c>
      <c r="G43" s="379">
        <f>SUM(H43:I43)</f>
        <v>149.8</v>
      </c>
      <c r="H43" s="380">
        <v>137.9</v>
      </c>
      <c r="I43" s="380">
        <v>11.9</v>
      </c>
      <c r="J43" s="380">
        <v>20.4</v>
      </c>
      <c r="K43" s="379">
        <f>SUM(L43:M43)</f>
        <v>161</v>
      </c>
      <c r="L43" s="380">
        <v>152</v>
      </c>
      <c r="M43" s="380">
        <v>9</v>
      </c>
      <c r="N43" s="380">
        <v>23.8</v>
      </c>
      <c r="O43" s="379">
        <f>SUM(P43:Q43)</f>
        <v>186.70000000000002</v>
      </c>
      <c r="P43" s="380">
        <v>180.9</v>
      </c>
      <c r="Q43" s="380">
        <v>5.8</v>
      </c>
      <c r="R43" s="387">
        <v>20.7</v>
      </c>
      <c r="S43" s="379">
        <f>SUM(T43:U43)</f>
        <v>158</v>
      </c>
      <c r="T43" s="380">
        <v>153.7</v>
      </c>
      <c r="U43" s="380">
        <v>4.3</v>
      </c>
      <c r="V43" s="380">
        <v>18.1</v>
      </c>
      <c r="W43" s="379">
        <f>SUM(X43:Y43)</f>
        <v>134.79999999999998</v>
      </c>
      <c r="X43" s="380">
        <v>132.6</v>
      </c>
      <c r="Y43" s="380">
        <v>2.2</v>
      </c>
      <c r="Z43" s="380">
        <v>20.6</v>
      </c>
      <c r="AA43" s="379">
        <f>SUM(AB43:AC43)</f>
        <v>168.79999999999998</v>
      </c>
      <c r="AB43" s="378">
        <v>154.2</v>
      </c>
      <c r="AC43" s="378">
        <v>14.6</v>
      </c>
    </row>
    <row r="44" spans="1:29" ht="18.75" customHeight="1">
      <c r="A44" s="364"/>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114"/>
      <c r="AC44" s="114"/>
    </row>
    <row r="45" spans="1:29" ht="18.75" customHeight="1">
      <c r="A45" s="372" t="s">
        <v>402</v>
      </c>
      <c r="B45" s="380">
        <v>21</v>
      </c>
      <c r="C45" s="379">
        <f>SUM(D45:E45)</f>
        <v>166.29999999999998</v>
      </c>
      <c r="D45" s="380">
        <v>157.7</v>
      </c>
      <c r="E45" s="380">
        <v>8.6</v>
      </c>
      <c r="F45" s="380">
        <v>19.5</v>
      </c>
      <c r="G45" s="379">
        <f>SUM(H45:I45)</f>
        <v>151.5</v>
      </c>
      <c r="H45" s="380">
        <v>140.5</v>
      </c>
      <c r="I45" s="380">
        <v>11</v>
      </c>
      <c r="J45" s="380">
        <v>20.5</v>
      </c>
      <c r="K45" s="379">
        <f>SUM(L45:M45)</f>
        <v>162</v>
      </c>
      <c r="L45" s="380">
        <v>153.5</v>
      </c>
      <c r="M45" s="380">
        <v>8.5</v>
      </c>
      <c r="N45" s="380">
        <v>24</v>
      </c>
      <c r="O45" s="379">
        <f>SUM(P45:Q45)</f>
        <v>187.4</v>
      </c>
      <c r="P45" s="380">
        <v>182.8</v>
      </c>
      <c r="Q45" s="380">
        <v>4.6</v>
      </c>
      <c r="R45" s="380">
        <v>20.5</v>
      </c>
      <c r="S45" s="379">
        <f>SUM(T45:U45)</f>
        <v>155.5</v>
      </c>
      <c r="T45" s="380">
        <v>151</v>
      </c>
      <c r="U45" s="380">
        <v>4.5</v>
      </c>
      <c r="V45" s="380">
        <v>20.5</v>
      </c>
      <c r="W45" s="379">
        <f>SUM(X45:Y45)</f>
        <v>155.5</v>
      </c>
      <c r="X45" s="380">
        <v>152.3</v>
      </c>
      <c r="Y45" s="380">
        <v>3.2</v>
      </c>
      <c r="Z45" s="380">
        <v>19.6</v>
      </c>
      <c r="AA45" s="379">
        <f>SUM(AB45:AC45)</f>
        <v>160.89999999999998</v>
      </c>
      <c r="AB45" s="378">
        <v>147.7</v>
      </c>
      <c r="AC45" s="378">
        <v>13.2</v>
      </c>
    </row>
    <row r="46" spans="1:29" ht="18.75" customHeight="1">
      <c r="A46" s="372" t="s">
        <v>403</v>
      </c>
      <c r="B46" s="380">
        <v>22.1</v>
      </c>
      <c r="C46" s="379">
        <f>SUM(D46:E46)</f>
        <v>174.29999999999998</v>
      </c>
      <c r="D46" s="380">
        <v>166.2</v>
      </c>
      <c r="E46" s="380">
        <v>8.1</v>
      </c>
      <c r="F46" s="380">
        <v>20.3</v>
      </c>
      <c r="G46" s="379">
        <f>SUM(H46:I46)</f>
        <v>158.6</v>
      </c>
      <c r="H46" s="380">
        <v>146.7</v>
      </c>
      <c r="I46" s="380">
        <v>11.9</v>
      </c>
      <c r="J46" s="380">
        <v>21.5</v>
      </c>
      <c r="K46" s="379">
        <f>SUM(L46:M46)</f>
        <v>169.9</v>
      </c>
      <c r="L46" s="380">
        <v>161.1</v>
      </c>
      <c r="M46" s="380">
        <v>8.8</v>
      </c>
      <c r="N46" s="380">
        <v>23.8</v>
      </c>
      <c r="O46" s="379">
        <f>SUM(P46:Q46)</f>
        <v>185.1</v>
      </c>
      <c r="P46" s="380">
        <v>180.4</v>
      </c>
      <c r="Q46" s="380">
        <v>4.7</v>
      </c>
      <c r="R46" s="380">
        <v>20.8</v>
      </c>
      <c r="S46" s="379">
        <f>SUM(T46:U46)</f>
        <v>158</v>
      </c>
      <c r="T46" s="380">
        <v>153.7</v>
      </c>
      <c r="U46" s="380">
        <v>4.3</v>
      </c>
      <c r="V46" s="380">
        <v>21.6</v>
      </c>
      <c r="W46" s="379">
        <f>SUM(X46:Y46)</f>
        <v>162.89999999999998</v>
      </c>
      <c r="X46" s="380">
        <v>160.2</v>
      </c>
      <c r="Y46" s="380">
        <v>2.7</v>
      </c>
      <c r="Z46" s="380">
        <v>21.1</v>
      </c>
      <c r="AA46" s="379">
        <f>SUM(AB46:AC46)</f>
        <v>173.1</v>
      </c>
      <c r="AB46" s="378">
        <v>159</v>
      </c>
      <c r="AC46" s="378">
        <v>14.1</v>
      </c>
    </row>
    <row r="47" spans="1:29" ht="18.75" customHeight="1">
      <c r="A47" s="372" t="s">
        <v>404</v>
      </c>
      <c r="B47" s="380">
        <v>21.8</v>
      </c>
      <c r="C47" s="379">
        <f>SUM(D47:E47)</f>
        <v>172.4</v>
      </c>
      <c r="D47" s="380">
        <v>163.9</v>
      </c>
      <c r="E47" s="380">
        <v>8.5</v>
      </c>
      <c r="F47" s="380">
        <v>19.2</v>
      </c>
      <c r="G47" s="379">
        <f>SUM(H47:I47)</f>
        <v>149.4</v>
      </c>
      <c r="H47" s="380">
        <v>138.4</v>
      </c>
      <c r="I47" s="380">
        <v>11</v>
      </c>
      <c r="J47" s="380">
        <v>20.7</v>
      </c>
      <c r="K47" s="379">
        <f>SUM(L47:M47)</f>
        <v>164.3</v>
      </c>
      <c r="L47" s="380">
        <v>154.3</v>
      </c>
      <c r="M47" s="380">
        <v>10</v>
      </c>
      <c r="N47" s="380">
        <v>24.1</v>
      </c>
      <c r="O47" s="379">
        <f>SUM(P47:Q47)</f>
        <v>189.5</v>
      </c>
      <c r="P47" s="380">
        <v>183.8</v>
      </c>
      <c r="Q47" s="380">
        <v>5.7</v>
      </c>
      <c r="R47" s="380">
        <v>20.5</v>
      </c>
      <c r="S47" s="379">
        <f>SUM(T47:U47)</f>
        <v>156.79999999999998</v>
      </c>
      <c r="T47" s="380">
        <v>152.2</v>
      </c>
      <c r="U47" s="380">
        <v>4.6</v>
      </c>
      <c r="V47" s="380">
        <v>19.6</v>
      </c>
      <c r="W47" s="379">
        <f>SUM(X47:Y47)</f>
        <v>145</v>
      </c>
      <c r="X47" s="380">
        <v>141.8</v>
      </c>
      <c r="Y47" s="380">
        <v>3.2</v>
      </c>
      <c r="Z47" s="380">
        <v>20.6</v>
      </c>
      <c r="AA47" s="379">
        <f>SUM(AB47:AC47)</f>
        <v>170.1</v>
      </c>
      <c r="AB47" s="378">
        <v>154.2</v>
      </c>
      <c r="AC47" s="378">
        <v>15.9</v>
      </c>
    </row>
    <row r="48" spans="1:29" ht="18.75" customHeight="1">
      <c r="A48" s="372" t="s">
        <v>405</v>
      </c>
      <c r="B48" s="380">
        <v>21.4</v>
      </c>
      <c r="C48" s="379">
        <f>SUM(D48:E48)</f>
        <v>170.20000000000002</v>
      </c>
      <c r="D48" s="380">
        <v>161.3</v>
      </c>
      <c r="E48" s="380">
        <v>8.9</v>
      </c>
      <c r="F48" s="380">
        <v>21.2</v>
      </c>
      <c r="G48" s="379">
        <f>SUM(H48:I48)</f>
        <v>166.8</v>
      </c>
      <c r="H48" s="380">
        <v>153.4</v>
      </c>
      <c r="I48" s="380">
        <v>13.4</v>
      </c>
      <c r="J48" s="380">
        <v>20.2</v>
      </c>
      <c r="K48" s="379">
        <f>SUM(L48:M48)</f>
        <v>160</v>
      </c>
      <c r="L48" s="380">
        <v>149.9</v>
      </c>
      <c r="M48" s="380">
        <v>10.1</v>
      </c>
      <c r="N48" s="380">
        <v>24.9</v>
      </c>
      <c r="O48" s="379">
        <f>SUM(P48:Q48)</f>
        <v>194.6</v>
      </c>
      <c r="P48" s="380">
        <v>188.5</v>
      </c>
      <c r="Q48" s="380">
        <v>6.1</v>
      </c>
      <c r="R48" s="380">
        <v>20.1</v>
      </c>
      <c r="S48" s="379">
        <f>SUM(T48:U48)</f>
        <v>151.7</v>
      </c>
      <c r="T48" s="380">
        <v>146.7</v>
      </c>
      <c r="U48" s="380">
        <v>5</v>
      </c>
      <c r="V48" s="380">
        <v>18.4</v>
      </c>
      <c r="W48" s="379">
        <f>SUM(X48:Y48)</f>
        <v>139.29999999999998</v>
      </c>
      <c r="X48" s="380">
        <v>136.7</v>
      </c>
      <c r="Y48" s="380">
        <v>2.6</v>
      </c>
      <c r="Z48" s="380">
        <v>19.9</v>
      </c>
      <c r="AA48" s="379">
        <f>SUM(AB48:AC48)</f>
        <v>164.6</v>
      </c>
      <c r="AB48" s="378">
        <v>148.4</v>
      </c>
      <c r="AC48" s="378">
        <v>16.2</v>
      </c>
    </row>
    <row r="49" spans="1:29" ht="18.75" customHeight="1">
      <c r="A49" s="366"/>
      <c r="B49" s="380"/>
      <c r="C49" s="33"/>
      <c r="D49" s="380"/>
      <c r="E49" s="380"/>
      <c r="F49" s="380"/>
      <c r="G49" s="33"/>
      <c r="H49" s="380"/>
      <c r="I49" s="380"/>
      <c r="J49" s="380"/>
      <c r="K49" s="33"/>
      <c r="L49" s="380"/>
      <c r="M49" s="380"/>
      <c r="N49" s="380"/>
      <c r="O49" s="33"/>
      <c r="P49" s="380"/>
      <c r="Q49" s="380"/>
      <c r="R49" s="380"/>
      <c r="S49" s="33"/>
      <c r="T49" s="380"/>
      <c r="U49" s="380"/>
      <c r="V49" s="380"/>
      <c r="W49" s="33"/>
      <c r="X49" s="380"/>
      <c r="Y49" s="380"/>
      <c r="Z49" s="380"/>
      <c r="AA49" s="33"/>
      <c r="AB49" s="378"/>
      <c r="AC49" s="378"/>
    </row>
    <row r="50" spans="1:29" ht="18.75" customHeight="1">
      <c r="A50" s="250" t="s">
        <v>5</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114"/>
      <c r="AC50" s="114"/>
    </row>
    <row r="51" spans="1:29" ht="18.75" customHeight="1">
      <c r="A51" s="169" t="s">
        <v>358</v>
      </c>
      <c r="B51" s="380">
        <v>21.5</v>
      </c>
      <c r="C51" s="379">
        <f>SUM(D51:E51)</f>
        <v>150.29999999999998</v>
      </c>
      <c r="D51" s="380">
        <v>143.6</v>
      </c>
      <c r="E51" s="380">
        <v>6.7</v>
      </c>
      <c r="F51" s="380">
        <v>18</v>
      </c>
      <c r="G51" s="379">
        <f>SUM(H51:I51)</f>
        <v>135.4</v>
      </c>
      <c r="H51" s="380">
        <v>131</v>
      </c>
      <c r="I51" s="380">
        <v>4.4</v>
      </c>
      <c r="J51" s="380">
        <v>20.3</v>
      </c>
      <c r="K51" s="379">
        <f>SUM(L51:M51)</f>
        <v>149.70000000000002</v>
      </c>
      <c r="L51" s="380">
        <v>145.9</v>
      </c>
      <c r="M51" s="380">
        <v>3.8</v>
      </c>
      <c r="N51" s="380">
        <v>20.6</v>
      </c>
      <c r="O51" s="379">
        <f>SUM(P51:Q51)</f>
        <v>156.79999999999998</v>
      </c>
      <c r="P51" s="380">
        <v>154.1</v>
      </c>
      <c r="Q51" s="380">
        <v>2.7</v>
      </c>
      <c r="R51" s="380">
        <v>21.3</v>
      </c>
      <c r="S51" s="379">
        <f>SUM(T51:U51)</f>
        <v>158.1</v>
      </c>
      <c r="T51" s="380">
        <v>155</v>
      </c>
      <c r="U51" s="380">
        <v>3.1</v>
      </c>
      <c r="V51" s="380">
        <v>18</v>
      </c>
      <c r="W51" s="379">
        <f>SUM(X51:Y51)</f>
        <v>135.2</v>
      </c>
      <c r="X51" s="380">
        <v>133.7</v>
      </c>
      <c r="Y51" s="380">
        <v>1.5</v>
      </c>
      <c r="Z51" s="380">
        <v>20.4</v>
      </c>
      <c r="AA51" s="379">
        <f>SUM(AB51:AC51)</f>
        <v>143.1</v>
      </c>
      <c r="AB51" s="378">
        <v>138</v>
      </c>
      <c r="AC51" s="378">
        <v>5.1</v>
      </c>
    </row>
    <row r="52" spans="1:29" ht="18.75" customHeight="1">
      <c r="A52" s="372" t="s">
        <v>391</v>
      </c>
      <c r="B52" s="380">
        <v>21</v>
      </c>
      <c r="C52" s="379">
        <f>SUM(D52:E52)</f>
        <v>146.39999999999998</v>
      </c>
      <c r="D52" s="380">
        <v>139.7</v>
      </c>
      <c r="E52" s="380">
        <v>6.7</v>
      </c>
      <c r="F52" s="380">
        <v>17.8</v>
      </c>
      <c r="G52" s="379">
        <f>SUM(H52:I52)</f>
        <v>133.6</v>
      </c>
      <c r="H52" s="380">
        <v>129.9</v>
      </c>
      <c r="I52" s="380">
        <v>3.7</v>
      </c>
      <c r="J52" s="380">
        <v>20</v>
      </c>
      <c r="K52" s="379">
        <f>SUM(L52:M52)</f>
        <v>148.70000000000002</v>
      </c>
      <c r="L52" s="380">
        <v>145.3</v>
      </c>
      <c r="M52" s="380">
        <v>3.4</v>
      </c>
      <c r="N52" s="380">
        <v>20.2</v>
      </c>
      <c r="O52" s="379">
        <f>SUM(P52:Q52)</f>
        <v>154.4</v>
      </c>
      <c r="P52" s="380">
        <v>153.1</v>
      </c>
      <c r="Q52" s="380">
        <v>1.3</v>
      </c>
      <c r="R52" s="380">
        <v>20.7</v>
      </c>
      <c r="S52" s="379">
        <f>SUM(T52:U52)</f>
        <v>154.6</v>
      </c>
      <c r="T52" s="380">
        <v>151.5</v>
      </c>
      <c r="U52" s="380">
        <v>3.1</v>
      </c>
      <c r="V52" s="380">
        <v>18.5</v>
      </c>
      <c r="W52" s="379">
        <f>SUM(X52:Y52)</f>
        <v>138.6</v>
      </c>
      <c r="X52" s="380">
        <v>136.9</v>
      </c>
      <c r="Y52" s="380">
        <v>1.7</v>
      </c>
      <c r="Z52" s="380">
        <v>19.8</v>
      </c>
      <c r="AA52" s="379">
        <f>SUM(AB52:AC52)</f>
        <v>142.5</v>
      </c>
      <c r="AB52" s="378">
        <v>136.1</v>
      </c>
      <c r="AC52" s="378">
        <v>6.4</v>
      </c>
    </row>
    <row r="53" spans="1:29" ht="18.75" customHeight="1">
      <c r="A53" s="373" t="s">
        <v>392</v>
      </c>
      <c r="B53" s="317">
        <v>21.2</v>
      </c>
      <c r="C53" s="317">
        <f>SUM(D53:E53)</f>
        <v>150.1</v>
      </c>
      <c r="D53" s="317">
        <v>144.1</v>
      </c>
      <c r="E53" s="317">
        <v>6</v>
      </c>
      <c r="F53" s="317">
        <v>18.4</v>
      </c>
      <c r="G53" s="317">
        <f>SUM(H53:I53)</f>
        <v>135.7</v>
      </c>
      <c r="H53" s="317">
        <v>131.2</v>
      </c>
      <c r="I53" s="317">
        <v>4.5</v>
      </c>
      <c r="J53" s="317">
        <v>19.8</v>
      </c>
      <c r="K53" s="317">
        <f>SUM(L53:M53)</f>
        <v>146.5</v>
      </c>
      <c r="L53" s="317">
        <v>143</v>
      </c>
      <c r="M53" s="317">
        <v>3.5</v>
      </c>
      <c r="N53" s="317">
        <v>19.1</v>
      </c>
      <c r="O53" s="317">
        <f>SUM(P53:Q53)</f>
        <v>144.60000000000002</v>
      </c>
      <c r="P53" s="317">
        <v>143.3</v>
      </c>
      <c r="Q53" s="317">
        <v>1.3</v>
      </c>
      <c r="R53" s="317">
        <v>20.7</v>
      </c>
      <c r="S53" s="317">
        <f>SUM(T53:U53)</f>
        <v>153.3</v>
      </c>
      <c r="T53" s="317">
        <v>150.3</v>
      </c>
      <c r="U53" s="317">
        <v>3</v>
      </c>
      <c r="V53" s="317">
        <v>18.1</v>
      </c>
      <c r="W53" s="317">
        <f>SUM(X53:Y53)</f>
        <v>135.2</v>
      </c>
      <c r="X53" s="317">
        <v>133.5</v>
      </c>
      <c r="Y53" s="317">
        <v>1.7</v>
      </c>
      <c r="Z53" s="317">
        <v>19.7</v>
      </c>
      <c r="AA53" s="317">
        <f>SUM(AB53:AC53)</f>
        <v>143.79999999999998</v>
      </c>
      <c r="AB53" s="317">
        <v>137.1</v>
      </c>
      <c r="AC53" s="317">
        <v>6.7</v>
      </c>
    </row>
    <row r="54" spans="1:29" ht="18.75" customHeight="1">
      <c r="A54" s="87"/>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114"/>
      <c r="AC54" s="114"/>
    </row>
    <row r="55" spans="1:29" ht="18.75" customHeight="1">
      <c r="A55" s="169" t="s">
        <v>357</v>
      </c>
      <c r="B55" s="380">
        <v>19.5</v>
      </c>
      <c r="C55" s="379">
        <f>SUM(D55:E55)</f>
        <v>135.3</v>
      </c>
      <c r="D55" s="380">
        <v>128.8</v>
      </c>
      <c r="E55" s="380">
        <v>6.5</v>
      </c>
      <c r="F55" s="380">
        <v>17.2</v>
      </c>
      <c r="G55" s="379">
        <f>SUM(H55:I55)</f>
        <v>126.60000000000001</v>
      </c>
      <c r="H55" s="380">
        <v>123.2</v>
      </c>
      <c r="I55" s="380">
        <v>3.4</v>
      </c>
      <c r="J55" s="380">
        <v>18.6</v>
      </c>
      <c r="K55" s="379">
        <f>SUM(L55:M55)</f>
        <v>138.5</v>
      </c>
      <c r="L55" s="380">
        <v>134.6</v>
      </c>
      <c r="M55" s="380">
        <v>3.9</v>
      </c>
      <c r="N55" s="380">
        <v>19.4</v>
      </c>
      <c r="O55" s="379">
        <f>SUM(P55:Q55)</f>
        <v>145.7</v>
      </c>
      <c r="P55" s="380">
        <v>144.5</v>
      </c>
      <c r="Q55" s="380">
        <v>1.2</v>
      </c>
      <c r="R55" s="380">
        <v>19.3</v>
      </c>
      <c r="S55" s="379">
        <f>SUM(T55:U55)</f>
        <v>145.20000000000002</v>
      </c>
      <c r="T55" s="380">
        <v>141.4</v>
      </c>
      <c r="U55" s="380">
        <v>3.8</v>
      </c>
      <c r="V55" s="380">
        <v>16.9</v>
      </c>
      <c r="W55" s="379">
        <f>SUM(X55:Y55)</f>
        <v>128.2</v>
      </c>
      <c r="X55" s="380">
        <v>126.1</v>
      </c>
      <c r="Y55" s="380">
        <v>2.1</v>
      </c>
      <c r="Z55" s="380">
        <v>18.2</v>
      </c>
      <c r="AA55" s="379">
        <f>SUM(AB55:AC55)</f>
        <v>130.2</v>
      </c>
      <c r="AB55" s="378">
        <v>123.3</v>
      </c>
      <c r="AC55" s="378">
        <v>6.9</v>
      </c>
    </row>
    <row r="56" spans="1:29" ht="18.75" customHeight="1">
      <c r="A56" s="372" t="s">
        <v>395</v>
      </c>
      <c r="B56" s="379">
        <v>20.8</v>
      </c>
      <c r="C56" s="379">
        <f>SUM(D56:E56)</f>
        <v>148.6</v>
      </c>
      <c r="D56" s="379">
        <v>143</v>
      </c>
      <c r="E56" s="379">
        <v>5.6</v>
      </c>
      <c r="F56" s="379">
        <v>16.3</v>
      </c>
      <c r="G56" s="379">
        <f>SUM(H56:I56)</f>
        <v>122.4</v>
      </c>
      <c r="H56" s="379">
        <v>119</v>
      </c>
      <c r="I56" s="379">
        <v>3.4</v>
      </c>
      <c r="J56" s="379">
        <v>19.4</v>
      </c>
      <c r="K56" s="379">
        <f>SUM(L56:M56)</f>
        <v>143.8</v>
      </c>
      <c r="L56" s="379">
        <v>140.3</v>
      </c>
      <c r="M56" s="379">
        <v>3.5</v>
      </c>
      <c r="N56" s="379">
        <v>18.3</v>
      </c>
      <c r="O56" s="379">
        <f>SUM(P56:Q56)</f>
        <v>139.7</v>
      </c>
      <c r="P56" s="379">
        <v>138.7</v>
      </c>
      <c r="Q56" s="379">
        <v>1</v>
      </c>
      <c r="R56" s="379">
        <v>20.8</v>
      </c>
      <c r="S56" s="379">
        <f>SUM(T56:U56)</f>
        <v>153.5</v>
      </c>
      <c r="T56" s="379">
        <v>150.4</v>
      </c>
      <c r="U56" s="379">
        <v>3.1</v>
      </c>
      <c r="V56" s="379">
        <v>17.3</v>
      </c>
      <c r="W56" s="379">
        <f>SUM(X56:Y56)</f>
        <v>131.7</v>
      </c>
      <c r="X56" s="379">
        <v>129</v>
      </c>
      <c r="Y56" s="379">
        <v>2.7</v>
      </c>
      <c r="Z56" s="379">
        <v>18.9</v>
      </c>
      <c r="AA56" s="379">
        <f>SUM(AB56:AC56)</f>
        <v>138.1</v>
      </c>
      <c r="AB56" s="312">
        <v>131.9</v>
      </c>
      <c r="AC56" s="312">
        <v>6.2</v>
      </c>
    </row>
    <row r="57" spans="1:29" ht="18.75" customHeight="1">
      <c r="A57" s="372" t="s">
        <v>396</v>
      </c>
      <c r="B57" s="380">
        <v>20.5</v>
      </c>
      <c r="C57" s="379">
        <f>SUM(D57:E57)</f>
        <v>146.1</v>
      </c>
      <c r="D57" s="380">
        <v>140.9</v>
      </c>
      <c r="E57" s="380">
        <v>5.2</v>
      </c>
      <c r="F57" s="380">
        <v>19</v>
      </c>
      <c r="G57" s="379">
        <f>SUM(H57:I57)</f>
        <v>139.42</v>
      </c>
      <c r="H57" s="380">
        <v>135.1</v>
      </c>
      <c r="I57" s="380">
        <v>4.32</v>
      </c>
      <c r="J57" s="380">
        <v>19.4</v>
      </c>
      <c r="K57" s="379">
        <f>SUM(L57:M57)</f>
        <v>145.20000000000002</v>
      </c>
      <c r="L57" s="380">
        <v>141.4</v>
      </c>
      <c r="M57" s="380">
        <v>3.8</v>
      </c>
      <c r="N57" s="380">
        <v>17.9</v>
      </c>
      <c r="O57" s="379">
        <f>SUM(P57:Q57)</f>
        <v>139.9</v>
      </c>
      <c r="P57" s="380">
        <v>138.3</v>
      </c>
      <c r="Q57" s="380">
        <v>1.6</v>
      </c>
      <c r="R57" s="380">
        <v>20.3</v>
      </c>
      <c r="S57" s="379">
        <f>SUM(T57:U57)</f>
        <v>148.70000000000002</v>
      </c>
      <c r="T57" s="380">
        <v>146.3</v>
      </c>
      <c r="U57" s="380">
        <v>2.4</v>
      </c>
      <c r="V57" s="380">
        <v>18.5</v>
      </c>
      <c r="W57" s="379">
        <f>SUM(X57:Y57)</f>
        <v>140.39999999999998</v>
      </c>
      <c r="X57" s="380">
        <v>138.2</v>
      </c>
      <c r="Y57" s="380">
        <v>2.2</v>
      </c>
      <c r="Z57" s="380">
        <v>19.6</v>
      </c>
      <c r="AA57" s="379">
        <f>SUM(AB57:AC57)</f>
        <v>145.6</v>
      </c>
      <c r="AB57" s="378">
        <v>137.2</v>
      </c>
      <c r="AC57" s="378">
        <v>8.4</v>
      </c>
    </row>
    <row r="58" spans="1:29" ht="18.75" customHeight="1">
      <c r="A58" s="372" t="s">
        <v>397</v>
      </c>
      <c r="B58" s="380">
        <v>21.9</v>
      </c>
      <c r="C58" s="379">
        <f>SUM(D58:E58)</f>
        <v>157.1</v>
      </c>
      <c r="D58" s="380">
        <v>150.6</v>
      </c>
      <c r="E58" s="380">
        <v>6.5</v>
      </c>
      <c r="F58" s="380">
        <v>18.9</v>
      </c>
      <c r="G58" s="379">
        <f>SUM(H58:I58)</f>
        <v>139.9</v>
      </c>
      <c r="H58" s="380">
        <v>135</v>
      </c>
      <c r="I58" s="380">
        <v>4.9</v>
      </c>
      <c r="J58" s="380">
        <v>20.3</v>
      </c>
      <c r="K58" s="379">
        <f>SUM(L58:M58)</f>
        <v>150.9</v>
      </c>
      <c r="L58" s="380">
        <v>147</v>
      </c>
      <c r="M58" s="380">
        <v>3.9</v>
      </c>
      <c r="N58" s="380">
        <v>17.1</v>
      </c>
      <c r="O58" s="379">
        <f>SUM(P58:Q58)</f>
        <v>133</v>
      </c>
      <c r="P58" s="380">
        <v>131.7</v>
      </c>
      <c r="Q58" s="380">
        <v>1.3</v>
      </c>
      <c r="R58" s="380">
        <v>21.4</v>
      </c>
      <c r="S58" s="379">
        <f>SUM(T58:U58)</f>
        <v>158</v>
      </c>
      <c r="T58" s="380">
        <v>155</v>
      </c>
      <c r="U58" s="380">
        <v>3</v>
      </c>
      <c r="V58" s="380">
        <v>20.1</v>
      </c>
      <c r="W58" s="379">
        <f>SUM(X58:Y58)</f>
        <v>148</v>
      </c>
      <c r="X58" s="380">
        <v>145.2</v>
      </c>
      <c r="Y58" s="380">
        <v>2.8</v>
      </c>
      <c r="Z58" s="380">
        <v>20.5</v>
      </c>
      <c r="AA58" s="379">
        <f>SUM(AB58:AC58)</f>
        <v>151.20000000000002</v>
      </c>
      <c r="AB58" s="378">
        <v>143.8</v>
      </c>
      <c r="AC58" s="378">
        <v>7.4</v>
      </c>
    </row>
    <row r="59" spans="1:29" ht="18.75" customHeight="1">
      <c r="A59" s="364"/>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114"/>
      <c r="AC59" s="114"/>
    </row>
    <row r="60" spans="1:29" ht="18.75" customHeight="1">
      <c r="A60" s="372" t="s">
        <v>398</v>
      </c>
      <c r="B60" s="380">
        <v>20.6</v>
      </c>
      <c r="C60" s="379">
        <f>SUM(D60:E60)</f>
        <v>147.8</v>
      </c>
      <c r="D60" s="380">
        <v>140.9</v>
      </c>
      <c r="E60" s="380">
        <v>6.9</v>
      </c>
      <c r="F60" s="380">
        <v>18.3</v>
      </c>
      <c r="G60" s="379">
        <f>SUM(H60:I60)</f>
        <v>137.8</v>
      </c>
      <c r="H60" s="380">
        <v>133.3</v>
      </c>
      <c r="I60" s="380">
        <v>4.5</v>
      </c>
      <c r="J60" s="380">
        <v>19.5</v>
      </c>
      <c r="K60" s="379">
        <f>SUM(L60:M60)</f>
        <v>144.5</v>
      </c>
      <c r="L60" s="380">
        <v>140.9</v>
      </c>
      <c r="M60" s="380">
        <v>3.6</v>
      </c>
      <c r="N60" s="380">
        <v>18.9</v>
      </c>
      <c r="O60" s="379">
        <f>SUM(P60:Q60)</f>
        <v>141.5</v>
      </c>
      <c r="P60" s="380">
        <v>140.4</v>
      </c>
      <c r="Q60" s="380">
        <v>1.1</v>
      </c>
      <c r="R60" s="380">
        <v>20.2</v>
      </c>
      <c r="S60" s="379">
        <f>SUM(T60:U60)</f>
        <v>149.1</v>
      </c>
      <c r="T60" s="380">
        <v>146.4</v>
      </c>
      <c r="U60" s="380">
        <v>2.7</v>
      </c>
      <c r="V60" s="380">
        <v>19.2</v>
      </c>
      <c r="W60" s="379">
        <f>SUM(X60:Y60)</f>
        <v>143.5</v>
      </c>
      <c r="X60" s="380">
        <v>141.8</v>
      </c>
      <c r="Y60" s="380">
        <v>1.7</v>
      </c>
      <c r="Z60" s="380">
        <v>19.1</v>
      </c>
      <c r="AA60" s="379">
        <f>SUM(AB60:AC60)</f>
        <v>139.4</v>
      </c>
      <c r="AB60" s="378">
        <v>131.8</v>
      </c>
      <c r="AC60" s="378">
        <v>7.6</v>
      </c>
    </row>
    <row r="61" spans="1:29" ht="18.75" customHeight="1">
      <c r="A61" s="372" t="s">
        <v>399</v>
      </c>
      <c r="B61" s="380">
        <v>22.2</v>
      </c>
      <c r="C61" s="379">
        <f>SUM(D61:E61)</f>
        <v>157.39999999999998</v>
      </c>
      <c r="D61" s="380">
        <v>152.2</v>
      </c>
      <c r="E61" s="380">
        <v>5.2</v>
      </c>
      <c r="F61" s="380">
        <v>19.7</v>
      </c>
      <c r="G61" s="379">
        <f>SUM(H61:I61)</f>
        <v>148.20000000000002</v>
      </c>
      <c r="H61" s="380">
        <v>143.8</v>
      </c>
      <c r="I61" s="380">
        <v>4.4</v>
      </c>
      <c r="J61" s="380">
        <v>21.1</v>
      </c>
      <c r="K61" s="379">
        <f>SUM(L61:M61)</f>
        <v>156.3</v>
      </c>
      <c r="L61" s="380">
        <v>153.4</v>
      </c>
      <c r="M61" s="380">
        <v>2.9</v>
      </c>
      <c r="N61" s="380">
        <v>19.7</v>
      </c>
      <c r="O61" s="379">
        <f>SUM(P61:Q61)</f>
        <v>148.5</v>
      </c>
      <c r="P61" s="380">
        <v>147.4</v>
      </c>
      <c r="Q61" s="380">
        <v>1.1</v>
      </c>
      <c r="R61" s="380">
        <v>22</v>
      </c>
      <c r="S61" s="379">
        <f>SUM(T61:U61)</f>
        <v>160.6</v>
      </c>
      <c r="T61" s="380">
        <v>158.1</v>
      </c>
      <c r="U61" s="380">
        <v>2.5</v>
      </c>
      <c r="V61" s="380">
        <v>21.4</v>
      </c>
      <c r="W61" s="379">
        <f>SUM(X61:Y61)</f>
        <v>166.5</v>
      </c>
      <c r="X61" s="380">
        <v>164.7</v>
      </c>
      <c r="Y61" s="380">
        <v>1.8</v>
      </c>
      <c r="Z61" s="380">
        <v>20.4</v>
      </c>
      <c r="AA61" s="379">
        <f>SUM(AB61:AC61)</f>
        <v>147.5</v>
      </c>
      <c r="AB61" s="378">
        <v>142.1</v>
      </c>
      <c r="AC61" s="378">
        <v>5.4</v>
      </c>
    </row>
    <row r="62" spans="1:29" ht="18.75" customHeight="1">
      <c r="A62" s="372" t="s">
        <v>400</v>
      </c>
      <c r="B62" s="380">
        <v>21.6</v>
      </c>
      <c r="C62" s="379">
        <f>SUM(D62:E62)</f>
        <v>153.2</v>
      </c>
      <c r="D62" s="380">
        <v>148.2</v>
      </c>
      <c r="E62" s="380">
        <v>5</v>
      </c>
      <c r="F62" s="380">
        <v>20</v>
      </c>
      <c r="G62" s="379">
        <f>SUM(H62:I62)</f>
        <v>150.8</v>
      </c>
      <c r="H62" s="380">
        <v>146.4</v>
      </c>
      <c r="I62" s="380">
        <v>4.4</v>
      </c>
      <c r="J62" s="380">
        <v>20.1</v>
      </c>
      <c r="K62" s="379">
        <f>SUM(L62:M62)</f>
        <v>147.20000000000002</v>
      </c>
      <c r="L62" s="380">
        <v>144.4</v>
      </c>
      <c r="M62" s="380">
        <v>2.8</v>
      </c>
      <c r="N62" s="380">
        <v>19.5</v>
      </c>
      <c r="O62" s="379">
        <f>SUM(P62:Q62)</f>
        <v>139.5</v>
      </c>
      <c r="P62" s="380">
        <v>138.4</v>
      </c>
      <c r="Q62" s="380">
        <v>1.1</v>
      </c>
      <c r="R62" s="380">
        <v>21.1</v>
      </c>
      <c r="S62" s="379">
        <f>SUM(T62:U62)</f>
        <v>155.60000000000002</v>
      </c>
      <c r="T62" s="380">
        <v>152.8</v>
      </c>
      <c r="U62" s="380">
        <v>2.8</v>
      </c>
      <c r="V62" s="380">
        <v>17.8</v>
      </c>
      <c r="W62" s="379">
        <f>SUM(X62:Y62)</f>
        <v>132.29999999999998</v>
      </c>
      <c r="X62" s="380">
        <v>131.1</v>
      </c>
      <c r="Y62" s="380">
        <v>1.2</v>
      </c>
      <c r="Z62" s="380">
        <v>20.5</v>
      </c>
      <c r="AA62" s="379">
        <f>SUM(AB62:AC62)</f>
        <v>147.2</v>
      </c>
      <c r="AB62" s="378">
        <v>142.5</v>
      </c>
      <c r="AC62" s="378">
        <v>4.7</v>
      </c>
    </row>
    <row r="63" spans="1:29" ht="18.75" customHeight="1">
      <c r="A63" s="372" t="s">
        <v>401</v>
      </c>
      <c r="B63" s="380">
        <v>21.1</v>
      </c>
      <c r="C63" s="379">
        <f>SUM(D63:E63)</f>
        <v>150.5</v>
      </c>
      <c r="D63" s="380">
        <v>144</v>
      </c>
      <c r="E63" s="380">
        <v>6.5</v>
      </c>
      <c r="F63" s="380">
        <v>16.7</v>
      </c>
      <c r="G63" s="379">
        <f>SUM(H63:I63)</f>
        <v>125.5</v>
      </c>
      <c r="H63" s="380">
        <v>121.7</v>
      </c>
      <c r="I63" s="380">
        <v>3.8</v>
      </c>
      <c r="J63" s="380">
        <v>18.9</v>
      </c>
      <c r="K63" s="379">
        <f>SUM(L63:M63)</f>
        <v>141</v>
      </c>
      <c r="L63" s="380">
        <v>137.4</v>
      </c>
      <c r="M63" s="380">
        <v>3.6</v>
      </c>
      <c r="N63" s="380">
        <v>19.5</v>
      </c>
      <c r="O63" s="379">
        <f>SUM(P63:Q63)</f>
        <v>145.29999999999998</v>
      </c>
      <c r="P63" s="380">
        <v>144.2</v>
      </c>
      <c r="Q63" s="380">
        <v>1.1</v>
      </c>
      <c r="R63" s="380">
        <v>20.8</v>
      </c>
      <c r="S63" s="379">
        <f>SUM(T63:U63)</f>
        <v>155.7</v>
      </c>
      <c r="T63" s="380">
        <v>152.6</v>
      </c>
      <c r="U63" s="380">
        <v>3.1</v>
      </c>
      <c r="V63" s="380">
        <v>11.8</v>
      </c>
      <c r="W63" s="379">
        <f>SUM(X63:Y63)</f>
        <v>92.5</v>
      </c>
      <c r="X63" s="380">
        <v>91.4</v>
      </c>
      <c r="Y63" s="380">
        <v>1.1</v>
      </c>
      <c r="Z63" s="380">
        <v>20</v>
      </c>
      <c r="AA63" s="379">
        <f>SUM(AB63:AC63)</f>
        <v>145.8</v>
      </c>
      <c r="AB63" s="378">
        <v>138.5</v>
      </c>
      <c r="AC63" s="378">
        <v>7.3</v>
      </c>
    </row>
    <row r="64" spans="1:29" ht="18.75" customHeight="1">
      <c r="A64" s="364"/>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114"/>
      <c r="AC64" s="114"/>
    </row>
    <row r="65" spans="1:29" ht="18.75" customHeight="1">
      <c r="A65" s="372" t="s">
        <v>402</v>
      </c>
      <c r="B65" s="380">
        <v>21.1</v>
      </c>
      <c r="C65" s="379">
        <f>SUM(D65:E65)</f>
        <v>147.9</v>
      </c>
      <c r="D65" s="380">
        <v>141.8</v>
      </c>
      <c r="E65" s="380">
        <v>6.1</v>
      </c>
      <c r="F65" s="380">
        <v>18.7</v>
      </c>
      <c r="G65" s="379">
        <f>SUM(H65:I65)</f>
        <v>118.10000000000001</v>
      </c>
      <c r="H65" s="380">
        <v>112.7</v>
      </c>
      <c r="I65" s="380">
        <v>5.4</v>
      </c>
      <c r="J65" s="380">
        <v>19.9</v>
      </c>
      <c r="K65" s="379">
        <f>SUM(L65:M65)</f>
        <v>145.6</v>
      </c>
      <c r="L65" s="380">
        <v>142.4</v>
      </c>
      <c r="M65" s="380">
        <v>3.2</v>
      </c>
      <c r="N65" s="380">
        <v>19</v>
      </c>
      <c r="O65" s="379">
        <f>SUM(P65:Q65)</f>
        <v>142.4</v>
      </c>
      <c r="P65" s="380">
        <v>141.4</v>
      </c>
      <c r="Q65" s="380">
        <v>1</v>
      </c>
      <c r="R65" s="380">
        <v>20.7</v>
      </c>
      <c r="S65" s="379">
        <f>SUM(T65:U65)</f>
        <v>152.2</v>
      </c>
      <c r="T65" s="380">
        <v>149.1</v>
      </c>
      <c r="U65" s="380">
        <v>3.1</v>
      </c>
      <c r="V65" s="380">
        <v>18.7</v>
      </c>
      <c r="W65" s="379">
        <f>SUM(X65:Y65)</f>
        <v>137.1</v>
      </c>
      <c r="X65" s="380">
        <v>136.2</v>
      </c>
      <c r="Y65" s="380">
        <v>0.9</v>
      </c>
      <c r="Z65" s="380">
        <v>19.7</v>
      </c>
      <c r="AA65" s="379">
        <f>SUM(AB65:AC65)</f>
        <v>142</v>
      </c>
      <c r="AB65" s="378">
        <v>136</v>
      </c>
      <c r="AC65" s="378">
        <v>6</v>
      </c>
    </row>
    <row r="66" spans="1:29" ht="18.75" customHeight="1">
      <c r="A66" s="372" t="s">
        <v>403</v>
      </c>
      <c r="B66" s="380">
        <v>21.7</v>
      </c>
      <c r="C66" s="379">
        <f>SUM(D66:E66)</f>
        <v>152</v>
      </c>
      <c r="D66" s="380">
        <v>146.5</v>
      </c>
      <c r="E66" s="380">
        <v>5.5</v>
      </c>
      <c r="F66" s="380">
        <v>18.8</v>
      </c>
      <c r="G66" s="379">
        <f>SUM(H66:I66)</f>
        <v>139.9</v>
      </c>
      <c r="H66" s="380">
        <v>135.8</v>
      </c>
      <c r="I66" s="380">
        <v>4.1</v>
      </c>
      <c r="J66" s="380">
        <v>20.4</v>
      </c>
      <c r="K66" s="379">
        <f>SUM(L66:M66)</f>
        <v>150.9</v>
      </c>
      <c r="L66" s="380">
        <v>147.5</v>
      </c>
      <c r="M66" s="380">
        <v>3.4</v>
      </c>
      <c r="N66" s="380">
        <v>20</v>
      </c>
      <c r="O66" s="379">
        <f>SUM(P66:Q66)</f>
        <v>154</v>
      </c>
      <c r="P66" s="380">
        <v>152.3</v>
      </c>
      <c r="Q66" s="380">
        <v>1.7</v>
      </c>
      <c r="R66" s="380">
        <v>20.8</v>
      </c>
      <c r="S66" s="379">
        <f>SUM(T66:U66)</f>
        <v>154.5</v>
      </c>
      <c r="T66" s="380">
        <v>151.4</v>
      </c>
      <c r="U66" s="380">
        <v>3.1</v>
      </c>
      <c r="V66" s="380">
        <v>19.8</v>
      </c>
      <c r="W66" s="379">
        <f>SUM(X66:Y66)</f>
        <v>143.1</v>
      </c>
      <c r="X66" s="380">
        <v>141.4</v>
      </c>
      <c r="Y66" s="380">
        <v>1.7</v>
      </c>
      <c r="Z66" s="380">
        <v>20.4</v>
      </c>
      <c r="AA66" s="379">
        <f>SUM(AB66:AC66)</f>
        <v>148.5</v>
      </c>
      <c r="AB66" s="378">
        <v>142.5</v>
      </c>
      <c r="AC66" s="378">
        <v>6</v>
      </c>
    </row>
    <row r="67" spans="1:29" ht="18.75" customHeight="1">
      <c r="A67" s="372" t="s">
        <v>404</v>
      </c>
      <c r="B67" s="380">
        <v>21.4</v>
      </c>
      <c r="C67" s="379">
        <f>SUM(D67:E67)</f>
        <v>150</v>
      </c>
      <c r="D67" s="380">
        <v>144</v>
      </c>
      <c r="E67" s="380">
        <v>6</v>
      </c>
      <c r="F67" s="380">
        <v>18.6</v>
      </c>
      <c r="G67" s="379">
        <f>SUM(H67:I67)</f>
        <v>140.7</v>
      </c>
      <c r="H67" s="380">
        <v>134.5</v>
      </c>
      <c r="I67" s="380">
        <v>6.2</v>
      </c>
      <c r="J67" s="380">
        <v>20.1</v>
      </c>
      <c r="K67" s="379">
        <f>SUM(L67:M67)</f>
        <v>149.3</v>
      </c>
      <c r="L67" s="380">
        <v>145.8</v>
      </c>
      <c r="M67" s="380">
        <v>3.5</v>
      </c>
      <c r="N67" s="380">
        <v>19.7</v>
      </c>
      <c r="O67" s="379">
        <f>SUM(P67:Q67)</f>
        <v>153.3</v>
      </c>
      <c r="P67" s="380">
        <v>151.3</v>
      </c>
      <c r="Q67" s="380">
        <v>2</v>
      </c>
      <c r="R67" s="380">
        <v>20.8</v>
      </c>
      <c r="S67" s="379">
        <f>SUM(T67:U67)</f>
        <v>154.6</v>
      </c>
      <c r="T67" s="380">
        <v>151.6</v>
      </c>
      <c r="U67" s="380">
        <v>3</v>
      </c>
      <c r="V67" s="380">
        <v>18.8</v>
      </c>
      <c r="W67" s="379">
        <f>SUM(X67:Y67)</f>
        <v>137.1</v>
      </c>
      <c r="X67" s="380">
        <v>135.9</v>
      </c>
      <c r="Y67" s="380">
        <v>1.2</v>
      </c>
      <c r="Z67" s="380">
        <v>20</v>
      </c>
      <c r="AA67" s="379">
        <f>SUM(AB67:AC67)</f>
        <v>146.4</v>
      </c>
      <c r="AB67" s="378">
        <v>139.5</v>
      </c>
      <c r="AC67" s="378">
        <v>6.9</v>
      </c>
    </row>
    <row r="68" spans="1:29" ht="18.75" customHeight="1">
      <c r="A68" s="374" t="s">
        <v>405</v>
      </c>
      <c r="B68" s="376">
        <v>21.4</v>
      </c>
      <c r="C68" s="376">
        <f>SUM(D68:E68)</f>
        <v>152</v>
      </c>
      <c r="D68" s="376">
        <v>145.1</v>
      </c>
      <c r="E68" s="376">
        <v>6.9</v>
      </c>
      <c r="F68" s="376">
        <v>18.8</v>
      </c>
      <c r="G68" s="376">
        <f>SUM(H68:I68)</f>
        <v>140.89999999999998</v>
      </c>
      <c r="H68" s="376">
        <v>135.2</v>
      </c>
      <c r="I68" s="376">
        <v>5.7</v>
      </c>
      <c r="J68" s="376">
        <v>19.4</v>
      </c>
      <c r="K68" s="376">
        <f>SUM(L68:M68)</f>
        <v>144.29999999999998</v>
      </c>
      <c r="L68" s="376">
        <v>140.6</v>
      </c>
      <c r="M68" s="376">
        <v>3.7</v>
      </c>
      <c r="N68" s="376">
        <v>19.7</v>
      </c>
      <c r="O68" s="376">
        <f>SUM(P68:Q68)</f>
        <v>151.5</v>
      </c>
      <c r="P68" s="376">
        <v>150.3</v>
      </c>
      <c r="Q68" s="376">
        <v>1.2</v>
      </c>
      <c r="R68" s="376">
        <v>20.4</v>
      </c>
      <c r="S68" s="376">
        <f>SUM(T68:U68)</f>
        <v>151</v>
      </c>
      <c r="T68" s="376">
        <v>147.7</v>
      </c>
      <c r="U68" s="376">
        <v>3.3</v>
      </c>
      <c r="V68" s="376">
        <v>16.5</v>
      </c>
      <c r="W68" s="376">
        <f>SUM(X68:Y68)</f>
        <v>123.4</v>
      </c>
      <c r="X68" s="376">
        <v>121.9</v>
      </c>
      <c r="Y68" s="376">
        <v>1.5</v>
      </c>
      <c r="Z68" s="376">
        <v>19.5</v>
      </c>
      <c r="AA68" s="376">
        <f>SUM(AB68:AC68)</f>
        <v>142.70000000000002</v>
      </c>
      <c r="AB68" s="309">
        <v>135.4</v>
      </c>
      <c r="AC68" s="309">
        <v>7.3</v>
      </c>
    </row>
    <row r="69" spans="1:29" ht="18.75" customHeight="1">
      <c r="A69" s="4" t="s">
        <v>413</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8.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8.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18.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sheetData>
  <sheetProtection/>
  <mergeCells count="38">
    <mergeCell ref="A3:AC3"/>
    <mergeCell ref="Y7:Y9"/>
    <mergeCell ref="Z7:Z9"/>
    <mergeCell ref="AA7:AA9"/>
    <mergeCell ref="AB7:AB9"/>
    <mergeCell ref="AC7:AC9"/>
    <mergeCell ref="A4:B4"/>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B7:B9"/>
    <mergeCell ref="C7:C9"/>
    <mergeCell ref="D7:D9"/>
    <mergeCell ref="E7:E9"/>
    <mergeCell ref="F7:F9"/>
    <mergeCell ref="J6:M6"/>
    <mergeCell ref="N6:Q6"/>
    <mergeCell ref="R6:U6"/>
    <mergeCell ref="V6:Y6"/>
    <mergeCell ref="Z6:AC6"/>
    <mergeCell ref="B5:E6"/>
    <mergeCell ref="F5:I6"/>
    <mergeCell ref="J5:AC5"/>
  </mergeCells>
  <printOptions horizontalCentered="1"/>
  <pageMargins left="0.5118110236220472" right="0.5118110236220472" top="0.5511811023622047" bottom="0.35433070866141736" header="0" footer="0"/>
  <pageSetup fitToHeight="1" fitToWidth="1" horizontalDpi="600" verticalDpi="600" orientation="landscape" paperSize="8" scale="6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W71"/>
  <sheetViews>
    <sheetView zoomScalePageLayoutView="0" workbookViewId="0" topLeftCell="N1">
      <selection activeCell="W1" sqref="W1"/>
    </sheetView>
  </sheetViews>
  <sheetFormatPr defaultColWidth="8.796875" defaultRowHeight="18.75" customHeight="1"/>
  <cols>
    <col min="1" max="1" width="14.3984375" style="0" customWidth="1"/>
    <col min="2" max="16384" width="10.59765625" style="0" customWidth="1"/>
  </cols>
  <sheetData>
    <row r="1" spans="1:23" ht="18.75" customHeight="1">
      <c r="A1" s="62" t="s">
        <v>446</v>
      </c>
      <c r="W1" s="64" t="s">
        <v>472</v>
      </c>
    </row>
    <row r="3" spans="1:23" ht="18.75" customHeight="1">
      <c r="A3" s="35" t="s">
        <v>471</v>
      </c>
      <c r="B3" s="35"/>
      <c r="C3" s="35"/>
      <c r="D3" s="35"/>
      <c r="E3" s="35"/>
      <c r="F3" s="35"/>
      <c r="G3" s="35"/>
      <c r="H3" s="35"/>
      <c r="I3" s="35"/>
      <c r="J3" s="35"/>
      <c r="K3" s="35"/>
      <c r="L3" s="35"/>
      <c r="M3" s="35"/>
      <c r="N3" s="35"/>
      <c r="O3" s="35"/>
      <c r="P3" s="35"/>
      <c r="Q3" s="35"/>
      <c r="R3" s="35"/>
      <c r="S3" s="35"/>
      <c r="T3" s="35"/>
      <c r="U3" s="35"/>
      <c r="V3" s="35"/>
      <c r="W3" s="35"/>
    </row>
    <row r="4" spans="1:23" ht="18.75" customHeight="1" thickBot="1">
      <c r="A4" s="4" t="s">
        <v>389</v>
      </c>
      <c r="B4" s="128"/>
      <c r="C4" s="128"/>
      <c r="D4" s="128"/>
      <c r="E4" s="128"/>
      <c r="F4" s="128"/>
      <c r="G4" s="128"/>
      <c r="H4" s="128"/>
      <c r="I4" s="128"/>
      <c r="J4" s="128"/>
      <c r="K4" s="128"/>
      <c r="L4" s="415"/>
      <c r="M4" s="415"/>
      <c r="N4" s="128"/>
      <c r="O4" s="128"/>
      <c r="P4" s="128"/>
      <c r="Q4" s="128"/>
      <c r="R4" s="128"/>
      <c r="S4" s="128"/>
      <c r="T4" s="128"/>
      <c r="U4" s="128"/>
      <c r="V4" s="128"/>
      <c r="W4" s="107" t="s">
        <v>0</v>
      </c>
    </row>
    <row r="5" spans="1:23" ht="18.75" customHeight="1">
      <c r="A5" s="371" t="s">
        <v>387</v>
      </c>
      <c r="B5" s="124" t="s">
        <v>470</v>
      </c>
      <c r="C5" s="414" t="s">
        <v>469</v>
      </c>
      <c r="D5" s="125" t="s">
        <v>468</v>
      </c>
      <c r="E5" s="143" t="s">
        <v>467</v>
      </c>
      <c r="F5" s="144"/>
      <c r="G5" s="144"/>
      <c r="H5" s="144"/>
      <c r="I5" s="144"/>
      <c r="J5" s="144"/>
      <c r="K5" s="144"/>
      <c r="L5" s="144"/>
      <c r="M5" s="144"/>
      <c r="N5" s="142"/>
      <c r="O5" s="413" t="s">
        <v>466</v>
      </c>
      <c r="P5" s="413" t="s">
        <v>465</v>
      </c>
      <c r="Q5" s="413" t="s">
        <v>464</v>
      </c>
      <c r="R5" s="413" t="s">
        <v>463</v>
      </c>
      <c r="S5" s="143" t="s">
        <v>462</v>
      </c>
      <c r="T5" s="144"/>
      <c r="U5" s="144"/>
      <c r="V5" s="144"/>
      <c r="W5" s="144"/>
    </row>
    <row r="6" spans="1:23" ht="18.75" customHeight="1">
      <c r="A6" s="389"/>
      <c r="B6" s="121"/>
      <c r="C6" s="404"/>
      <c r="D6" s="122"/>
      <c r="E6" s="412" t="s">
        <v>461</v>
      </c>
      <c r="F6" s="407" t="s">
        <v>460</v>
      </c>
      <c r="G6" s="412" t="s">
        <v>459</v>
      </c>
      <c r="H6" s="411" t="s">
        <v>458</v>
      </c>
      <c r="I6" s="410" t="s">
        <v>457</v>
      </c>
      <c r="J6" s="410" t="s">
        <v>456</v>
      </c>
      <c r="K6" s="407" t="s">
        <v>455</v>
      </c>
      <c r="L6" s="409" t="s">
        <v>454</v>
      </c>
      <c r="M6" s="408" t="s">
        <v>453</v>
      </c>
      <c r="N6" s="407" t="s">
        <v>452</v>
      </c>
      <c r="O6" s="400"/>
      <c r="P6" s="400"/>
      <c r="Q6" s="400"/>
      <c r="R6" s="400"/>
      <c r="S6" s="407" t="s">
        <v>451</v>
      </c>
      <c r="T6" s="406" t="s">
        <v>450</v>
      </c>
      <c r="U6" s="166" t="s">
        <v>449</v>
      </c>
      <c r="V6" s="166" t="s">
        <v>448</v>
      </c>
      <c r="W6" s="405" t="s">
        <v>447</v>
      </c>
    </row>
    <row r="7" spans="1:23" ht="18.75" customHeight="1">
      <c r="A7" s="368" t="s">
        <v>363</v>
      </c>
      <c r="B7" s="121"/>
      <c r="C7" s="404"/>
      <c r="D7" s="122"/>
      <c r="E7" s="121"/>
      <c r="F7" s="400"/>
      <c r="G7" s="121"/>
      <c r="H7" s="403"/>
      <c r="I7" s="402"/>
      <c r="J7" s="402"/>
      <c r="K7" s="400"/>
      <c r="L7" s="121"/>
      <c r="M7" s="401"/>
      <c r="N7" s="400"/>
      <c r="O7" s="400"/>
      <c r="P7" s="400"/>
      <c r="Q7" s="400"/>
      <c r="R7" s="400"/>
      <c r="S7" s="400"/>
      <c r="T7" s="400"/>
      <c r="U7" s="122"/>
      <c r="V7" s="122"/>
      <c r="W7" s="343"/>
    </row>
    <row r="8" spans="1:23" ht="18.75" customHeight="1">
      <c r="A8" s="367"/>
      <c r="B8" s="117"/>
      <c r="C8" s="228"/>
      <c r="D8" s="118"/>
      <c r="E8" s="117"/>
      <c r="F8" s="396"/>
      <c r="G8" s="117"/>
      <c r="H8" s="399"/>
      <c r="I8" s="398"/>
      <c r="J8" s="398"/>
      <c r="K8" s="396"/>
      <c r="L8" s="117"/>
      <c r="M8" s="397"/>
      <c r="N8" s="396"/>
      <c r="O8" s="396"/>
      <c r="P8" s="396"/>
      <c r="Q8" s="396"/>
      <c r="R8" s="396"/>
      <c r="S8" s="396"/>
      <c r="T8" s="396"/>
      <c r="U8" s="118"/>
      <c r="V8" s="118"/>
      <c r="W8" s="98"/>
    </row>
    <row r="9" spans="1:23" ht="18.75" customHeight="1">
      <c r="A9" s="29" t="s">
        <v>359</v>
      </c>
      <c r="B9" s="5"/>
      <c r="C9" s="5"/>
      <c r="D9" s="5"/>
      <c r="E9" s="5"/>
      <c r="F9" s="5"/>
      <c r="G9" s="5"/>
      <c r="H9" s="5"/>
      <c r="I9" s="5"/>
      <c r="J9" s="5"/>
      <c r="K9" s="5"/>
      <c r="L9" s="5"/>
      <c r="M9" s="5"/>
      <c r="N9" s="5"/>
      <c r="O9" s="5"/>
      <c r="P9" s="5"/>
      <c r="Q9" s="5"/>
      <c r="R9" s="5"/>
      <c r="S9" s="5"/>
      <c r="T9" s="5"/>
      <c r="U9" s="5"/>
      <c r="V9" s="5"/>
      <c r="W9" s="5"/>
    </row>
    <row r="10" spans="1:23" ht="18.75" customHeight="1">
      <c r="A10" s="169" t="s">
        <v>358</v>
      </c>
      <c r="B10" s="148">
        <f>SUM(C10,S10)</f>
        <v>217229</v>
      </c>
      <c r="C10" s="31">
        <v>146471</v>
      </c>
      <c r="D10" s="31">
        <v>14091</v>
      </c>
      <c r="E10" s="32">
        <v>74263</v>
      </c>
      <c r="F10" s="31">
        <v>6124</v>
      </c>
      <c r="G10" s="31">
        <v>9374</v>
      </c>
      <c r="H10" s="31">
        <v>4963</v>
      </c>
      <c r="I10" s="31">
        <v>3434</v>
      </c>
      <c r="J10" s="31">
        <v>1923</v>
      </c>
      <c r="K10" s="31">
        <v>5285</v>
      </c>
      <c r="L10" s="31">
        <v>14524</v>
      </c>
      <c r="M10" s="31">
        <v>18022</v>
      </c>
      <c r="N10" s="31">
        <v>10612</v>
      </c>
      <c r="O10" s="219" t="s">
        <v>305</v>
      </c>
      <c r="P10" s="31">
        <v>23537</v>
      </c>
      <c r="Q10" s="31">
        <v>24190</v>
      </c>
      <c r="R10" s="31">
        <v>8265</v>
      </c>
      <c r="S10" s="32">
        <v>70758</v>
      </c>
      <c r="T10" s="31">
        <v>10991</v>
      </c>
      <c r="U10" s="31">
        <v>19709</v>
      </c>
      <c r="V10" s="31">
        <v>14817</v>
      </c>
      <c r="W10" s="31">
        <v>25246</v>
      </c>
    </row>
    <row r="11" spans="1:23" ht="18.75" customHeight="1">
      <c r="A11" s="372" t="s">
        <v>391</v>
      </c>
      <c r="B11" s="148">
        <v>215640</v>
      </c>
      <c r="C11" s="31">
        <v>144466</v>
      </c>
      <c r="D11" s="31">
        <v>13887</v>
      </c>
      <c r="E11" s="32">
        <v>73847</v>
      </c>
      <c r="F11" s="31">
        <v>6115</v>
      </c>
      <c r="G11" s="31">
        <v>8800</v>
      </c>
      <c r="H11" s="31">
        <v>4706</v>
      </c>
      <c r="I11" s="31">
        <v>3630</v>
      </c>
      <c r="J11" s="31">
        <v>1949</v>
      </c>
      <c r="K11" s="31">
        <v>5615</v>
      </c>
      <c r="L11" s="31">
        <v>14678</v>
      </c>
      <c r="M11" s="31">
        <v>17641</v>
      </c>
      <c r="N11" s="31">
        <v>10714</v>
      </c>
      <c r="O11" s="219" t="s">
        <v>305</v>
      </c>
      <c r="P11" s="31">
        <v>22921</v>
      </c>
      <c r="Q11" s="31">
        <v>23435</v>
      </c>
      <c r="R11" s="31">
        <v>8302</v>
      </c>
      <c r="S11" s="32">
        <v>71175</v>
      </c>
      <c r="T11" s="31">
        <v>10435</v>
      </c>
      <c r="U11" s="31">
        <v>20575</v>
      </c>
      <c r="V11" s="31">
        <v>14787</v>
      </c>
      <c r="W11" s="31">
        <v>25377</v>
      </c>
    </row>
    <row r="12" spans="1:23" ht="18.75" customHeight="1">
      <c r="A12" s="373" t="s">
        <v>392</v>
      </c>
      <c r="B12" s="133">
        <f>SUM(B14:B27)/12</f>
        <v>213524.75</v>
      </c>
      <c r="C12" s="22">
        <f>SUM(C14:C27)/12</f>
        <v>142398.75</v>
      </c>
      <c r="D12" s="22">
        <f>SUM(D14:D27)/12</f>
        <v>13591.333333333334</v>
      </c>
      <c r="E12" s="22">
        <f>SUM(E14:E27)/12</f>
        <v>73396.41666666667</v>
      </c>
      <c r="F12" s="22">
        <v>6044</v>
      </c>
      <c r="G12" s="22">
        <v>8531</v>
      </c>
      <c r="H12" s="22">
        <v>4660</v>
      </c>
      <c r="I12" s="22">
        <v>3714</v>
      </c>
      <c r="J12" s="22">
        <v>1888</v>
      </c>
      <c r="K12" s="22">
        <f>SUM(K14:K27)/12</f>
        <v>5554.916666666667</v>
      </c>
      <c r="L12" s="22">
        <v>14648</v>
      </c>
      <c r="M12" s="22">
        <f>SUM(M14:M27)/12</f>
        <v>17746.833333333332</v>
      </c>
      <c r="N12" s="22">
        <f>SUM(N14:N27)/12</f>
        <v>10611.333333333334</v>
      </c>
      <c r="O12" s="395" t="s">
        <v>305</v>
      </c>
      <c r="P12" s="22">
        <f>SUM(P14:P27)/12</f>
        <v>22524</v>
      </c>
      <c r="Q12" s="22">
        <f>SUM(Q14:Q27)/12</f>
        <v>22812.916666666668</v>
      </c>
      <c r="R12" s="22">
        <v>7999</v>
      </c>
      <c r="S12" s="22">
        <f>SUM(S14:S27)/12</f>
        <v>71126</v>
      </c>
      <c r="T12" s="22">
        <f>SUM(T14:T27)/12</f>
        <v>9541.916666666666</v>
      </c>
      <c r="U12" s="22">
        <f>SUM(U14:U27)/12</f>
        <v>21089.083333333332</v>
      </c>
      <c r="V12" s="22">
        <f>SUM(V14:V27)/12</f>
        <v>14598.833333333334</v>
      </c>
      <c r="W12" s="22">
        <f>SUM(W14:W27)/12</f>
        <v>25896.166666666668</v>
      </c>
    </row>
    <row r="13" spans="1:23" ht="18.75" customHeight="1">
      <c r="A13" s="87"/>
      <c r="B13" s="222"/>
      <c r="C13" s="222"/>
      <c r="D13" s="222"/>
      <c r="E13" s="222"/>
      <c r="F13" s="222"/>
      <c r="G13" s="222"/>
      <c r="H13" s="222"/>
      <c r="I13" s="222"/>
      <c r="J13" s="222"/>
      <c r="K13" s="222"/>
      <c r="L13" s="222"/>
      <c r="M13" s="222"/>
      <c r="N13" s="222"/>
      <c r="O13" s="222"/>
      <c r="P13" s="222"/>
      <c r="Q13" s="222"/>
      <c r="R13" s="222"/>
      <c r="S13" s="222"/>
      <c r="T13" s="222"/>
      <c r="U13" s="222"/>
      <c r="V13" s="222"/>
      <c r="W13" s="222"/>
    </row>
    <row r="14" spans="1:23" ht="18.75" customHeight="1">
      <c r="A14" s="169" t="s">
        <v>357</v>
      </c>
      <c r="B14" s="148">
        <f>SUM(C14,S14)</f>
        <v>214578</v>
      </c>
      <c r="C14" s="31">
        <v>144166</v>
      </c>
      <c r="D14" s="31">
        <v>13520</v>
      </c>
      <c r="E14" s="32">
        <f>SUM(F14:N14)</f>
        <v>73723</v>
      </c>
      <c r="F14" s="31">
        <v>6100</v>
      </c>
      <c r="G14" s="31">
        <v>8595</v>
      </c>
      <c r="H14" s="31">
        <v>4745</v>
      </c>
      <c r="I14" s="31">
        <v>3667</v>
      </c>
      <c r="J14" s="31">
        <v>1917</v>
      </c>
      <c r="K14" s="31">
        <v>5604</v>
      </c>
      <c r="L14" s="31">
        <v>14758</v>
      </c>
      <c r="M14" s="31">
        <v>17601</v>
      </c>
      <c r="N14" s="31">
        <v>10736</v>
      </c>
      <c r="O14" s="149" t="s">
        <v>305</v>
      </c>
      <c r="P14" s="31">
        <v>23170</v>
      </c>
      <c r="Q14" s="31">
        <v>23377</v>
      </c>
      <c r="R14" s="31">
        <v>8302</v>
      </c>
      <c r="S14" s="32">
        <f>SUM(T14:W14)</f>
        <v>70412</v>
      </c>
      <c r="T14" s="31">
        <v>9854</v>
      </c>
      <c r="U14" s="31">
        <v>20668</v>
      </c>
      <c r="V14" s="31">
        <v>14796</v>
      </c>
      <c r="W14" s="31">
        <v>25094</v>
      </c>
    </row>
    <row r="15" spans="1:23" ht="18.75" customHeight="1">
      <c r="A15" s="372" t="s">
        <v>395</v>
      </c>
      <c r="B15" s="148">
        <f>SUM(C15,S15)</f>
        <v>213829</v>
      </c>
      <c r="C15" s="31">
        <v>143791</v>
      </c>
      <c r="D15" s="31">
        <v>13395</v>
      </c>
      <c r="E15" s="32">
        <f>SUM(F15:N15)</f>
        <v>73459</v>
      </c>
      <c r="F15" s="31">
        <v>6018</v>
      </c>
      <c r="G15" s="31">
        <v>8595</v>
      </c>
      <c r="H15" s="31">
        <v>4720</v>
      </c>
      <c r="I15" s="31">
        <v>3663</v>
      </c>
      <c r="J15" s="31">
        <v>1908</v>
      </c>
      <c r="K15" s="31">
        <v>5564</v>
      </c>
      <c r="L15" s="31">
        <v>14700</v>
      </c>
      <c r="M15" s="31">
        <v>17572</v>
      </c>
      <c r="N15" s="31">
        <v>10719</v>
      </c>
      <c r="O15" s="149" t="s">
        <v>305</v>
      </c>
      <c r="P15" s="31">
        <v>23337</v>
      </c>
      <c r="Q15" s="31">
        <v>23146</v>
      </c>
      <c r="R15" s="31">
        <v>8380</v>
      </c>
      <c r="S15" s="32">
        <f>SUM(T15:W15)</f>
        <v>70038</v>
      </c>
      <c r="T15" s="31">
        <v>9626</v>
      </c>
      <c r="U15" s="31">
        <v>20623</v>
      </c>
      <c r="V15" s="31">
        <v>14795</v>
      </c>
      <c r="W15" s="31">
        <v>24994</v>
      </c>
    </row>
    <row r="16" spans="1:23" ht="18.75" customHeight="1">
      <c r="A16" s="372" t="s">
        <v>396</v>
      </c>
      <c r="B16" s="148">
        <f>SUM(C16,S16)</f>
        <v>212266</v>
      </c>
      <c r="C16" s="31">
        <v>142640</v>
      </c>
      <c r="D16" s="31">
        <v>13391</v>
      </c>
      <c r="E16" s="32">
        <f>SUM(F16:N16)</f>
        <v>73287</v>
      </c>
      <c r="F16" s="31">
        <v>6001</v>
      </c>
      <c r="G16" s="31">
        <v>8622</v>
      </c>
      <c r="H16" s="31">
        <v>4711</v>
      </c>
      <c r="I16" s="31">
        <v>3656</v>
      </c>
      <c r="J16" s="31">
        <v>1908</v>
      </c>
      <c r="K16" s="31">
        <v>5635</v>
      </c>
      <c r="L16" s="31">
        <v>14607</v>
      </c>
      <c r="M16" s="31">
        <v>17494</v>
      </c>
      <c r="N16" s="31">
        <v>10653</v>
      </c>
      <c r="O16" s="149" t="s">
        <v>305</v>
      </c>
      <c r="P16" s="31">
        <v>22711</v>
      </c>
      <c r="Q16" s="31">
        <v>22995</v>
      </c>
      <c r="R16" s="31">
        <v>8199</v>
      </c>
      <c r="S16" s="32">
        <f>SUM(T16:W16)</f>
        <v>69626</v>
      </c>
      <c r="T16" s="31">
        <v>9540</v>
      </c>
      <c r="U16" s="31">
        <v>20664</v>
      </c>
      <c r="V16" s="31">
        <v>14448</v>
      </c>
      <c r="W16" s="31">
        <v>24974</v>
      </c>
    </row>
    <row r="17" spans="1:23" ht="18.75" customHeight="1">
      <c r="A17" s="372" t="s">
        <v>397</v>
      </c>
      <c r="B17" s="148">
        <f>SUM(C17,S17)</f>
        <v>216007</v>
      </c>
      <c r="C17" s="31">
        <v>145024</v>
      </c>
      <c r="D17" s="31">
        <v>13900</v>
      </c>
      <c r="E17" s="32">
        <f>SUM(F17:N17)</f>
        <v>74855</v>
      </c>
      <c r="F17" s="31">
        <v>6100</v>
      </c>
      <c r="G17" s="31">
        <v>8743</v>
      </c>
      <c r="H17" s="31">
        <v>4740</v>
      </c>
      <c r="I17" s="31">
        <v>3862</v>
      </c>
      <c r="J17" s="31">
        <v>1943</v>
      </c>
      <c r="K17" s="31">
        <v>5717</v>
      </c>
      <c r="L17" s="31">
        <v>14944</v>
      </c>
      <c r="M17" s="31">
        <v>17970</v>
      </c>
      <c r="N17" s="31">
        <v>10836</v>
      </c>
      <c r="O17" s="149" t="s">
        <v>305</v>
      </c>
      <c r="P17" s="31">
        <v>22833</v>
      </c>
      <c r="Q17" s="31">
        <v>23146</v>
      </c>
      <c r="R17" s="31">
        <v>8240</v>
      </c>
      <c r="S17" s="32">
        <f>SUM(T17:W17)</f>
        <v>70983</v>
      </c>
      <c r="T17" s="31">
        <v>9430</v>
      </c>
      <c r="U17" s="31">
        <v>21145</v>
      </c>
      <c r="V17" s="31">
        <v>14386</v>
      </c>
      <c r="W17" s="31">
        <v>26022</v>
      </c>
    </row>
    <row r="18" spans="1:23" ht="18.75" customHeight="1">
      <c r="A18" s="364"/>
      <c r="B18" s="222"/>
      <c r="C18" s="222"/>
      <c r="D18" s="222"/>
      <c r="E18" s="222"/>
      <c r="F18" s="222"/>
      <c r="G18" s="222"/>
      <c r="H18" s="222"/>
      <c r="I18" s="222"/>
      <c r="J18" s="222"/>
      <c r="K18" s="222"/>
      <c r="L18" s="222"/>
      <c r="M18" s="222"/>
      <c r="N18" s="222"/>
      <c r="O18" s="222"/>
      <c r="P18" s="222"/>
      <c r="Q18" s="222"/>
      <c r="R18" s="222"/>
      <c r="S18" s="222"/>
      <c r="T18" s="222"/>
      <c r="U18" s="222"/>
      <c r="V18" s="222"/>
      <c r="W18" s="222"/>
    </row>
    <row r="19" spans="1:23" ht="18.75" customHeight="1">
      <c r="A19" s="372" t="s">
        <v>398</v>
      </c>
      <c r="B19" s="148">
        <f>SUM(C19,S19)</f>
        <v>215574</v>
      </c>
      <c r="C19" s="31">
        <v>144303</v>
      </c>
      <c r="D19" s="31">
        <v>13891</v>
      </c>
      <c r="E19" s="32">
        <f>SUM(F19:N19)</f>
        <v>74515</v>
      </c>
      <c r="F19" s="31">
        <v>6149</v>
      </c>
      <c r="G19" s="31">
        <v>8706</v>
      </c>
      <c r="H19" s="31">
        <v>4710</v>
      </c>
      <c r="I19" s="31">
        <v>3846</v>
      </c>
      <c r="J19" s="31">
        <v>1934</v>
      </c>
      <c r="K19" s="31">
        <v>5616</v>
      </c>
      <c r="L19" s="31">
        <v>14865</v>
      </c>
      <c r="M19" s="31">
        <v>17979</v>
      </c>
      <c r="N19" s="31">
        <v>10710</v>
      </c>
      <c r="O19" s="149" t="s">
        <v>305</v>
      </c>
      <c r="P19" s="31">
        <v>22505</v>
      </c>
      <c r="Q19" s="31">
        <v>23089</v>
      </c>
      <c r="R19" s="31">
        <v>8232</v>
      </c>
      <c r="S19" s="32">
        <f>SUM(T19:W19)</f>
        <v>71271</v>
      </c>
      <c r="T19" s="31">
        <v>9447</v>
      </c>
      <c r="U19" s="31">
        <v>21160</v>
      </c>
      <c r="V19" s="31">
        <v>14438</v>
      </c>
      <c r="W19" s="31">
        <v>26226</v>
      </c>
    </row>
    <row r="20" spans="1:23" ht="18.75" customHeight="1">
      <c r="A20" s="372" t="s">
        <v>399</v>
      </c>
      <c r="B20" s="148">
        <f>SUM(C20,S20)</f>
        <v>215427</v>
      </c>
      <c r="C20" s="31">
        <v>143968</v>
      </c>
      <c r="D20" s="31">
        <v>13869</v>
      </c>
      <c r="E20" s="32">
        <f>SUM(F20:N20)</f>
        <v>74232</v>
      </c>
      <c r="F20" s="31">
        <v>6080</v>
      </c>
      <c r="G20" s="31">
        <v>8685</v>
      </c>
      <c r="H20" s="31">
        <v>4768</v>
      </c>
      <c r="I20" s="31">
        <v>3787</v>
      </c>
      <c r="J20" s="31">
        <v>1924</v>
      </c>
      <c r="K20" s="31">
        <v>5609</v>
      </c>
      <c r="L20" s="31">
        <v>14765</v>
      </c>
      <c r="M20" s="31">
        <v>17930</v>
      </c>
      <c r="N20" s="31">
        <v>10684</v>
      </c>
      <c r="O20" s="149" t="s">
        <v>305</v>
      </c>
      <c r="P20" s="31">
        <v>22456</v>
      </c>
      <c r="Q20" s="31">
        <v>23111</v>
      </c>
      <c r="R20" s="31">
        <v>8207</v>
      </c>
      <c r="S20" s="32">
        <f>SUM(T20:W20)</f>
        <v>71459</v>
      </c>
      <c r="T20" s="31">
        <v>9402</v>
      </c>
      <c r="U20" s="31">
        <v>21320</v>
      </c>
      <c r="V20" s="31">
        <v>14510</v>
      </c>
      <c r="W20" s="31">
        <v>26227</v>
      </c>
    </row>
    <row r="21" spans="1:23" ht="18.75" customHeight="1">
      <c r="A21" s="372" t="s">
        <v>400</v>
      </c>
      <c r="B21" s="148">
        <f>SUM(C21,S21)</f>
        <v>214942</v>
      </c>
      <c r="C21" s="31">
        <v>143403</v>
      </c>
      <c r="D21" s="31">
        <v>13856</v>
      </c>
      <c r="E21" s="32">
        <f>SUM(F21:N21)</f>
        <v>73703</v>
      </c>
      <c r="F21" s="31">
        <v>6077</v>
      </c>
      <c r="G21" s="31">
        <v>8622</v>
      </c>
      <c r="H21" s="31">
        <v>4689</v>
      </c>
      <c r="I21" s="31">
        <v>3771</v>
      </c>
      <c r="J21" s="31">
        <v>1910</v>
      </c>
      <c r="K21" s="31">
        <v>5482</v>
      </c>
      <c r="L21" s="31">
        <v>14674</v>
      </c>
      <c r="M21" s="31">
        <v>17871</v>
      </c>
      <c r="N21" s="31">
        <v>10607</v>
      </c>
      <c r="O21" s="149" t="s">
        <v>305</v>
      </c>
      <c r="P21" s="31">
        <v>22468</v>
      </c>
      <c r="Q21" s="31">
        <v>23143</v>
      </c>
      <c r="R21" s="31">
        <v>8153</v>
      </c>
      <c r="S21" s="32">
        <f>SUM(T21:W21)</f>
        <v>71539</v>
      </c>
      <c r="T21" s="31">
        <v>9359</v>
      </c>
      <c r="U21" s="31">
        <v>21277</v>
      </c>
      <c r="V21" s="31">
        <v>14559</v>
      </c>
      <c r="W21" s="31">
        <v>26344</v>
      </c>
    </row>
    <row r="22" spans="1:23" ht="18.75" customHeight="1">
      <c r="A22" s="372" t="s">
        <v>401</v>
      </c>
      <c r="B22" s="148">
        <f>SUM(C22,S22)</f>
        <v>213408</v>
      </c>
      <c r="C22" s="31">
        <v>142141</v>
      </c>
      <c r="D22" s="31">
        <v>13773</v>
      </c>
      <c r="E22" s="32">
        <f>SUM(F22:N22)</f>
        <v>73198</v>
      </c>
      <c r="F22" s="31">
        <v>5993</v>
      </c>
      <c r="G22" s="31">
        <v>8469</v>
      </c>
      <c r="H22" s="31">
        <v>4655</v>
      </c>
      <c r="I22" s="31">
        <v>3736</v>
      </c>
      <c r="J22" s="31">
        <v>1860</v>
      </c>
      <c r="K22" s="31">
        <v>5501</v>
      </c>
      <c r="L22" s="31">
        <v>14635</v>
      </c>
      <c r="M22" s="31">
        <v>17781</v>
      </c>
      <c r="N22" s="31">
        <v>10568</v>
      </c>
      <c r="O22" s="149" t="s">
        <v>305</v>
      </c>
      <c r="P22" s="31">
        <v>22372</v>
      </c>
      <c r="Q22" s="31">
        <v>22609</v>
      </c>
      <c r="R22" s="31">
        <v>8124</v>
      </c>
      <c r="S22" s="32">
        <f>SUM(T22:W22)</f>
        <v>71267</v>
      </c>
      <c r="T22" s="31">
        <v>9396</v>
      </c>
      <c r="U22" s="31">
        <v>21119</v>
      </c>
      <c r="V22" s="31">
        <v>14609</v>
      </c>
      <c r="W22" s="31">
        <v>26143</v>
      </c>
    </row>
    <row r="23" spans="1:23" ht="18.75" customHeight="1">
      <c r="A23" s="364"/>
      <c r="B23" s="222"/>
      <c r="C23" s="222"/>
      <c r="D23" s="222"/>
      <c r="E23" s="222"/>
      <c r="F23" s="222"/>
      <c r="G23" s="222"/>
      <c r="H23" s="222"/>
      <c r="I23" s="222"/>
      <c r="J23" s="222"/>
      <c r="K23" s="222"/>
      <c r="L23" s="222"/>
      <c r="M23" s="222"/>
      <c r="N23" s="222"/>
      <c r="O23" s="222"/>
      <c r="P23" s="222"/>
      <c r="Q23" s="222"/>
      <c r="R23" s="222"/>
      <c r="S23" s="222"/>
      <c r="T23" s="222"/>
      <c r="U23" s="222"/>
      <c r="V23" s="222"/>
      <c r="W23" s="222"/>
    </row>
    <row r="24" spans="1:23" ht="18.75" customHeight="1">
      <c r="A24" s="372" t="s">
        <v>402</v>
      </c>
      <c r="B24" s="148">
        <f>SUM(C24,S24)</f>
        <v>212496</v>
      </c>
      <c r="C24" s="31">
        <v>140789</v>
      </c>
      <c r="D24" s="31">
        <v>13267</v>
      </c>
      <c r="E24" s="32">
        <f>SUM(F24:N24)</f>
        <v>72907</v>
      </c>
      <c r="F24" s="31">
        <v>6010</v>
      </c>
      <c r="G24" s="31">
        <v>8392</v>
      </c>
      <c r="H24" s="31">
        <v>4645</v>
      </c>
      <c r="I24" s="31">
        <v>3708</v>
      </c>
      <c r="J24" s="31">
        <v>1850</v>
      </c>
      <c r="K24" s="31">
        <v>5477</v>
      </c>
      <c r="L24" s="31">
        <v>14561</v>
      </c>
      <c r="M24" s="31">
        <v>17716</v>
      </c>
      <c r="N24" s="31">
        <v>10548</v>
      </c>
      <c r="O24" s="149" t="s">
        <v>305</v>
      </c>
      <c r="P24" s="31">
        <v>22215</v>
      </c>
      <c r="Q24" s="31">
        <v>22440</v>
      </c>
      <c r="R24" s="31">
        <v>7874</v>
      </c>
      <c r="S24" s="32">
        <f>SUM(T24:W24)</f>
        <v>71707</v>
      </c>
      <c r="T24" s="31">
        <v>9534</v>
      </c>
      <c r="U24" s="31">
        <v>21271</v>
      </c>
      <c r="V24" s="31">
        <v>14721</v>
      </c>
      <c r="W24" s="31">
        <v>26181</v>
      </c>
    </row>
    <row r="25" spans="1:23" ht="18.75" customHeight="1">
      <c r="A25" s="372" t="s">
        <v>403</v>
      </c>
      <c r="B25" s="148">
        <f>SUM(C25,S25)</f>
        <v>211668</v>
      </c>
      <c r="C25" s="31">
        <v>139956</v>
      </c>
      <c r="D25" s="31">
        <v>13360</v>
      </c>
      <c r="E25" s="32">
        <f>SUM(F25:N25)</f>
        <v>72627</v>
      </c>
      <c r="F25" s="31">
        <v>5987</v>
      </c>
      <c r="G25" s="31">
        <v>8316</v>
      </c>
      <c r="H25" s="31">
        <v>4579</v>
      </c>
      <c r="I25" s="31">
        <v>3662</v>
      </c>
      <c r="J25" s="31">
        <v>1842</v>
      </c>
      <c r="K25" s="31">
        <v>5523</v>
      </c>
      <c r="L25" s="31">
        <v>14523</v>
      </c>
      <c r="M25" s="31">
        <v>17699</v>
      </c>
      <c r="N25" s="31">
        <v>10496</v>
      </c>
      <c r="O25" s="149" t="s">
        <v>305</v>
      </c>
      <c r="P25" s="31">
        <v>22237</v>
      </c>
      <c r="Q25" s="31">
        <v>22292</v>
      </c>
      <c r="R25" s="31">
        <v>7356</v>
      </c>
      <c r="S25" s="32">
        <f>SUM(T25:W25)</f>
        <v>71712</v>
      </c>
      <c r="T25" s="31">
        <v>9607</v>
      </c>
      <c r="U25" s="31">
        <v>21290</v>
      </c>
      <c r="V25" s="31">
        <v>14627</v>
      </c>
      <c r="W25" s="31">
        <v>26188</v>
      </c>
    </row>
    <row r="26" spans="1:23" ht="18.75" customHeight="1">
      <c r="A26" s="372" t="s">
        <v>404</v>
      </c>
      <c r="B26" s="148">
        <f>SUM(C26,S26)</f>
        <v>211298</v>
      </c>
      <c r="C26" s="31">
        <v>139459</v>
      </c>
      <c r="D26" s="31">
        <v>13432</v>
      </c>
      <c r="E26" s="32">
        <f>SUM(F26:N26)</f>
        <v>72270</v>
      </c>
      <c r="F26" s="31">
        <v>5984</v>
      </c>
      <c r="G26" s="31">
        <v>8321</v>
      </c>
      <c r="H26" s="31">
        <v>4515</v>
      </c>
      <c r="I26" s="31">
        <v>3636</v>
      </c>
      <c r="J26" s="31">
        <v>1828</v>
      </c>
      <c r="K26" s="31">
        <v>5477</v>
      </c>
      <c r="L26" s="31">
        <v>14419</v>
      </c>
      <c r="M26" s="31">
        <v>17681</v>
      </c>
      <c r="N26" s="31">
        <v>10409</v>
      </c>
      <c r="O26" s="149" t="s">
        <v>305</v>
      </c>
      <c r="P26" s="31">
        <v>21960</v>
      </c>
      <c r="Q26" s="31">
        <v>22255</v>
      </c>
      <c r="R26" s="31">
        <v>7455</v>
      </c>
      <c r="S26" s="32">
        <f>SUM(T26:W26)</f>
        <v>71839</v>
      </c>
      <c r="T26" s="31">
        <v>9709</v>
      </c>
      <c r="U26" s="31">
        <v>21332</v>
      </c>
      <c r="V26" s="31">
        <v>14688</v>
      </c>
      <c r="W26" s="31">
        <v>26110</v>
      </c>
    </row>
    <row r="27" spans="1:23" ht="18.75" customHeight="1">
      <c r="A27" s="372" t="s">
        <v>405</v>
      </c>
      <c r="B27" s="148">
        <f>SUM(C27,S27)</f>
        <v>210804</v>
      </c>
      <c r="C27" s="31">
        <v>139145</v>
      </c>
      <c r="D27" s="31">
        <v>13442</v>
      </c>
      <c r="E27" s="32">
        <f>SUM(F27:N27)</f>
        <v>71981</v>
      </c>
      <c r="F27" s="31">
        <v>6041</v>
      </c>
      <c r="G27" s="31">
        <v>8291</v>
      </c>
      <c r="H27" s="31">
        <v>4434</v>
      </c>
      <c r="I27" s="31">
        <v>3581</v>
      </c>
      <c r="J27" s="31">
        <v>1825</v>
      </c>
      <c r="K27" s="31">
        <v>5454</v>
      </c>
      <c r="L27" s="31">
        <v>14317</v>
      </c>
      <c r="M27" s="31">
        <v>17668</v>
      </c>
      <c r="N27" s="31">
        <v>10370</v>
      </c>
      <c r="O27" s="149" t="s">
        <v>305</v>
      </c>
      <c r="P27" s="31">
        <v>22024</v>
      </c>
      <c r="Q27" s="31">
        <v>22152</v>
      </c>
      <c r="R27" s="31">
        <v>7474</v>
      </c>
      <c r="S27" s="32">
        <f>SUM(T27:W27)</f>
        <v>71659</v>
      </c>
      <c r="T27" s="31">
        <v>9599</v>
      </c>
      <c r="U27" s="31">
        <v>21200</v>
      </c>
      <c r="V27" s="31">
        <v>14609</v>
      </c>
      <c r="W27" s="31">
        <v>26251</v>
      </c>
    </row>
    <row r="28" spans="1:23" ht="18.75" customHeight="1">
      <c r="A28" s="366"/>
      <c r="B28" s="222"/>
      <c r="C28" s="222"/>
      <c r="D28" s="222"/>
      <c r="E28" s="222"/>
      <c r="F28" s="222"/>
      <c r="G28" s="222"/>
      <c r="H28" s="222"/>
      <c r="I28" s="222"/>
      <c r="J28" s="222"/>
      <c r="K28" s="222"/>
      <c r="L28" s="222"/>
      <c r="M28" s="222"/>
      <c r="N28" s="222"/>
      <c r="O28" s="222"/>
      <c r="P28" s="222"/>
      <c r="Q28" s="222"/>
      <c r="R28" s="222"/>
      <c r="S28" s="222"/>
      <c r="T28" s="222"/>
      <c r="U28" s="31"/>
      <c r="V28" s="31"/>
      <c r="W28" s="31"/>
    </row>
    <row r="29" spans="1:23" ht="18.75" customHeight="1">
      <c r="A29" s="250" t="s">
        <v>4</v>
      </c>
      <c r="B29" s="222"/>
      <c r="C29" s="222"/>
      <c r="D29" s="222"/>
      <c r="E29" s="222"/>
      <c r="F29" s="222"/>
      <c r="G29" s="222"/>
      <c r="H29" s="222"/>
      <c r="I29" s="222"/>
      <c r="J29" s="222"/>
      <c r="K29" s="222"/>
      <c r="L29" s="222"/>
      <c r="M29" s="222"/>
      <c r="N29" s="222"/>
      <c r="O29" s="222"/>
      <c r="P29" s="222"/>
      <c r="Q29" s="222"/>
      <c r="R29" s="222"/>
      <c r="S29" s="222"/>
      <c r="T29" s="222"/>
      <c r="U29" s="222"/>
      <c r="V29" s="222"/>
      <c r="W29" s="222"/>
    </row>
    <row r="30" spans="1:23" ht="18.75" customHeight="1">
      <c r="A30" s="169" t="s">
        <v>358</v>
      </c>
      <c r="B30" s="148">
        <v>125398</v>
      </c>
      <c r="C30" s="31">
        <v>93806</v>
      </c>
      <c r="D30" s="31">
        <v>11836</v>
      </c>
      <c r="E30" s="32">
        <v>449293</v>
      </c>
      <c r="F30" s="31">
        <v>2504</v>
      </c>
      <c r="G30" s="31">
        <v>5595</v>
      </c>
      <c r="H30" s="31">
        <v>843</v>
      </c>
      <c r="I30" s="31">
        <v>2177</v>
      </c>
      <c r="J30" s="31">
        <v>927</v>
      </c>
      <c r="K30" s="31">
        <v>3470</v>
      </c>
      <c r="L30" s="31">
        <v>12538</v>
      </c>
      <c r="M30" s="31">
        <v>8632</v>
      </c>
      <c r="N30" s="31">
        <v>7608</v>
      </c>
      <c r="O30" s="149" t="s">
        <v>305</v>
      </c>
      <c r="P30" s="31">
        <v>20730</v>
      </c>
      <c r="Q30" s="31">
        <v>12461</v>
      </c>
      <c r="R30" s="31">
        <v>2995</v>
      </c>
      <c r="S30" s="32">
        <v>31591</v>
      </c>
      <c r="T30" s="31">
        <v>4979</v>
      </c>
      <c r="U30" s="31">
        <v>4279</v>
      </c>
      <c r="V30" s="31">
        <v>8123</v>
      </c>
      <c r="W30" s="31">
        <v>14175</v>
      </c>
    </row>
    <row r="31" spans="1:23" ht="18.75" customHeight="1">
      <c r="A31" s="372" t="s">
        <v>391</v>
      </c>
      <c r="B31" s="148">
        <v>125828</v>
      </c>
      <c r="C31" s="246">
        <v>93791</v>
      </c>
      <c r="D31" s="246">
        <v>11760</v>
      </c>
      <c r="E31" s="32">
        <v>44292</v>
      </c>
      <c r="F31" s="246">
        <v>2469</v>
      </c>
      <c r="G31" s="246">
        <v>5291</v>
      </c>
      <c r="H31" s="246">
        <v>848</v>
      </c>
      <c r="I31" s="246">
        <v>2357</v>
      </c>
      <c r="J31" s="246">
        <v>949</v>
      </c>
      <c r="K31" s="246">
        <v>3522</v>
      </c>
      <c r="L31" s="246">
        <v>12643</v>
      </c>
      <c r="M31" s="246">
        <v>8565</v>
      </c>
      <c r="N31" s="246">
        <v>7647</v>
      </c>
      <c r="O31" s="149" t="s">
        <v>305</v>
      </c>
      <c r="P31" s="246">
        <v>20646</v>
      </c>
      <c r="Q31" s="246">
        <v>12755</v>
      </c>
      <c r="R31" s="246">
        <v>2907</v>
      </c>
      <c r="S31" s="32">
        <f>SUM(T31:W31)</f>
        <v>32036</v>
      </c>
      <c r="T31" s="246">
        <v>4372</v>
      </c>
      <c r="U31" s="246">
        <v>4380</v>
      </c>
      <c r="V31" s="246">
        <v>8062</v>
      </c>
      <c r="W31" s="246">
        <v>15222</v>
      </c>
    </row>
    <row r="32" spans="1:23" ht="18.75" customHeight="1">
      <c r="A32" s="373" t="s">
        <v>392</v>
      </c>
      <c r="B32" s="133">
        <v>125435</v>
      </c>
      <c r="C32" s="22">
        <f>SUM(C34:C47)/12</f>
        <v>93384.25</v>
      </c>
      <c r="D32" s="22">
        <f>SUM(D34:D47)/12</f>
        <v>11582.75</v>
      </c>
      <c r="E32" s="22">
        <v>44927</v>
      </c>
      <c r="F32" s="22">
        <f>SUM(F34:F47)/12</f>
        <v>2748.3333333333335</v>
      </c>
      <c r="G32" s="22">
        <v>5157</v>
      </c>
      <c r="H32" s="22">
        <f>SUM(H34:H47)/12</f>
        <v>826.1666666666666</v>
      </c>
      <c r="I32" s="22">
        <v>2439</v>
      </c>
      <c r="J32" s="22">
        <v>969</v>
      </c>
      <c r="K32" s="22">
        <f>SUM(K34:K47)/12</f>
        <v>3697.3333333333335</v>
      </c>
      <c r="L32" s="22">
        <f>SUM(L34:L47)/12</f>
        <v>12661.25</v>
      </c>
      <c r="M32" s="22">
        <f>SUM(M34:M47)/12</f>
        <v>8864</v>
      </c>
      <c r="N32" s="22">
        <v>7564</v>
      </c>
      <c r="O32" s="395" t="s">
        <v>305</v>
      </c>
      <c r="P32" s="22">
        <f>SUM(P34:P47)/12</f>
        <v>20441.916666666668</v>
      </c>
      <c r="Q32" s="22">
        <f>SUM(Q34:Q47)/12</f>
        <v>12145.5</v>
      </c>
      <c r="R32" s="22">
        <v>2877</v>
      </c>
      <c r="S32" s="22">
        <f>SUM(S34:S47)/12</f>
        <v>32050.166666666668</v>
      </c>
      <c r="T32" s="22">
        <v>3805</v>
      </c>
      <c r="U32" s="22">
        <f>SUM(U34:U47)/12</f>
        <v>4491.25</v>
      </c>
      <c r="V32" s="22">
        <v>8045</v>
      </c>
      <c r="W32" s="22">
        <f>SUM(W34:W47)/12</f>
        <v>15707.583333333334</v>
      </c>
    </row>
    <row r="33" spans="1:23" ht="18.75" customHeight="1">
      <c r="A33" s="87"/>
      <c r="B33" s="222"/>
      <c r="C33" s="222"/>
      <c r="D33" s="222"/>
      <c r="E33" s="222"/>
      <c r="F33" s="222"/>
      <c r="G33" s="222"/>
      <c r="H33" s="222"/>
      <c r="I33" s="222"/>
      <c r="J33" s="222"/>
      <c r="K33" s="222"/>
      <c r="L33" s="222"/>
      <c r="M33" s="222"/>
      <c r="N33" s="222"/>
      <c r="O33" s="222"/>
      <c r="P33" s="222"/>
      <c r="Q33" s="222"/>
      <c r="R33" s="222"/>
      <c r="S33" s="222"/>
      <c r="T33" s="222"/>
      <c r="U33" s="222"/>
      <c r="V33" s="222"/>
      <c r="W33" s="222"/>
    </row>
    <row r="34" spans="1:23" ht="18.75" customHeight="1">
      <c r="A34" s="169" t="s">
        <v>357</v>
      </c>
      <c r="B34" s="148">
        <f>SUM(C34,S34)</f>
        <v>127160</v>
      </c>
      <c r="C34" s="31">
        <v>95357</v>
      </c>
      <c r="D34" s="31">
        <v>11513</v>
      </c>
      <c r="E34" s="32">
        <f>SUM(F34:N34)</f>
        <v>44931</v>
      </c>
      <c r="F34" s="31">
        <v>2818</v>
      </c>
      <c r="G34" s="31">
        <v>5180</v>
      </c>
      <c r="H34" s="31">
        <v>864</v>
      </c>
      <c r="I34" s="31">
        <v>2410</v>
      </c>
      <c r="J34" s="31">
        <v>936</v>
      </c>
      <c r="K34" s="31">
        <v>3773</v>
      </c>
      <c r="L34" s="31">
        <v>12675</v>
      </c>
      <c r="M34" s="31">
        <v>8667</v>
      </c>
      <c r="N34" s="31">
        <v>7608</v>
      </c>
      <c r="O34" s="149" t="s">
        <v>305</v>
      </c>
      <c r="P34" s="31">
        <v>20851</v>
      </c>
      <c r="Q34" s="31">
        <v>13776</v>
      </c>
      <c r="R34" s="31">
        <v>2865</v>
      </c>
      <c r="S34" s="32">
        <f>SUM(T34:W34)</f>
        <v>31803</v>
      </c>
      <c r="T34" s="31">
        <v>4017</v>
      </c>
      <c r="U34" s="31">
        <v>4407</v>
      </c>
      <c r="V34" s="31">
        <v>8218</v>
      </c>
      <c r="W34" s="31">
        <v>15161</v>
      </c>
    </row>
    <row r="35" spans="1:23" ht="18.75" customHeight="1">
      <c r="A35" s="372" t="s">
        <v>395</v>
      </c>
      <c r="B35" s="148">
        <f>SUM(C35,S35)</f>
        <v>127871</v>
      </c>
      <c r="C35" s="31">
        <v>95979</v>
      </c>
      <c r="D35" s="31">
        <v>11426</v>
      </c>
      <c r="E35" s="32">
        <f>SUM(F35:N35)</f>
        <v>44834</v>
      </c>
      <c r="F35" s="31">
        <v>2802</v>
      </c>
      <c r="G35" s="31">
        <v>5205</v>
      </c>
      <c r="H35" s="31">
        <v>859</v>
      </c>
      <c r="I35" s="31">
        <v>2406</v>
      </c>
      <c r="J35" s="31">
        <v>934</v>
      </c>
      <c r="K35" s="31">
        <v>3698</v>
      </c>
      <c r="L35" s="31">
        <v>12631</v>
      </c>
      <c r="M35" s="31">
        <v>8653</v>
      </c>
      <c r="N35" s="31">
        <v>7646</v>
      </c>
      <c r="O35" s="149" t="s">
        <v>305</v>
      </c>
      <c r="P35" s="31">
        <v>21636</v>
      </c>
      <c r="Q35" s="31">
        <v>13787</v>
      </c>
      <c r="R35" s="31">
        <v>2866</v>
      </c>
      <c r="S35" s="32">
        <f>SUM(T35:W35)</f>
        <v>31892</v>
      </c>
      <c r="T35" s="31">
        <v>3913</v>
      </c>
      <c r="U35" s="31">
        <v>4420</v>
      </c>
      <c r="V35" s="31">
        <v>8219</v>
      </c>
      <c r="W35" s="31">
        <v>15340</v>
      </c>
    </row>
    <row r="36" spans="1:23" ht="18.75" customHeight="1">
      <c r="A36" s="372" t="s">
        <v>396</v>
      </c>
      <c r="B36" s="148">
        <f>SUM(C36,S36)</f>
        <v>126607</v>
      </c>
      <c r="C36" s="31">
        <v>95084</v>
      </c>
      <c r="D36" s="31">
        <v>11425</v>
      </c>
      <c r="E36" s="32">
        <f>SUM(F36:N36)</f>
        <v>44704</v>
      </c>
      <c r="F36" s="31">
        <v>2808</v>
      </c>
      <c r="G36" s="31">
        <v>5150</v>
      </c>
      <c r="H36" s="31">
        <v>840</v>
      </c>
      <c r="I36" s="31">
        <v>2401</v>
      </c>
      <c r="J36" s="31">
        <v>932</v>
      </c>
      <c r="K36" s="31">
        <v>3773</v>
      </c>
      <c r="L36" s="31">
        <v>12639</v>
      </c>
      <c r="M36" s="31">
        <v>8619</v>
      </c>
      <c r="N36" s="31">
        <v>7542</v>
      </c>
      <c r="O36" s="149" t="s">
        <v>305</v>
      </c>
      <c r="P36" s="31">
        <v>20992</v>
      </c>
      <c r="Q36" s="31">
        <v>13684</v>
      </c>
      <c r="R36" s="31">
        <v>2864</v>
      </c>
      <c r="S36" s="32">
        <f>SUM(T36:W36)</f>
        <v>31523</v>
      </c>
      <c r="T36" s="31">
        <v>3618</v>
      </c>
      <c r="U36" s="31">
        <v>4366</v>
      </c>
      <c r="V36" s="31">
        <v>8223</v>
      </c>
      <c r="W36" s="31">
        <v>15316</v>
      </c>
    </row>
    <row r="37" spans="1:23" ht="18.75" customHeight="1">
      <c r="A37" s="372" t="s">
        <v>397</v>
      </c>
      <c r="B37" s="148">
        <f>SUM(C37,S37)</f>
        <v>126875</v>
      </c>
      <c r="C37" s="31">
        <v>95326</v>
      </c>
      <c r="D37" s="31">
        <v>11930</v>
      </c>
      <c r="E37" s="32">
        <f>SUM(F37:N37)</f>
        <v>46041</v>
      </c>
      <c r="F37" s="31">
        <v>2927</v>
      </c>
      <c r="G37" s="31">
        <v>5253</v>
      </c>
      <c r="H37" s="31">
        <v>809</v>
      </c>
      <c r="I37" s="31">
        <v>2534</v>
      </c>
      <c r="J37" s="31">
        <v>947</v>
      </c>
      <c r="K37" s="31">
        <v>3785</v>
      </c>
      <c r="L37" s="31">
        <v>13201</v>
      </c>
      <c r="M37" s="31">
        <v>8953</v>
      </c>
      <c r="N37" s="31">
        <v>7632</v>
      </c>
      <c r="O37" s="149" t="s">
        <v>305</v>
      </c>
      <c r="P37" s="31">
        <v>21151</v>
      </c>
      <c r="Q37" s="31">
        <v>11816</v>
      </c>
      <c r="R37" s="31">
        <v>2991</v>
      </c>
      <c r="S37" s="32">
        <f>SUM(T37:W37)</f>
        <v>31549</v>
      </c>
      <c r="T37" s="31">
        <v>3661</v>
      </c>
      <c r="U37" s="31">
        <v>4487</v>
      </c>
      <c r="V37" s="31">
        <v>7827</v>
      </c>
      <c r="W37" s="31">
        <v>15574</v>
      </c>
    </row>
    <row r="38" spans="1:23" ht="18.75" customHeight="1">
      <c r="A38" s="364"/>
      <c r="B38" s="222"/>
      <c r="C38" s="222"/>
      <c r="D38" s="222"/>
      <c r="E38" s="222"/>
      <c r="F38" s="222"/>
      <c r="G38" s="222"/>
      <c r="H38" s="222"/>
      <c r="I38" s="222"/>
      <c r="J38" s="222"/>
      <c r="K38" s="222"/>
      <c r="L38" s="222"/>
      <c r="M38" s="222"/>
      <c r="N38" s="222"/>
      <c r="O38" s="222"/>
      <c r="P38" s="222"/>
      <c r="Q38" s="222"/>
      <c r="R38" s="222"/>
      <c r="S38" s="222"/>
      <c r="T38" s="222"/>
      <c r="U38" s="222"/>
      <c r="V38" s="222"/>
      <c r="W38" s="222"/>
    </row>
    <row r="39" spans="1:23" ht="18.75" customHeight="1">
      <c r="A39" s="372" t="s">
        <v>398</v>
      </c>
      <c r="B39" s="148">
        <f>SUM(C39,S39)</f>
        <v>125979</v>
      </c>
      <c r="C39" s="31">
        <v>94120</v>
      </c>
      <c r="D39" s="31">
        <v>11826</v>
      </c>
      <c r="E39" s="32">
        <f>SUM(F39:N39)</f>
        <v>45345</v>
      </c>
      <c r="F39" s="31">
        <v>2751</v>
      </c>
      <c r="G39" s="31">
        <v>5249</v>
      </c>
      <c r="H39" s="31">
        <v>804</v>
      </c>
      <c r="I39" s="31">
        <v>2512</v>
      </c>
      <c r="J39" s="31">
        <v>948</v>
      </c>
      <c r="K39" s="31">
        <v>3749</v>
      </c>
      <c r="L39" s="31">
        <v>12808</v>
      </c>
      <c r="M39" s="31">
        <v>8979</v>
      </c>
      <c r="N39" s="31">
        <v>7545</v>
      </c>
      <c r="O39" s="149" t="s">
        <v>305</v>
      </c>
      <c r="P39" s="31">
        <v>20785</v>
      </c>
      <c r="Q39" s="31">
        <v>11807</v>
      </c>
      <c r="R39" s="31">
        <v>2954</v>
      </c>
      <c r="S39" s="32">
        <f>SUM(T39:W39)</f>
        <v>31859</v>
      </c>
      <c r="T39" s="31">
        <v>3693</v>
      </c>
      <c r="U39" s="31">
        <v>4529</v>
      </c>
      <c r="V39" s="31">
        <v>7902</v>
      </c>
      <c r="W39" s="31">
        <v>15735</v>
      </c>
    </row>
    <row r="40" spans="1:23" ht="18.75" customHeight="1">
      <c r="A40" s="372" t="s">
        <v>399</v>
      </c>
      <c r="B40" s="148">
        <f>SUM(C40,S40)</f>
        <v>125846</v>
      </c>
      <c r="C40" s="31">
        <v>93925</v>
      </c>
      <c r="D40" s="31">
        <v>11742</v>
      </c>
      <c r="E40" s="32">
        <f>SUM(F40:N40)</f>
        <v>45381</v>
      </c>
      <c r="F40" s="31">
        <v>2691</v>
      </c>
      <c r="G40" s="31">
        <v>5257</v>
      </c>
      <c r="H40" s="31">
        <v>819</v>
      </c>
      <c r="I40" s="31">
        <v>2494</v>
      </c>
      <c r="J40" s="31">
        <v>1032</v>
      </c>
      <c r="K40" s="31">
        <v>3726</v>
      </c>
      <c r="L40" s="31">
        <v>12715</v>
      </c>
      <c r="M40" s="31">
        <v>8971</v>
      </c>
      <c r="N40" s="31">
        <v>7676</v>
      </c>
      <c r="O40" s="149" t="s">
        <v>305</v>
      </c>
      <c r="P40" s="31">
        <v>20733</v>
      </c>
      <c r="Q40" s="31">
        <v>11799</v>
      </c>
      <c r="R40" s="31">
        <v>2848</v>
      </c>
      <c r="S40" s="32">
        <f>SUM(T40:W40)</f>
        <v>31921</v>
      </c>
      <c r="T40" s="31">
        <v>3648</v>
      </c>
      <c r="U40" s="31">
        <v>4537</v>
      </c>
      <c r="V40" s="31">
        <v>7956</v>
      </c>
      <c r="W40" s="31">
        <v>15780</v>
      </c>
    </row>
    <row r="41" spans="1:23" ht="18.75" customHeight="1">
      <c r="A41" s="372" t="s">
        <v>400</v>
      </c>
      <c r="B41" s="148">
        <f>SUM(C41,S41)</f>
        <v>125033</v>
      </c>
      <c r="C41" s="31">
        <v>92747</v>
      </c>
      <c r="D41" s="31">
        <v>11729</v>
      </c>
      <c r="E41" s="32">
        <f>SUM(F41:N41)</f>
        <v>44929</v>
      </c>
      <c r="F41" s="31">
        <v>2677</v>
      </c>
      <c r="G41" s="31">
        <v>5204</v>
      </c>
      <c r="H41" s="31">
        <v>819</v>
      </c>
      <c r="I41" s="31">
        <v>2389</v>
      </c>
      <c r="J41" s="31">
        <v>1023</v>
      </c>
      <c r="K41" s="31">
        <v>3743</v>
      </c>
      <c r="L41" s="31">
        <v>12641</v>
      </c>
      <c r="M41" s="31">
        <v>8918</v>
      </c>
      <c r="N41" s="31">
        <v>7515</v>
      </c>
      <c r="O41" s="149" t="s">
        <v>305</v>
      </c>
      <c r="P41" s="31">
        <v>20066</v>
      </c>
      <c r="Q41" s="31">
        <v>11773</v>
      </c>
      <c r="R41" s="31">
        <v>2853</v>
      </c>
      <c r="S41" s="32">
        <f>SUM(T41:W41)</f>
        <v>32286</v>
      </c>
      <c r="T41" s="31">
        <v>3876</v>
      </c>
      <c r="U41" s="31">
        <v>4502</v>
      </c>
      <c r="V41" s="31">
        <v>7999</v>
      </c>
      <c r="W41" s="31">
        <v>15909</v>
      </c>
    </row>
    <row r="42" spans="1:23" ht="18.75" customHeight="1">
      <c r="A42" s="372" t="s">
        <v>401</v>
      </c>
      <c r="B42" s="148">
        <f>SUM(C42,S42)</f>
        <v>124360</v>
      </c>
      <c r="C42" s="31">
        <v>92201</v>
      </c>
      <c r="D42" s="31">
        <v>11689</v>
      </c>
      <c r="E42" s="32">
        <f>SUM(F42:N42)</f>
        <v>44772</v>
      </c>
      <c r="F42" s="31">
        <v>2671</v>
      </c>
      <c r="G42" s="31">
        <v>5130</v>
      </c>
      <c r="H42" s="31">
        <v>820</v>
      </c>
      <c r="I42" s="31">
        <v>2376</v>
      </c>
      <c r="J42" s="31">
        <v>981</v>
      </c>
      <c r="K42" s="31">
        <v>3648</v>
      </c>
      <c r="L42" s="31">
        <v>12618</v>
      </c>
      <c r="M42" s="31">
        <v>8930</v>
      </c>
      <c r="N42" s="31">
        <v>7598</v>
      </c>
      <c r="O42" s="149" t="s">
        <v>305</v>
      </c>
      <c r="P42" s="31">
        <v>19984</v>
      </c>
      <c r="Q42" s="31">
        <v>11511</v>
      </c>
      <c r="R42" s="31">
        <v>2845</v>
      </c>
      <c r="S42" s="32">
        <f>SUM(T42:W42)</f>
        <v>32159</v>
      </c>
      <c r="T42" s="31">
        <v>3903</v>
      </c>
      <c r="U42" s="31">
        <v>4483</v>
      </c>
      <c r="V42" s="31">
        <v>7957</v>
      </c>
      <c r="W42" s="31">
        <v>15816</v>
      </c>
    </row>
    <row r="43" spans="1:23" ht="18.75" customHeight="1">
      <c r="A43" s="364"/>
      <c r="B43" s="222"/>
      <c r="C43" s="222"/>
      <c r="D43" s="222"/>
      <c r="E43" s="222"/>
      <c r="F43" s="222"/>
      <c r="G43" s="222"/>
      <c r="H43" s="222"/>
      <c r="I43" s="222"/>
      <c r="J43" s="222"/>
      <c r="K43" s="222"/>
      <c r="L43" s="222"/>
      <c r="M43" s="222"/>
      <c r="N43" s="222"/>
      <c r="O43" s="222"/>
      <c r="P43" s="222"/>
      <c r="Q43" s="222"/>
      <c r="R43" s="222"/>
      <c r="S43" s="222"/>
      <c r="T43" s="222"/>
      <c r="U43" s="222"/>
      <c r="V43" s="222"/>
      <c r="W43" s="222"/>
    </row>
    <row r="44" spans="1:23" ht="18.75" customHeight="1">
      <c r="A44" s="372" t="s">
        <v>402</v>
      </c>
      <c r="B44" s="148">
        <f>SUM(C44,S44)</f>
        <v>124105</v>
      </c>
      <c r="C44" s="31">
        <v>91755</v>
      </c>
      <c r="D44" s="31">
        <v>11343</v>
      </c>
      <c r="E44" s="32">
        <f>SUM(F44:N44)</f>
        <v>44753</v>
      </c>
      <c r="F44" s="31">
        <v>2703</v>
      </c>
      <c r="G44" s="31">
        <v>5075</v>
      </c>
      <c r="H44" s="31">
        <v>835</v>
      </c>
      <c r="I44" s="31">
        <v>2473</v>
      </c>
      <c r="J44" s="31">
        <v>978</v>
      </c>
      <c r="K44" s="31">
        <v>3624</v>
      </c>
      <c r="L44" s="31">
        <v>12573</v>
      </c>
      <c r="M44" s="31">
        <v>8918</v>
      </c>
      <c r="N44" s="31">
        <v>7574</v>
      </c>
      <c r="O44" s="149" t="s">
        <v>305</v>
      </c>
      <c r="P44" s="31">
        <v>19881</v>
      </c>
      <c r="Q44" s="31">
        <v>11499</v>
      </c>
      <c r="R44" s="31">
        <v>2849</v>
      </c>
      <c r="S44" s="32">
        <f>SUM(T44:W44)</f>
        <v>32350</v>
      </c>
      <c r="T44" s="31">
        <v>3939</v>
      </c>
      <c r="U44" s="31">
        <v>4532</v>
      </c>
      <c r="V44" s="31">
        <v>8038</v>
      </c>
      <c r="W44" s="31">
        <v>15841</v>
      </c>
    </row>
    <row r="45" spans="1:23" ht="18.75" customHeight="1">
      <c r="A45" s="372" t="s">
        <v>403</v>
      </c>
      <c r="B45" s="148">
        <f>SUM(C45,S45)</f>
        <v>124028</v>
      </c>
      <c r="C45" s="31">
        <v>91738</v>
      </c>
      <c r="D45" s="31">
        <v>11436</v>
      </c>
      <c r="E45" s="32">
        <f>SUM(F45:N45)</f>
        <v>44681</v>
      </c>
      <c r="F45" s="31">
        <v>2700</v>
      </c>
      <c r="G45" s="31">
        <v>5058</v>
      </c>
      <c r="H45" s="31">
        <v>835</v>
      </c>
      <c r="I45" s="31">
        <v>2444</v>
      </c>
      <c r="J45" s="31">
        <v>978</v>
      </c>
      <c r="K45" s="31">
        <v>3647</v>
      </c>
      <c r="L45" s="31">
        <v>12551</v>
      </c>
      <c r="M45" s="31">
        <v>8940</v>
      </c>
      <c r="N45" s="31">
        <v>7528</v>
      </c>
      <c r="O45" s="149" t="s">
        <v>311</v>
      </c>
      <c r="P45" s="31">
        <v>19903</v>
      </c>
      <c r="Q45" s="31">
        <v>11443</v>
      </c>
      <c r="R45" s="31">
        <v>2868</v>
      </c>
      <c r="S45" s="32">
        <f>SUM(T45:W45)</f>
        <v>32290</v>
      </c>
      <c r="T45" s="31">
        <v>3817</v>
      </c>
      <c r="U45" s="31">
        <v>4526</v>
      </c>
      <c r="V45" s="31">
        <v>8078</v>
      </c>
      <c r="W45" s="31">
        <v>15869</v>
      </c>
    </row>
    <row r="46" spans="1:23" ht="18.75" customHeight="1">
      <c r="A46" s="372" t="s">
        <v>404</v>
      </c>
      <c r="B46" s="148">
        <f>SUM(C46,S46)</f>
        <v>123748</v>
      </c>
      <c r="C46" s="31">
        <v>91257</v>
      </c>
      <c r="D46" s="31">
        <v>11467</v>
      </c>
      <c r="E46" s="32">
        <f>SUM(F46:N46)</f>
        <v>44448</v>
      </c>
      <c r="F46" s="31">
        <v>2696</v>
      </c>
      <c r="G46" s="31">
        <v>5073</v>
      </c>
      <c r="H46" s="31">
        <v>815</v>
      </c>
      <c r="I46" s="31">
        <v>2436</v>
      </c>
      <c r="J46" s="31">
        <v>974</v>
      </c>
      <c r="K46" s="31">
        <v>3601</v>
      </c>
      <c r="L46" s="31">
        <v>12487</v>
      </c>
      <c r="M46" s="31">
        <v>8909</v>
      </c>
      <c r="N46" s="31">
        <v>7457</v>
      </c>
      <c r="O46" s="149" t="s">
        <v>305</v>
      </c>
      <c r="P46" s="31">
        <v>19633</v>
      </c>
      <c r="Q46" s="31">
        <v>11444</v>
      </c>
      <c r="R46" s="31">
        <v>2866</v>
      </c>
      <c r="S46" s="32">
        <f>SUM(T46:W46)</f>
        <v>32491</v>
      </c>
      <c r="T46" s="31">
        <v>3805</v>
      </c>
      <c r="U46" s="31">
        <v>4557</v>
      </c>
      <c r="V46" s="31">
        <v>8086</v>
      </c>
      <c r="W46" s="31">
        <v>16043</v>
      </c>
    </row>
    <row r="47" spans="1:23" ht="18.75" customHeight="1">
      <c r="A47" s="372" t="s">
        <v>405</v>
      </c>
      <c r="B47" s="148">
        <f>SUM(C47,S47)</f>
        <v>123601</v>
      </c>
      <c r="C47" s="31">
        <v>91122</v>
      </c>
      <c r="D47" s="31">
        <v>11467</v>
      </c>
      <c r="E47" s="32">
        <f>SUM(F47:N47)</f>
        <v>44295</v>
      </c>
      <c r="F47" s="31">
        <v>2736</v>
      </c>
      <c r="G47" s="31">
        <v>5057</v>
      </c>
      <c r="H47" s="31">
        <v>795</v>
      </c>
      <c r="I47" s="31">
        <v>2385</v>
      </c>
      <c r="J47" s="31">
        <v>974</v>
      </c>
      <c r="K47" s="31">
        <v>3601</v>
      </c>
      <c r="L47" s="31">
        <v>12396</v>
      </c>
      <c r="M47" s="31">
        <v>8911</v>
      </c>
      <c r="N47" s="31">
        <v>7440</v>
      </c>
      <c r="O47" s="149" t="s">
        <v>305</v>
      </c>
      <c r="P47" s="31">
        <v>19688</v>
      </c>
      <c r="Q47" s="31">
        <v>11407</v>
      </c>
      <c r="R47" s="31">
        <v>2863</v>
      </c>
      <c r="S47" s="32">
        <f>SUM(T47:W47)</f>
        <v>32479</v>
      </c>
      <c r="T47" s="31">
        <v>3780</v>
      </c>
      <c r="U47" s="31">
        <v>4549</v>
      </c>
      <c r="V47" s="31">
        <v>8043</v>
      </c>
      <c r="W47" s="31">
        <v>16107</v>
      </c>
    </row>
    <row r="48" spans="1:23" ht="18.75" customHeight="1">
      <c r="A48" s="366"/>
      <c r="B48" s="222"/>
      <c r="C48" s="222"/>
      <c r="D48" s="222"/>
      <c r="E48" s="222"/>
      <c r="F48" s="222"/>
      <c r="G48" s="222"/>
      <c r="H48" s="222"/>
      <c r="I48" s="222"/>
      <c r="J48" s="222"/>
      <c r="K48" s="222"/>
      <c r="L48" s="222"/>
      <c r="M48" s="222"/>
      <c r="N48" s="222"/>
      <c r="O48" s="222"/>
      <c r="P48" s="222"/>
      <c r="Q48" s="222"/>
      <c r="R48" s="222"/>
      <c r="S48" s="222"/>
      <c r="T48" s="222"/>
      <c r="U48" s="31"/>
      <c r="V48" s="31"/>
      <c r="W48" s="31"/>
    </row>
    <row r="49" spans="1:23" ht="18.75" customHeight="1">
      <c r="A49" s="250" t="s">
        <v>5</v>
      </c>
      <c r="B49" s="222"/>
      <c r="C49" s="222"/>
      <c r="D49" s="222"/>
      <c r="E49" s="222"/>
      <c r="F49" s="222"/>
      <c r="G49" s="222"/>
      <c r="H49" s="222"/>
      <c r="I49" s="222"/>
      <c r="J49" s="222"/>
      <c r="K49" s="222"/>
      <c r="L49" s="222"/>
      <c r="M49" s="222"/>
      <c r="N49" s="222"/>
      <c r="O49" s="222"/>
      <c r="P49" s="222"/>
      <c r="Q49" s="222"/>
      <c r="R49" s="222"/>
      <c r="S49" s="222"/>
      <c r="T49" s="222"/>
      <c r="U49" s="222"/>
      <c r="V49" s="222"/>
      <c r="W49" s="222"/>
    </row>
    <row r="50" spans="1:23" ht="18.75" customHeight="1">
      <c r="A50" s="169" t="s">
        <v>358</v>
      </c>
      <c r="B50" s="148">
        <v>91832</v>
      </c>
      <c r="C50" s="31">
        <v>52665</v>
      </c>
      <c r="D50" s="31">
        <v>2254</v>
      </c>
      <c r="E50" s="32">
        <f>SUM(F50:N50)</f>
        <v>29971</v>
      </c>
      <c r="F50" s="31">
        <v>3621</v>
      </c>
      <c r="G50" s="31">
        <v>3779</v>
      </c>
      <c r="H50" s="31">
        <v>4120</v>
      </c>
      <c r="I50" s="31">
        <v>1259</v>
      </c>
      <c r="J50" s="31">
        <v>996</v>
      </c>
      <c r="K50" s="31">
        <v>1815</v>
      </c>
      <c r="L50" s="31">
        <v>1987</v>
      </c>
      <c r="M50" s="31">
        <v>9391</v>
      </c>
      <c r="N50" s="31">
        <v>3003</v>
      </c>
      <c r="O50" s="149" t="s">
        <v>305</v>
      </c>
      <c r="P50" s="31">
        <v>2808</v>
      </c>
      <c r="Q50" s="31">
        <v>11730</v>
      </c>
      <c r="R50" s="31">
        <v>5271</v>
      </c>
      <c r="S50" s="32">
        <v>39167</v>
      </c>
      <c r="T50" s="31">
        <v>6011</v>
      </c>
      <c r="U50" s="31">
        <v>15431</v>
      </c>
      <c r="V50" s="31">
        <v>6694</v>
      </c>
      <c r="W50" s="31">
        <v>11072</v>
      </c>
    </row>
    <row r="51" spans="1:23" ht="18.75" customHeight="1">
      <c r="A51" s="372" t="s">
        <v>391</v>
      </c>
      <c r="B51" s="148">
        <f>SUM(C51,S51)</f>
        <v>89813</v>
      </c>
      <c r="C51" s="31">
        <v>50674</v>
      </c>
      <c r="D51" s="31">
        <v>2128</v>
      </c>
      <c r="E51" s="32">
        <v>29555</v>
      </c>
      <c r="F51" s="31">
        <v>3646</v>
      </c>
      <c r="G51" s="31">
        <v>3510</v>
      </c>
      <c r="H51" s="31">
        <v>3858</v>
      </c>
      <c r="I51" s="31">
        <v>1273</v>
      </c>
      <c r="J51" s="31">
        <v>999</v>
      </c>
      <c r="K51" s="31">
        <v>2093</v>
      </c>
      <c r="L51" s="31">
        <v>2035</v>
      </c>
      <c r="M51" s="31">
        <v>9076</v>
      </c>
      <c r="N51" s="31">
        <v>3066</v>
      </c>
      <c r="O51" s="149" t="s">
        <v>305</v>
      </c>
      <c r="P51" s="31">
        <v>2274</v>
      </c>
      <c r="Q51" s="31">
        <v>10680</v>
      </c>
      <c r="R51" s="31">
        <v>5396</v>
      </c>
      <c r="S51" s="32">
        <f>SUM(T51:W51)</f>
        <v>39139</v>
      </c>
      <c r="T51" s="31">
        <v>6063</v>
      </c>
      <c r="U51" s="31">
        <v>16194</v>
      </c>
      <c r="V51" s="31">
        <v>6725</v>
      </c>
      <c r="W51" s="31">
        <v>10157</v>
      </c>
    </row>
    <row r="52" spans="1:23" ht="18.75" customHeight="1">
      <c r="A52" s="373" t="s">
        <v>392</v>
      </c>
      <c r="B52" s="133">
        <f>SUM(B54:B67)/12</f>
        <v>88090.33333333333</v>
      </c>
      <c r="C52" s="22">
        <f>SUM(C54:C67)/12</f>
        <v>49014.5</v>
      </c>
      <c r="D52" s="22">
        <f>SUM(D54:D67)/12</f>
        <v>2008.5833333333333</v>
      </c>
      <c r="E52" s="22">
        <v>28471</v>
      </c>
      <c r="F52" s="22">
        <v>3296</v>
      </c>
      <c r="G52" s="22">
        <v>3373</v>
      </c>
      <c r="H52" s="22">
        <v>3832</v>
      </c>
      <c r="I52" s="22">
        <f>SUM(I54:I67)/12</f>
        <v>1276.25</v>
      </c>
      <c r="J52" s="22">
        <v>917</v>
      </c>
      <c r="K52" s="22">
        <f>SUM(K54:K67)/12</f>
        <v>1857.5833333333333</v>
      </c>
      <c r="L52" s="22">
        <f>SUM(L54:L67)/12</f>
        <v>1986.0833333333333</v>
      </c>
      <c r="M52" s="22">
        <f>SUM(M54:M67)/12</f>
        <v>8882.833333333334</v>
      </c>
      <c r="N52" s="22">
        <f>SUM(N54:N67)/12</f>
        <v>3047.9166666666665</v>
      </c>
      <c r="O52" s="395" t="s">
        <v>305</v>
      </c>
      <c r="P52" s="22">
        <f>SUM(P54:P67)/12</f>
        <v>2082.0833333333335</v>
      </c>
      <c r="Q52" s="22">
        <f>SUM(Q54:Q67)/12</f>
        <v>10667.416666666666</v>
      </c>
      <c r="R52" s="22">
        <f>SUM(R54:R67)/12</f>
        <v>5122</v>
      </c>
      <c r="S52" s="22">
        <v>39077</v>
      </c>
      <c r="T52" s="22">
        <f>SUM(T54:T67)/12</f>
        <v>5736.083333333333</v>
      </c>
      <c r="U52" s="22">
        <v>16597</v>
      </c>
      <c r="V52" s="22">
        <v>6554</v>
      </c>
      <c r="W52" s="22">
        <f>SUM(W54:W67)/12</f>
        <v>10188.583333333334</v>
      </c>
    </row>
    <row r="53" spans="1:23" ht="18.75" customHeight="1">
      <c r="A53" s="87"/>
      <c r="B53" s="222"/>
      <c r="C53" s="222"/>
      <c r="D53" s="222"/>
      <c r="E53" s="222"/>
      <c r="F53" s="222"/>
      <c r="G53" s="222"/>
      <c r="H53" s="222"/>
      <c r="I53" s="222"/>
      <c r="J53" s="222"/>
      <c r="K53" s="222"/>
      <c r="L53" s="222"/>
      <c r="M53" s="222"/>
      <c r="N53" s="222"/>
      <c r="O53" s="222"/>
      <c r="P53" s="222"/>
      <c r="Q53" s="222"/>
      <c r="R53" s="222"/>
      <c r="S53" s="222"/>
      <c r="T53" s="222"/>
      <c r="U53" s="222"/>
      <c r="V53" s="222"/>
      <c r="W53" s="222"/>
    </row>
    <row r="54" spans="1:23" ht="18.75" customHeight="1">
      <c r="A54" s="169" t="s">
        <v>357</v>
      </c>
      <c r="B54" s="148">
        <f>SUM(C54,S54)</f>
        <v>87418</v>
      </c>
      <c r="C54" s="31">
        <v>48809</v>
      </c>
      <c r="D54" s="31">
        <v>2007</v>
      </c>
      <c r="E54" s="32">
        <f>SUM(F54:N54)</f>
        <v>28792</v>
      </c>
      <c r="F54" s="31">
        <v>3282</v>
      </c>
      <c r="G54" s="31">
        <v>3415</v>
      </c>
      <c r="H54" s="31">
        <v>3881</v>
      </c>
      <c r="I54" s="31">
        <v>1257</v>
      </c>
      <c r="J54" s="31">
        <v>981</v>
      </c>
      <c r="K54" s="31">
        <v>1831</v>
      </c>
      <c r="L54" s="31">
        <v>2083</v>
      </c>
      <c r="M54" s="31">
        <v>8934</v>
      </c>
      <c r="N54" s="31">
        <v>3128</v>
      </c>
      <c r="O54" s="149" t="s">
        <v>305</v>
      </c>
      <c r="P54" s="31">
        <v>2319</v>
      </c>
      <c r="Q54" s="31">
        <v>9601</v>
      </c>
      <c r="R54" s="31">
        <v>5437</v>
      </c>
      <c r="S54" s="32">
        <f>SUM(T54:W54)</f>
        <v>38609</v>
      </c>
      <c r="T54" s="31">
        <v>5837</v>
      </c>
      <c r="U54" s="31">
        <v>16261</v>
      </c>
      <c r="V54" s="31">
        <v>6578</v>
      </c>
      <c r="W54" s="31">
        <v>9933</v>
      </c>
    </row>
    <row r="55" spans="1:23" ht="18.75" customHeight="1">
      <c r="A55" s="372" t="s">
        <v>395</v>
      </c>
      <c r="B55" s="148">
        <f>SUM(C55,S55)</f>
        <v>85958</v>
      </c>
      <c r="C55" s="31">
        <v>47812</v>
      </c>
      <c r="D55" s="31">
        <v>1969</v>
      </c>
      <c r="E55" s="32">
        <f>SUM(F55:N55)</f>
        <v>28625</v>
      </c>
      <c r="F55" s="31">
        <v>3216</v>
      </c>
      <c r="G55" s="31">
        <v>3390</v>
      </c>
      <c r="H55" s="31">
        <v>3861</v>
      </c>
      <c r="I55" s="31">
        <v>1257</v>
      </c>
      <c r="J55" s="31">
        <v>974</v>
      </c>
      <c r="K55" s="31">
        <v>1866</v>
      </c>
      <c r="L55" s="31">
        <v>2069</v>
      </c>
      <c r="M55" s="31">
        <v>8919</v>
      </c>
      <c r="N55" s="31">
        <v>3073</v>
      </c>
      <c r="O55" s="149" t="s">
        <v>305</v>
      </c>
      <c r="P55" s="31">
        <v>1701</v>
      </c>
      <c r="Q55" s="31">
        <v>9359</v>
      </c>
      <c r="R55" s="31">
        <v>5514</v>
      </c>
      <c r="S55" s="32">
        <f>SUM(T55:W55)</f>
        <v>38146</v>
      </c>
      <c r="T55" s="31">
        <v>5713</v>
      </c>
      <c r="U55" s="31">
        <v>16203</v>
      </c>
      <c r="V55" s="31">
        <v>6576</v>
      </c>
      <c r="W55" s="31">
        <v>9654</v>
      </c>
    </row>
    <row r="56" spans="1:23" ht="18.75" customHeight="1">
      <c r="A56" s="372" t="s">
        <v>396</v>
      </c>
      <c r="B56" s="148">
        <f>SUM(C56,S56)</f>
        <v>85659</v>
      </c>
      <c r="C56" s="31">
        <v>47556</v>
      </c>
      <c r="D56" s="31">
        <v>1966</v>
      </c>
      <c r="E56" s="32">
        <f>SUM(F56:N56)</f>
        <v>28583</v>
      </c>
      <c r="F56" s="31">
        <v>3193</v>
      </c>
      <c r="G56" s="31">
        <v>3472</v>
      </c>
      <c r="H56" s="31">
        <v>3871</v>
      </c>
      <c r="I56" s="31">
        <v>1255</v>
      </c>
      <c r="J56" s="31">
        <v>976</v>
      </c>
      <c r="K56" s="31">
        <v>1862</v>
      </c>
      <c r="L56" s="31">
        <v>1968</v>
      </c>
      <c r="M56" s="31">
        <v>8875</v>
      </c>
      <c r="N56" s="31">
        <v>3111</v>
      </c>
      <c r="O56" s="149" t="s">
        <v>305</v>
      </c>
      <c r="P56" s="31">
        <v>1719</v>
      </c>
      <c r="Q56" s="31">
        <v>9311</v>
      </c>
      <c r="R56" s="31">
        <v>5335</v>
      </c>
      <c r="S56" s="32">
        <f>SUM(T56:W56)</f>
        <v>38103</v>
      </c>
      <c r="T56" s="31">
        <v>5922</v>
      </c>
      <c r="U56" s="31">
        <v>16298</v>
      </c>
      <c r="V56" s="31">
        <v>6225</v>
      </c>
      <c r="W56" s="31">
        <v>9658</v>
      </c>
    </row>
    <row r="57" spans="1:23" ht="18.75" customHeight="1">
      <c r="A57" s="372" t="s">
        <v>397</v>
      </c>
      <c r="B57" s="148">
        <f>SUM(C57,S57)</f>
        <v>89132</v>
      </c>
      <c r="C57" s="31">
        <v>49698</v>
      </c>
      <c r="D57" s="31">
        <v>1970</v>
      </c>
      <c r="E57" s="32">
        <f>SUM(F57:N57)</f>
        <v>28814</v>
      </c>
      <c r="F57" s="31">
        <v>3173</v>
      </c>
      <c r="G57" s="31">
        <v>3490</v>
      </c>
      <c r="H57" s="31">
        <v>3931</v>
      </c>
      <c r="I57" s="31">
        <v>1328</v>
      </c>
      <c r="J57" s="31">
        <v>996</v>
      </c>
      <c r="K57" s="31">
        <v>1932</v>
      </c>
      <c r="L57" s="31">
        <v>1743</v>
      </c>
      <c r="M57" s="31">
        <v>9017</v>
      </c>
      <c r="N57" s="31">
        <v>3204</v>
      </c>
      <c r="O57" s="149" t="s">
        <v>305</v>
      </c>
      <c r="P57" s="31">
        <v>1682</v>
      </c>
      <c r="Q57" s="31">
        <v>11330</v>
      </c>
      <c r="R57" s="31">
        <v>5249</v>
      </c>
      <c r="S57" s="32">
        <f>SUM(T57:W57)</f>
        <v>39434</v>
      </c>
      <c r="T57" s="31">
        <v>5769</v>
      </c>
      <c r="U57" s="31">
        <v>16658</v>
      </c>
      <c r="V57" s="31">
        <v>6559</v>
      </c>
      <c r="W57" s="31">
        <v>10448</v>
      </c>
    </row>
    <row r="58" spans="1:23" ht="18.75" customHeight="1">
      <c r="A58" s="364"/>
      <c r="B58" s="222"/>
      <c r="C58" s="222"/>
      <c r="D58" s="222"/>
      <c r="E58" s="222"/>
      <c r="F58" s="222"/>
      <c r="G58" s="222"/>
      <c r="H58" s="222"/>
      <c r="I58" s="222"/>
      <c r="J58" s="222"/>
      <c r="K58" s="222"/>
      <c r="L58" s="222"/>
      <c r="M58" s="222"/>
      <c r="N58" s="222"/>
      <c r="O58" s="222"/>
      <c r="P58" s="222"/>
      <c r="Q58" s="222"/>
      <c r="R58" s="222"/>
      <c r="S58" s="222"/>
      <c r="T58" s="222"/>
      <c r="U58" s="222"/>
      <c r="V58" s="222"/>
      <c r="W58" s="222"/>
    </row>
    <row r="59" spans="1:23" ht="18.75" customHeight="1">
      <c r="A59" s="372" t="s">
        <v>398</v>
      </c>
      <c r="B59" s="148">
        <f>SUM(C59,S59)</f>
        <v>89595</v>
      </c>
      <c r="C59" s="31">
        <v>50183</v>
      </c>
      <c r="D59" s="31">
        <v>2065</v>
      </c>
      <c r="E59" s="32">
        <f>SUM(F59:N59)</f>
        <v>29170</v>
      </c>
      <c r="F59" s="31">
        <v>3398</v>
      </c>
      <c r="G59" s="31">
        <v>3457</v>
      </c>
      <c r="H59" s="31">
        <v>3906</v>
      </c>
      <c r="I59" s="31">
        <v>1334</v>
      </c>
      <c r="J59" s="31">
        <v>986</v>
      </c>
      <c r="K59" s="31">
        <v>1867</v>
      </c>
      <c r="L59" s="31">
        <v>2057</v>
      </c>
      <c r="M59" s="31">
        <v>9000</v>
      </c>
      <c r="N59" s="31">
        <v>3165</v>
      </c>
      <c r="O59" s="149" t="s">
        <v>305</v>
      </c>
      <c r="P59" s="31">
        <v>1720</v>
      </c>
      <c r="Q59" s="31">
        <v>11282</v>
      </c>
      <c r="R59" s="31">
        <v>5278</v>
      </c>
      <c r="S59" s="32">
        <f>SUM(T59:W59)</f>
        <v>39412</v>
      </c>
      <c r="T59" s="31">
        <v>5754</v>
      </c>
      <c r="U59" s="31">
        <v>16631</v>
      </c>
      <c r="V59" s="31">
        <v>6536</v>
      </c>
      <c r="W59" s="31">
        <v>10491</v>
      </c>
    </row>
    <row r="60" spans="1:23" ht="18.75" customHeight="1">
      <c r="A60" s="372" t="s">
        <v>399</v>
      </c>
      <c r="B60" s="148">
        <f>SUM(C60,S60)</f>
        <v>89581</v>
      </c>
      <c r="C60" s="31">
        <v>50043</v>
      </c>
      <c r="D60" s="31">
        <v>2127</v>
      </c>
      <c r="E60" s="32">
        <f>SUM(F60:N60)</f>
        <v>28851</v>
      </c>
      <c r="F60" s="31">
        <v>3389</v>
      </c>
      <c r="G60" s="31">
        <v>3428</v>
      </c>
      <c r="H60" s="31">
        <v>3949</v>
      </c>
      <c r="I60" s="31">
        <v>1293</v>
      </c>
      <c r="J60" s="31">
        <v>892</v>
      </c>
      <c r="K60" s="31">
        <v>1883</v>
      </c>
      <c r="L60" s="31">
        <v>2050</v>
      </c>
      <c r="M60" s="31">
        <v>8959</v>
      </c>
      <c r="N60" s="31">
        <v>3008</v>
      </c>
      <c r="O60" s="149" t="s">
        <v>305</v>
      </c>
      <c r="P60" s="31">
        <v>1723</v>
      </c>
      <c r="Q60" s="31">
        <v>11312</v>
      </c>
      <c r="R60" s="31">
        <v>5359</v>
      </c>
      <c r="S60" s="32">
        <f>SUM(T60:W60)</f>
        <v>39538</v>
      </c>
      <c r="T60" s="31">
        <v>5754</v>
      </c>
      <c r="U60" s="31">
        <v>16783</v>
      </c>
      <c r="V60" s="31">
        <v>6554</v>
      </c>
      <c r="W60" s="31">
        <v>10447</v>
      </c>
    </row>
    <row r="61" spans="1:23" ht="18.75" customHeight="1">
      <c r="A61" s="372" t="s">
        <v>400</v>
      </c>
      <c r="B61" s="148">
        <f>SUM(C61,S61)</f>
        <v>89909</v>
      </c>
      <c r="C61" s="31">
        <v>50656</v>
      </c>
      <c r="D61" s="31">
        <v>2127</v>
      </c>
      <c r="E61" s="32">
        <f>SUM(F61:N61)</f>
        <v>28774</v>
      </c>
      <c r="F61" s="31">
        <v>3400</v>
      </c>
      <c r="G61" s="31">
        <v>3418</v>
      </c>
      <c r="H61" s="31">
        <v>3870</v>
      </c>
      <c r="I61" s="31">
        <v>1382</v>
      </c>
      <c r="J61" s="31">
        <v>887</v>
      </c>
      <c r="K61" s="31">
        <v>1739</v>
      </c>
      <c r="L61" s="31">
        <v>2033</v>
      </c>
      <c r="M61" s="31">
        <v>8953</v>
      </c>
      <c r="N61" s="31">
        <v>3092</v>
      </c>
      <c r="O61" s="149" t="s">
        <v>305</v>
      </c>
      <c r="P61" s="31">
        <v>2402</v>
      </c>
      <c r="Q61" s="31">
        <v>11370</v>
      </c>
      <c r="R61" s="31">
        <v>5300</v>
      </c>
      <c r="S61" s="32">
        <f>SUM(T61:W61)</f>
        <v>39253</v>
      </c>
      <c r="T61" s="31">
        <v>5483</v>
      </c>
      <c r="U61" s="31">
        <v>16775</v>
      </c>
      <c r="V61" s="31">
        <v>6560</v>
      </c>
      <c r="W61" s="31">
        <v>10435</v>
      </c>
    </row>
    <row r="62" spans="1:23" ht="18.75" customHeight="1">
      <c r="A62" s="372" t="s">
        <v>401</v>
      </c>
      <c r="B62" s="148">
        <f>SUM(C62,S62)</f>
        <v>89048</v>
      </c>
      <c r="C62" s="31">
        <v>49940</v>
      </c>
      <c r="D62" s="31">
        <v>2084</v>
      </c>
      <c r="E62" s="32">
        <f>SUM(F62:N62)</f>
        <v>28426</v>
      </c>
      <c r="F62" s="31">
        <v>3322</v>
      </c>
      <c r="G62" s="31">
        <v>3339</v>
      </c>
      <c r="H62" s="31">
        <v>3835</v>
      </c>
      <c r="I62" s="31">
        <v>1360</v>
      </c>
      <c r="J62" s="31">
        <v>879</v>
      </c>
      <c r="K62" s="31">
        <v>1853</v>
      </c>
      <c r="L62" s="31">
        <v>2017</v>
      </c>
      <c r="M62" s="31">
        <v>8851</v>
      </c>
      <c r="N62" s="31">
        <v>2970</v>
      </c>
      <c r="O62" s="149" t="s">
        <v>305</v>
      </c>
      <c r="P62" s="31">
        <v>2388</v>
      </c>
      <c r="Q62" s="31">
        <v>11098</v>
      </c>
      <c r="R62" s="31">
        <v>5279</v>
      </c>
      <c r="S62" s="32">
        <f>SUM(T62:W62)</f>
        <v>39108</v>
      </c>
      <c r="T62" s="31">
        <v>5493</v>
      </c>
      <c r="U62" s="31">
        <v>16636</v>
      </c>
      <c r="V62" s="31">
        <v>6652</v>
      </c>
      <c r="W62" s="31">
        <v>10327</v>
      </c>
    </row>
    <row r="63" spans="1:23" ht="18.75" customHeight="1">
      <c r="A63" s="364"/>
      <c r="B63" s="222"/>
      <c r="C63" s="222"/>
      <c r="D63" s="222"/>
      <c r="E63" s="222"/>
      <c r="F63" s="222"/>
      <c r="G63" s="222"/>
      <c r="H63" s="222"/>
      <c r="I63" s="222"/>
      <c r="J63" s="222"/>
      <c r="K63" s="222"/>
      <c r="L63" s="222"/>
      <c r="M63" s="222"/>
      <c r="N63" s="222"/>
      <c r="O63" s="222"/>
      <c r="P63" s="222"/>
      <c r="Q63" s="222"/>
      <c r="R63" s="222"/>
      <c r="S63" s="222"/>
      <c r="T63" s="222"/>
      <c r="U63" s="222"/>
      <c r="V63" s="222"/>
      <c r="W63" s="222"/>
    </row>
    <row r="64" spans="1:23" ht="18.75" customHeight="1">
      <c r="A64" s="372" t="s">
        <v>402</v>
      </c>
      <c r="B64" s="148">
        <f>SUM(C64,S64)</f>
        <v>88391</v>
      </c>
      <c r="C64" s="31">
        <v>49034</v>
      </c>
      <c r="D64" s="31">
        <v>1924</v>
      </c>
      <c r="E64" s="32">
        <f>SUM(F64:N64)</f>
        <v>28154</v>
      </c>
      <c r="F64" s="31">
        <v>3307</v>
      </c>
      <c r="G64" s="31">
        <v>3317</v>
      </c>
      <c r="H64" s="31">
        <v>3810</v>
      </c>
      <c r="I64" s="31">
        <v>1235</v>
      </c>
      <c r="J64" s="31">
        <v>872</v>
      </c>
      <c r="K64" s="31">
        <v>1853</v>
      </c>
      <c r="L64" s="31">
        <v>1988</v>
      </c>
      <c r="M64" s="31">
        <v>8798</v>
      </c>
      <c r="N64" s="31">
        <v>2974</v>
      </c>
      <c r="O64" s="149" t="s">
        <v>305</v>
      </c>
      <c r="P64" s="31">
        <v>2334</v>
      </c>
      <c r="Q64" s="31">
        <v>10941</v>
      </c>
      <c r="R64" s="31">
        <v>5025</v>
      </c>
      <c r="S64" s="32">
        <f>SUM(T64:W64)</f>
        <v>39357</v>
      </c>
      <c r="T64" s="31">
        <v>5595</v>
      </c>
      <c r="U64" s="31">
        <v>16739</v>
      </c>
      <c r="V64" s="31">
        <v>6683</v>
      </c>
      <c r="W64" s="31">
        <v>10340</v>
      </c>
    </row>
    <row r="65" spans="1:23" ht="18.75" customHeight="1">
      <c r="A65" s="372" t="s">
        <v>403</v>
      </c>
      <c r="B65" s="148">
        <f>SUM(C65,S65)</f>
        <v>87640</v>
      </c>
      <c r="C65" s="31">
        <v>48218</v>
      </c>
      <c r="D65" s="31">
        <v>1924</v>
      </c>
      <c r="E65" s="32">
        <f>SUM(F65:N65)</f>
        <v>27946</v>
      </c>
      <c r="F65" s="31">
        <v>3287</v>
      </c>
      <c r="G65" s="31">
        <v>3258</v>
      </c>
      <c r="H65" s="31">
        <v>3744</v>
      </c>
      <c r="I65" s="31">
        <v>1218</v>
      </c>
      <c r="J65" s="31">
        <v>864</v>
      </c>
      <c r="K65" s="31">
        <v>1876</v>
      </c>
      <c r="L65" s="31">
        <v>1972</v>
      </c>
      <c r="M65" s="31">
        <v>8759</v>
      </c>
      <c r="N65" s="31">
        <v>2968</v>
      </c>
      <c r="O65" s="149" t="s">
        <v>305</v>
      </c>
      <c r="P65" s="31">
        <v>2334</v>
      </c>
      <c r="Q65" s="31">
        <v>10849</v>
      </c>
      <c r="R65" s="31">
        <v>4488</v>
      </c>
      <c r="S65" s="32">
        <f>SUM(T65:W65)</f>
        <v>39422</v>
      </c>
      <c r="T65" s="31">
        <v>5790</v>
      </c>
      <c r="U65" s="31">
        <v>16764</v>
      </c>
      <c r="V65" s="31">
        <v>6549</v>
      </c>
      <c r="W65" s="31">
        <v>10319</v>
      </c>
    </row>
    <row r="66" spans="1:23" ht="18.75" customHeight="1">
      <c r="A66" s="372" t="s">
        <v>404</v>
      </c>
      <c r="B66" s="148">
        <f>SUM(C66,S66)</f>
        <v>87550</v>
      </c>
      <c r="C66" s="31">
        <v>48202</v>
      </c>
      <c r="D66" s="31">
        <v>1965</v>
      </c>
      <c r="E66" s="32">
        <f>SUM(F66:N66)</f>
        <v>27822</v>
      </c>
      <c r="F66" s="31">
        <v>3288</v>
      </c>
      <c r="G66" s="31">
        <v>3248</v>
      </c>
      <c r="H66" s="31">
        <v>3700</v>
      </c>
      <c r="I66" s="31">
        <v>1200</v>
      </c>
      <c r="J66" s="31">
        <v>854</v>
      </c>
      <c r="K66" s="31">
        <v>1876</v>
      </c>
      <c r="L66" s="31">
        <v>1932</v>
      </c>
      <c r="M66" s="31">
        <v>8772</v>
      </c>
      <c r="N66" s="31">
        <v>2952</v>
      </c>
      <c r="O66" s="149" t="s">
        <v>305</v>
      </c>
      <c r="P66" s="31">
        <v>2327</v>
      </c>
      <c r="Q66" s="31">
        <v>10811</v>
      </c>
      <c r="R66" s="31">
        <v>4589</v>
      </c>
      <c r="S66" s="32">
        <f>SUM(T66:W66)</f>
        <v>39348</v>
      </c>
      <c r="T66" s="31">
        <v>5904</v>
      </c>
      <c r="U66" s="31">
        <v>16775</v>
      </c>
      <c r="V66" s="31">
        <v>6602</v>
      </c>
      <c r="W66" s="31">
        <v>10067</v>
      </c>
    </row>
    <row r="67" spans="1:23" ht="18.75" customHeight="1">
      <c r="A67" s="374" t="s">
        <v>405</v>
      </c>
      <c r="B67" s="147">
        <f>SUM(C67,S67)</f>
        <v>87203</v>
      </c>
      <c r="C67" s="69">
        <v>48023</v>
      </c>
      <c r="D67" s="69">
        <v>1975</v>
      </c>
      <c r="E67" s="34">
        <f>SUM(F67:N67)</f>
        <v>27686</v>
      </c>
      <c r="F67" s="69">
        <v>3305</v>
      </c>
      <c r="G67" s="69">
        <v>3234</v>
      </c>
      <c r="H67" s="69">
        <v>3639</v>
      </c>
      <c r="I67" s="69">
        <v>1196</v>
      </c>
      <c r="J67" s="69">
        <v>851</v>
      </c>
      <c r="K67" s="69">
        <v>1853</v>
      </c>
      <c r="L67" s="69">
        <v>1921</v>
      </c>
      <c r="M67" s="69">
        <v>8757</v>
      </c>
      <c r="N67" s="69">
        <v>2930</v>
      </c>
      <c r="O67" s="146" t="s">
        <v>305</v>
      </c>
      <c r="P67" s="69">
        <v>2336</v>
      </c>
      <c r="Q67" s="69">
        <v>10745</v>
      </c>
      <c r="R67" s="69">
        <v>4611</v>
      </c>
      <c r="S67" s="34">
        <f>SUM(T67:W67)</f>
        <v>39180</v>
      </c>
      <c r="T67" s="69">
        <v>5819</v>
      </c>
      <c r="U67" s="69">
        <v>16651</v>
      </c>
      <c r="V67" s="69">
        <v>6566</v>
      </c>
      <c r="W67" s="69">
        <v>10144</v>
      </c>
    </row>
    <row r="68" spans="1:23" ht="18.75" customHeight="1">
      <c r="A68" s="8" t="s">
        <v>304</v>
      </c>
      <c r="B68" s="8"/>
      <c r="C68" s="8"/>
      <c r="D68" s="8"/>
      <c r="E68" s="8"/>
      <c r="F68" s="8"/>
      <c r="G68" s="8"/>
      <c r="H68" s="8"/>
      <c r="I68" s="8"/>
      <c r="J68" s="8"/>
      <c r="K68" s="8"/>
      <c r="L68" s="8"/>
      <c r="M68" s="8"/>
      <c r="N68" s="8"/>
      <c r="O68" s="8"/>
      <c r="P68" s="8"/>
      <c r="Q68" s="8"/>
      <c r="R68" s="8"/>
      <c r="S68" s="8"/>
      <c r="T68" s="8"/>
      <c r="U68" s="8"/>
      <c r="V68" s="8"/>
      <c r="W68" s="8"/>
    </row>
    <row r="69" spans="1:23" ht="18.75" customHeight="1">
      <c r="A69" s="8"/>
      <c r="B69" s="8"/>
      <c r="C69" s="8"/>
      <c r="D69" s="8"/>
      <c r="E69" s="8"/>
      <c r="F69" s="8"/>
      <c r="G69" s="8"/>
      <c r="H69" s="8"/>
      <c r="I69" s="8"/>
      <c r="J69" s="8"/>
      <c r="K69" s="8"/>
      <c r="L69" s="8"/>
      <c r="M69" s="8"/>
      <c r="N69" s="8"/>
      <c r="O69" s="8"/>
      <c r="P69" s="8"/>
      <c r="Q69" s="8"/>
      <c r="R69" s="8"/>
      <c r="S69" s="8"/>
      <c r="T69" s="8"/>
      <c r="U69" s="8"/>
      <c r="V69" s="8"/>
      <c r="W69" s="8"/>
    </row>
    <row r="70" spans="1:23" ht="18.75" customHeight="1">
      <c r="A70" s="4"/>
      <c r="B70" s="4"/>
      <c r="C70" s="4"/>
      <c r="D70" s="4"/>
      <c r="E70" s="4"/>
      <c r="F70" s="4"/>
      <c r="G70" s="4"/>
      <c r="H70" s="4"/>
      <c r="I70" s="4"/>
      <c r="J70" s="4"/>
      <c r="K70" s="4"/>
      <c r="L70" s="4"/>
      <c r="M70" s="4"/>
      <c r="N70" s="4"/>
      <c r="O70" s="4"/>
      <c r="P70" s="4"/>
      <c r="Q70" s="4"/>
      <c r="R70" s="4"/>
      <c r="S70" s="4"/>
      <c r="T70" s="4"/>
      <c r="U70" s="4"/>
      <c r="V70" s="4"/>
      <c r="W70" s="4"/>
    </row>
    <row r="71" spans="1:23" ht="18.75" customHeight="1">
      <c r="A71" s="4"/>
      <c r="B71" s="4"/>
      <c r="C71" s="4"/>
      <c r="D71" s="4"/>
      <c r="E71" s="4"/>
      <c r="F71" s="4"/>
      <c r="G71" s="4"/>
      <c r="H71" s="4"/>
      <c r="I71" s="4"/>
      <c r="J71" s="4"/>
      <c r="K71" s="4"/>
      <c r="L71" s="4"/>
      <c r="M71" s="4"/>
      <c r="N71" s="4"/>
      <c r="O71" s="4"/>
      <c r="P71" s="4"/>
      <c r="Q71" s="4"/>
      <c r="R71" s="4"/>
      <c r="S71" s="4"/>
      <c r="T71" s="4"/>
      <c r="U71" s="4"/>
      <c r="V71" s="4"/>
      <c r="W71" s="4"/>
    </row>
  </sheetData>
  <sheetProtection/>
  <mergeCells count="26">
    <mergeCell ref="S6:S8"/>
    <mergeCell ref="K6:K8"/>
    <mergeCell ref="O5:O8"/>
    <mergeCell ref="Q5:Q8"/>
    <mergeCell ref="P5:P8"/>
    <mergeCell ref="S5:W5"/>
    <mergeCell ref="T6:T8"/>
    <mergeCell ref="R5:R8"/>
    <mergeCell ref="M6:M8"/>
    <mergeCell ref="N6:N8"/>
    <mergeCell ref="B5:B8"/>
    <mergeCell ref="E6:E8"/>
    <mergeCell ref="G6:G8"/>
    <mergeCell ref="I6:I8"/>
    <mergeCell ref="J6:J8"/>
    <mergeCell ref="L6:L8"/>
    <mergeCell ref="A3:W3"/>
    <mergeCell ref="U6:U8"/>
    <mergeCell ref="V6:V8"/>
    <mergeCell ref="W6:W8"/>
    <mergeCell ref="A7:A8"/>
    <mergeCell ref="C5:C8"/>
    <mergeCell ref="D5:D8"/>
    <mergeCell ref="E5:N5"/>
    <mergeCell ref="F6:F8"/>
    <mergeCell ref="H6:H8"/>
  </mergeCells>
  <printOptions horizontalCentered="1"/>
  <pageMargins left="0.5118110236220472" right="0.5118110236220472" top="0.5511811023622047" bottom="0.35433070866141736" header="0" footer="0"/>
  <pageSetup fitToHeight="1" fitToWidth="1" horizontalDpi="600" verticalDpi="600" orientation="landscape" paperSize="8"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W71"/>
  <sheetViews>
    <sheetView tabSelected="1" zoomScalePageLayoutView="0" workbookViewId="0" topLeftCell="A1">
      <selection activeCell="A1" sqref="A1"/>
    </sheetView>
  </sheetViews>
  <sheetFormatPr defaultColWidth="8.796875" defaultRowHeight="18.75" customHeight="1"/>
  <cols>
    <col min="1" max="1" width="14.3984375" style="0" customWidth="1"/>
    <col min="2" max="7" width="10.59765625" style="0" customWidth="1"/>
    <col min="8" max="8" width="11.8984375" style="0" customWidth="1"/>
    <col min="9" max="16384" width="10.59765625" style="0" customWidth="1"/>
  </cols>
  <sheetData>
    <row r="1" spans="1:23" ht="18.75" customHeight="1">
      <c r="A1" s="62" t="s">
        <v>473</v>
      </c>
      <c r="W1" s="64" t="s">
        <v>488</v>
      </c>
    </row>
    <row r="3" spans="1:23" ht="18.75" customHeight="1">
      <c r="A3" s="35" t="s">
        <v>487</v>
      </c>
      <c r="B3" s="35"/>
      <c r="C3" s="35"/>
      <c r="D3" s="35"/>
      <c r="E3" s="35"/>
      <c r="F3" s="35"/>
      <c r="G3" s="35"/>
      <c r="H3" s="35"/>
      <c r="I3" s="35"/>
      <c r="J3" s="35"/>
      <c r="K3" s="35"/>
      <c r="L3" s="35"/>
      <c r="M3" s="35"/>
      <c r="N3" s="35"/>
      <c r="O3" s="35"/>
      <c r="P3" s="35"/>
      <c r="Q3" s="35"/>
      <c r="R3" s="35"/>
      <c r="S3" s="35"/>
      <c r="T3" s="35"/>
      <c r="U3" s="35"/>
      <c r="V3" s="35"/>
      <c r="W3" s="35"/>
    </row>
    <row r="4" spans="1:23" ht="18.75" customHeight="1" thickBot="1">
      <c r="A4" s="4" t="s">
        <v>389</v>
      </c>
      <c r="B4" s="185"/>
      <c r="C4" s="128"/>
      <c r="D4" s="128"/>
      <c r="E4" s="128"/>
      <c r="F4" s="128"/>
      <c r="G4" s="128"/>
      <c r="H4" s="128"/>
      <c r="I4" s="128"/>
      <c r="J4" s="128"/>
      <c r="K4" s="128"/>
      <c r="L4" s="415"/>
      <c r="M4" s="415"/>
      <c r="N4" s="128"/>
      <c r="O4" s="128"/>
      <c r="P4" s="128"/>
      <c r="Q4" s="128"/>
      <c r="R4" s="128"/>
      <c r="S4" s="128"/>
      <c r="T4" s="128"/>
      <c r="U4" s="128"/>
      <c r="V4" s="128"/>
      <c r="W4" s="107" t="s">
        <v>0</v>
      </c>
    </row>
    <row r="5" spans="1:23" ht="18.75" customHeight="1">
      <c r="A5" s="371" t="s">
        <v>387</v>
      </c>
      <c r="B5" s="425" t="s">
        <v>486</v>
      </c>
      <c r="C5" s="424" t="s">
        <v>485</v>
      </c>
      <c r="D5" s="423" t="s">
        <v>119</v>
      </c>
      <c r="E5" s="143" t="s">
        <v>467</v>
      </c>
      <c r="F5" s="144"/>
      <c r="G5" s="144"/>
      <c r="H5" s="144"/>
      <c r="I5" s="144"/>
      <c r="J5" s="144"/>
      <c r="K5" s="144"/>
      <c r="L5" s="144"/>
      <c r="M5" s="144"/>
      <c r="N5" s="142"/>
      <c r="O5" s="413" t="s">
        <v>466</v>
      </c>
      <c r="P5" s="413" t="s">
        <v>465</v>
      </c>
      <c r="Q5" s="413" t="s">
        <v>464</v>
      </c>
      <c r="R5" s="413" t="s">
        <v>463</v>
      </c>
      <c r="S5" s="143" t="s">
        <v>484</v>
      </c>
      <c r="T5" s="144"/>
      <c r="U5" s="144"/>
      <c r="V5" s="144"/>
      <c r="W5" s="144"/>
    </row>
    <row r="6" spans="1:23" ht="18.75" customHeight="1">
      <c r="A6" s="389"/>
      <c r="B6" s="400"/>
      <c r="C6" s="402"/>
      <c r="D6" s="419"/>
      <c r="E6" s="407" t="s">
        <v>483</v>
      </c>
      <c r="F6" s="407" t="s">
        <v>460</v>
      </c>
      <c r="G6" s="407" t="s">
        <v>482</v>
      </c>
      <c r="H6" s="411" t="s">
        <v>481</v>
      </c>
      <c r="I6" s="410" t="s">
        <v>480</v>
      </c>
      <c r="J6" s="410" t="s">
        <v>456</v>
      </c>
      <c r="K6" s="407" t="s">
        <v>455</v>
      </c>
      <c r="L6" s="422" t="s">
        <v>479</v>
      </c>
      <c r="M6" s="422" t="s">
        <v>478</v>
      </c>
      <c r="N6" s="407" t="s">
        <v>452</v>
      </c>
      <c r="O6" s="400"/>
      <c r="P6" s="400"/>
      <c r="Q6" s="400"/>
      <c r="R6" s="400"/>
      <c r="S6" s="407" t="s">
        <v>451</v>
      </c>
      <c r="T6" s="407" t="s">
        <v>477</v>
      </c>
      <c r="U6" s="421" t="s">
        <v>476</v>
      </c>
      <c r="V6" s="421" t="s">
        <v>475</v>
      </c>
      <c r="W6" s="420" t="s">
        <v>474</v>
      </c>
    </row>
    <row r="7" spans="1:23" ht="18.75" customHeight="1">
      <c r="A7" s="368" t="s">
        <v>363</v>
      </c>
      <c r="B7" s="400"/>
      <c r="C7" s="402"/>
      <c r="D7" s="419"/>
      <c r="E7" s="400"/>
      <c r="F7" s="400"/>
      <c r="G7" s="400"/>
      <c r="H7" s="403"/>
      <c r="I7" s="402"/>
      <c r="J7" s="402"/>
      <c r="K7" s="400"/>
      <c r="L7" s="400"/>
      <c r="M7" s="401"/>
      <c r="N7" s="400"/>
      <c r="O7" s="400"/>
      <c r="P7" s="400"/>
      <c r="Q7" s="400"/>
      <c r="R7" s="400"/>
      <c r="S7" s="400"/>
      <c r="T7" s="400"/>
      <c r="U7" s="419"/>
      <c r="V7" s="419"/>
      <c r="W7" s="418"/>
    </row>
    <row r="8" spans="1:23" ht="18.75" customHeight="1">
      <c r="A8" s="367"/>
      <c r="B8" s="396"/>
      <c r="C8" s="398"/>
      <c r="D8" s="417"/>
      <c r="E8" s="396"/>
      <c r="F8" s="396"/>
      <c r="G8" s="396"/>
      <c r="H8" s="399"/>
      <c r="I8" s="398"/>
      <c r="J8" s="398"/>
      <c r="K8" s="396"/>
      <c r="L8" s="396"/>
      <c r="M8" s="397"/>
      <c r="N8" s="396"/>
      <c r="O8" s="396"/>
      <c r="P8" s="396"/>
      <c r="Q8" s="396"/>
      <c r="R8" s="396"/>
      <c r="S8" s="396"/>
      <c r="T8" s="396"/>
      <c r="U8" s="417"/>
      <c r="V8" s="417"/>
      <c r="W8" s="416"/>
    </row>
    <row r="9" spans="1:23" ht="18.75" customHeight="1">
      <c r="A9" s="29" t="s">
        <v>359</v>
      </c>
      <c r="B9" s="5"/>
      <c r="C9" s="5"/>
      <c r="D9" s="5"/>
      <c r="E9" s="5"/>
      <c r="F9" s="5"/>
      <c r="G9" s="5"/>
      <c r="H9" s="5"/>
      <c r="I9" s="5"/>
      <c r="J9" s="5"/>
      <c r="K9" s="5"/>
      <c r="L9" s="5"/>
      <c r="M9" s="5"/>
      <c r="N9" s="5"/>
      <c r="O9" s="5"/>
      <c r="P9" s="5"/>
      <c r="Q9" s="5"/>
      <c r="R9" s="5"/>
      <c r="S9" s="5"/>
      <c r="T9" s="5"/>
      <c r="U9" s="5"/>
      <c r="V9" s="5"/>
      <c r="W9" s="5"/>
    </row>
    <row r="10" spans="1:23" ht="18.75" customHeight="1">
      <c r="A10" s="169" t="s">
        <v>358</v>
      </c>
      <c r="B10" s="148">
        <v>19702</v>
      </c>
      <c r="C10" s="5">
        <v>12576</v>
      </c>
      <c r="D10" s="5">
        <v>230</v>
      </c>
      <c r="E10" s="32">
        <v>3527</v>
      </c>
      <c r="F10" s="5">
        <v>1525</v>
      </c>
      <c r="G10" s="5">
        <v>294</v>
      </c>
      <c r="H10" s="5">
        <v>250</v>
      </c>
      <c r="I10" s="5">
        <v>223</v>
      </c>
      <c r="J10" s="5">
        <v>59</v>
      </c>
      <c r="K10" s="5">
        <v>192</v>
      </c>
      <c r="L10" s="5">
        <v>221</v>
      </c>
      <c r="M10" s="5">
        <v>555</v>
      </c>
      <c r="N10" s="5">
        <v>209</v>
      </c>
      <c r="O10" s="113" t="s">
        <v>305</v>
      </c>
      <c r="P10" s="5">
        <v>1575</v>
      </c>
      <c r="Q10" s="5">
        <v>5732</v>
      </c>
      <c r="R10" s="5">
        <v>1187</v>
      </c>
      <c r="S10" s="32">
        <v>7126</v>
      </c>
      <c r="T10" s="5">
        <v>1954</v>
      </c>
      <c r="U10" s="5">
        <v>1035</v>
      </c>
      <c r="V10" s="5">
        <v>1240</v>
      </c>
      <c r="W10" s="5">
        <v>2877</v>
      </c>
    </row>
    <row r="11" spans="1:23" ht="18.75" customHeight="1">
      <c r="A11" s="372" t="s">
        <v>391</v>
      </c>
      <c r="B11" s="148">
        <f>SUM(C11,S11)</f>
        <v>17992</v>
      </c>
      <c r="C11" s="31">
        <v>11053</v>
      </c>
      <c r="D11" s="31">
        <v>221</v>
      </c>
      <c r="E11" s="32">
        <v>3488</v>
      </c>
      <c r="F11" s="31">
        <v>1302</v>
      </c>
      <c r="G11" s="31">
        <v>316</v>
      </c>
      <c r="H11" s="31">
        <v>230</v>
      </c>
      <c r="I11" s="31">
        <v>260</v>
      </c>
      <c r="J11" s="31">
        <v>83</v>
      </c>
      <c r="K11" s="31">
        <v>176</v>
      </c>
      <c r="L11" s="31">
        <v>349</v>
      </c>
      <c r="M11" s="31">
        <v>455</v>
      </c>
      <c r="N11" s="31">
        <v>318</v>
      </c>
      <c r="O11" s="219" t="s">
        <v>305</v>
      </c>
      <c r="P11" s="31">
        <v>908</v>
      </c>
      <c r="Q11" s="31">
        <v>4930</v>
      </c>
      <c r="R11" s="31">
        <v>1080</v>
      </c>
      <c r="S11" s="32">
        <f>SUM(T11:W11)</f>
        <v>6939</v>
      </c>
      <c r="T11" s="31">
        <v>1709</v>
      </c>
      <c r="U11" s="31">
        <v>1105</v>
      </c>
      <c r="V11" s="31">
        <v>1185</v>
      </c>
      <c r="W11" s="31">
        <v>2940</v>
      </c>
    </row>
    <row r="12" spans="1:23" ht="18.75" customHeight="1">
      <c r="A12" s="373" t="s">
        <v>392</v>
      </c>
      <c r="B12" s="133">
        <f>SUM(B14:B27)/12</f>
        <v>17956.166666666668</v>
      </c>
      <c r="C12" s="22">
        <f>SUM(C14:C27)/12</f>
        <v>10952.75</v>
      </c>
      <c r="D12" s="22">
        <f>SUM(D14:D27)/12</f>
        <v>267.0833333333333</v>
      </c>
      <c r="E12" s="22">
        <f>SUM(E14:E27)/12</f>
        <v>3527.1666666666665</v>
      </c>
      <c r="F12" s="22">
        <f>SUM(F14:F27)/12</f>
        <v>1323</v>
      </c>
      <c r="G12" s="22">
        <f>SUM(G14:G27)/12</f>
        <v>298.3333333333333</v>
      </c>
      <c r="H12" s="22">
        <f>SUM(H14:H27)/12</f>
        <v>260.0833333333333</v>
      </c>
      <c r="I12" s="22">
        <f>SUM(I14:I27)/12</f>
        <v>318</v>
      </c>
      <c r="J12" s="22">
        <f>SUM(J14:J27)/12</f>
        <v>64</v>
      </c>
      <c r="K12" s="22">
        <f>SUM(K14:K27)/12</f>
        <v>126.08333333333333</v>
      </c>
      <c r="L12" s="22">
        <f>SUM(L14:L27)/12</f>
        <v>422.75</v>
      </c>
      <c r="M12" s="22">
        <f>SUM(M14:M27)/12</f>
        <v>494.8333333333333</v>
      </c>
      <c r="N12" s="22">
        <f>SUM(N14:N27)/12</f>
        <v>220.08333333333334</v>
      </c>
      <c r="O12" s="395" t="s">
        <v>305</v>
      </c>
      <c r="P12" s="22">
        <f>SUM(P14:P27)/12</f>
        <v>795.1666666666666</v>
      </c>
      <c r="Q12" s="22">
        <f>SUM(Q14:Q27)/12</f>
        <v>4952.833333333333</v>
      </c>
      <c r="R12" s="22">
        <f>SUM(R14:R27)/12</f>
        <v>988.4166666666666</v>
      </c>
      <c r="S12" s="22">
        <f>SUM(S14:S27)/12</f>
        <v>7003.416666666667</v>
      </c>
      <c r="T12" s="22">
        <f>SUM(T14:T27)/12</f>
        <v>1585.1666666666667</v>
      </c>
      <c r="U12" s="22">
        <f>SUM(U14:U27)/12</f>
        <v>1195.8333333333333</v>
      </c>
      <c r="V12" s="22">
        <f>SUM(V14:V27)/12</f>
        <v>1169.5</v>
      </c>
      <c r="W12" s="22">
        <f>SUM(W14:W27)/12</f>
        <v>3052.9166666666665</v>
      </c>
    </row>
    <row r="13" spans="1:23" ht="18.75" customHeight="1">
      <c r="A13" s="87"/>
      <c r="B13" s="222"/>
      <c r="C13" s="222"/>
      <c r="D13" s="222"/>
      <c r="E13" s="222"/>
      <c r="F13" s="222"/>
      <c r="G13" s="222"/>
      <c r="H13" s="222"/>
      <c r="I13" s="222"/>
      <c r="J13" s="222"/>
      <c r="K13" s="222"/>
      <c r="L13" s="222"/>
      <c r="M13" s="222"/>
      <c r="N13" s="222"/>
      <c r="O13" s="222"/>
      <c r="P13" s="222"/>
      <c r="Q13" s="222"/>
      <c r="R13" s="222"/>
      <c r="S13" s="222"/>
      <c r="T13" s="222"/>
      <c r="U13" s="222"/>
      <c r="V13" s="222"/>
      <c r="W13" s="222"/>
    </row>
    <row r="14" spans="1:23" ht="18.75" customHeight="1">
      <c r="A14" s="169" t="s">
        <v>357</v>
      </c>
      <c r="B14" s="148">
        <f>SUM(C14,S14)</f>
        <v>17665</v>
      </c>
      <c r="C14" s="31">
        <v>10861</v>
      </c>
      <c r="D14" s="31">
        <v>255</v>
      </c>
      <c r="E14" s="32">
        <f>SUM(F14:N14)</f>
        <v>3406</v>
      </c>
      <c r="F14" s="31">
        <v>1278</v>
      </c>
      <c r="G14" s="31">
        <v>328</v>
      </c>
      <c r="H14" s="31">
        <v>317</v>
      </c>
      <c r="I14" s="31">
        <v>278</v>
      </c>
      <c r="J14" s="31">
        <v>77</v>
      </c>
      <c r="K14" s="31">
        <v>120</v>
      </c>
      <c r="L14" s="31">
        <v>362</v>
      </c>
      <c r="M14" s="31">
        <v>422</v>
      </c>
      <c r="N14" s="31">
        <v>224</v>
      </c>
      <c r="O14" s="149" t="s">
        <v>305</v>
      </c>
      <c r="P14" s="31">
        <v>872</v>
      </c>
      <c r="Q14" s="31">
        <v>4656</v>
      </c>
      <c r="R14" s="31">
        <v>1217</v>
      </c>
      <c r="S14" s="32">
        <f>SUM(T14:W14)</f>
        <v>6804</v>
      </c>
      <c r="T14" s="31">
        <v>1566</v>
      </c>
      <c r="U14" s="31">
        <v>1022</v>
      </c>
      <c r="V14" s="31">
        <v>1282</v>
      </c>
      <c r="W14" s="31">
        <v>2934</v>
      </c>
    </row>
    <row r="15" spans="1:23" ht="18.75" customHeight="1">
      <c r="A15" s="372" t="s">
        <v>395</v>
      </c>
      <c r="B15" s="148">
        <f>SUM(C15,S15)</f>
        <v>16805</v>
      </c>
      <c r="C15" s="31">
        <v>10076</v>
      </c>
      <c r="D15" s="31">
        <v>234</v>
      </c>
      <c r="E15" s="32">
        <f>SUM(F15:N15)</f>
        <v>3353</v>
      </c>
      <c r="F15" s="31">
        <v>1216</v>
      </c>
      <c r="G15" s="31">
        <v>363</v>
      </c>
      <c r="H15" s="31">
        <v>292</v>
      </c>
      <c r="I15" s="31">
        <v>278</v>
      </c>
      <c r="J15" s="31">
        <v>76</v>
      </c>
      <c r="K15" s="31">
        <v>122</v>
      </c>
      <c r="L15" s="31">
        <v>357</v>
      </c>
      <c r="M15" s="31">
        <v>422</v>
      </c>
      <c r="N15" s="31">
        <v>227</v>
      </c>
      <c r="O15" s="149" t="s">
        <v>305</v>
      </c>
      <c r="P15" s="31">
        <v>868</v>
      </c>
      <c r="Q15" s="31">
        <v>4019</v>
      </c>
      <c r="R15" s="31">
        <v>1156</v>
      </c>
      <c r="S15" s="32">
        <f>SUM(T15:W15)</f>
        <v>6729</v>
      </c>
      <c r="T15" s="31">
        <v>1398</v>
      </c>
      <c r="U15" s="31">
        <v>1049</v>
      </c>
      <c r="V15" s="31">
        <v>1280</v>
      </c>
      <c r="W15" s="31">
        <v>3002</v>
      </c>
    </row>
    <row r="16" spans="1:23" ht="18.75" customHeight="1">
      <c r="A16" s="372" t="s">
        <v>396</v>
      </c>
      <c r="B16" s="148">
        <f>SUM(C16,S16)</f>
        <v>16612</v>
      </c>
      <c r="C16" s="31">
        <v>9907</v>
      </c>
      <c r="D16" s="31">
        <v>235</v>
      </c>
      <c r="E16" s="32">
        <f>SUM(F16:N16)</f>
        <v>3377</v>
      </c>
      <c r="F16" s="31">
        <v>1261</v>
      </c>
      <c r="G16" s="31">
        <v>346</v>
      </c>
      <c r="H16" s="31">
        <v>292</v>
      </c>
      <c r="I16" s="31">
        <v>278</v>
      </c>
      <c r="J16" s="31">
        <v>75</v>
      </c>
      <c r="K16" s="31">
        <v>150</v>
      </c>
      <c r="L16" s="31">
        <v>371</v>
      </c>
      <c r="M16" s="31">
        <v>434</v>
      </c>
      <c r="N16" s="31">
        <v>170</v>
      </c>
      <c r="O16" s="149" t="s">
        <v>305</v>
      </c>
      <c r="P16" s="31">
        <v>429</v>
      </c>
      <c r="Q16" s="31">
        <v>4466</v>
      </c>
      <c r="R16" s="31">
        <v>977</v>
      </c>
      <c r="S16" s="32">
        <f>SUM(T16:W16)</f>
        <v>6705</v>
      </c>
      <c r="T16" s="31">
        <v>1354</v>
      </c>
      <c r="U16" s="31">
        <v>1109</v>
      </c>
      <c r="V16" s="31">
        <v>1175</v>
      </c>
      <c r="W16" s="31">
        <v>3067</v>
      </c>
    </row>
    <row r="17" spans="1:23" ht="18.75" customHeight="1">
      <c r="A17" s="372" t="s">
        <v>397</v>
      </c>
      <c r="B17" s="148">
        <f>SUM(C17,S17)</f>
        <v>17750</v>
      </c>
      <c r="C17" s="31">
        <v>11103</v>
      </c>
      <c r="D17" s="31">
        <v>209</v>
      </c>
      <c r="E17" s="32">
        <f>SUM(F17:N17)</f>
        <v>3274</v>
      </c>
      <c r="F17" s="31">
        <v>1227</v>
      </c>
      <c r="G17" s="31">
        <v>299</v>
      </c>
      <c r="H17" s="31">
        <v>297</v>
      </c>
      <c r="I17" s="31">
        <v>270</v>
      </c>
      <c r="J17" s="31">
        <v>69</v>
      </c>
      <c r="K17" s="31">
        <v>118</v>
      </c>
      <c r="L17" s="31">
        <v>313</v>
      </c>
      <c r="M17" s="31">
        <v>473</v>
      </c>
      <c r="N17" s="31">
        <v>208</v>
      </c>
      <c r="O17" s="149" t="s">
        <v>305</v>
      </c>
      <c r="P17" s="31">
        <v>785</v>
      </c>
      <c r="Q17" s="31">
        <v>5227</v>
      </c>
      <c r="R17" s="31">
        <v>1189</v>
      </c>
      <c r="S17" s="32">
        <f>SUM(T17:W17)</f>
        <v>6647</v>
      </c>
      <c r="T17" s="31">
        <v>1477</v>
      </c>
      <c r="U17" s="31">
        <v>1155</v>
      </c>
      <c r="V17" s="31">
        <v>946</v>
      </c>
      <c r="W17" s="31">
        <v>3069</v>
      </c>
    </row>
    <row r="18" spans="1:23" ht="18.75" customHeight="1">
      <c r="A18" s="364"/>
      <c r="B18" s="222"/>
      <c r="C18" s="222"/>
      <c r="D18" s="222"/>
      <c r="E18" s="222"/>
      <c r="F18" s="222"/>
      <c r="G18" s="222"/>
      <c r="H18" s="222"/>
      <c r="I18" s="222"/>
      <c r="J18" s="222"/>
      <c r="K18" s="222"/>
      <c r="L18" s="222"/>
      <c r="M18" s="222"/>
      <c r="N18" s="222"/>
      <c r="O18" s="149"/>
      <c r="P18" s="222"/>
      <c r="Q18" s="222"/>
      <c r="R18" s="222"/>
      <c r="S18" s="222"/>
      <c r="T18" s="222"/>
      <c r="U18" s="222"/>
      <c r="V18" s="222"/>
      <c r="W18" s="222"/>
    </row>
    <row r="19" spans="1:23" ht="18.75" customHeight="1">
      <c r="A19" s="372" t="s">
        <v>398</v>
      </c>
      <c r="B19" s="148">
        <f>SUM(C19,S19)</f>
        <v>17554</v>
      </c>
      <c r="C19" s="31">
        <v>11069</v>
      </c>
      <c r="D19" s="31">
        <v>217</v>
      </c>
      <c r="E19" s="32">
        <f>SUM(F19:N19)</f>
        <v>3380</v>
      </c>
      <c r="F19" s="31">
        <v>1383</v>
      </c>
      <c r="G19" s="31">
        <v>264</v>
      </c>
      <c r="H19" s="31">
        <v>277</v>
      </c>
      <c r="I19" s="31">
        <v>266</v>
      </c>
      <c r="J19" s="31">
        <v>69</v>
      </c>
      <c r="K19" s="31">
        <v>118</v>
      </c>
      <c r="L19" s="31">
        <v>317</v>
      </c>
      <c r="M19" s="31">
        <v>470</v>
      </c>
      <c r="N19" s="31">
        <v>216</v>
      </c>
      <c r="O19" s="149" t="s">
        <v>305</v>
      </c>
      <c r="P19" s="31">
        <v>802</v>
      </c>
      <c r="Q19" s="31">
        <v>5142</v>
      </c>
      <c r="R19" s="31">
        <v>1100</v>
      </c>
      <c r="S19" s="32">
        <f>SUM(T19:W19)</f>
        <v>6485</v>
      </c>
      <c r="T19" s="31">
        <v>1459</v>
      </c>
      <c r="U19" s="31">
        <v>1152</v>
      </c>
      <c r="V19" s="31">
        <v>991</v>
      </c>
      <c r="W19" s="31">
        <v>2883</v>
      </c>
    </row>
    <row r="20" spans="1:23" ht="18.75" customHeight="1">
      <c r="A20" s="372" t="s">
        <v>399</v>
      </c>
      <c r="B20" s="148">
        <f>SUM(C20,S20)</f>
        <v>17863</v>
      </c>
      <c r="C20" s="31">
        <v>10982</v>
      </c>
      <c r="D20" s="31">
        <v>237</v>
      </c>
      <c r="E20" s="32">
        <f>SUM(F20:N20)</f>
        <v>3412</v>
      </c>
      <c r="F20" s="31">
        <v>1380</v>
      </c>
      <c r="G20" s="31">
        <v>287</v>
      </c>
      <c r="H20" s="31">
        <v>277</v>
      </c>
      <c r="I20" s="31">
        <v>258</v>
      </c>
      <c r="J20" s="31">
        <v>64</v>
      </c>
      <c r="K20" s="31">
        <v>118</v>
      </c>
      <c r="L20" s="31">
        <v>311</v>
      </c>
      <c r="M20" s="31">
        <v>482</v>
      </c>
      <c r="N20" s="31">
        <v>235</v>
      </c>
      <c r="O20" s="149" t="s">
        <v>305</v>
      </c>
      <c r="P20" s="31">
        <v>823</v>
      </c>
      <c r="Q20" s="31">
        <v>5143</v>
      </c>
      <c r="R20" s="31">
        <v>939</v>
      </c>
      <c r="S20" s="32">
        <f>SUM(T20:W20)</f>
        <v>6881</v>
      </c>
      <c r="T20" s="31">
        <v>1474</v>
      </c>
      <c r="U20" s="31">
        <v>1300</v>
      </c>
      <c r="V20" s="31">
        <v>1064</v>
      </c>
      <c r="W20" s="31">
        <v>3043</v>
      </c>
    </row>
    <row r="21" spans="1:23" ht="18.75" customHeight="1">
      <c r="A21" s="372" t="s">
        <v>400</v>
      </c>
      <c r="B21" s="148">
        <f>SUM(C21,S21)</f>
        <v>18431</v>
      </c>
      <c r="C21" s="31">
        <v>11514</v>
      </c>
      <c r="D21" s="31">
        <v>277</v>
      </c>
      <c r="E21" s="32">
        <f>SUM(F21:N21)</f>
        <v>3876</v>
      </c>
      <c r="F21" s="31">
        <v>1389</v>
      </c>
      <c r="G21" s="31">
        <v>287</v>
      </c>
      <c r="H21" s="31">
        <v>277</v>
      </c>
      <c r="I21" s="31">
        <v>607</v>
      </c>
      <c r="J21" s="31">
        <v>63</v>
      </c>
      <c r="K21" s="31">
        <v>123</v>
      </c>
      <c r="L21" s="31">
        <v>373</v>
      </c>
      <c r="M21" s="31">
        <v>538</v>
      </c>
      <c r="N21" s="31">
        <v>219</v>
      </c>
      <c r="O21" s="149" t="s">
        <v>305</v>
      </c>
      <c r="P21" s="31">
        <v>828</v>
      </c>
      <c r="Q21" s="31">
        <v>5164</v>
      </c>
      <c r="R21" s="31">
        <v>940</v>
      </c>
      <c r="S21" s="32">
        <f>SUM(T21:W21)</f>
        <v>6917</v>
      </c>
      <c r="T21" s="31">
        <v>1545</v>
      </c>
      <c r="U21" s="31">
        <v>1309</v>
      </c>
      <c r="V21" s="31">
        <v>1034</v>
      </c>
      <c r="W21" s="31">
        <v>3029</v>
      </c>
    </row>
    <row r="22" spans="1:23" ht="18.75" customHeight="1">
      <c r="A22" s="372" t="s">
        <v>401</v>
      </c>
      <c r="B22" s="148">
        <f>SUM(C22,S22)</f>
        <v>18177</v>
      </c>
      <c r="C22" s="31">
        <v>11304</v>
      </c>
      <c r="D22" s="31">
        <v>298</v>
      </c>
      <c r="E22" s="32">
        <f>SUM(F22:N22)</f>
        <v>3762</v>
      </c>
      <c r="F22" s="31">
        <v>1348</v>
      </c>
      <c r="G22" s="31">
        <v>287</v>
      </c>
      <c r="H22" s="31">
        <v>277</v>
      </c>
      <c r="I22" s="31">
        <v>607</v>
      </c>
      <c r="J22" s="31">
        <v>64</v>
      </c>
      <c r="K22" s="31">
        <v>124</v>
      </c>
      <c r="L22" s="31">
        <v>298</v>
      </c>
      <c r="M22" s="31">
        <v>532</v>
      </c>
      <c r="N22" s="31">
        <v>225</v>
      </c>
      <c r="O22" s="149" t="s">
        <v>305</v>
      </c>
      <c r="P22" s="31">
        <v>857</v>
      </c>
      <c r="Q22" s="31">
        <v>5086</v>
      </c>
      <c r="R22" s="31">
        <v>881</v>
      </c>
      <c r="S22" s="32">
        <f>SUM(T22:W22)</f>
        <v>6873</v>
      </c>
      <c r="T22" s="31">
        <v>1593</v>
      </c>
      <c r="U22" s="31">
        <v>1212</v>
      </c>
      <c r="V22" s="31">
        <v>1077</v>
      </c>
      <c r="W22" s="31">
        <v>2991</v>
      </c>
    </row>
    <row r="23" spans="1:23" ht="18.75" customHeight="1">
      <c r="A23" s="364"/>
      <c r="B23" s="222"/>
      <c r="C23" s="222"/>
      <c r="D23" s="222"/>
      <c r="E23" s="222"/>
      <c r="F23" s="222"/>
      <c r="G23" s="222"/>
      <c r="H23" s="222"/>
      <c r="I23" s="222"/>
      <c r="J23" s="222"/>
      <c r="K23" s="222"/>
      <c r="L23" s="222"/>
      <c r="M23" s="222"/>
      <c r="N23" s="222"/>
      <c r="O23" s="149"/>
      <c r="P23" s="222"/>
      <c r="Q23" s="222"/>
      <c r="R23" s="222"/>
      <c r="S23" s="222"/>
      <c r="T23" s="222"/>
      <c r="U23" s="222"/>
      <c r="V23" s="222"/>
      <c r="W23" s="222"/>
    </row>
    <row r="24" spans="1:23" ht="18.75" customHeight="1">
      <c r="A24" s="372" t="s">
        <v>402</v>
      </c>
      <c r="B24" s="148">
        <f>SUM(C24,S24)</f>
        <v>18277</v>
      </c>
      <c r="C24" s="31">
        <v>10865</v>
      </c>
      <c r="D24" s="31">
        <v>308</v>
      </c>
      <c r="E24" s="32">
        <f>SUM(F24:N24)</f>
        <v>3440</v>
      </c>
      <c r="F24" s="31">
        <v>1369</v>
      </c>
      <c r="G24" s="31">
        <v>309</v>
      </c>
      <c r="H24" s="31">
        <v>257</v>
      </c>
      <c r="I24" s="31">
        <v>253</v>
      </c>
      <c r="J24" s="31">
        <v>59</v>
      </c>
      <c r="K24" s="31">
        <v>124</v>
      </c>
      <c r="L24" s="31">
        <v>304</v>
      </c>
      <c r="M24" s="31">
        <v>532</v>
      </c>
      <c r="N24" s="31">
        <v>233</v>
      </c>
      <c r="O24" s="149" t="s">
        <v>305</v>
      </c>
      <c r="P24" s="31">
        <v>793</v>
      </c>
      <c r="Q24" s="31">
        <v>5119</v>
      </c>
      <c r="R24" s="31">
        <v>794</v>
      </c>
      <c r="S24" s="32">
        <f>SUM(T24:W24)</f>
        <v>7412</v>
      </c>
      <c r="T24" s="31">
        <v>1641</v>
      </c>
      <c r="U24" s="31">
        <v>1366</v>
      </c>
      <c r="V24" s="31">
        <v>1242</v>
      </c>
      <c r="W24" s="31">
        <v>3163</v>
      </c>
    </row>
    <row r="25" spans="1:23" ht="18.75" customHeight="1">
      <c r="A25" s="372" t="s">
        <v>403</v>
      </c>
      <c r="B25" s="148">
        <f>SUM(C25,S25)</f>
        <v>18194</v>
      </c>
      <c r="C25" s="31">
        <v>10727</v>
      </c>
      <c r="D25" s="31">
        <v>308</v>
      </c>
      <c r="E25" s="32">
        <f>SUM(F25:N25)</f>
        <v>3257</v>
      </c>
      <c r="F25" s="31">
        <v>1341</v>
      </c>
      <c r="G25" s="31">
        <v>234</v>
      </c>
      <c r="H25" s="31">
        <v>196</v>
      </c>
      <c r="I25" s="31">
        <v>239</v>
      </c>
      <c r="J25" s="31">
        <v>56</v>
      </c>
      <c r="K25" s="31">
        <v>124</v>
      </c>
      <c r="L25" s="31">
        <v>292</v>
      </c>
      <c r="M25" s="31">
        <v>537</v>
      </c>
      <c r="N25" s="31">
        <v>238</v>
      </c>
      <c r="O25" s="149" t="s">
        <v>305</v>
      </c>
      <c r="P25" s="31">
        <v>822</v>
      </c>
      <c r="Q25" s="31">
        <v>5095</v>
      </c>
      <c r="R25" s="31">
        <v>852</v>
      </c>
      <c r="S25" s="32">
        <f>SUM(T25:W25)</f>
        <v>7467</v>
      </c>
      <c r="T25" s="31">
        <v>1796</v>
      </c>
      <c r="U25" s="31">
        <v>1278</v>
      </c>
      <c r="V25" s="31">
        <v>1251</v>
      </c>
      <c r="W25" s="31">
        <v>3142</v>
      </c>
    </row>
    <row r="26" spans="1:23" ht="18.75" customHeight="1">
      <c r="A26" s="372" t="s">
        <v>404</v>
      </c>
      <c r="B26" s="148">
        <f>SUM(C26,S26)</f>
        <v>18443</v>
      </c>
      <c r="C26" s="31">
        <v>10869</v>
      </c>
      <c r="D26" s="31">
        <v>308</v>
      </c>
      <c r="E26" s="32">
        <f>SUM(F26:N26)</f>
        <v>3289</v>
      </c>
      <c r="F26" s="31">
        <v>1337</v>
      </c>
      <c r="G26" s="31">
        <v>288</v>
      </c>
      <c r="H26" s="31">
        <v>181</v>
      </c>
      <c r="I26" s="31">
        <v>243</v>
      </c>
      <c r="J26" s="31">
        <v>50</v>
      </c>
      <c r="K26" s="31">
        <v>124</v>
      </c>
      <c r="L26" s="31">
        <v>292</v>
      </c>
      <c r="M26" s="31">
        <v>548</v>
      </c>
      <c r="N26" s="31">
        <v>226</v>
      </c>
      <c r="O26" s="149" t="s">
        <v>305</v>
      </c>
      <c r="P26" s="31">
        <v>824</v>
      </c>
      <c r="Q26" s="31">
        <v>5099</v>
      </c>
      <c r="R26" s="31">
        <v>938</v>
      </c>
      <c r="S26" s="32">
        <f>SUM(T26:W26)</f>
        <v>7574</v>
      </c>
      <c r="T26" s="31">
        <v>1854</v>
      </c>
      <c r="U26" s="31">
        <v>1239</v>
      </c>
      <c r="V26" s="31">
        <v>1345</v>
      </c>
      <c r="W26" s="31">
        <v>3136</v>
      </c>
    </row>
    <row r="27" spans="1:23" ht="18.75" customHeight="1">
      <c r="A27" s="372" t="s">
        <v>405</v>
      </c>
      <c r="B27" s="148">
        <f>SUM(C27,S27)</f>
        <v>19703</v>
      </c>
      <c r="C27" s="31">
        <v>12156</v>
      </c>
      <c r="D27" s="31">
        <v>319</v>
      </c>
      <c r="E27" s="32">
        <f>SUM(F27:N27)</f>
        <v>4500</v>
      </c>
      <c r="F27" s="31">
        <v>1347</v>
      </c>
      <c r="G27" s="31">
        <v>288</v>
      </c>
      <c r="H27" s="31">
        <v>181</v>
      </c>
      <c r="I27" s="31">
        <v>239</v>
      </c>
      <c r="J27" s="31">
        <v>46</v>
      </c>
      <c r="K27" s="31">
        <v>148</v>
      </c>
      <c r="L27" s="31">
        <v>1483</v>
      </c>
      <c r="M27" s="31">
        <v>548</v>
      </c>
      <c r="N27" s="31">
        <v>220</v>
      </c>
      <c r="O27" s="149" t="s">
        <v>305</v>
      </c>
      <c r="P27" s="31">
        <v>839</v>
      </c>
      <c r="Q27" s="31">
        <v>5218</v>
      </c>
      <c r="R27" s="31">
        <v>878</v>
      </c>
      <c r="S27" s="32">
        <f>SUM(T27:W27)</f>
        <v>7547</v>
      </c>
      <c r="T27" s="31">
        <v>1865</v>
      </c>
      <c r="U27" s="31">
        <v>1159</v>
      </c>
      <c r="V27" s="31">
        <v>1347</v>
      </c>
      <c r="W27" s="31">
        <v>3176</v>
      </c>
    </row>
    <row r="28" spans="1:23" ht="18.75" customHeight="1">
      <c r="A28" s="366"/>
      <c r="B28" s="222"/>
      <c r="C28" s="222"/>
      <c r="D28" s="222"/>
      <c r="E28" s="222"/>
      <c r="F28" s="222"/>
      <c r="G28" s="31"/>
      <c r="H28" s="31"/>
      <c r="I28" s="31"/>
      <c r="J28" s="31"/>
      <c r="K28" s="31"/>
      <c r="L28" s="31"/>
      <c r="M28" s="31"/>
      <c r="N28" s="31"/>
      <c r="O28" s="149"/>
      <c r="P28" s="31"/>
      <c r="Q28" s="31"/>
      <c r="R28" s="31"/>
      <c r="S28" s="222"/>
      <c r="T28" s="31"/>
      <c r="U28" s="31"/>
      <c r="V28" s="31"/>
      <c r="W28" s="31"/>
    </row>
    <row r="29" spans="1:23" ht="18.75" customHeight="1">
      <c r="A29" s="250" t="s">
        <v>4</v>
      </c>
      <c r="B29" s="222"/>
      <c r="C29" s="222"/>
      <c r="D29" s="222"/>
      <c r="E29" s="222"/>
      <c r="F29" s="222"/>
      <c r="G29" s="222"/>
      <c r="H29" s="222"/>
      <c r="I29" s="222"/>
      <c r="J29" s="222"/>
      <c r="K29" s="222"/>
      <c r="L29" s="222"/>
      <c r="M29" s="222"/>
      <c r="N29" s="222"/>
      <c r="O29" s="149"/>
      <c r="P29" s="222"/>
      <c r="Q29" s="222"/>
      <c r="R29" s="222"/>
      <c r="S29" s="222"/>
      <c r="T29" s="222"/>
      <c r="U29" s="222"/>
      <c r="V29" s="222"/>
      <c r="W29" s="222"/>
    </row>
    <row r="30" spans="1:23" ht="18.75" customHeight="1">
      <c r="A30" s="169" t="s">
        <v>358</v>
      </c>
      <c r="B30" s="148">
        <v>3759</v>
      </c>
      <c r="C30" s="31">
        <v>2199</v>
      </c>
      <c r="D30" s="219">
        <v>13</v>
      </c>
      <c r="E30" s="32">
        <f>SUM(F30:N30)</f>
        <v>492</v>
      </c>
      <c r="F30" s="31">
        <v>190</v>
      </c>
      <c r="G30" s="31">
        <v>92</v>
      </c>
      <c r="H30" s="31">
        <v>5</v>
      </c>
      <c r="I30" s="31">
        <v>1</v>
      </c>
      <c r="J30" s="31">
        <v>3</v>
      </c>
      <c r="K30" s="31">
        <v>51</v>
      </c>
      <c r="L30" s="219">
        <v>34</v>
      </c>
      <c r="M30" s="31">
        <v>86</v>
      </c>
      <c r="N30" s="31">
        <v>30</v>
      </c>
      <c r="O30" s="149" t="s">
        <v>305</v>
      </c>
      <c r="P30" s="31">
        <v>861</v>
      </c>
      <c r="Q30" s="31">
        <v>766</v>
      </c>
      <c r="R30" s="219" t="s">
        <v>97</v>
      </c>
      <c r="S30" s="32">
        <v>1560</v>
      </c>
      <c r="T30" s="31">
        <v>494</v>
      </c>
      <c r="U30" s="31">
        <v>97</v>
      </c>
      <c r="V30" s="31">
        <v>345</v>
      </c>
      <c r="W30" s="31">
        <v>591</v>
      </c>
    </row>
    <row r="31" spans="1:23" ht="18.75" customHeight="1">
      <c r="A31" s="372" t="s">
        <v>391</v>
      </c>
      <c r="B31" s="148">
        <f>SUM(C31,S31)</f>
        <v>3341</v>
      </c>
      <c r="C31" s="31">
        <v>1843</v>
      </c>
      <c r="D31" s="219">
        <v>7</v>
      </c>
      <c r="E31" s="32">
        <v>506</v>
      </c>
      <c r="F31" s="31">
        <v>182</v>
      </c>
      <c r="G31" s="31">
        <v>108</v>
      </c>
      <c r="H31" s="31">
        <v>5</v>
      </c>
      <c r="I31" s="219" t="s">
        <v>97</v>
      </c>
      <c r="J31" s="31">
        <v>4</v>
      </c>
      <c r="K31" s="31">
        <v>66</v>
      </c>
      <c r="L31" s="219">
        <v>44</v>
      </c>
      <c r="M31" s="31">
        <v>62</v>
      </c>
      <c r="N31" s="31">
        <v>34</v>
      </c>
      <c r="O31" s="149" t="s">
        <v>305</v>
      </c>
      <c r="P31" s="31">
        <v>609</v>
      </c>
      <c r="Q31" s="31">
        <v>628</v>
      </c>
      <c r="R31" s="219" t="s">
        <v>97</v>
      </c>
      <c r="S31" s="32">
        <f>SUM(T31:W31)</f>
        <v>1498</v>
      </c>
      <c r="T31" s="31">
        <v>539</v>
      </c>
      <c r="U31" s="31">
        <v>109</v>
      </c>
      <c r="V31" s="31">
        <v>228</v>
      </c>
      <c r="W31" s="31">
        <v>622</v>
      </c>
    </row>
    <row r="32" spans="1:23" ht="18.75" customHeight="1">
      <c r="A32" s="373" t="s">
        <v>392</v>
      </c>
      <c r="B32" s="133">
        <f>SUM(B34:B47)/12</f>
        <v>3145.0833333333335</v>
      </c>
      <c r="C32" s="22">
        <f>SUM(C34:C47)/12</f>
        <v>1695.5</v>
      </c>
      <c r="D32" s="22">
        <f>SUM(D34:D47)/12</f>
        <v>24</v>
      </c>
      <c r="E32" s="22">
        <f>SUM(E34:E47)/12</f>
        <v>578.8333333333334</v>
      </c>
      <c r="F32" s="22">
        <f>SUM(F34:F47)/12</f>
        <v>192.91666666666666</v>
      </c>
      <c r="G32" s="22">
        <f>SUM(G34:G47)/12</f>
        <v>103.75</v>
      </c>
      <c r="H32" s="22">
        <f>SUM(H34:H47)/12</f>
        <v>4.166666666666667</v>
      </c>
      <c r="I32" s="395" t="s">
        <v>97</v>
      </c>
      <c r="J32" s="22">
        <f>SUM(J34:J47)/12</f>
        <v>4</v>
      </c>
      <c r="K32" s="22">
        <f>SUM(K34:K47)/12</f>
        <v>57.916666666666664</v>
      </c>
      <c r="L32" s="22">
        <f>SUM(L34:L47)/12</f>
        <v>134.5</v>
      </c>
      <c r="M32" s="22">
        <f>SUM(M34:M47)/12</f>
        <v>51.333333333333336</v>
      </c>
      <c r="N32" s="22">
        <f>SUM(N34:N47)/12</f>
        <v>30.25</v>
      </c>
      <c r="O32" s="395" t="s">
        <v>305</v>
      </c>
      <c r="P32" s="22">
        <f>SUM(P34:P47)/12</f>
        <v>531.4166666666666</v>
      </c>
      <c r="Q32" s="22">
        <f>SUM(Q34:Q47)/12</f>
        <v>463.1666666666667</v>
      </c>
      <c r="R32" s="395" t="s">
        <v>97</v>
      </c>
      <c r="S32" s="22">
        <f>SUM(S34:S47)/12</f>
        <v>1449.5833333333333</v>
      </c>
      <c r="T32" s="22">
        <f>SUM(T34:T47)/12</f>
        <v>411.25</v>
      </c>
      <c r="U32" s="22">
        <f>SUM(U34:U47)/12</f>
        <v>142.08333333333334</v>
      </c>
      <c r="V32" s="22">
        <f>SUM(V34:V47)/12</f>
        <v>266.1666666666667</v>
      </c>
      <c r="W32" s="22">
        <f>SUM(W34:W47)/12</f>
        <v>630.0833333333334</v>
      </c>
    </row>
    <row r="33" spans="1:23" ht="18.75" customHeight="1">
      <c r="A33" s="87"/>
      <c r="B33" s="222"/>
      <c r="C33" s="222"/>
      <c r="D33" s="222"/>
      <c r="E33" s="222"/>
      <c r="F33" s="222"/>
      <c r="G33" s="222"/>
      <c r="H33" s="222"/>
      <c r="I33" s="222"/>
      <c r="J33" s="222"/>
      <c r="K33" s="222"/>
      <c r="L33" s="222"/>
      <c r="M33" s="222"/>
      <c r="N33" s="222"/>
      <c r="O33" s="222"/>
      <c r="P33" s="222"/>
      <c r="Q33" s="222"/>
      <c r="R33" s="222"/>
      <c r="S33" s="222"/>
      <c r="T33" s="222"/>
      <c r="U33" s="222"/>
      <c r="V33" s="222"/>
      <c r="W33" s="222"/>
    </row>
    <row r="34" spans="1:23" ht="18.75" customHeight="1">
      <c r="A34" s="169" t="s">
        <v>357</v>
      </c>
      <c r="B34" s="148">
        <f>SUM(C34,S34)</f>
        <v>3192</v>
      </c>
      <c r="C34" s="31">
        <v>1792</v>
      </c>
      <c r="D34" s="219" t="s">
        <v>111</v>
      </c>
      <c r="E34" s="32">
        <f>SUM(F34:N34)</f>
        <v>537</v>
      </c>
      <c r="F34" s="31">
        <v>199</v>
      </c>
      <c r="G34" s="31">
        <v>130</v>
      </c>
      <c r="H34" s="31">
        <v>5</v>
      </c>
      <c r="I34" s="219" t="s">
        <v>111</v>
      </c>
      <c r="J34" s="31">
        <v>3</v>
      </c>
      <c r="K34" s="31">
        <v>58</v>
      </c>
      <c r="L34" s="31">
        <v>53</v>
      </c>
      <c r="M34" s="31">
        <v>56</v>
      </c>
      <c r="N34" s="31">
        <v>33</v>
      </c>
      <c r="O34" s="149" t="s">
        <v>305</v>
      </c>
      <c r="P34" s="31">
        <v>527</v>
      </c>
      <c r="Q34" s="31">
        <v>606</v>
      </c>
      <c r="R34" s="219" t="s">
        <v>111</v>
      </c>
      <c r="S34" s="32">
        <f>SUM(T34:W34)</f>
        <v>1400</v>
      </c>
      <c r="T34" s="31">
        <v>438</v>
      </c>
      <c r="U34" s="31">
        <v>99</v>
      </c>
      <c r="V34" s="31">
        <v>338</v>
      </c>
      <c r="W34" s="31">
        <v>525</v>
      </c>
    </row>
    <row r="35" spans="1:23" ht="18.75" customHeight="1">
      <c r="A35" s="372" t="s">
        <v>395</v>
      </c>
      <c r="B35" s="148">
        <f>SUM(C35,S35)</f>
        <v>2895</v>
      </c>
      <c r="C35" s="31">
        <v>1578</v>
      </c>
      <c r="D35" s="219" t="s">
        <v>111</v>
      </c>
      <c r="E35" s="32">
        <f>SUM(F35:N35)</f>
        <v>503</v>
      </c>
      <c r="F35" s="31">
        <v>189</v>
      </c>
      <c r="G35" s="31">
        <v>166</v>
      </c>
      <c r="H35" s="219" t="s">
        <v>111</v>
      </c>
      <c r="I35" s="219" t="s">
        <v>111</v>
      </c>
      <c r="J35" s="31">
        <v>3</v>
      </c>
      <c r="K35" s="31">
        <v>59</v>
      </c>
      <c r="L35" s="31">
        <v>53</v>
      </c>
      <c r="M35" s="219" t="s">
        <v>111</v>
      </c>
      <c r="N35" s="31">
        <v>33</v>
      </c>
      <c r="O35" s="149" t="s">
        <v>305</v>
      </c>
      <c r="P35" s="31">
        <v>536</v>
      </c>
      <c r="Q35" s="31">
        <v>408</v>
      </c>
      <c r="R35" s="219" t="s">
        <v>111</v>
      </c>
      <c r="S35" s="32">
        <f>SUM(T35:W35)</f>
        <v>1317</v>
      </c>
      <c r="T35" s="31">
        <v>347</v>
      </c>
      <c r="U35" s="31">
        <v>103</v>
      </c>
      <c r="V35" s="31">
        <v>337</v>
      </c>
      <c r="W35" s="31">
        <v>530</v>
      </c>
    </row>
    <row r="36" spans="1:23" ht="18.75" customHeight="1">
      <c r="A36" s="372" t="s">
        <v>396</v>
      </c>
      <c r="B36" s="148">
        <f>SUM(C36,S36)</f>
        <v>2683</v>
      </c>
      <c r="C36" s="31">
        <v>1289</v>
      </c>
      <c r="D36" s="219" t="s">
        <v>111</v>
      </c>
      <c r="E36" s="32">
        <f>SUM(F36:N36)</f>
        <v>558</v>
      </c>
      <c r="F36" s="31">
        <v>203</v>
      </c>
      <c r="G36" s="31">
        <v>137</v>
      </c>
      <c r="H36" s="219" t="s">
        <v>111</v>
      </c>
      <c r="I36" s="219" t="s">
        <v>111</v>
      </c>
      <c r="J36" s="31">
        <v>4</v>
      </c>
      <c r="K36" s="31">
        <v>87</v>
      </c>
      <c r="L36" s="31">
        <v>53</v>
      </c>
      <c r="M36" s="31">
        <v>56</v>
      </c>
      <c r="N36" s="31">
        <v>18</v>
      </c>
      <c r="O36" s="149" t="s">
        <v>305</v>
      </c>
      <c r="P36" s="31">
        <v>138</v>
      </c>
      <c r="Q36" s="31">
        <v>476</v>
      </c>
      <c r="R36" s="219" t="s">
        <v>111</v>
      </c>
      <c r="S36" s="32">
        <f>SUM(T36:W36)</f>
        <v>1394</v>
      </c>
      <c r="T36" s="31">
        <v>389</v>
      </c>
      <c r="U36" s="31">
        <v>103</v>
      </c>
      <c r="V36" s="31">
        <v>328</v>
      </c>
      <c r="W36" s="31">
        <v>574</v>
      </c>
    </row>
    <row r="37" spans="1:23" ht="18.75" customHeight="1">
      <c r="A37" s="372" t="s">
        <v>397</v>
      </c>
      <c r="B37" s="148">
        <f>SUM(C37,S37)</f>
        <v>2837</v>
      </c>
      <c r="C37" s="31">
        <v>1592</v>
      </c>
      <c r="D37" s="219" t="s">
        <v>111</v>
      </c>
      <c r="E37" s="32">
        <f>SUM(F37:N37)</f>
        <v>522</v>
      </c>
      <c r="F37" s="31">
        <v>214</v>
      </c>
      <c r="G37" s="31">
        <v>112</v>
      </c>
      <c r="H37" s="31">
        <v>5</v>
      </c>
      <c r="I37" s="219" t="s">
        <v>111</v>
      </c>
      <c r="J37" s="31">
        <v>3</v>
      </c>
      <c r="K37" s="31">
        <v>55</v>
      </c>
      <c r="L37" s="31">
        <v>48</v>
      </c>
      <c r="M37" s="31">
        <v>56</v>
      </c>
      <c r="N37" s="31">
        <v>29</v>
      </c>
      <c r="O37" s="149" t="s">
        <v>305</v>
      </c>
      <c r="P37" s="31">
        <v>538</v>
      </c>
      <c r="Q37" s="31">
        <v>437</v>
      </c>
      <c r="R37" s="219" t="s">
        <v>111</v>
      </c>
      <c r="S37" s="32">
        <f>SUM(T37:W37)</f>
        <v>1245</v>
      </c>
      <c r="T37" s="31">
        <v>427</v>
      </c>
      <c r="U37" s="31">
        <v>143</v>
      </c>
      <c r="V37" s="31">
        <v>93</v>
      </c>
      <c r="W37" s="31">
        <v>582</v>
      </c>
    </row>
    <row r="38" spans="1:23" ht="18.75" customHeight="1">
      <c r="A38" s="364"/>
      <c r="B38" s="222"/>
      <c r="C38" s="222"/>
      <c r="D38" s="222"/>
      <c r="E38" s="222"/>
      <c r="F38" s="222"/>
      <c r="G38" s="222"/>
      <c r="H38" s="222"/>
      <c r="I38" s="219"/>
      <c r="J38" s="222"/>
      <c r="K38" s="222"/>
      <c r="L38" s="222"/>
      <c r="M38" s="222"/>
      <c r="N38" s="222"/>
      <c r="O38" s="149"/>
      <c r="P38" s="222"/>
      <c r="Q38" s="222"/>
      <c r="R38" s="222"/>
      <c r="S38" s="222"/>
      <c r="T38" s="222"/>
      <c r="U38" s="222"/>
      <c r="V38" s="222"/>
      <c r="W38" s="222"/>
    </row>
    <row r="39" spans="1:23" ht="18.75" customHeight="1">
      <c r="A39" s="372" t="s">
        <v>398</v>
      </c>
      <c r="B39" s="148">
        <f>SUM(C39,S39)</f>
        <v>2869</v>
      </c>
      <c r="C39" s="31">
        <v>1548</v>
      </c>
      <c r="D39" s="31">
        <v>21</v>
      </c>
      <c r="E39" s="32">
        <f>SUM(F39:N39)</f>
        <v>487</v>
      </c>
      <c r="F39" s="31">
        <v>217</v>
      </c>
      <c r="G39" s="31">
        <v>83</v>
      </c>
      <c r="H39" s="31">
        <v>5</v>
      </c>
      <c r="I39" s="219" t="s">
        <v>111</v>
      </c>
      <c r="J39" s="31">
        <v>3</v>
      </c>
      <c r="K39" s="31">
        <v>55</v>
      </c>
      <c r="L39" s="31">
        <v>37</v>
      </c>
      <c r="M39" s="31">
        <v>56</v>
      </c>
      <c r="N39" s="31">
        <v>31</v>
      </c>
      <c r="O39" s="149" t="s">
        <v>305</v>
      </c>
      <c r="P39" s="31">
        <v>545</v>
      </c>
      <c r="Q39" s="31">
        <v>400</v>
      </c>
      <c r="R39" s="219" t="s">
        <v>111</v>
      </c>
      <c r="S39" s="32">
        <f>SUM(T39:W39)</f>
        <v>1321</v>
      </c>
      <c r="T39" s="31">
        <v>427</v>
      </c>
      <c r="U39" s="31">
        <v>127</v>
      </c>
      <c r="V39" s="31">
        <v>126</v>
      </c>
      <c r="W39" s="31">
        <v>641</v>
      </c>
    </row>
    <row r="40" spans="1:23" ht="18.75" customHeight="1">
      <c r="A40" s="372" t="s">
        <v>399</v>
      </c>
      <c r="B40" s="148">
        <f>SUM(C40,S40)</f>
        <v>2997</v>
      </c>
      <c r="C40" s="31">
        <v>1591</v>
      </c>
      <c r="D40" s="31">
        <v>21</v>
      </c>
      <c r="E40" s="32">
        <f>SUM(F40:N40)</f>
        <v>468</v>
      </c>
      <c r="F40" s="31">
        <v>190</v>
      </c>
      <c r="G40" s="31">
        <v>90</v>
      </c>
      <c r="H40" s="31">
        <v>5</v>
      </c>
      <c r="I40" s="219" t="s">
        <v>111</v>
      </c>
      <c r="J40" s="31">
        <v>4</v>
      </c>
      <c r="K40" s="31">
        <v>55</v>
      </c>
      <c r="L40" s="31">
        <v>37</v>
      </c>
      <c r="M40" s="31">
        <v>56</v>
      </c>
      <c r="N40" s="31">
        <v>31</v>
      </c>
      <c r="O40" s="149" t="s">
        <v>305</v>
      </c>
      <c r="P40" s="31">
        <v>556</v>
      </c>
      <c r="Q40" s="31">
        <v>451</v>
      </c>
      <c r="R40" s="219" t="s">
        <v>111</v>
      </c>
      <c r="S40" s="32">
        <f>SUM(T40:W40)</f>
        <v>1406</v>
      </c>
      <c r="T40" s="31">
        <v>427</v>
      </c>
      <c r="U40" s="31">
        <v>151</v>
      </c>
      <c r="V40" s="31">
        <v>179</v>
      </c>
      <c r="W40" s="31">
        <v>649</v>
      </c>
    </row>
    <row r="41" spans="1:23" ht="18.75" customHeight="1">
      <c r="A41" s="372" t="s">
        <v>400</v>
      </c>
      <c r="B41" s="148">
        <f>SUM(C41,S41)</f>
        <v>3032</v>
      </c>
      <c r="C41" s="31">
        <v>1599</v>
      </c>
      <c r="D41" s="31">
        <v>41</v>
      </c>
      <c r="E41" s="32">
        <f>SUM(F41:N41)</f>
        <v>448</v>
      </c>
      <c r="F41" s="31">
        <v>179</v>
      </c>
      <c r="G41" s="31">
        <v>90</v>
      </c>
      <c r="H41" s="31">
        <v>5</v>
      </c>
      <c r="I41" s="219" t="s">
        <v>111</v>
      </c>
      <c r="J41" s="31">
        <v>4</v>
      </c>
      <c r="K41" s="31">
        <v>41</v>
      </c>
      <c r="L41" s="31">
        <v>42</v>
      </c>
      <c r="M41" s="31">
        <v>56</v>
      </c>
      <c r="N41" s="31">
        <v>31</v>
      </c>
      <c r="O41" s="149" t="s">
        <v>305</v>
      </c>
      <c r="P41" s="31">
        <v>579</v>
      </c>
      <c r="Q41" s="31">
        <v>435</v>
      </c>
      <c r="R41" s="219" t="s">
        <v>111</v>
      </c>
      <c r="S41" s="32">
        <f>SUM(T41:W41)</f>
        <v>1433</v>
      </c>
      <c r="T41" s="31">
        <v>383</v>
      </c>
      <c r="U41" s="31">
        <v>164</v>
      </c>
      <c r="V41" s="31">
        <v>224</v>
      </c>
      <c r="W41" s="31">
        <v>662</v>
      </c>
    </row>
    <row r="42" spans="1:23" ht="18.75" customHeight="1">
      <c r="A42" s="372" t="s">
        <v>401</v>
      </c>
      <c r="B42" s="148">
        <f>SUM(C42,S42)</f>
        <v>3095</v>
      </c>
      <c r="C42" s="31">
        <v>1626</v>
      </c>
      <c r="D42" s="31">
        <v>41</v>
      </c>
      <c r="E42" s="32">
        <f>SUM(F42:N42)</f>
        <v>480</v>
      </c>
      <c r="F42" s="31">
        <v>186</v>
      </c>
      <c r="G42" s="31">
        <v>95</v>
      </c>
      <c r="H42" s="31">
        <v>5</v>
      </c>
      <c r="I42" s="219" t="s">
        <v>111</v>
      </c>
      <c r="J42" s="31">
        <v>8</v>
      </c>
      <c r="K42" s="31">
        <v>57</v>
      </c>
      <c r="L42" s="31">
        <v>42</v>
      </c>
      <c r="M42" s="31">
        <v>56</v>
      </c>
      <c r="N42" s="31">
        <v>31</v>
      </c>
      <c r="O42" s="149" t="s">
        <v>305</v>
      </c>
      <c r="P42" s="31">
        <v>605</v>
      </c>
      <c r="Q42" s="31">
        <v>422</v>
      </c>
      <c r="R42" s="219" t="s">
        <v>111</v>
      </c>
      <c r="S42" s="32">
        <f>SUM(T42:W42)</f>
        <v>1469</v>
      </c>
      <c r="T42" s="31">
        <v>415</v>
      </c>
      <c r="U42" s="31">
        <v>164</v>
      </c>
      <c r="V42" s="31">
        <v>229</v>
      </c>
      <c r="W42" s="31">
        <v>661</v>
      </c>
    </row>
    <row r="43" spans="1:23" ht="18.75" customHeight="1">
      <c r="A43" s="364"/>
      <c r="B43" s="222"/>
      <c r="C43" s="222"/>
      <c r="D43" s="222"/>
      <c r="E43" s="222"/>
      <c r="F43" s="222"/>
      <c r="G43" s="222"/>
      <c r="H43" s="222"/>
      <c r="I43" s="219"/>
      <c r="J43" s="222"/>
      <c r="K43" s="222"/>
      <c r="L43" s="222"/>
      <c r="M43" s="222"/>
      <c r="N43" s="222"/>
      <c r="O43" s="149"/>
      <c r="P43" s="222"/>
      <c r="Q43" s="222"/>
      <c r="R43" s="222"/>
      <c r="S43" s="222"/>
      <c r="T43" s="222"/>
      <c r="U43" s="222"/>
      <c r="V43" s="222"/>
      <c r="W43" s="222"/>
    </row>
    <row r="44" spans="1:23" ht="18.75" customHeight="1">
      <c r="A44" s="372" t="s">
        <v>402</v>
      </c>
      <c r="B44" s="148">
        <f>SUM(C44,S44)</f>
        <v>3318</v>
      </c>
      <c r="C44" s="31">
        <v>1689</v>
      </c>
      <c r="D44" s="31">
        <v>41</v>
      </c>
      <c r="E44" s="32">
        <f>SUM(F44:N44)</f>
        <v>508</v>
      </c>
      <c r="F44" s="31">
        <v>200</v>
      </c>
      <c r="G44" s="31">
        <v>104</v>
      </c>
      <c r="H44" s="31">
        <v>5</v>
      </c>
      <c r="I44" s="219" t="s">
        <v>111</v>
      </c>
      <c r="J44" s="31">
        <v>4</v>
      </c>
      <c r="K44" s="31">
        <v>57</v>
      </c>
      <c r="L44" s="31">
        <v>48</v>
      </c>
      <c r="M44" s="31">
        <v>56</v>
      </c>
      <c r="N44" s="31">
        <v>34</v>
      </c>
      <c r="O44" s="149" t="s">
        <v>305</v>
      </c>
      <c r="P44" s="31">
        <v>569</v>
      </c>
      <c r="Q44" s="31">
        <v>475</v>
      </c>
      <c r="R44" s="219" t="s">
        <v>111</v>
      </c>
      <c r="S44" s="32">
        <f>SUM(T44:W44)</f>
        <v>1629</v>
      </c>
      <c r="T44" s="31">
        <v>431</v>
      </c>
      <c r="U44" s="31">
        <v>180</v>
      </c>
      <c r="V44" s="31">
        <v>311</v>
      </c>
      <c r="W44" s="31">
        <v>707</v>
      </c>
    </row>
    <row r="45" spans="1:23" ht="18.75" customHeight="1">
      <c r="A45" s="372" t="s">
        <v>403</v>
      </c>
      <c r="B45" s="148">
        <f>SUM(C45,S45)</f>
        <v>3213</v>
      </c>
      <c r="C45" s="31">
        <v>1627</v>
      </c>
      <c r="D45" s="31">
        <v>41</v>
      </c>
      <c r="E45" s="32">
        <f>SUM(F45:N45)</f>
        <v>433</v>
      </c>
      <c r="F45" s="31">
        <v>183</v>
      </c>
      <c r="G45" s="31">
        <v>52</v>
      </c>
      <c r="H45" s="31">
        <v>5</v>
      </c>
      <c r="I45" s="219" t="s">
        <v>111</v>
      </c>
      <c r="J45" s="31">
        <v>4</v>
      </c>
      <c r="K45" s="31">
        <v>57</v>
      </c>
      <c r="L45" s="31">
        <v>42</v>
      </c>
      <c r="M45" s="31">
        <v>56</v>
      </c>
      <c r="N45" s="31">
        <v>34</v>
      </c>
      <c r="O45" s="149" t="s">
        <v>305</v>
      </c>
      <c r="P45" s="31">
        <v>595</v>
      </c>
      <c r="Q45" s="31">
        <v>480</v>
      </c>
      <c r="R45" s="219" t="s">
        <v>111</v>
      </c>
      <c r="S45" s="32">
        <f>SUM(T45:W45)</f>
        <v>1586</v>
      </c>
      <c r="T45" s="31">
        <v>405</v>
      </c>
      <c r="U45" s="31">
        <v>166</v>
      </c>
      <c r="V45" s="31">
        <v>308</v>
      </c>
      <c r="W45" s="31">
        <v>707</v>
      </c>
    </row>
    <row r="46" spans="1:23" ht="18.75" customHeight="1">
      <c r="A46" s="372" t="s">
        <v>404</v>
      </c>
      <c r="B46" s="148">
        <f>SUM(C46,S46)</f>
        <v>3292</v>
      </c>
      <c r="C46" s="31">
        <v>1677</v>
      </c>
      <c r="D46" s="31">
        <v>41</v>
      </c>
      <c r="E46" s="32">
        <f>SUM(F46:N46)</f>
        <v>469</v>
      </c>
      <c r="F46" s="31">
        <v>183</v>
      </c>
      <c r="G46" s="31">
        <v>93</v>
      </c>
      <c r="H46" s="31">
        <v>5</v>
      </c>
      <c r="I46" s="219" t="s">
        <v>111</v>
      </c>
      <c r="J46" s="31">
        <v>4</v>
      </c>
      <c r="K46" s="31">
        <v>57</v>
      </c>
      <c r="L46" s="31">
        <v>42</v>
      </c>
      <c r="M46" s="31">
        <v>56</v>
      </c>
      <c r="N46" s="31">
        <v>29</v>
      </c>
      <c r="O46" s="149" t="s">
        <v>305</v>
      </c>
      <c r="P46" s="31">
        <v>592</v>
      </c>
      <c r="Q46" s="31">
        <v>488</v>
      </c>
      <c r="R46" s="219" t="s">
        <v>111</v>
      </c>
      <c r="S46" s="32">
        <f>SUM(T46:W46)</f>
        <v>1615</v>
      </c>
      <c r="T46" s="31">
        <v>415</v>
      </c>
      <c r="U46" s="31">
        <v>155</v>
      </c>
      <c r="V46" s="31">
        <v>360</v>
      </c>
      <c r="W46" s="31">
        <v>685</v>
      </c>
    </row>
    <row r="47" spans="1:23" ht="18.75" customHeight="1">
      <c r="A47" s="372" t="s">
        <v>405</v>
      </c>
      <c r="B47" s="148">
        <f>SUM(C47,S47)</f>
        <v>4318</v>
      </c>
      <c r="C47" s="31">
        <v>2738</v>
      </c>
      <c r="D47" s="31">
        <v>41</v>
      </c>
      <c r="E47" s="32">
        <f>SUM(F47:N47)</f>
        <v>1533</v>
      </c>
      <c r="F47" s="31">
        <v>172</v>
      </c>
      <c r="G47" s="31">
        <v>93</v>
      </c>
      <c r="H47" s="31">
        <v>5</v>
      </c>
      <c r="I47" s="219" t="s">
        <v>111</v>
      </c>
      <c r="J47" s="31">
        <v>4</v>
      </c>
      <c r="K47" s="31">
        <v>57</v>
      </c>
      <c r="L47" s="31">
        <v>1117</v>
      </c>
      <c r="M47" s="31">
        <v>56</v>
      </c>
      <c r="N47" s="31">
        <v>29</v>
      </c>
      <c r="O47" s="149" t="s">
        <v>305</v>
      </c>
      <c r="P47" s="31">
        <v>597</v>
      </c>
      <c r="Q47" s="31">
        <v>480</v>
      </c>
      <c r="R47" s="219" t="s">
        <v>111</v>
      </c>
      <c r="S47" s="32">
        <f>SUM(T47:W47)</f>
        <v>1580</v>
      </c>
      <c r="T47" s="31">
        <v>431</v>
      </c>
      <c r="U47" s="31">
        <v>150</v>
      </c>
      <c r="V47" s="31">
        <v>361</v>
      </c>
      <c r="W47" s="31">
        <v>638</v>
      </c>
    </row>
    <row r="48" spans="1:23" ht="18.75" customHeight="1">
      <c r="A48" s="366"/>
      <c r="B48" s="222"/>
      <c r="C48" s="222"/>
      <c r="D48" s="222"/>
      <c r="E48" s="222"/>
      <c r="F48" s="222"/>
      <c r="G48" s="31"/>
      <c r="H48" s="31"/>
      <c r="I48" s="219"/>
      <c r="J48" s="31"/>
      <c r="K48" s="31"/>
      <c r="L48" s="31"/>
      <c r="M48" s="31"/>
      <c r="N48" s="31"/>
      <c r="O48" s="149"/>
      <c r="P48" s="31"/>
      <c r="Q48" s="31"/>
      <c r="R48" s="219"/>
      <c r="S48" s="222"/>
      <c r="T48" s="31"/>
      <c r="U48" s="31"/>
      <c r="V48" s="31"/>
      <c r="W48" s="31"/>
    </row>
    <row r="49" spans="1:23" ht="18.75" customHeight="1">
      <c r="A49" s="250" t="s">
        <v>5</v>
      </c>
      <c r="B49" s="222"/>
      <c r="C49" s="222"/>
      <c r="D49" s="222"/>
      <c r="E49" s="222"/>
      <c r="F49" s="222"/>
      <c r="G49" s="222"/>
      <c r="H49" s="222"/>
      <c r="I49" s="222"/>
      <c r="J49" s="222"/>
      <c r="K49" s="222"/>
      <c r="L49" s="222"/>
      <c r="M49" s="222"/>
      <c r="N49" s="222"/>
      <c r="O49" s="149"/>
      <c r="P49" s="222"/>
      <c r="Q49" s="222"/>
      <c r="R49" s="222"/>
      <c r="S49" s="222"/>
      <c r="T49" s="222"/>
      <c r="U49" s="222"/>
      <c r="V49" s="222"/>
      <c r="W49" s="222"/>
    </row>
    <row r="50" spans="1:23" ht="18.75" customHeight="1">
      <c r="A50" s="169" t="s">
        <v>358</v>
      </c>
      <c r="B50" s="148">
        <v>15943</v>
      </c>
      <c r="C50" s="31">
        <v>10377</v>
      </c>
      <c r="D50" s="31">
        <v>216</v>
      </c>
      <c r="E50" s="32">
        <v>3035</v>
      </c>
      <c r="F50" s="31">
        <v>1335</v>
      </c>
      <c r="G50" s="31">
        <v>202</v>
      </c>
      <c r="H50" s="31">
        <v>245</v>
      </c>
      <c r="I50" s="31">
        <v>222</v>
      </c>
      <c r="J50" s="31">
        <v>56</v>
      </c>
      <c r="K50" s="31">
        <v>142</v>
      </c>
      <c r="L50" s="31">
        <v>186</v>
      </c>
      <c r="M50" s="31">
        <v>469</v>
      </c>
      <c r="N50" s="31">
        <v>179</v>
      </c>
      <c r="O50" s="149" t="s">
        <v>305</v>
      </c>
      <c r="P50" s="31">
        <v>714</v>
      </c>
      <c r="Q50" s="31">
        <v>4966</v>
      </c>
      <c r="R50" s="31">
        <v>1187</v>
      </c>
      <c r="S50" s="32">
        <v>5566</v>
      </c>
      <c r="T50" s="31">
        <v>1460</v>
      </c>
      <c r="U50" s="31">
        <v>938</v>
      </c>
      <c r="V50" s="31">
        <v>895</v>
      </c>
      <c r="W50" s="31">
        <v>2286</v>
      </c>
    </row>
    <row r="51" spans="1:23" ht="18.75" customHeight="1">
      <c r="A51" s="372" t="s">
        <v>391</v>
      </c>
      <c r="B51" s="148">
        <f>SUM(C51,S51)</f>
        <v>14651</v>
      </c>
      <c r="C51" s="31">
        <v>9210</v>
      </c>
      <c r="D51" s="31">
        <v>214</v>
      </c>
      <c r="E51" s="32">
        <v>2982</v>
      </c>
      <c r="F51" s="31">
        <v>1119</v>
      </c>
      <c r="G51" s="31">
        <v>208</v>
      </c>
      <c r="H51" s="31">
        <v>225</v>
      </c>
      <c r="I51" s="31">
        <v>260</v>
      </c>
      <c r="J51" s="31">
        <v>79</v>
      </c>
      <c r="K51" s="31">
        <v>110</v>
      </c>
      <c r="L51" s="31">
        <v>305</v>
      </c>
      <c r="M51" s="31">
        <v>393</v>
      </c>
      <c r="N51" s="31">
        <v>284</v>
      </c>
      <c r="O51" s="149" t="s">
        <v>305</v>
      </c>
      <c r="P51" s="31">
        <v>299</v>
      </c>
      <c r="Q51" s="31">
        <v>4302</v>
      </c>
      <c r="R51" s="31">
        <v>1080</v>
      </c>
      <c r="S51" s="32">
        <f>SUM(T51:W51)</f>
        <v>5441</v>
      </c>
      <c r="T51" s="31">
        <v>1170</v>
      </c>
      <c r="U51" s="31">
        <v>996</v>
      </c>
      <c r="V51" s="31">
        <v>957</v>
      </c>
      <c r="W51" s="31">
        <v>2318</v>
      </c>
    </row>
    <row r="52" spans="1:23" ht="18.75" customHeight="1">
      <c r="A52" s="373" t="s">
        <v>392</v>
      </c>
      <c r="B52" s="133">
        <f>SUM(B54:B67)/12</f>
        <v>14811.083333333334</v>
      </c>
      <c r="C52" s="22">
        <f>SUM(C54:C67)/12</f>
        <v>9257.25</v>
      </c>
      <c r="D52" s="22">
        <f>SUM(D54:D67)/12</f>
        <v>243.08333333333334</v>
      </c>
      <c r="E52" s="22">
        <v>2948</v>
      </c>
      <c r="F52" s="22">
        <f>SUM(F54:F67)/12</f>
        <v>1130.0833333333333</v>
      </c>
      <c r="G52" s="22">
        <f>SUM(G54:G67)/12</f>
        <v>194.58333333333334</v>
      </c>
      <c r="H52" s="22">
        <f>SUM(H54:H67)/12</f>
        <v>255.91666666666666</v>
      </c>
      <c r="I52" s="22">
        <f>SUM(I54:I67)/12</f>
        <v>318</v>
      </c>
      <c r="J52" s="22">
        <f>SUM(J54:J67)/12</f>
        <v>60</v>
      </c>
      <c r="K52" s="22">
        <f>SUM(K54:K67)/12</f>
        <v>68.16666666666667</v>
      </c>
      <c r="L52" s="22">
        <f>SUM(L54:L67)/12</f>
        <v>288.25</v>
      </c>
      <c r="M52" s="22">
        <f>SUM(M54:M67)/12</f>
        <v>443.5</v>
      </c>
      <c r="N52" s="22">
        <f>SUM(N54:N67)/12</f>
        <v>189.83333333333334</v>
      </c>
      <c r="O52" s="395" t="s">
        <v>305</v>
      </c>
      <c r="P52" s="22">
        <f>SUM(P54:P67)/12</f>
        <v>263.75</v>
      </c>
      <c r="Q52" s="22">
        <f>SUM(Q54:Q67)/12</f>
        <v>4489.666666666667</v>
      </c>
      <c r="R52" s="22">
        <f>SUM(R54:R67)/12</f>
        <v>988.4166666666666</v>
      </c>
      <c r="S52" s="22">
        <f>SUM(S54:S67)/12</f>
        <v>5553.833333333333</v>
      </c>
      <c r="T52" s="22">
        <f>SUM(T54:T67)/12</f>
        <v>1173.9166666666667</v>
      </c>
      <c r="U52" s="22">
        <f>SUM(U54:U67)/12</f>
        <v>1053.75</v>
      </c>
      <c r="V52" s="22">
        <f>SUM(V54:V67)/12</f>
        <v>903.3333333333334</v>
      </c>
      <c r="W52" s="22">
        <f>SUM(W54:W67)/12</f>
        <v>2422.8333333333335</v>
      </c>
    </row>
    <row r="53" spans="1:23" ht="18.75" customHeight="1">
      <c r="A53" s="87"/>
      <c r="B53" s="222"/>
      <c r="C53" s="222"/>
      <c r="D53" s="222"/>
      <c r="E53" s="222"/>
      <c r="F53" s="222"/>
      <c r="G53" s="222"/>
      <c r="H53" s="222"/>
      <c r="I53" s="222"/>
      <c r="J53" s="222"/>
      <c r="K53" s="222"/>
      <c r="L53" s="222"/>
      <c r="M53" s="222"/>
      <c r="N53" s="222"/>
      <c r="O53" s="222"/>
      <c r="P53" s="222"/>
      <c r="Q53" s="222"/>
      <c r="R53" s="222"/>
      <c r="S53" s="222"/>
      <c r="T53" s="222"/>
      <c r="U53" s="222"/>
      <c r="V53" s="222"/>
      <c r="W53" s="222"/>
    </row>
    <row r="54" spans="1:23" ht="18.75" customHeight="1">
      <c r="A54" s="169" t="s">
        <v>357</v>
      </c>
      <c r="B54" s="148">
        <f>SUM(C54,S54)</f>
        <v>14473</v>
      </c>
      <c r="C54" s="31">
        <v>9069</v>
      </c>
      <c r="D54" s="31">
        <v>255</v>
      </c>
      <c r="E54" s="32">
        <f>SUM(F54:N54)</f>
        <v>2869</v>
      </c>
      <c r="F54" s="31">
        <v>1079</v>
      </c>
      <c r="G54" s="31">
        <v>198</v>
      </c>
      <c r="H54" s="31">
        <v>312</v>
      </c>
      <c r="I54" s="31">
        <v>278</v>
      </c>
      <c r="J54" s="31">
        <v>74</v>
      </c>
      <c r="K54" s="31">
        <v>62</v>
      </c>
      <c r="L54" s="31">
        <v>309</v>
      </c>
      <c r="M54" s="31">
        <v>366</v>
      </c>
      <c r="N54" s="31">
        <v>191</v>
      </c>
      <c r="O54" s="149" t="s">
        <v>305</v>
      </c>
      <c r="P54" s="31">
        <v>345</v>
      </c>
      <c r="Q54" s="31">
        <v>4050</v>
      </c>
      <c r="R54" s="31">
        <v>1217</v>
      </c>
      <c r="S54" s="32">
        <f>SUM(T54:W54)</f>
        <v>5404</v>
      </c>
      <c r="T54" s="31">
        <v>1128</v>
      </c>
      <c r="U54" s="31">
        <v>923</v>
      </c>
      <c r="V54" s="31">
        <v>944</v>
      </c>
      <c r="W54" s="31">
        <v>2409</v>
      </c>
    </row>
    <row r="55" spans="1:23" ht="18.75" customHeight="1">
      <c r="A55" s="372" t="s">
        <v>395</v>
      </c>
      <c r="B55" s="148">
        <f>SUM(C55,S55)</f>
        <v>13910</v>
      </c>
      <c r="C55" s="31">
        <v>8498</v>
      </c>
      <c r="D55" s="31">
        <v>234</v>
      </c>
      <c r="E55" s="32">
        <f>SUM(F55:N55)</f>
        <v>2850</v>
      </c>
      <c r="F55" s="31">
        <v>1027</v>
      </c>
      <c r="G55" s="31">
        <v>197</v>
      </c>
      <c r="H55" s="31">
        <v>292</v>
      </c>
      <c r="I55" s="31">
        <v>278</v>
      </c>
      <c r="J55" s="31">
        <v>73</v>
      </c>
      <c r="K55" s="31">
        <v>63</v>
      </c>
      <c r="L55" s="31">
        <v>304</v>
      </c>
      <c r="M55" s="31">
        <v>422</v>
      </c>
      <c r="N55" s="31">
        <v>194</v>
      </c>
      <c r="O55" s="149" t="s">
        <v>305</v>
      </c>
      <c r="P55" s="31">
        <v>332</v>
      </c>
      <c r="Q55" s="31">
        <v>3611</v>
      </c>
      <c r="R55" s="31">
        <v>1156</v>
      </c>
      <c r="S55" s="32">
        <f>SUM(T55:W55)</f>
        <v>5412</v>
      </c>
      <c r="T55" s="31">
        <v>1051</v>
      </c>
      <c r="U55" s="31">
        <v>946</v>
      </c>
      <c r="V55" s="31">
        <v>943</v>
      </c>
      <c r="W55" s="31">
        <v>2472</v>
      </c>
    </row>
    <row r="56" spans="1:23" ht="18.75" customHeight="1">
      <c r="A56" s="372" t="s">
        <v>396</v>
      </c>
      <c r="B56" s="148">
        <f>SUM(C56,S56)</f>
        <v>13929</v>
      </c>
      <c r="C56" s="31">
        <v>8618</v>
      </c>
      <c r="D56" s="31">
        <v>235</v>
      </c>
      <c r="E56" s="32">
        <f>SUM(F56:N56)</f>
        <v>2819</v>
      </c>
      <c r="F56" s="31">
        <v>1058</v>
      </c>
      <c r="G56" s="31">
        <v>209</v>
      </c>
      <c r="H56" s="31">
        <v>292</v>
      </c>
      <c r="I56" s="31">
        <v>278</v>
      </c>
      <c r="J56" s="31">
        <v>71</v>
      </c>
      <c r="K56" s="31">
        <v>63</v>
      </c>
      <c r="L56" s="31">
        <v>318</v>
      </c>
      <c r="M56" s="31">
        <v>378</v>
      </c>
      <c r="N56" s="31">
        <v>152</v>
      </c>
      <c r="O56" s="149" t="s">
        <v>305</v>
      </c>
      <c r="P56" s="31">
        <v>291</v>
      </c>
      <c r="Q56" s="31">
        <v>3990</v>
      </c>
      <c r="R56" s="31">
        <v>977</v>
      </c>
      <c r="S56" s="32">
        <f>SUM(T56:W56)</f>
        <v>5311</v>
      </c>
      <c r="T56" s="31">
        <v>965</v>
      </c>
      <c r="U56" s="31">
        <v>1006</v>
      </c>
      <c r="V56" s="31">
        <v>847</v>
      </c>
      <c r="W56" s="31">
        <v>2493</v>
      </c>
    </row>
    <row r="57" spans="1:23" ht="18.75" customHeight="1">
      <c r="A57" s="372" t="s">
        <v>397</v>
      </c>
      <c r="B57" s="148">
        <f>SUM(C57,S57)</f>
        <v>14913</v>
      </c>
      <c r="C57" s="31">
        <v>9511</v>
      </c>
      <c r="D57" s="31">
        <v>209</v>
      </c>
      <c r="E57" s="32">
        <f>SUM(F57:N57)</f>
        <v>2752</v>
      </c>
      <c r="F57" s="31">
        <v>1013</v>
      </c>
      <c r="G57" s="31">
        <v>187</v>
      </c>
      <c r="H57" s="31">
        <v>292</v>
      </c>
      <c r="I57" s="31">
        <v>270</v>
      </c>
      <c r="J57" s="31">
        <v>66</v>
      </c>
      <c r="K57" s="31">
        <v>63</v>
      </c>
      <c r="L57" s="31">
        <v>265</v>
      </c>
      <c r="M57" s="31">
        <v>417</v>
      </c>
      <c r="N57" s="31">
        <v>179</v>
      </c>
      <c r="O57" s="149" t="s">
        <v>305</v>
      </c>
      <c r="P57" s="31">
        <v>247</v>
      </c>
      <c r="Q57" s="31">
        <v>4790</v>
      </c>
      <c r="R57" s="31">
        <v>1189</v>
      </c>
      <c r="S57" s="32">
        <f>SUM(T57:W57)</f>
        <v>5402</v>
      </c>
      <c r="T57" s="31">
        <v>1050</v>
      </c>
      <c r="U57" s="31">
        <v>1012</v>
      </c>
      <c r="V57" s="31">
        <v>853</v>
      </c>
      <c r="W57" s="31">
        <v>2487</v>
      </c>
    </row>
    <row r="58" spans="1:23" ht="18.75" customHeight="1">
      <c r="A58" s="364"/>
      <c r="B58" s="222"/>
      <c r="C58" s="222"/>
      <c r="D58" s="222"/>
      <c r="E58" s="222"/>
      <c r="F58" s="222"/>
      <c r="G58" s="222"/>
      <c r="H58" s="222"/>
      <c r="I58" s="222"/>
      <c r="J58" s="222"/>
      <c r="K58" s="222"/>
      <c r="L58" s="222"/>
      <c r="M58" s="222"/>
      <c r="N58" s="222"/>
      <c r="O58" s="149"/>
      <c r="P58" s="222"/>
      <c r="Q58" s="222"/>
      <c r="R58" s="222"/>
      <c r="S58" s="222"/>
      <c r="T58" s="222"/>
      <c r="U58" s="222"/>
      <c r="V58" s="222"/>
      <c r="W58" s="222"/>
    </row>
    <row r="59" spans="1:23" ht="18.75" customHeight="1">
      <c r="A59" s="372" t="s">
        <v>398</v>
      </c>
      <c r="B59" s="148">
        <f>SUM(C59,S59)</f>
        <v>14685</v>
      </c>
      <c r="C59" s="31">
        <v>9521</v>
      </c>
      <c r="D59" s="31">
        <v>196</v>
      </c>
      <c r="E59" s="32">
        <f>SUM(F59:N59)</f>
        <v>2893</v>
      </c>
      <c r="F59" s="31">
        <v>1166</v>
      </c>
      <c r="G59" s="31">
        <v>181</v>
      </c>
      <c r="H59" s="31">
        <v>272</v>
      </c>
      <c r="I59" s="31">
        <v>266</v>
      </c>
      <c r="J59" s="31">
        <v>66</v>
      </c>
      <c r="K59" s="31">
        <v>63</v>
      </c>
      <c r="L59" s="31">
        <v>280</v>
      </c>
      <c r="M59" s="31">
        <v>414</v>
      </c>
      <c r="N59" s="31">
        <v>185</v>
      </c>
      <c r="O59" s="149" t="s">
        <v>305</v>
      </c>
      <c r="P59" s="31">
        <v>257</v>
      </c>
      <c r="Q59" s="31">
        <v>4742</v>
      </c>
      <c r="R59" s="31">
        <v>1100</v>
      </c>
      <c r="S59" s="32">
        <f>SUM(T59:W59)</f>
        <v>5164</v>
      </c>
      <c r="T59" s="31">
        <v>1032</v>
      </c>
      <c r="U59" s="31">
        <v>1025</v>
      </c>
      <c r="V59" s="31">
        <v>865</v>
      </c>
      <c r="W59" s="31">
        <v>2242</v>
      </c>
    </row>
    <row r="60" spans="1:23" ht="18.75" customHeight="1">
      <c r="A60" s="372" t="s">
        <v>399</v>
      </c>
      <c r="B60" s="148">
        <f>SUM(C60,S60)</f>
        <v>14866</v>
      </c>
      <c r="C60" s="31">
        <v>9391</v>
      </c>
      <c r="D60" s="31">
        <v>216</v>
      </c>
      <c r="E60" s="32">
        <f>SUM(F60:N60)</f>
        <v>2944</v>
      </c>
      <c r="F60" s="31">
        <v>1190</v>
      </c>
      <c r="G60" s="31">
        <v>197</v>
      </c>
      <c r="H60" s="31">
        <v>272</v>
      </c>
      <c r="I60" s="31">
        <v>258</v>
      </c>
      <c r="J60" s="31">
        <v>60</v>
      </c>
      <c r="K60" s="31">
        <v>63</v>
      </c>
      <c r="L60" s="31">
        <v>274</v>
      </c>
      <c r="M60" s="31">
        <v>426</v>
      </c>
      <c r="N60" s="31">
        <v>204</v>
      </c>
      <c r="O60" s="149" t="s">
        <v>305</v>
      </c>
      <c r="P60" s="31">
        <v>267</v>
      </c>
      <c r="Q60" s="31">
        <v>4692</v>
      </c>
      <c r="R60" s="31">
        <v>939</v>
      </c>
      <c r="S60" s="32">
        <f>SUM(T60:W60)</f>
        <v>5475</v>
      </c>
      <c r="T60" s="31">
        <v>1047</v>
      </c>
      <c r="U60" s="31">
        <v>1149</v>
      </c>
      <c r="V60" s="31">
        <v>885</v>
      </c>
      <c r="W60" s="31">
        <v>2394</v>
      </c>
    </row>
    <row r="61" spans="1:23" ht="18.75" customHeight="1">
      <c r="A61" s="372" t="s">
        <v>400</v>
      </c>
      <c r="B61" s="148">
        <f>SUM(C61,S61)</f>
        <v>15399</v>
      </c>
      <c r="C61" s="31">
        <v>9915</v>
      </c>
      <c r="D61" s="31">
        <v>236</v>
      </c>
      <c r="E61" s="32">
        <f>SUM(F61:N61)</f>
        <v>3428</v>
      </c>
      <c r="F61" s="31">
        <v>1210</v>
      </c>
      <c r="G61" s="31">
        <v>197</v>
      </c>
      <c r="H61" s="31">
        <v>272</v>
      </c>
      <c r="I61" s="31">
        <v>607</v>
      </c>
      <c r="J61" s="31">
        <v>59</v>
      </c>
      <c r="K61" s="31">
        <v>82</v>
      </c>
      <c r="L61" s="31">
        <v>331</v>
      </c>
      <c r="M61" s="31">
        <v>482</v>
      </c>
      <c r="N61" s="31">
        <v>188</v>
      </c>
      <c r="O61" s="149" t="s">
        <v>305</v>
      </c>
      <c r="P61" s="31">
        <v>249</v>
      </c>
      <c r="Q61" s="31">
        <v>4729</v>
      </c>
      <c r="R61" s="31">
        <v>940</v>
      </c>
      <c r="S61" s="32">
        <f>SUM(T61:W61)</f>
        <v>5484</v>
      </c>
      <c r="T61" s="31">
        <v>1162</v>
      </c>
      <c r="U61" s="31">
        <v>1145</v>
      </c>
      <c r="V61" s="31">
        <v>810</v>
      </c>
      <c r="W61" s="31">
        <v>2367</v>
      </c>
    </row>
    <row r="62" spans="1:23" ht="18.75" customHeight="1">
      <c r="A62" s="372" t="s">
        <v>401</v>
      </c>
      <c r="B62" s="148">
        <f>SUM(C62,S62)</f>
        <v>15082</v>
      </c>
      <c r="C62" s="31">
        <v>9678</v>
      </c>
      <c r="D62" s="31">
        <v>257</v>
      </c>
      <c r="E62" s="32">
        <f>SUM(F62:N62)</f>
        <v>3282</v>
      </c>
      <c r="F62" s="31">
        <v>1162</v>
      </c>
      <c r="G62" s="31">
        <v>192</v>
      </c>
      <c r="H62" s="31">
        <v>272</v>
      </c>
      <c r="I62" s="31">
        <v>607</v>
      </c>
      <c r="J62" s="31">
        <v>56</v>
      </c>
      <c r="K62" s="31">
        <v>67</v>
      </c>
      <c r="L62" s="31">
        <v>256</v>
      </c>
      <c r="M62" s="31">
        <v>476</v>
      </c>
      <c r="N62" s="31">
        <v>194</v>
      </c>
      <c r="O62" s="149" t="s">
        <v>305</v>
      </c>
      <c r="P62" s="31">
        <v>252</v>
      </c>
      <c r="Q62" s="31">
        <v>4664</v>
      </c>
      <c r="R62" s="31">
        <v>881</v>
      </c>
      <c r="S62" s="32">
        <f>SUM(T62:W62)</f>
        <v>5404</v>
      </c>
      <c r="T62" s="31">
        <v>1178</v>
      </c>
      <c r="U62" s="31">
        <v>1048</v>
      </c>
      <c r="V62" s="31">
        <v>848</v>
      </c>
      <c r="W62" s="31">
        <v>2330</v>
      </c>
    </row>
    <row r="63" spans="1:23" ht="18.75" customHeight="1">
      <c r="A63" s="364"/>
      <c r="B63" s="222"/>
      <c r="C63" s="222"/>
      <c r="D63" s="222"/>
      <c r="E63" s="222"/>
      <c r="F63" s="222"/>
      <c r="G63" s="222"/>
      <c r="H63" s="222"/>
      <c r="I63" s="222"/>
      <c r="J63" s="222"/>
      <c r="K63" s="222"/>
      <c r="L63" s="222"/>
      <c r="M63" s="222"/>
      <c r="N63" s="222"/>
      <c r="O63" s="149"/>
      <c r="P63" s="222"/>
      <c r="Q63" s="222"/>
      <c r="R63" s="222"/>
      <c r="S63" s="222"/>
      <c r="T63" s="222"/>
      <c r="U63" s="222"/>
      <c r="V63" s="222"/>
      <c r="W63" s="222"/>
    </row>
    <row r="64" spans="1:23" ht="18.75" customHeight="1">
      <c r="A64" s="372" t="s">
        <v>402</v>
      </c>
      <c r="B64" s="148">
        <f>SUM(C64,S64)</f>
        <v>14959</v>
      </c>
      <c r="C64" s="31">
        <v>9176</v>
      </c>
      <c r="D64" s="31">
        <v>267</v>
      </c>
      <c r="E64" s="32">
        <f>SUM(F64:N64)</f>
        <v>2932</v>
      </c>
      <c r="F64" s="31">
        <v>1169</v>
      </c>
      <c r="G64" s="31">
        <v>205</v>
      </c>
      <c r="H64" s="31">
        <v>252</v>
      </c>
      <c r="I64" s="31">
        <v>253</v>
      </c>
      <c r="J64" s="31">
        <v>55</v>
      </c>
      <c r="K64" s="31">
        <v>67</v>
      </c>
      <c r="L64" s="31">
        <v>256</v>
      </c>
      <c r="M64" s="31">
        <v>476</v>
      </c>
      <c r="N64" s="31">
        <v>199</v>
      </c>
      <c r="O64" s="149" t="s">
        <v>305</v>
      </c>
      <c r="P64" s="31">
        <v>224</v>
      </c>
      <c r="Q64" s="31">
        <v>4644</v>
      </c>
      <c r="R64" s="31">
        <v>794</v>
      </c>
      <c r="S64" s="32">
        <f>SUM(T64:W64)</f>
        <v>5783</v>
      </c>
      <c r="T64" s="31">
        <v>1210</v>
      </c>
      <c r="U64" s="31">
        <v>1186</v>
      </c>
      <c r="V64" s="31">
        <v>931</v>
      </c>
      <c r="W64" s="31">
        <v>2456</v>
      </c>
    </row>
    <row r="65" spans="1:23" ht="18.75" customHeight="1">
      <c r="A65" s="372" t="s">
        <v>403</v>
      </c>
      <c r="B65" s="148">
        <f>SUM(C65,S65)</f>
        <v>14981</v>
      </c>
      <c r="C65" s="31">
        <v>9100</v>
      </c>
      <c r="D65" s="31">
        <v>267</v>
      </c>
      <c r="E65" s="32">
        <f>SUM(F65:N65)</f>
        <v>2824</v>
      </c>
      <c r="F65" s="31">
        <v>1158</v>
      </c>
      <c r="G65" s="31">
        <v>182</v>
      </c>
      <c r="H65" s="31">
        <v>191</v>
      </c>
      <c r="I65" s="31">
        <v>239</v>
      </c>
      <c r="J65" s="31">
        <v>52</v>
      </c>
      <c r="K65" s="31">
        <v>67</v>
      </c>
      <c r="L65" s="31">
        <v>250</v>
      </c>
      <c r="M65" s="31">
        <v>481</v>
      </c>
      <c r="N65" s="31">
        <v>204</v>
      </c>
      <c r="O65" s="149" t="s">
        <v>305</v>
      </c>
      <c r="P65" s="31">
        <v>227</v>
      </c>
      <c r="Q65" s="31">
        <v>4615</v>
      </c>
      <c r="R65" s="31">
        <v>852</v>
      </c>
      <c r="S65" s="32">
        <f>SUM(T65:W65)</f>
        <v>5881</v>
      </c>
      <c r="T65" s="31">
        <v>1391</v>
      </c>
      <c r="U65" s="31">
        <v>1112</v>
      </c>
      <c r="V65" s="31">
        <v>943</v>
      </c>
      <c r="W65" s="31">
        <v>2435</v>
      </c>
    </row>
    <row r="66" spans="1:23" ht="18.75" customHeight="1">
      <c r="A66" s="372" t="s">
        <v>404</v>
      </c>
      <c r="B66" s="148">
        <f>SUM(C66,S66)</f>
        <v>15151</v>
      </c>
      <c r="C66" s="31">
        <v>9192</v>
      </c>
      <c r="D66" s="31">
        <v>267</v>
      </c>
      <c r="E66" s="32">
        <f>SUM(F66:N66)</f>
        <v>2820</v>
      </c>
      <c r="F66" s="31">
        <v>1154</v>
      </c>
      <c r="G66" s="31">
        <v>195</v>
      </c>
      <c r="H66" s="31">
        <v>176</v>
      </c>
      <c r="I66" s="31">
        <v>243</v>
      </c>
      <c r="J66" s="31">
        <v>46</v>
      </c>
      <c r="K66" s="31">
        <v>67</v>
      </c>
      <c r="L66" s="31">
        <v>250</v>
      </c>
      <c r="M66" s="31">
        <v>492</v>
      </c>
      <c r="N66" s="31">
        <v>197</v>
      </c>
      <c r="O66" s="149" t="s">
        <v>305</v>
      </c>
      <c r="P66" s="31">
        <v>232</v>
      </c>
      <c r="Q66" s="31">
        <v>4611</v>
      </c>
      <c r="R66" s="31">
        <v>938</v>
      </c>
      <c r="S66" s="32">
        <f>SUM(T66:W66)</f>
        <v>5959</v>
      </c>
      <c r="T66" s="31">
        <v>1439</v>
      </c>
      <c r="U66" s="31">
        <v>1084</v>
      </c>
      <c r="V66" s="31">
        <v>985</v>
      </c>
      <c r="W66" s="31">
        <v>2451</v>
      </c>
    </row>
    <row r="67" spans="1:23" ht="18.75" customHeight="1">
      <c r="A67" s="374" t="s">
        <v>405</v>
      </c>
      <c r="B67" s="147">
        <f>SUM(C67,S67)</f>
        <v>15385</v>
      </c>
      <c r="C67" s="69">
        <v>9418</v>
      </c>
      <c r="D67" s="69">
        <v>278</v>
      </c>
      <c r="E67" s="34">
        <f>SUM(F67:N67)</f>
        <v>2967</v>
      </c>
      <c r="F67" s="69">
        <v>1175</v>
      </c>
      <c r="G67" s="69">
        <v>195</v>
      </c>
      <c r="H67" s="69">
        <v>176</v>
      </c>
      <c r="I67" s="69">
        <v>239</v>
      </c>
      <c r="J67" s="69">
        <v>42</v>
      </c>
      <c r="K67" s="69">
        <v>91</v>
      </c>
      <c r="L67" s="69">
        <v>366</v>
      </c>
      <c r="M67" s="69">
        <v>492</v>
      </c>
      <c r="N67" s="69">
        <v>191</v>
      </c>
      <c r="O67" s="146" t="s">
        <v>305</v>
      </c>
      <c r="P67" s="69">
        <v>242</v>
      </c>
      <c r="Q67" s="69">
        <v>4738</v>
      </c>
      <c r="R67" s="69">
        <v>878</v>
      </c>
      <c r="S67" s="34">
        <f>SUM(T67:W67)</f>
        <v>5967</v>
      </c>
      <c r="T67" s="69">
        <v>1434</v>
      </c>
      <c r="U67" s="69">
        <v>1009</v>
      </c>
      <c r="V67" s="69">
        <v>986</v>
      </c>
      <c r="W67" s="69">
        <v>2538</v>
      </c>
    </row>
    <row r="68" spans="1:23" ht="18.75" customHeight="1">
      <c r="A68" s="8" t="s">
        <v>304</v>
      </c>
      <c r="B68" s="8"/>
      <c r="C68" s="8"/>
      <c r="D68" s="8"/>
      <c r="E68" s="8"/>
      <c r="F68" s="8"/>
      <c r="G68" s="8"/>
      <c r="H68" s="8"/>
      <c r="I68" s="8"/>
      <c r="J68" s="8"/>
      <c r="K68" s="8"/>
      <c r="L68" s="8"/>
      <c r="M68" s="8"/>
      <c r="N68" s="8"/>
      <c r="O68" s="65"/>
      <c r="P68" s="8"/>
      <c r="Q68" s="8"/>
      <c r="R68" s="8"/>
      <c r="S68" s="8"/>
      <c r="T68" s="8"/>
      <c r="U68" s="8"/>
      <c r="V68" s="8"/>
      <c r="W68" s="8"/>
    </row>
    <row r="69" spans="1:23" ht="18.75" customHeight="1">
      <c r="A69" s="8"/>
      <c r="B69" s="8"/>
      <c r="C69" s="8"/>
      <c r="D69" s="8"/>
      <c r="E69" s="8"/>
      <c r="F69" s="8"/>
      <c r="G69" s="8"/>
      <c r="H69" s="8"/>
      <c r="I69" s="8"/>
      <c r="J69" s="8"/>
      <c r="K69" s="8"/>
      <c r="L69" s="8"/>
      <c r="M69" s="8"/>
      <c r="N69" s="8"/>
      <c r="O69" s="8"/>
      <c r="P69" s="8"/>
      <c r="Q69" s="8"/>
      <c r="R69" s="8"/>
      <c r="S69" s="8"/>
      <c r="T69" s="8"/>
      <c r="U69" s="8"/>
      <c r="V69" s="8"/>
      <c r="W69" s="8"/>
    </row>
    <row r="70" spans="1:23" ht="18.75" customHeight="1">
      <c r="A70" s="8"/>
      <c r="B70" s="8"/>
      <c r="C70" s="8"/>
      <c r="D70" s="8"/>
      <c r="E70" s="8"/>
      <c r="F70" s="8"/>
      <c r="G70" s="8"/>
      <c r="H70" s="8"/>
      <c r="I70" s="8"/>
      <c r="J70" s="8"/>
      <c r="K70" s="8"/>
      <c r="L70" s="8"/>
      <c r="M70" s="8"/>
      <c r="N70" s="8"/>
      <c r="O70" s="8"/>
      <c r="P70" s="8"/>
      <c r="Q70" s="8"/>
      <c r="R70" s="8"/>
      <c r="S70" s="8"/>
      <c r="T70" s="8"/>
      <c r="U70" s="8"/>
      <c r="V70" s="8"/>
      <c r="W70" s="8"/>
    </row>
    <row r="71" spans="1:23" ht="18.75" customHeight="1">
      <c r="A71" s="8"/>
      <c r="B71" s="8"/>
      <c r="C71" s="8"/>
      <c r="D71" s="8"/>
      <c r="E71" s="8"/>
      <c r="F71" s="8"/>
      <c r="G71" s="8"/>
      <c r="H71" s="8"/>
      <c r="I71" s="8"/>
      <c r="J71" s="8"/>
      <c r="K71" s="8"/>
      <c r="L71" s="8"/>
      <c r="M71" s="8"/>
      <c r="N71" s="8"/>
      <c r="O71" s="8"/>
      <c r="P71" s="8"/>
      <c r="Q71" s="8"/>
      <c r="R71" s="8"/>
      <c r="S71" s="8"/>
      <c r="T71" s="8"/>
      <c r="U71" s="8"/>
      <c r="V71" s="8"/>
      <c r="W71" s="8"/>
    </row>
  </sheetData>
  <sheetProtection/>
  <mergeCells count="26">
    <mergeCell ref="Q5:Q8"/>
    <mergeCell ref="U6:U8"/>
    <mergeCell ref="I6:I8"/>
    <mergeCell ref="M6:M8"/>
    <mergeCell ref="S6:S8"/>
    <mergeCell ref="R5:R8"/>
    <mergeCell ref="F6:F8"/>
    <mergeCell ref="A7:A8"/>
    <mergeCell ref="T6:T8"/>
    <mergeCell ref="W6:W8"/>
    <mergeCell ref="J6:J8"/>
    <mergeCell ref="K6:K8"/>
    <mergeCell ref="L6:L8"/>
    <mergeCell ref="N6:N8"/>
    <mergeCell ref="O5:O8"/>
    <mergeCell ref="P5:P8"/>
    <mergeCell ref="H6:H8"/>
    <mergeCell ref="V6:V8"/>
    <mergeCell ref="A3:W3"/>
    <mergeCell ref="E5:N5"/>
    <mergeCell ref="S5:W5"/>
    <mergeCell ref="E6:E8"/>
    <mergeCell ref="B5:B8"/>
    <mergeCell ref="G6:G8"/>
    <mergeCell ref="C5:C8"/>
    <mergeCell ref="D5:D8"/>
  </mergeCells>
  <printOptions horizontalCentered="1"/>
  <pageMargins left="0.5118110236220472" right="0.5118110236220472" top="0.5511811023622047" bottom="0.35433070866141736" header="0" footer="0"/>
  <pageSetup fitToHeight="1" fitToWidth="1" horizontalDpi="600" verticalDpi="600" orientation="landscape" paperSize="8"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77"/>
  <sheetViews>
    <sheetView zoomScalePageLayoutView="0" workbookViewId="0" topLeftCell="O1">
      <selection activeCell="T1" sqref="T1"/>
    </sheetView>
  </sheetViews>
  <sheetFormatPr defaultColWidth="8.796875" defaultRowHeight="18.75" customHeight="1"/>
  <cols>
    <col min="1" max="1" width="3.09765625" style="0" customWidth="1"/>
    <col min="2" max="2" width="23.69921875" style="0" customWidth="1"/>
    <col min="3" max="12" width="11.8984375" style="0" customWidth="1"/>
    <col min="13" max="13" width="3.09765625" style="0" customWidth="1"/>
    <col min="14" max="14" width="23.69921875" style="0" customWidth="1"/>
    <col min="15" max="16384" width="11.8984375" style="0" customWidth="1"/>
  </cols>
  <sheetData>
    <row r="1" spans="1:20" ht="18.75" customHeight="1">
      <c r="A1" s="62" t="s">
        <v>66</v>
      </c>
      <c r="T1" s="64" t="s">
        <v>109</v>
      </c>
    </row>
    <row r="3" spans="1:20" ht="18.75" customHeight="1">
      <c r="A3" s="35" t="s">
        <v>92</v>
      </c>
      <c r="B3" s="35"/>
      <c r="C3" s="35"/>
      <c r="D3" s="35"/>
      <c r="E3" s="35"/>
      <c r="F3" s="35"/>
      <c r="G3" s="35"/>
      <c r="H3" s="35"/>
      <c r="I3" s="35"/>
      <c r="J3" s="35"/>
      <c r="M3" s="35" t="s">
        <v>108</v>
      </c>
      <c r="N3" s="35"/>
      <c r="O3" s="35"/>
      <c r="P3" s="35"/>
      <c r="Q3" s="35"/>
      <c r="R3" s="35"/>
      <c r="S3" s="35"/>
      <c r="T3" s="35"/>
    </row>
    <row r="4" spans="1:20" ht="18.75" customHeight="1">
      <c r="A4" s="109" t="s">
        <v>91</v>
      </c>
      <c r="B4" s="108"/>
      <c r="C4" s="108"/>
      <c r="D4" s="108"/>
      <c r="E4" s="108"/>
      <c r="F4" s="108"/>
      <c r="G4" s="108"/>
      <c r="H4" s="108"/>
      <c r="I4" s="108"/>
      <c r="J4" s="108"/>
      <c r="M4" s="109" t="s">
        <v>107</v>
      </c>
      <c r="N4" s="108"/>
      <c r="O4" s="108"/>
      <c r="P4" s="108"/>
      <c r="Q4" s="108"/>
      <c r="R4" s="108"/>
      <c r="S4" s="108"/>
      <c r="T4" s="108"/>
    </row>
    <row r="5" spans="1:20" ht="18.75" customHeight="1" thickBot="1">
      <c r="A5" s="8"/>
      <c r="B5" s="8"/>
      <c r="C5" s="8"/>
      <c r="D5" s="8"/>
      <c r="E5" s="8"/>
      <c r="F5" s="8"/>
      <c r="G5" s="8"/>
      <c r="H5" s="8"/>
      <c r="I5" s="4"/>
      <c r="J5" s="107" t="s">
        <v>0</v>
      </c>
      <c r="M5" s="128"/>
      <c r="N5" s="128"/>
      <c r="O5" s="8"/>
      <c r="P5" s="107"/>
      <c r="Q5" s="128"/>
      <c r="R5" s="8"/>
      <c r="S5" s="19"/>
      <c r="T5" s="127" t="s">
        <v>0</v>
      </c>
    </row>
    <row r="6" spans="1:20" ht="18.75" customHeight="1">
      <c r="A6" s="106" t="s">
        <v>90</v>
      </c>
      <c r="B6" s="105"/>
      <c r="C6" s="110" t="s">
        <v>94</v>
      </c>
      <c r="D6" s="101"/>
      <c r="E6" s="105"/>
      <c r="F6" s="104" t="s">
        <v>89</v>
      </c>
      <c r="G6" s="103"/>
      <c r="H6" s="102" t="s">
        <v>88</v>
      </c>
      <c r="I6" s="101"/>
      <c r="J6" s="101"/>
      <c r="M6" s="106" t="s">
        <v>106</v>
      </c>
      <c r="N6" s="105"/>
      <c r="O6" s="124" t="s">
        <v>105</v>
      </c>
      <c r="P6" s="126" t="s">
        <v>104</v>
      </c>
      <c r="Q6" s="125" t="s">
        <v>103</v>
      </c>
      <c r="R6" s="124" t="s">
        <v>102</v>
      </c>
      <c r="S6" s="124" t="s">
        <v>101</v>
      </c>
      <c r="T6" s="102" t="s">
        <v>100</v>
      </c>
    </row>
    <row r="7" spans="1:20" ht="18.75" customHeight="1">
      <c r="A7" s="100"/>
      <c r="B7" s="99"/>
      <c r="C7" s="97"/>
      <c r="D7" s="96"/>
      <c r="E7" s="95"/>
      <c r="F7" s="98"/>
      <c r="G7" s="52"/>
      <c r="H7" s="97"/>
      <c r="I7" s="96"/>
      <c r="J7" s="96"/>
      <c r="M7" s="100"/>
      <c r="N7" s="99"/>
      <c r="O7" s="123"/>
      <c r="P7" s="122"/>
      <c r="Q7" s="122"/>
      <c r="R7" s="121"/>
      <c r="S7" s="121"/>
      <c r="T7" s="120"/>
    </row>
    <row r="8" spans="1:20" ht="18.75" customHeight="1">
      <c r="A8" s="96"/>
      <c r="B8" s="95"/>
      <c r="C8" s="94" t="s">
        <v>86</v>
      </c>
      <c r="D8" s="90" t="s">
        <v>61</v>
      </c>
      <c r="E8" s="93" t="s">
        <v>85</v>
      </c>
      <c r="F8" s="93" t="s">
        <v>93</v>
      </c>
      <c r="G8" s="92" t="s">
        <v>87</v>
      </c>
      <c r="H8" s="91" t="s">
        <v>86</v>
      </c>
      <c r="I8" s="90" t="s">
        <v>61</v>
      </c>
      <c r="J8" s="89" t="s">
        <v>85</v>
      </c>
      <c r="M8" s="96"/>
      <c r="N8" s="95"/>
      <c r="O8" s="119"/>
      <c r="P8" s="118"/>
      <c r="Q8" s="118"/>
      <c r="R8" s="117"/>
      <c r="S8" s="117"/>
      <c r="T8" s="97"/>
    </row>
    <row r="9" spans="1:20" ht="18.75" customHeight="1">
      <c r="A9" s="36" t="s">
        <v>84</v>
      </c>
      <c r="B9" s="88"/>
      <c r="C9" s="22">
        <f>SUM(C11,C16,C21,C30)</f>
        <v>582600</v>
      </c>
      <c r="D9" s="22">
        <f>SUM(D11,D16,D21,D30)</f>
        <v>606265</v>
      </c>
      <c r="E9" s="22">
        <f>SUM(E11,E16,E21,E30)</f>
        <v>631322</v>
      </c>
      <c r="F9" s="80">
        <f>E9-D9</f>
        <v>25057</v>
      </c>
      <c r="G9" s="79">
        <f>100*F9/D9</f>
        <v>4.133011141992363</v>
      </c>
      <c r="H9" s="78">
        <f>100*C9/C$9</f>
        <v>100</v>
      </c>
      <c r="I9" s="78">
        <f>100*D9/D$9</f>
        <v>100</v>
      </c>
      <c r="J9" s="78">
        <f>100*E9/E$9</f>
        <v>100</v>
      </c>
      <c r="M9" s="36" t="s">
        <v>99</v>
      </c>
      <c r="N9" s="88"/>
      <c r="O9" s="22">
        <v>631322</v>
      </c>
      <c r="P9" s="22">
        <v>467697</v>
      </c>
      <c r="Q9" s="22">
        <v>36428</v>
      </c>
      <c r="R9" s="22">
        <v>21468</v>
      </c>
      <c r="S9" s="22">
        <v>59213</v>
      </c>
      <c r="T9" s="22">
        <v>46476</v>
      </c>
    </row>
    <row r="10" spans="1:20" ht="18.75" customHeight="1">
      <c r="A10" s="9"/>
      <c r="B10" s="87"/>
      <c r="C10" s="33"/>
      <c r="D10" s="33"/>
      <c r="E10" s="33"/>
      <c r="F10" s="33"/>
      <c r="G10" s="33"/>
      <c r="H10" s="33"/>
      <c r="I10" s="33"/>
      <c r="J10" s="33"/>
      <c r="M10" s="8"/>
      <c r="N10" s="87"/>
      <c r="O10" s="114"/>
      <c r="P10" s="114"/>
      <c r="Q10" s="114"/>
      <c r="R10" s="114"/>
      <c r="S10" s="114"/>
      <c r="T10" s="114"/>
    </row>
    <row r="11" spans="1:20" ht="18.75" customHeight="1">
      <c r="A11" s="77" t="s">
        <v>83</v>
      </c>
      <c r="B11" s="76"/>
      <c r="C11" s="31">
        <f>SUM(C12:C14)</f>
        <v>50076</v>
      </c>
      <c r="D11" s="31">
        <f>SUM(D12:D14)</f>
        <v>39104</v>
      </c>
      <c r="E11" s="31">
        <f>SUM(E12:E14)</f>
        <v>34066</v>
      </c>
      <c r="F11" s="74">
        <f>E11-D11</f>
        <v>-5038</v>
      </c>
      <c r="G11" s="73">
        <f>100*F11/D11</f>
        <v>-12.883592471358428</v>
      </c>
      <c r="H11" s="72">
        <f>100*C11/C$9</f>
        <v>8.595262615859939</v>
      </c>
      <c r="I11" s="72">
        <f>100*D11/D$9</f>
        <v>6.449984742645543</v>
      </c>
      <c r="J11" s="72">
        <f>100*E11/E$9</f>
        <v>5.3959785972926655</v>
      </c>
      <c r="M11" s="8"/>
      <c r="N11" s="18" t="s">
        <v>82</v>
      </c>
      <c r="O11" s="5">
        <v>29038</v>
      </c>
      <c r="P11" s="5">
        <v>1623</v>
      </c>
      <c r="Q11" s="5">
        <v>142</v>
      </c>
      <c r="R11" s="5">
        <v>225</v>
      </c>
      <c r="S11" s="5">
        <v>15746</v>
      </c>
      <c r="T11" s="6">
        <v>11290</v>
      </c>
    </row>
    <row r="12" spans="1:20" ht="18.75" customHeight="1">
      <c r="A12" s="8"/>
      <c r="B12" s="18" t="s">
        <v>82</v>
      </c>
      <c r="C12" s="31">
        <v>42570</v>
      </c>
      <c r="D12" s="31">
        <v>33171</v>
      </c>
      <c r="E12" s="31">
        <v>29038</v>
      </c>
      <c r="F12" s="74">
        <f>E12-D12</f>
        <v>-4133</v>
      </c>
      <c r="G12" s="73">
        <f>100*F12/D12</f>
        <v>-12.459678634952217</v>
      </c>
      <c r="H12" s="72">
        <f>100*C12/C$9</f>
        <v>7.306900102986612</v>
      </c>
      <c r="I12" s="72">
        <f>100*D12/D$9</f>
        <v>5.4713697805415125</v>
      </c>
      <c r="J12" s="72">
        <f>100*E12/E$9</f>
        <v>4.5995545854571835</v>
      </c>
      <c r="M12" s="8"/>
      <c r="N12" s="18" t="s">
        <v>81</v>
      </c>
      <c r="O12" s="5">
        <v>1004</v>
      </c>
      <c r="P12" s="5">
        <v>533</v>
      </c>
      <c r="Q12" s="5">
        <v>37</v>
      </c>
      <c r="R12" s="5">
        <v>58</v>
      </c>
      <c r="S12" s="5">
        <v>261</v>
      </c>
      <c r="T12" s="6">
        <v>114</v>
      </c>
    </row>
    <row r="13" spans="1:20" ht="18.75" customHeight="1">
      <c r="A13" s="8"/>
      <c r="B13" s="18" t="s">
        <v>81</v>
      </c>
      <c r="C13" s="31">
        <v>1618</v>
      </c>
      <c r="D13" s="31">
        <v>1161</v>
      </c>
      <c r="E13" s="31">
        <v>1004</v>
      </c>
      <c r="F13" s="74">
        <f>E13-D13</f>
        <v>-157</v>
      </c>
      <c r="G13" s="73">
        <f>100*F13/D13</f>
        <v>-13.522825150732128</v>
      </c>
      <c r="H13" s="72">
        <f>100*C13/C$9</f>
        <v>0.2777205629934775</v>
      </c>
      <c r="I13" s="72">
        <f>100*D13/D$9</f>
        <v>0.19150041648454058</v>
      </c>
      <c r="J13" s="72">
        <f>100*E13/E$9</f>
        <v>0.15903136592737147</v>
      </c>
      <c r="M13" s="8"/>
      <c r="N13" s="18" t="s">
        <v>80</v>
      </c>
      <c r="O13" s="5">
        <v>4024</v>
      </c>
      <c r="P13" s="5">
        <v>1566</v>
      </c>
      <c r="Q13" s="5">
        <v>106</v>
      </c>
      <c r="R13" s="5">
        <v>267</v>
      </c>
      <c r="S13" s="5">
        <v>1293</v>
      </c>
      <c r="T13" s="6">
        <v>793</v>
      </c>
    </row>
    <row r="14" spans="1:20" ht="18.75" customHeight="1">
      <c r="A14" s="8"/>
      <c r="B14" s="18" t="s">
        <v>80</v>
      </c>
      <c r="C14" s="31">
        <v>5888</v>
      </c>
      <c r="D14" s="31">
        <v>4772</v>
      </c>
      <c r="E14" s="31">
        <v>4024</v>
      </c>
      <c r="F14" s="74">
        <f>E14-D14</f>
        <v>-748</v>
      </c>
      <c r="G14" s="73">
        <f>100*F14/D14</f>
        <v>-15.67476948868399</v>
      </c>
      <c r="H14" s="72">
        <f>100*C14/C$9</f>
        <v>1.010641949879849</v>
      </c>
      <c r="I14" s="72">
        <f>100*D14/D$9</f>
        <v>0.7871145456194898</v>
      </c>
      <c r="J14" s="72">
        <f>100*E14/E$9</f>
        <v>0.6373926459081103</v>
      </c>
      <c r="M14" s="8"/>
      <c r="N14" s="18" t="s">
        <v>78</v>
      </c>
      <c r="O14" s="5">
        <v>476</v>
      </c>
      <c r="P14" s="5">
        <v>401</v>
      </c>
      <c r="Q14" s="5">
        <v>56</v>
      </c>
      <c r="R14" s="5">
        <v>3</v>
      </c>
      <c r="S14" s="5">
        <v>12</v>
      </c>
      <c r="T14" s="5">
        <v>4</v>
      </c>
    </row>
    <row r="15" spans="1:20" ht="18.75" customHeight="1">
      <c r="A15" s="3"/>
      <c r="B15" s="18"/>
      <c r="C15" s="33"/>
      <c r="D15" s="33"/>
      <c r="E15" s="33"/>
      <c r="F15" s="33"/>
      <c r="G15" s="33"/>
      <c r="H15" s="33"/>
      <c r="I15" s="33"/>
      <c r="J15" s="33"/>
      <c r="M15" s="8"/>
      <c r="N15" s="18" t="s">
        <v>77</v>
      </c>
      <c r="O15" s="5">
        <v>66624</v>
      </c>
      <c r="P15" s="5">
        <v>44744</v>
      </c>
      <c r="Q15" s="5">
        <v>7000</v>
      </c>
      <c r="R15" s="5">
        <v>4177</v>
      </c>
      <c r="S15" s="5">
        <v>6637</v>
      </c>
      <c r="T15" s="6">
        <v>4064</v>
      </c>
    </row>
    <row r="16" spans="1:20" ht="18.75" customHeight="1">
      <c r="A16" s="77" t="s">
        <v>79</v>
      </c>
      <c r="B16" s="76"/>
      <c r="C16" s="31">
        <f>SUM(C17:C19)</f>
        <v>198597</v>
      </c>
      <c r="D16" s="31">
        <f>SUM(D17:D19)</f>
        <v>212034</v>
      </c>
      <c r="E16" s="31">
        <f>SUM(E17:E19)</f>
        <v>211731</v>
      </c>
      <c r="F16" s="74">
        <f>E16-D16</f>
        <v>-303</v>
      </c>
      <c r="G16" s="73">
        <f>100*F16/D16</f>
        <v>-0.14290161011913183</v>
      </c>
      <c r="H16" s="72">
        <f>100*C16/C$9</f>
        <v>34.08805355303811</v>
      </c>
      <c r="I16" s="72">
        <f>100*D16/D$9</f>
        <v>34.97381508086398</v>
      </c>
      <c r="J16" s="72">
        <f>100*E16/E$9</f>
        <v>33.53771926211981</v>
      </c>
      <c r="M16" s="8"/>
      <c r="N16" s="18"/>
      <c r="O16" s="114"/>
      <c r="P16" s="114"/>
      <c r="Q16" s="114"/>
      <c r="R16" s="114"/>
      <c r="S16" s="114"/>
      <c r="T16" s="114"/>
    </row>
    <row r="17" spans="1:20" ht="18.75" customHeight="1">
      <c r="A17" s="8"/>
      <c r="B17" s="18" t="s">
        <v>78</v>
      </c>
      <c r="C17" s="31">
        <v>392</v>
      </c>
      <c r="D17" s="31">
        <v>393</v>
      </c>
      <c r="E17" s="31">
        <v>476</v>
      </c>
      <c r="F17" s="74">
        <f>E17-D17</f>
        <v>83</v>
      </c>
      <c r="G17" s="73">
        <f>100*F17/D17</f>
        <v>21.119592875318066</v>
      </c>
      <c r="H17" s="72">
        <f>100*C17/C$9</f>
        <v>0.06728458633710951</v>
      </c>
      <c r="I17" s="72">
        <f>100*D17/D$9</f>
        <v>0.06482313839657576</v>
      </c>
      <c r="J17" s="72">
        <f>100*E17/E$9</f>
        <v>0.07539734081815619</v>
      </c>
      <c r="M17" s="8"/>
      <c r="N17" s="18" t="s">
        <v>76</v>
      </c>
      <c r="O17" s="5">
        <v>144631</v>
      </c>
      <c r="P17" s="5">
        <v>112020</v>
      </c>
      <c r="Q17" s="5">
        <v>9184</v>
      </c>
      <c r="R17" s="5">
        <v>3777</v>
      </c>
      <c r="S17" s="5">
        <v>10156</v>
      </c>
      <c r="T17" s="6">
        <v>9491</v>
      </c>
    </row>
    <row r="18" spans="1:20" ht="18.75" customHeight="1">
      <c r="A18" s="8"/>
      <c r="B18" s="18" t="s">
        <v>77</v>
      </c>
      <c r="C18" s="31">
        <v>53866</v>
      </c>
      <c r="D18" s="31">
        <v>56344</v>
      </c>
      <c r="E18" s="31">
        <v>66624</v>
      </c>
      <c r="F18" s="74">
        <f>E18-D18</f>
        <v>10280</v>
      </c>
      <c r="G18" s="73">
        <f>100*F18/D18</f>
        <v>18.245066023001563</v>
      </c>
      <c r="H18" s="72">
        <f>100*C18/C$9</f>
        <v>9.24579471335393</v>
      </c>
      <c r="I18" s="72">
        <f>100*D18/D$9</f>
        <v>9.293625724724336</v>
      </c>
      <c r="J18" s="72">
        <f>100*E18/E$9</f>
        <v>10.553093350144618</v>
      </c>
      <c r="M18" s="8"/>
      <c r="N18" s="115" t="s">
        <v>74</v>
      </c>
      <c r="O18" s="5">
        <v>3059</v>
      </c>
      <c r="P18" s="5">
        <v>3048</v>
      </c>
      <c r="Q18" s="5">
        <v>11</v>
      </c>
      <c r="R18" s="113" t="s">
        <v>97</v>
      </c>
      <c r="S18" s="113" t="s">
        <v>97</v>
      </c>
      <c r="T18" s="113" t="s">
        <v>97</v>
      </c>
    </row>
    <row r="19" spans="1:20" ht="18.75" customHeight="1">
      <c r="A19" s="8"/>
      <c r="B19" s="18" t="s">
        <v>76</v>
      </c>
      <c r="C19" s="31">
        <v>144339</v>
      </c>
      <c r="D19" s="31">
        <v>155297</v>
      </c>
      <c r="E19" s="31">
        <v>144631</v>
      </c>
      <c r="F19" s="74">
        <f>E19-D19</f>
        <v>-10666</v>
      </c>
      <c r="G19" s="73">
        <f>100*F19/D19</f>
        <v>-6.8681300991004335</v>
      </c>
      <c r="H19" s="72">
        <f>100*C19/C$9</f>
        <v>24.774974253347064</v>
      </c>
      <c r="I19" s="72">
        <f>100*D19/D$9</f>
        <v>25.615366217743066</v>
      </c>
      <c r="J19" s="72">
        <f>100*E19/E$9</f>
        <v>22.909228571157033</v>
      </c>
      <c r="M19" s="8"/>
      <c r="N19" s="18" t="s">
        <v>73</v>
      </c>
      <c r="O19" s="5">
        <v>34397</v>
      </c>
      <c r="P19" s="5">
        <v>31226</v>
      </c>
      <c r="Q19" s="5">
        <v>1490</v>
      </c>
      <c r="R19" s="5">
        <v>279</v>
      </c>
      <c r="S19" s="5">
        <v>1114</v>
      </c>
      <c r="T19" s="6">
        <v>288</v>
      </c>
    </row>
    <row r="20" spans="1:20" ht="18.75" customHeight="1">
      <c r="A20" s="8"/>
      <c r="B20" s="18"/>
      <c r="C20" s="33"/>
      <c r="D20" s="33"/>
      <c r="E20" s="33"/>
      <c r="F20" s="33"/>
      <c r="G20" s="33"/>
      <c r="H20" s="33"/>
      <c r="I20" s="33"/>
      <c r="J20" s="33"/>
      <c r="M20" s="8"/>
      <c r="N20" s="18" t="s">
        <v>72</v>
      </c>
      <c r="O20" s="5">
        <v>141165</v>
      </c>
      <c r="P20" s="5">
        <v>96947</v>
      </c>
      <c r="Q20" s="5">
        <v>10538</v>
      </c>
      <c r="R20" s="5">
        <v>7700</v>
      </c>
      <c r="S20" s="5">
        <v>12182</v>
      </c>
      <c r="T20" s="6">
        <v>13796</v>
      </c>
    </row>
    <row r="21" spans="1:20" ht="18.75" customHeight="1">
      <c r="A21" s="77" t="s">
        <v>75</v>
      </c>
      <c r="B21" s="76"/>
      <c r="C21" s="31">
        <f>SUM(C22:C28)</f>
        <v>333410</v>
      </c>
      <c r="D21" s="31">
        <f>SUM(D22:D28)</f>
        <v>354325</v>
      </c>
      <c r="E21" s="31">
        <f>SUM(E22:E28)</f>
        <v>384397</v>
      </c>
      <c r="F21" s="74">
        <f>E21-D21</f>
        <v>30072</v>
      </c>
      <c r="G21" s="73">
        <f>100*F21/D21</f>
        <v>8.487123403654836</v>
      </c>
      <c r="H21" s="72">
        <f>100*C21/C$9</f>
        <v>57.22794370065225</v>
      </c>
      <c r="I21" s="72">
        <f>100*D21/D$9</f>
        <v>58.443914789737164</v>
      </c>
      <c r="J21" s="72">
        <f>100*E21/E$9</f>
        <v>60.88762945058148</v>
      </c>
      <c r="M21" s="8"/>
      <c r="N21" s="18" t="s">
        <v>71</v>
      </c>
      <c r="O21" s="5">
        <v>17946</v>
      </c>
      <c r="P21" s="5">
        <v>16810</v>
      </c>
      <c r="Q21" s="5">
        <v>410</v>
      </c>
      <c r="R21" s="5">
        <v>92</v>
      </c>
      <c r="S21" s="5">
        <v>529</v>
      </c>
      <c r="T21" s="5">
        <v>105</v>
      </c>
    </row>
    <row r="22" spans="1:20" ht="18.75" customHeight="1">
      <c r="A22" s="8"/>
      <c r="B22" s="86" t="s">
        <v>74</v>
      </c>
      <c r="C22" s="31">
        <v>2657</v>
      </c>
      <c r="D22" s="31">
        <v>2583</v>
      </c>
      <c r="E22" s="31">
        <v>3059</v>
      </c>
      <c r="F22" s="74">
        <f>E22-D22</f>
        <v>476</v>
      </c>
      <c r="G22" s="73">
        <f>100*F22/D22</f>
        <v>18.428184281842817</v>
      </c>
      <c r="H22" s="72">
        <f>100*C22/C$9</f>
        <v>0.45605904565739785</v>
      </c>
      <c r="I22" s="72">
        <f>100*D22/D$9</f>
        <v>0.426051314194288</v>
      </c>
      <c r="J22" s="72">
        <f>100*E22/E$9</f>
        <v>0.48453879319903315</v>
      </c>
      <c r="M22" s="8"/>
      <c r="N22" s="18"/>
      <c r="O22" s="114"/>
      <c r="P22" s="114"/>
      <c r="Q22" s="114"/>
      <c r="R22" s="114"/>
      <c r="S22" s="114"/>
      <c r="T22" s="114"/>
    </row>
    <row r="23" spans="1:20" ht="18.75" customHeight="1">
      <c r="A23" s="8"/>
      <c r="B23" s="18" t="s">
        <v>73</v>
      </c>
      <c r="C23" s="31">
        <v>33614</v>
      </c>
      <c r="D23" s="31">
        <v>33251</v>
      </c>
      <c r="E23" s="31">
        <v>34397</v>
      </c>
      <c r="F23" s="74">
        <f>E23-D23</f>
        <v>1146</v>
      </c>
      <c r="G23" s="73">
        <f>100*F23/D23</f>
        <v>3.446512886830471</v>
      </c>
      <c r="H23" s="72">
        <f>100*C23/C$9</f>
        <v>5.769653278407141</v>
      </c>
      <c r="I23" s="72">
        <f>100*D23/D$9</f>
        <v>5.484565330342342</v>
      </c>
      <c r="J23" s="72">
        <f>100*E23/E$9</f>
        <v>5.448408260760753</v>
      </c>
      <c r="M23" s="8"/>
      <c r="N23" s="18" t="s">
        <v>70</v>
      </c>
      <c r="O23" s="5">
        <v>3778</v>
      </c>
      <c r="P23" s="5">
        <v>1870</v>
      </c>
      <c r="Q23" s="5">
        <v>916</v>
      </c>
      <c r="R23" s="5">
        <v>182</v>
      </c>
      <c r="S23" s="5">
        <v>565</v>
      </c>
      <c r="T23" s="6">
        <v>245</v>
      </c>
    </row>
    <row r="24" spans="1:20" ht="18.75" customHeight="1">
      <c r="A24" s="8"/>
      <c r="B24" s="18" t="s">
        <v>72</v>
      </c>
      <c r="C24" s="31">
        <v>129739</v>
      </c>
      <c r="D24" s="31">
        <v>133035</v>
      </c>
      <c r="E24" s="31">
        <v>141165</v>
      </c>
      <c r="F24" s="74">
        <f>E24-D24</f>
        <v>8130</v>
      </c>
      <c r="G24" s="73">
        <f>100*F24/D24</f>
        <v>6.111173751268463</v>
      </c>
      <c r="H24" s="72">
        <f>100*C24/C$9</f>
        <v>22.268966700995538</v>
      </c>
      <c r="I24" s="72">
        <f>100*D24/D$9</f>
        <v>21.943374596917188</v>
      </c>
      <c r="J24" s="72">
        <f>100*E24/E$9</f>
        <v>22.36022188360298</v>
      </c>
      <c r="M24" s="8"/>
      <c r="N24" s="18" t="s">
        <v>69</v>
      </c>
      <c r="O24" s="5">
        <v>163515</v>
      </c>
      <c r="P24" s="5">
        <v>135405</v>
      </c>
      <c r="Q24" s="5">
        <v>6514</v>
      </c>
      <c r="R24" s="5">
        <v>4696</v>
      </c>
      <c r="S24" s="5">
        <v>10643</v>
      </c>
      <c r="T24" s="6">
        <v>6251</v>
      </c>
    </row>
    <row r="25" spans="1:20" ht="18.75" customHeight="1">
      <c r="A25" s="8"/>
      <c r="B25" s="18" t="s">
        <v>71</v>
      </c>
      <c r="C25" s="31">
        <v>16677</v>
      </c>
      <c r="D25" s="31">
        <v>17911</v>
      </c>
      <c r="E25" s="31">
        <v>17946</v>
      </c>
      <c r="F25" s="74">
        <f>E25-D25</f>
        <v>35</v>
      </c>
      <c r="G25" s="73">
        <f>100*F25/D25</f>
        <v>0.19541064150522025</v>
      </c>
      <c r="H25" s="72">
        <f>100*C25/C$9</f>
        <v>2.8625128733264678</v>
      </c>
      <c r="I25" s="72">
        <f>100*D25/D$9</f>
        <v>2.954318656033253</v>
      </c>
      <c r="J25" s="72">
        <f>100*E25/E$9</f>
        <v>2.8426064670643507</v>
      </c>
      <c r="M25" s="8"/>
      <c r="N25" s="18" t="s">
        <v>68</v>
      </c>
      <c r="O25" s="5">
        <v>20537</v>
      </c>
      <c r="P25" s="5">
        <v>20537</v>
      </c>
      <c r="Q25" s="113" t="s">
        <v>97</v>
      </c>
      <c r="R25" s="113" t="s">
        <v>97</v>
      </c>
      <c r="S25" s="113" t="s">
        <v>97</v>
      </c>
      <c r="T25" s="113" t="s">
        <v>97</v>
      </c>
    </row>
    <row r="26" spans="1:20" ht="18.75" customHeight="1">
      <c r="A26" s="3"/>
      <c r="B26" s="18" t="s">
        <v>70</v>
      </c>
      <c r="C26" s="31">
        <v>2696</v>
      </c>
      <c r="D26" s="31">
        <v>3631</v>
      </c>
      <c r="E26" s="31">
        <v>3778</v>
      </c>
      <c r="F26" s="74">
        <f>E26-D26</f>
        <v>147</v>
      </c>
      <c r="G26" s="73">
        <f>100*F26/D26</f>
        <v>4.048471495455797</v>
      </c>
      <c r="H26" s="72">
        <f>100*C26/C$9</f>
        <v>0.4627531754205287</v>
      </c>
      <c r="I26" s="72">
        <f>100*D26/D$9</f>
        <v>0.5989130165851566</v>
      </c>
      <c r="J26" s="72">
        <f>100*E26/E$9</f>
        <v>0.5984267933004077</v>
      </c>
      <c r="M26" s="8"/>
      <c r="N26" s="18" t="s">
        <v>96</v>
      </c>
      <c r="O26" s="5">
        <v>1128</v>
      </c>
      <c r="P26" s="5">
        <v>967</v>
      </c>
      <c r="Q26" s="5">
        <v>24</v>
      </c>
      <c r="R26" s="5">
        <v>12</v>
      </c>
      <c r="S26" s="5">
        <v>75</v>
      </c>
      <c r="T26" s="6">
        <v>35</v>
      </c>
    </row>
    <row r="27" spans="1:20" ht="18.75" customHeight="1">
      <c r="A27" s="8"/>
      <c r="B27" s="18" t="s">
        <v>69</v>
      </c>
      <c r="C27" s="31">
        <v>128237</v>
      </c>
      <c r="D27" s="31">
        <v>143948</v>
      </c>
      <c r="E27" s="31">
        <v>163515</v>
      </c>
      <c r="F27" s="74">
        <f>E27-D27</f>
        <v>19567</v>
      </c>
      <c r="G27" s="73">
        <f>100*F27/D27</f>
        <v>13.593103064995693</v>
      </c>
      <c r="H27" s="72">
        <f>100*C27/C$9</f>
        <v>22.01115688293855</v>
      </c>
      <c r="I27" s="72">
        <f>100*D27/D$9</f>
        <v>23.743412534122868</v>
      </c>
      <c r="J27" s="72">
        <f>100*E27/E$9</f>
        <v>25.9004121510101</v>
      </c>
      <c r="M27" s="8"/>
      <c r="N27" s="18"/>
      <c r="O27" s="114"/>
      <c r="P27" s="114"/>
      <c r="Q27" s="114"/>
      <c r="R27" s="114"/>
      <c r="S27" s="114"/>
      <c r="T27" s="114"/>
    </row>
    <row r="28" spans="1:20" ht="18.75" customHeight="1">
      <c r="A28" s="8"/>
      <c r="B28" s="18" t="s">
        <v>68</v>
      </c>
      <c r="C28" s="31">
        <v>19790</v>
      </c>
      <c r="D28" s="31">
        <v>19966</v>
      </c>
      <c r="E28" s="31">
        <v>20537</v>
      </c>
      <c r="F28" s="74">
        <f>E28-D28</f>
        <v>571</v>
      </c>
      <c r="G28" s="73">
        <f>100*F28/D28</f>
        <v>2.8598617650005007</v>
      </c>
      <c r="H28" s="72">
        <f>100*C28/C$9</f>
        <v>3.3968417439066254</v>
      </c>
      <c r="I28" s="72">
        <f>100*D28/D$9</f>
        <v>3.293279341542065</v>
      </c>
      <c r="J28" s="72">
        <f>100*E28/E$9</f>
        <v>3.253015101643852</v>
      </c>
      <c r="M28" s="129" t="s">
        <v>4</v>
      </c>
      <c r="N28" s="130"/>
      <c r="O28" s="22">
        <v>356828</v>
      </c>
      <c r="P28" s="22">
        <v>259503</v>
      </c>
      <c r="Q28" s="22">
        <v>28098</v>
      </c>
      <c r="R28" s="22">
        <v>17764</v>
      </c>
      <c r="S28" s="22">
        <v>43698</v>
      </c>
      <c r="T28" s="22">
        <v>7756</v>
      </c>
    </row>
    <row r="29" spans="1:20" ht="18.75" customHeight="1">
      <c r="A29" s="8"/>
      <c r="B29" s="18"/>
      <c r="C29" s="33"/>
      <c r="D29" s="33"/>
      <c r="E29" s="33"/>
      <c r="F29" s="33"/>
      <c r="G29" s="33"/>
      <c r="H29" s="33"/>
      <c r="I29" s="33"/>
      <c r="J29" s="33"/>
      <c r="M29" s="8"/>
      <c r="N29" s="18"/>
      <c r="O29" s="114"/>
      <c r="P29" s="114"/>
      <c r="Q29" s="114"/>
      <c r="R29" s="114"/>
      <c r="S29" s="114"/>
      <c r="T29" s="114"/>
    </row>
    <row r="30" spans="1:20" ht="18.75" customHeight="1">
      <c r="A30" s="85" t="s">
        <v>67</v>
      </c>
      <c r="B30" s="76"/>
      <c r="C30" s="31">
        <v>517</v>
      </c>
      <c r="D30" s="31">
        <v>802</v>
      </c>
      <c r="E30" s="31">
        <v>1128</v>
      </c>
      <c r="F30" s="74">
        <f>E30-D30</f>
        <v>326</v>
      </c>
      <c r="G30" s="73">
        <f>100*F30/D30</f>
        <v>40.64837905236908</v>
      </c>
      <c r="H30" s="72">
        <f>100*C30/C$9</f>
        <v>0.0887401304497082</v>
      </c>
      <c r="I30" s="72">
        <f>100*D30/D$9</f>
        <v>0.13228538675331744</v>
      </c>
      <c r="J30" s="72">
        <f>100*E30/E$9</f>
        <v>0.1786726900060508</v>
      </c>
      <c r="M30" s="8"/>
      <c r="N30" s="18" t="s">
        <v>82</v>
      </c>
      <c r="O30" s="5">
        <v>15712</v>
      </c>
      <c r="P30" s="5">
        <v>948</v>
      </c>
      <c r="Q30" s="5">
        <v>115</v>
      </c>
      <c r="R30" s="5">
        <v>204</v>
      </c>
      <c r="S30" s="5">
        <v>13208</v>
      </c>
      <c r="T30" s="5">
        <v>1234</v>
      </c>
    </row>
    <row r="31" spans="1:20" ht="18.75" customHeight="1">
      <c r="A31" s="9"/>
      <c r="B31" s="18"/>
      <c r="C31" s="33"/>
      <c r="D31" s="33"/>
      <c r="E31" s="33"/>
      <c r="F31" s="84"/>
      <c r="G31" s="83"/>
      <c r="H31" s="33"/>
      <c r="I31" s="33"/>
      <c r="J31" s="33"/>
      <c r="M31" s="8"/>
      <c r="N31" s="18" t="s">
        <v>81</v>
      </c>
      <c r="O31" s="5">
        <v>738</v>
      </c>
      <c r="P31" s="5">
        <v>369</v>
      </c>
      <c r="Q31" s="5">
        <v>36</v>
      </c>
      <c r="R31" s="5">
        <v>57</v>
      </c>
      <c r="S31" s="5">
        <v>257</v>
      </c>
      <c r="T31" s="6">
        <v>19</v>
      </c>
    </row>
    <row r="32" spans="1:20" ht="18.75" customHeight="1">
      <c r="A32" s="82" t="s">
        <v>4</v>
      </c>
      <c r="B32" s="81"/>
      <c r="C32" s="22">
        <f>SUM(C34,C39,C44,C53)</f>
        <v>331010</v>
      </c>
      <c r="D32" s="22">
        <f>SUM(D34,D39,D44,D53)</f>
        <v>341329</v>
      </c>
      <c r="E32" s="22">
        <f>SUM(E34,E39,E44,E53)</f>
        <v>356828</v>
      </c>
      <c r="F32" s="80">
        <f>E32-D32</f>
        <v>15499</v>
      </c>
      <c r="G32" s="79">
        <f>100*F32/D32</f>
        <v>4.540780302874939</v>
      </c>
      <c r="H32" s="78">
        <f>100*C32/C$32</f>
        <v>100</v>
      </c>
      <c r="I32" s="78">
        <f>100*D32/D$32</f>
        <v>100</v>
      </c>
      <c r="J32" s="78">
        <f>100*E32/E$32</f>
        <v>100</v>
      </c>
      <c r="M32" s="8"/>
      <c r="N32" s="18" t="s">
        <v>80</v>
      </c>
      <c r="O32" s="5">
        <v>3260</v>
      </c>
      <c r="P32" s="5">
        <v>1435</v>
      </c>
      <c r="Q32" s="5">
        <v>94</v>
      </c>
      <c r="R32" s="5">
        <v>265</v>
      </c>
      <c r="S32" s="5">
        <v>1234</v>
      </c>
      <c r="T32" s="6">
        <v>232</v>
      </c>
    </row>
    <row r="33" spans="1:20" ht="18.75" customHeight="1">
      <c r="A33" s="3"/>
      <c r="B33" s="18"/>
      <c r="C33" s="33"/>
      <c r="D33" s="33"/>
      <c r="E33" s="33"/>
      <c r="F33" s="33"/>
      <c r="G33" s="33"/>
      <c r="H33" s="33"/>
      <c r="I33" s="33"/>
      <c r="J33" s="33"/>
      <c r="M33" s="8"/>
      <c r="N33" s="18" t="s">
        <v>78</v>
      </c>
      <c r="O33" s="5">
        <v>378</v>
      </c>
      <c r="P33" s="5">
        <v>314</v>
      </c>
      <c r="Q33" s="5">
        <v>48</v>
      </c>
      <c r="R33" s="5">
        <v>3</v>
      </c>
      <c r="S33" s="5">
        <v>12</v>
      </c>
      <c r="T33" s="6">
        <v>1</v>
      </c>
    </row>
    <row r="34" spans="1:20" ht="18.75" customHeight="1">
      <c r="A34" s="77" t="s">
        <v>83</v>
      </c>
      <c r="B34" s="76"/>
      <c r="C34" s="31">
        <f>SUM(C35:C37)</f>
        <v>27671</v>
      </c>
      <c r="D34" s="31">
        <f>SUM(D35:D37)</f>
        <v>22049</v>
      </c>
      <c r="E34" s="31">
        <f>SUM(E35:E37)</f>
        <v>19710</v>
      </c>
      <c r="F34" s="74">
        <f>E34-D34</f>
        <v>-2339</v>
      </c>
      <c r="G34" s="73">
        <f>100*F34/D34</f>
        <v>-10.60819084765749</v>
      </c>
      <c r="H34" s="72">
        <f>100*C34/C$32</f>
        <v>8.359566176248451</v>
      </c>
      <c r="I34" s="72">
        <f>100*D34/D$32</f>
        <v>6.459749977294633</v>
      </c>
      <c r="J34" s="72">
        <f>100*E34/E$32</f>
        <v>5.523669667178584</v>
      </c>
      <c r="M34" s="8"/>
      <c r="N34" s="18" t="s">
        <v>77</v>
      </c>
      <c r="O34" s="5">
        <v>55180</v>
      </c>
      <c r="P34" s="5">
        <v>37490</v>
      </c>
      <c r="Q34" s="5">
        <v>5618</v>
      </c>
      <c r="R34" s="5">
        <v>4138</v>
      </c>
      <c r="S34" s="5">
        <v>6623</v>
      </c>
      <c r="T34" s="5">
        <v>1310</v>
      </c>
    </row>
    <row r="35" spans="1:20" ht="18.75" customHeight="1">
      <c r="A35" s="8"/>
      <c r="B35" s="18" t="s">
        <v>82</v>
      </c>
      <c r="C35" s="31">
        <v>21458</v>
      </c>
      <c r="D35" s="31">
        <v>17288</v>
      </c>
      <c r="E35" s="31">
        <v>15712</v>
      </c>
      <c r="F35" s="74">
        <f>E35-D35</f>
        <v>-1576</v>
      </c>
      <c r="G35" s="73">
        <f>100*F35/D35</f>
        <v>-9.11614993058769</v>
      </c>
      <c r="H35" s="72">
        <f>100*C35/C$32</f>
        <v>6.4825836077459895</v>
      </c>
      <c r="I35" s="72">
        <f>100*D35/D$32</f>
        <v>5.064908050590486</v>
      </c>
      <c r="J35" s="72">
        <f>100*E35/E$32</f>
        <v>4.403241898057328</v>
      </c>
      <c r="M35" s="8"/>
      <c r="N35" s="18"/>
      <c r="O35" s="114"/>
      <c r="P35" s="114"/>
      <c r="Q35" s="114"/>
      <c r="R35" s="114"/>
      <c r="S35" s="114"/>
      <c r="T35" s="114"/>
    </row>
    <row r="36" spans="1:20" ht="18.75" customHeight="1">
      <c r="A36" s="8"/>
      <c r="B36" s="18" t="s">
        <v>81</v>
      </c>
      <c r="C36" s="31">
        <v>1144</v>
      </c>
      <c r="D36" s="31">
        <v>813</v>
      </c>
      <c r="E36" s="31">
        <v>738</v>
      </c>
      <c r="F36" s="74">
        <f>E36-D36</f>
        <v>-75</v>
      </c>
      <c r="G36" s="73">
        <f>100*F36/D36</f>
        <v>-9.22509225092251</v>
      </c>
      <c r="H36" s="72">
        <f>100*C36/C$32</f>
        <v>0.3456088939911181</v>
      </c>
      <c r="I36" s="72">
        <f>100*D36/D$32</f>
        <v>0.2381866176035438</v>
      </c>
      <c r="J36" s="72">
        <f>100*E36/E$32</f>
        <v>0.20682233457015706</v>
      </c>
      <c r="M36" s="8"/>
      <c r="N36" s="18" t="s">
        <v>76</v>
      </c>
      <c r="O36" s="5">
        <v>81093</v>
      </c>
      <c r="P36" s="5">
        <v>62222</v>
      </c>
      <c r="Q36" s="5">
        <v>7117</v>
      </c>
      <c r="R36" s="5">
        <v>3513</v>
      </c>
      <c r="S36" s="5">
        <v>6436</v>
      </c>
      <c r="T36" s="6">
        <v>1804</v>
      </c>
    </row>
    <row r="37" spans="1:20" ht="18.75" customHeight="1">
      <c r="A37" s="3"/>
      <c r="B37" s="18" t="s">
        <v>80</v>
      </c>
      <c r="C37" s="31">
        <v>5069</v>
      </c>
      <c r="D37" s="31">
        <v>3948</v>
      </c>
      <c r="E37" s="31">
        <v>3260</v>
      </c>
      <c r="F37" s="74">
        <f>E37-D37</f>
        <v>-688</v>
      </c>
      <c r="G37" s="73">
        <f>100*F37/D37</f>
        <v>-17.426545086119553</v>
      </c>
      <c r="H37" s="72">
        <f>100*C37/C$32</f>
        <v>1.531373674511344</v>
      </c>
      <c r="I37" s="72">
        <f>100*D37/D$32</f>
        <v>1.1566553091006038</v>
      </c>
      <c r="J37" s="72">
        <f>100*E37/E$32</f>
        <v>0.9136054345511002</v>
      </c>
      <c r="M37" s="8"/>
      <c r="N37" s="115" t="s">
        <v>74</v>
      </c>
      <c r="O37" s="5">
        <v>2677</v>
      </c>
      <c r="P37" s="5">
        <v>2667</v>
      </c>
      <c r="Q37" s="5">
        <v>10</v>
      </c>
      <c r="R37" s="113" t="s">
        <v>97</v>
      </c>
      <c r="S37" s="113" t="s">
        <v>97</v>
      </c>
      <c r="T37" s="113" t="s">
        <v>97</v>
      </c>
    </row>
    <row r="38" spans="1:20" ht="18.75" customHeight="1">
      <c r="A38" s="8"/>
      <c r="B38" s="18"/>
      <c r="C38" s="33"/>
      <c r="D38" s="33"/>
      <c r="E38" s="33"/>
      <c r="F38" s="33"/>
      <c r="G38" s="33"/>
      <c r="H38" s="33"/>
      <c r="I38" s="33"/>
      <c r="J38" s="33"/>
      <c r="M38" s="8"/>
      <c r="N38" s="18" t="s">
        <v>73</v>
      </c>
      <c r="O38" s="5">
        <v>28466</v>
      </c>
      <c r="P38" s="5">
        <v>25781</v>
      </c>
      <c r="Q38" s="5">
        <v>1284</v>
      </c>
      <c r="R38" s="5">
        <v>267</v>
      </c>
      <c r="S38" s="5">
        <v>1072</v>
      </c>
      <c r="T38" s="5">
        <v>62</v>
      </c>
    </row>
    <row r="39" spans="1:20" ht="18.75" customHeight="1">
      <c r="A39" s="77" t="s">
        <v>79</v>
      </c>
      <c r="B39" s="76"/>
      <c r="C39" s="31">
        <f>SUM(C40:C42)</f>
        <v>123106</v>
      </c>
      <c r="D39" s="31">
        <f>SUM(D40:D42)</f>
        <v>131448</v>
      </c>
      <c r="E39" s="31">
        <f>SUM(E40:E42)</f>
        <v>136651</v>
      </c>
      <c r="F39" s="74">
        <f>E39-D39</f>
        <v>5203</v>
      </c>
      <c r="G39" s="73">
        <f>100*F39/D39</f>
        <v>3.958219219767513</v>
      </c>
      <c r="H39" s="72">
        <f>100*C39/C$32</f>
        <v>37.19102141929247</v>
      </c>
      <c r="I39" s="72">
        <f>100*D39/D$32</f>
        <v>38.51064515467481</v>
      </c>
      <c r="J39" s="72">
        <f>100*E39/E$32</f>
        <v>38.29604179044245</v>
      </c>
      <c r="M39" s="8"/>
      <c r="N39" s="18" t="s">
        <v>72</v>
      </c>
      <c r="O39" s="5">
        <v>69894</v>
      </c>
      <c r="P39" s="5">
        <v>46629</v>
      </c>
      <c r="Q39" s="5">
        <v>7788</v>
      </c>
      <c r="R39" s="5">
        <v>5422</v>
      </c>
      <c r="S39" s="5">
        <v>7893</v>
      </c>
      <c r="T39" s="5">
        <v>2162</v>
      </c>
    </row>
    <row r="40" spans="1:20" ht="18.75" customHeight="1">
      <c r="A40" s="8"/>
      <c r="B40" s="18" t="s">
        <v>78</v>
      </c>
      <c r="C40" s="31">
        <v>312</v>
      </c>
      <c r="D40" s="31">
        <v>315</v>
      </c>
      <c r="E40" s="31">
        <v>378</v>
      </c>
      <c r="F40" s="74">
        <f>E40-D40</f>
        <v>63</v>
      </c>
      <c r="G40" s="73">
        <f>100*F40/D40</f>
        <v>20</v>
      </c>
      <c r="H40" s="72">
        <f>100*C40/C$32</f>
        <v>0.09425697108848675</v>
      </c>
      <c r="I40" s="72">
        <f>100*D40/D$32</f>
        <v>0.09228632785377158</v>
      </c>
      <c r="J40" s="72">
        <f>100*E40/E$32</f>
        <v>0.10593339087739752</v>
      </c>
      <c r="M40" s="8"/>
      <c r="N40" s="18" t="s">
        <v>71</v>
      </c>
      <c r="O40" s="5">
        <v>8040</v>
      </c>
      <c r="P40" s="5">
        <v>7253</v>
      </c>
      <c r="Q40" s="5">
        <v>345</v>
      </c>
      <c r="R40" s="5">
        <v>74</v>
      </c>
      <c r="S40" s="5">
        <v>354</v>
      </c>
      <c r="T40" s="5">
        <v>14</v>
      </c>
    </row>
    <row r="41" spans="1:20" ht="18.75" customHeight="1">
      <c r="A41" s="8"/>
      <c r="B41" s="18" t="s">
        <v>77</v>
      </c>
      <c r="C41" s="31">
        <v>45900</v>
      </c>
      <c r="D41" s="31">
        <v>47234</v>
      </c>
      <c r="E41" s="31">
        <v>55180</v>
      </c>
      <c r="F41" s="74">
        <f>E41-D41</f>
        <v>7946</v>
      </c>
      <c r="G41" s="73">
        <f>100*F41/D41</f>
        <v>16.822627768133124</v>
      </c>
      <c r="H41" s="72">
        <f>100*C41/C$32</f>
        <v>13.866650554363916</v>
      </c>
      <c r="I41" s="72">
        <f>100*D41/D$32</f>
        <v>13.838261618555704</v>
      </c>
      <c r="J41" s="72">
        <f>100*E41/E$32</f>
        <v>15.464033091573532</v>
      </c>
      <c r="M41" s="8"/>
      <c r="N41" s="18"/>
      <c r="O41" s="114"/>
      <c r="P41" s="114"/>
      <c r="Q41" s="114"/>
      <c r="R41" s="114"/>
      <c r="S41" s="114"/>
      <c r="T41" s="114"/>
    </row>
    <row r="42" spans="1:20" ht="18.75" customHeight="1">
      <c r="A42" s="8"/>
      <c r="B42" s="18" t="s">
        <v>76</v>
      </c>
      <c r="C42" s="31">
        <v>76894</v>
      </c>
      <c r="D42" s="31">
        <v>83899</v>
      </c>
      <c r="E42" s="31">
        <v>81093</v>
      </c>
      <c r="F42" s="74">
        <f>E42-D42</f>
        <v>-2806</v>
      </c>
      <c r="G42" s="73">
        <f>100*F42/D42</f>
        <v>-3.344497550626348</v>
      </c>
      <c r="H42" s="72">
        <f>100*C42/C$32</f>
        <v>23.230113893840066</v>
      </c>
      <c r="I42" s="72">
        <f>100*D42/D$32</f>
        <v>24.58009720826534</v>
      </c>
      <c r="J42" s="72">
        <f>100*E42/E$32</f>
        <v>22.726075307991525</v>
      </c>
      <c r="M42" s="8"/>
      <c r="N42" s="18" t="s">
        <v>70</v>
      </c>
      <c r="O42" s="5">
        <v>2221</v>
      </c>
      <c r="P42" s="5">
        <v>978</v>
      </c>
      <c r="Q42" s="5">
        <v>639</v>
      </c>
      <c r="R42" s="5">
        <v>159</v>
      </c>
      <c r="S42" s="5">
        <v>424</v>
      </c>
      <c r="T42" s="5">
        <v>21</v>
      </c>
    </row>
    <row r="43" spans="1:20" ht="18.75" customHeight="1">
      <c r="A43" s="8"/>
      <c r="B43" s="18"/>
      <c r="C43" s="33"/>
      <c r="D43" s="33"/>
      <c r="E43" s="33"/>
      <c r="F43" s="33"/>
      <c r="G43" s="33"/>
      <c r="H43" s="33"/>
      <c r="I43" s="33"/>
      <c r="J43" s="33"/>
      <c r="M43" s="8"/>
      <c r="N43" s="18" t="s">
        <v>69</v>
      </c>
      <c r="O43" s="5">
        <v>72532</v>
      </c>
      <c r="P43" s="5">
        <v>56863</v>
      </c>
      <c r="Q43" s="5">
        <v>4988</v>
      </c>
      <c r="R43" s="5">
        <v>3654</v>
      </c>
      <c r="S43" s="5">
        <v>6130</v>
      </c>
      <c r="T43" s="5">
        <v>894</v>
      </c>
    </row>
    <row r="44" spans="1:20" ht="18.75" customHeight="1">
      <c r="A44" s="77" t="s">
        <v>75</v>
      </c>
      <c r="B44" s="76"/>
      <c r="C44" s="31">
        <f>SUM(C45:C51)</f>
        <v>179982</v>
      </c>
      <c r="D44" s="31">
        <f>SUM(D45:D51)</f>
        <v>187405</v>
      </c>
      <c r="E44" s="31">
        <f>SUM(E45:E51)</f>
        <v>199847</v>
      </c>
      <c r="F44" s="74">
        <f>E44-D44</f>
        <v>12442</v>
      </c>
      <c r="G44" s="73">
        <f>100*F44/D44</f>
        <v>6.6390971425522265</v>
      </c>
      <c r="H44" s="72">
        <f>100*C44/C$32</f>
        <v>54.373583879641096</v>
      </c>
      <c r="I44" s="72">
        <f>100*D44/D$32</f>
        <v>54.904505623606546</v>
      </c>
      <c r="J44" s="72">
        <f>100*E44/E$32</f>
        <v>56.00653536157476</v>
      </c>
      <c r="M44" s="8"/>
      <c r="N44" s="18" t="s">
        <v>68</v>
      </c>
      <c r="O44" s="5">
        <v>16017</v>
      </c>
      <c r="P44" s="5">
        <v>16017</v>
      </c>
      <c r="Q44" s="113" t="s">
        <v>97</v>
      </c>
      <c r="R44" s="113" t="s">
        <v>97</v>
      </c>
      <c r="S44" s="113" t="s">
        <v>97</v>
      </c>
      <c r="T44" s="113" t="s">
        <v>97</v>
      </c>
    </row>
    <row r="45" spans="1:20" ht="18.75" customHeight="1">
      <c r="A45" s="8"/>
      <c r="B45" s="75" t="s">
        <v>74</v>
      </c>
      <c r="C45" s="31">
        <v>2354</v>
      </c>
      <c r="D45" s="31">
        <v>2280</v>
      </c>
      <c r="E45" s="31">
        <v>2677</v>
      </c>
      <c r="F45" s="74">
        <f>E45-D45</f>
        <v>397</v>
      </c>
      <c r="G45" s="73">
        <f>100*F45/D45</f>
        <v>17.412280701754387</v>
      </c>
      <c r="H45" s="72">
        <f>100*C45/C$32</f>
        <v>0.7111567626355699</v>
      </c>
      <c r="I45" s="72">
        <f>100*D45/D$32</f>
        <v>0.66797723017968</v>
      </c>
      <c r="J45" s="72">
        <f>100*E45/E$32</f>
        <v>0.7502213951819925</v>
      </c>
      <c r="M45" s="8"/>
      <c r="N45" s="18" t="s">
        <v>96</v>
      </c>
      <c r="O45" s="5">
        <v>620</v>
      </c>
      <c r="P45" s="5">
        <v>537</v>
      </c>
      <c r="Q45" s="5">
        <v>16</v>
      </c>
      <c r="R45" s="5">
        <v>8</v>
      </c>
      <c r="S45" s="5">
        <v>55</v>
      </c>
      <c r="T45" s="6">
        <v>3</v>
      </c>
    </row>
    <row r="46" spans="1:20" ht="18.75" customHeight="1">
      <c r="A46" s="8"/>
      <c r="B46" s="18" t="s">
        <v>73</v>
      </c>
      <c r="C46" s="31">
        <v>28793</v>
      </c>
      <c r="D46" s="31">
        <v>28122</v>
      </c>
      <c r="E46" s="31">
        <v>28466</v>
      </c>
      <c r="F46" s="74">
        <f>E46-D46</f>
        <v>344</v>
      </c>
      <c r="G46" s="73">
        <f>100*F46/D46</f>
        <v>1.2232415902140672</v>
      </c>
      <c r="H46" s="72">
        <f>100*C46/C$32</f>
        <v>8.698528745355125</v>
      </c>
      <c r="I46" s="72">
        <f>100*D46/D$32</f>
        <v>8.238971783821475</v>
      </c>
      <c r="J46" s="72">
        <f>100*E46/E$32</f>
        <v>7.977512975439147</v>
      </c>
      <c r="M46" s="8"/>
      <c r="N46" s="18"/>
      <c r="O46" s="114"/>
      <c r="P46" s="114"/>
      <c r="Q46" s="114"/>
      <c r="R46" s="114"/>
      <c r="S46" s="114"/>
      <c r="T46" s="114"/>
    </row>
    <row r="47" spans="1:20" ht="18.75" customHeight="1">
      <c r="A47" s="8"/>
      <c r="B47" s="18" t="s">
        <v>72</v>
      </c>
      <c r="C47" s="31">
        <v>65636</v>
      </c>
      <c r="D47" s="31">
        <v>66381</v>
      </c>
      <c r="E47" s="31">
        <v>69894</v>
      </c>
      <c r="F47" s="74">
        <f>E47-D47</f>
        <v>3513</v>
      </c>
      <c r="G47" s="73">
        <f>100*F47/D47</f>
        <v>5.29217697835224</v>
      </c>
      <c r="H47" s="72">
        <f>100*C47/C$32</f>
        <v>19.829008187063835</v>
      </c>
      <c r="I47" s="72">
        <f>100*D47/D$32</f>
        <v>19.44780548971813</v>
      </c>
      <c r="J47" s="72">
        <f>100*E47/E$32</f>
        <v>19.587588417949263</v>
      </c>
      <c r="M47" s="116" t="s">
        <v>5</v>
      </c>
      <c r="N47" s="81"/>
      <c r="O47" s="22">
        <v>274494</v>
      </c>
      <c r="P47" s="22">
        <v>208194</v>
      </c>
      <c r="Q47" s="22">
        <v>8330</v>
      </c>
      <c r="R47" s="22">
        <v>3704</v>
      </c>
      <c r="S47" s="22">
        <v>15515</v>
      </c>
      <c r="T47" s="22">
        <v>38720</v>
      </c>
    </row>
    <row r="48" spans="1:20" ht="18.75" customHeight="1">
      <c r="A48" s="8"/>
      <c r="B48" s="18" t="s">
        <v>71</v>
      </c>
      <c r="C48" s="31">
        <v>8262</v>
      </c>
      <c r="D48" s="31">
        <v>8019</v>
      </c>
      <c r="E48" s="31">
        <v>8040</v>
      </c>
      <c r="F48" s="74">
        <f>E48-D48</f>
        <v>21</v>
      </c>
      <c r="G48" s="73">
        <f>100*F48/D48</f>
        <v>0.2618780396558174</v>
      </c>
      <c r="H48" s="72">
        <f>100*C48/C$32</f>
        <v>2.4959970997855048</v>
      </c>
      <c r="I48" s="72">
        <f>100*D48/D$32</f>
        <v>2.349346231934585</v>
      </c>
      <c r="J48" s="72">
        <f>100*E48/E$32</f>
        <v>2.2531864091382965</v>
      </c>
      <c r="M48" s="8"/>
      <c r="N48" s="18"/>
      <c r="O48" s="114"/>
      <c r="P48" s="114"/>
      <c r="Q48" s="114"/>
      <c r="R48" s="114"/>
      <c r="S48" s="114"/>
      <c r="T48" s="114"/>
    </row>
    <row r="49" spans="1:20" ht="18.75" customHeight="1">
      <c r="A49" s="8"/>
      <c r="B49" s="18" t="s">
        <v>70</v>
      </c>
      <c r="C49" s="31">
        <v>1709</v>
      </c>
      <c r="D49" s="31">
        <v>2185</v>
      </c>
      <c r="E49" s="31">
        <v>2221</v>
      </c>
      <c r="F49" s="74">
        <f>E49-D49</f>
        <v>36</v>
      </c>
      <c r="G49" s="73">
        <f>100*F49/D49</f>
        <v>1.6475972540045767</v>
      </c>
      <c r="H49" s="72">
        <f>100*C49/C$32</f>
        <v>0.5162986012507175</v>
      </c>
      <c r="I49" s="72">
        <f>100*D49/D$32</f>
        <v>0.64014484558886</v>
      </c>
      <c r="J49" s="72">
        <f>100*E49/E$32</f>
        <v>0.6224287331711637</v>
      </c>
      <c r="M49" s="8"/>
      <c r="N49" s="18" t="s">
        <v>82</v>
      </c>
      <c r="O49" s="5">
        <v>13326</v>
      </c>
      <c r="P49" s="5">
        <v>675</v>
      </c>
      <c r="Q49" s="5">
        <v>27</v>
      </c>
      <c r="R49" s="5">
        <v>21</v>
      </c>
      <c r="S49" s="5">
        <v>2538</v>
      </c>
      <c r="T49" s="6">
        <v>10056</v>
      </c>
    </row>
    <row r="50" spans="1:20" ht="18.75" customHeight="1">
      <c r="A50" s="8"/>
      <c r="B50" s="18" t="s">
        <v>69</v>
      </c>
      <c r="C50" s="31">
        <v>57205</v>
      </c>
      <c r="D50" s="31">
        <v>64617</v>
      </c>
      <c r="E50" s="31">
        <v>72532</v>
      </c>
      <c r="F50" s="74">
        <f>E50-D50</f>
        <v>7915</v>
      </c>
      <c r="G50" s="73">
        <f>100*F50/D50</f>
        <v>12.249098534441401</v>
      </c>
      <c r="H50" s="72">
        <f>100*C50/C$32</f>
        <v>17.281955227938735</v>
      </c>
      <c r="I50" s="72">
        <f>100*D50/D$32</f>
        <v>18.93100205373701</v>
      </c>
      <c r="J50" s="72">
        <f>100*E50/E$32</f>
        <v>20.32688017756454</v>
      </c>
      <c r="M50" s="8"/>
      <c r="N50" s="18" t="s">
        <v>81</v>
      </c>
      <c r="O50" s="5">
        <v>266</v>
      </c>
      <c r="P50" s="5">
        <v>164</v>
      </c>
      <c r="Q50" s="5">
        <v>1</v>
      </c>
      <c r="R50" s="5">
        <v>1</v>
      </c>
      <c r="S50" s="5">
        <v>4</v>
      </c>
      <c r="T50" s="6">
        <v>95</v>
      </c>
    </row>
    <row r="51" spans="1:20" ht="18.75" customHeight="1">
      <c r="A51" s="8"/>
      <c r="B51" s="18" t="s">
        <v>68</v>
      </c>
      <c r="C51" s="31">
        <v>16023</v>
      </c>
      <c r="D51" s="31">
        <v>15801</v>
      </c>
      <c r="E51" s="31">
        <v>16017</v>
      </c>
      <c r="F51" s="74">
        <f>E51-D51</f>
        <v>216</v>
      </c>
      <c r="G51" s="73">
        <f>100*F51/D51</f>
        <v>1.367002088475413</v>
      </c>
      <c r="H51" s="72">
        <f>100*C51/C$32</f>
        <v>4.840639255611613</v>
      </c>
      <c r="I51" s="72">
        <f>100*D51/D$32</f>
        <v>4.629257988626809</v>
      </c>
      <c r="J51" s="72">
        <f>100*E51/E$32</f>
        <v>4.48871725313036</v>
      </c>
      <c r="M51" s="8"/>
      <c r="N51" s="18" t="s">
        <v>80</v>
      </c>
      <c r="O51" s="5">
        <v>764</v>
      </c>
      <c r="P51" s="5">
        <v>131</v>
      </c>
      <c r="Q51" s="5">
        <v>12</v>
      </c>
      <c r="R51" s="5">
        <v>2</v>
      </c>
      <c r="S51" s="5">
        <v>59</v>
      </c>
      <c r="T51" s="6">
        <v>561</v>
      </c>
    </row>
    <row r="52" spans="1:20" ht="18.75" customHeight="1">
      <c r="A52" s="8"/>
      <c r="B52" s="18"/>
      <c r="C52" s="33"/>
      <c r="D52" s="33"/>
      <c r="E52" s="33"/>
      <c r="F52" s="33"/>
      <c r="G52" s="33"/>
      <c r="H52" s="33"/>
      <c r="I52" s="33"/>
      <c r="J52" s="33"/>
      <c r="M52" s="8"/>
      <c r="N52" s="18" t="s">
        <v>78</v>
      </c>
      <c r="O52" s="5">
        <v>98</v>
      </c>
      <c r="P52" s="5">
        <v>87</v>
      </c>
      <c r="Q52" s="5">
        <v>8</v>
      </c>
      <c r="R52" s="113" t="s">
        <v>97</v>
      </c>
      <c r="S52" s="113" t="s">
        <v>97</v>
      </c>
      <c r="T52" s="6">
        <v>3</v>
      </c>
    </row>
    <row r="53" spans="1:20" ht="18.75" customHeight="1">
      <c r="A53" s="85" t="s">
        <v>67</v>
      </c>
      <c r="B53" s="76"/>
      <c r="C53" s="31">
        <v>251</v>
      </c>
      <c r="D53" s="31">
        <v>427</v>
      </c>
      <c r="E53" s="31">
        <v>620</v>
      </c>
      <c r="F53" s="74">
        <f>E53-D53</f>
        <v>193</v>
      </c>
      <c r="G53" s="73">
        <f>100*F53/D53</f>
        <v>45.19906323185012</v>
      </c>
      <c r="H53" s="72">
        <f>100*C53/C$32</f>
        <v>0.07582852481798133</v>
      </c>
      <c r="I53" s="72">
        <f>100*D53/D$32</f>
        <v>0.12509924442400147</v>
      </c>
      <c r="J53" s="72">
        <f>100*E53/E$32</f>
        <v>0.173753180804197</v>
      </c>
      <c r="M53" s="8"/>
      <c r="N53" s="18" t="s">
        <v>77</v>
      </c>
      <c r="O53" s="5">
        <v>11444</v>
      </c>
      <c r="P53" s="5">
        <v>7254</v>
      </c>
      <c r="Q53" s="5">
        <v>1382</v>
      </c>
      <c r="R53" s="5">
        <v>39</v>
      </c>
      <c r="S53" s="5">
        <v>14</v>
      </c>
      <c r="T53" s="6">
        <v>2754</v>
      </c>
    </row>
    <row r="54" spans="1:20" ht="18.75" customHeight="1">
      <c r="A54" s="9"/>
      <c r="B54" s="18"/>
      <c r="C54" s="33"/>
      <c r="D54" s="33"/>
      <c r="E54" s="33"/>
      <c r="F54" s="84"/>
      <c r="G54" s="83"/>
      <c r="H54" s="33"/>
      <c r="I54" s="33"/>
      <c r="J54" s="33"/>
      <c r="M54" s="8"/>
      <c r="N54" s="18"/>
      <c r="O54" s="114"/>
      <c r="P54" s="114"/>
      <c r="Q54" s="114"/>
      <c r="R54" s="114"/>
      <c r="S54" s="114"/>
      <c r="T54" s="114"/>
    </row>
    <row r="55" spans="1:20" ht="18.75" customHeight="1">
      <c r="A55" s="82" t="s">
        <v>5</v>
      </c>
      <c r="B55" s="81"/>
      <c r="C55" s="22">
        <f>SUM(C57,C62,C67,C76)</f>
        <v>251590</v>
      </c>
      <c r="D55" s="22">
        <f>SUM(D57,D62,D67,D76)</f>
        <v>264936</v>
      </c>
      <c r="E55" s="22">
        <f>SUM(E57,E62,E67,E76)</f>
        <v>274494</v>
      </c>
      <c r="F55" s="80">
        <f>E55-D55</f>
        <v>9558</v>
      </c>
      <c r="G55" s="79">
        <f>100*F55/D55</f>
        <v>3.6076637376573966</v>
      </c>
      <c r="H55" s="78">
        <f>100*C55/C$55</f>
        <v>100</v>
      </c>
      <c r="I55" s="78">
        <f>100*D55/D$55</f>
        <v>100</v>
      </c>
      <c r="J55" s="78">
        <f>100*E55/E$55</f>
        <v>100</v>
      </c>
      <c r="M55" s="8"/>
      <c r="N55" s="18" t="s">
        <v>76</v>
      </c>
      <c r="O55" s="5">
        <v>63538</v>
      </c>
      <c r="P55" s="5">
        <v>49798</v>
      </c>
      <c r="Q55" s="5">
        <v>2067</v>
      </c>
      <c r="R55" s="5">
        <v>264</v>
      </c>
      <c r="S55" s="5">
        <v>3720</v>
      </c>
      <c r="T55" s="5">
        <v>7687</v>
      </c>
    </row>
    <row r="56" spans="1:20" ht="18.75" customHeight="1">
      <c r="A56" s="9"/>
      <c r="B56" s="18"/>
      <c r="C56" s="33"/>
      <c r="D56" s="33"/>
      <c r="E56" s="33"/>
      <c r="F56" s="33"/>
      <c r="G56" s="33"/>
      <c r="H56" s="33"/>
      <c r="I56" s="33"/>
      <c r="J56" s="33"/>
      <c r="M56" s="8"/>
      <c r="N56" s="115" t="s">
        <v>74</v>
      </c>
      <c r="O56" s="5">
        <v>382</v>
      </c>
      <c r="P56" s="5">
        <v>381</v>
      </c>
      <c r="Q56" s="5">
        <v>1</v>
      </c>
      <c r="R56" s="113" t="s">
        <v>97</v>
      </c>
      <c r="S56" s="113" t="s">
        <v>97</v>
      </c>
      <c r="T56" s="113" t="s">
        <v>97</v>
      </c>
    </row>
    <row r="57" spans="1:20" ht="18.75" customHeight="1">
      <c r="A57" s="77" t="s">
        <v>83</v>
      </c>
      <c r="B57" s="76"/>
      <c r="C57" s="31">
        <f>SUM(C58:C60)</f>
        <v>22405</v>
      </c>
      <c r="D57" s="31">
        <f>SUM(D58:D60)</f>
        <v>17055</v>
      </c>
      <c r="E57" s="31">
        <f>SUM(E58:E60)</f>
        <v>14356</v>
      </c>
      <c r="F57" s="74">
        <f>E57-D57</f>
        <v>-2699</v>
      </c>
      <c r="G57" s="73">
        <f>100*F57/D57</f>
        <v>-15.82527118147171</v>
      </c>
      <c r="H57" s="72">
        <f>100*C57/C$55</f>
        <v>8.905361898326642</v>
      </c>
      <c r="I57" s="72">
        <f>100*D57/D$55</f>
        <v>6.437403750339705</v>
      </c>
      <c r="J57" s="72">
        <f>100*E57/E$55</f>
        <v>5.229986812097897</v>
      </c>
      <c r="M57" s="8"/>
      <c r="N57" s="18" t="s">
        <v>73</v>
      </c>
      <c r="O57" s="5">
        <v>5931</v>
      </c>
      <c r="P57" s="5">
        <v>5445</v>
      </c>
      <c r="Q57" s="5">
        <v>206</v>
      </c>
      <c r="R57" s="5">
        <v>12</v>
      </c>
      <c r="S57" s="5">
        <v>42</v>
      </c>
      <c r="T57" s="6">
        <v>226</v>
      </c>
    </row>
    <row r="58" spans="1:20" ht="18.75" customHeight="1">
      <c r="A58" s="8"/>
      <c r="B58" s="18" t="s">
        <v>82</v>
      </c>
      <c r="C58" s="31">
        <v>21112</v>
      </c>
      <c r="D58" s="31">
        <v>15883</v>
      </c>
      <c r="E58" s="31">
        <v>13326</v>
      </c>
      <c r="F58" s="74">
        <f>E58-D58</f>
        <v>-2557</v>
      </c>
      <c r="G58" s="73">
        <f>100*F58/D58</f>
        <v>-16.098973745514073</v>
      </c>
      <c r="H58" s="72">
        <f>100*C58/C$55</f>
        <v>8.391430502007234</v>
      </c>
      <c r="I58" s="72">
        <f>100*D58/D$55</f>
        <v>5.9950327626294655</v>
      </c>
      <c r="J58" s="72">
        <f>100*E58/E$55</f>
        <v>4.854750923517454</v>
      </c>
      <c r="M58" s="8"/>
      <c r="N58" s="18" t="s">
        <v>98</v>
      </c>
      <c r="O58" s="5">
        <v>71271</v>
      </c>
      <c r="P58" s="5">
        <v>50318</v>
      </c>
      <c r="Q58" s="5">
        <v>2750</v>
      </c>
      <c r="R58" s="5">
        <v>2278</v>
      </c>
      <c r="S58" s="5">
        <v>4289</v>
      </c>
      <c r="T58" s="6">
        <v>11634</v>
      </c>
    </row>
    <row r="59" spans="1:20" ht="18.75" customHeight="1">
      <c r="A59" s="8"/>
      <c r="B59" s="18" t="s">
        <v>81</v>
      </c>
      <c r="C59" s="31">
        <v>474</v>
      </c>
      <c r="D59" s="31">
        <v>348</v>
      </c>
      <c r="E59" s="31">
        <v>266</v>
      </c>
      <c r="F59" s="74">
        <f>E59-D59</f>
        <v>-82</v>
      </c>
      <c r="G59" s="73">
        <f>100*F59/D59</f>
        <v>-23.563218390804597</v>
      </c>
      <c r="H59" s="72">
        <f>100*C59/C$55</f>
        <v>0.1884017647760245</v>
      </c>
      <c r="I59" s="72">
        <f>100*D59/D$55</f>
        <v>0.1313524775794909</v>
      </c>
      <c r="J59" s="72">
        <f>100*E59/E$55</f>
        <v>0.09690557899261915</v>
      </c>
      <c r="M59" s="8"/>
      <c r="N59" s="18" t="s">
        <v>71</v>
      </c>
      <c r="O59" s="5">
        <v>9906</v>
      </c>
      <c r="P59" s="5">
        <v>9557</v>
      </c>
      <c r="Q59" s="5">
        <v>65</v>
      </c>
      <c r="R59" s="5">
        <v>18</v>
      </c>
      <c r="S59" s="5">
        <v>175</v>
      </c>
      <c r="T59" s="6">
        <v>91</v>
      </c>
    </row>
    <row r="60" spans="1:20" ht="18.75" customHeight="1">
      <c r="A60" s="3"/>
      <c r="B60" s="18" t="s">
        <v>80</v>
      </c>
      <c r="C60" s="31">
        <v>819</v>
      </c>
      <c r="D60" s="31">
        <v>824</v>
      </c>
      <c r="E60" s="31">
        <v>764</v>
      </c>
      <c r="F60" s="74">
        <f>E60-D60</f>
        <v>-60</v>
      </c>
      <c r="G60" s="73">
        <f>100*F60/D60</f>
        <v>-7.281553398058253</v>
      </c>
      <c r="H60" s="72">
        <f>100*C60/C$55</f>
        <v>0.3255296315433841</v>
      </c>
      <c r="I60" s="72">
        <f>100*D60/D$55</f>
        <v>0.31101851013074855</v>
      </c>
      <c r="J60" s="72">
        <f>100*E60/E$55</f>
        <v>0.2783303095878234</v>
      </c>
      <c r="M60" s="8"/>
      <c r="N60" s="18"/>
      <c r="O60" s="114"/>
      <c r="P60" s="114"/>
      <c r="Q60" s="114"/>
      <c r="R60" s="114"/>
      <c r="S60" s="114"/>
      <c r="T60" s="114"/>
    </row>
    <row r="61" spans="1:20" ht="18.75" customHeight="1">
      <c r="A61" s="8"/>
      <c r="B61" s="18"/>
      <c r="C61" s="33"/>
      <c r="D61" s="33"/>
      <c r="E61" s="33"/>
      <c r="F61" s="33"/>
      <c r="G61" s="33"/>
      <c r="H61" s="33"/>
      <c r="I61" s="33"/>
      <c r="J61" s="33"/>
      <c r="M61" s="8"/>
      <c r="N61" s="18" t="s">
        <v>70</v>
      </c>
      <c r="O61" s="5">
        <v>1557</v>
      </c>
      <c r="P61" s="5">
        <v>892</v>
      </c>
      <c r="Q61" s="5">
        <v>277</v>
      </c>
      <c r="R61" s="5">
        <v>23</v>
      </c>
      <c r="S61" s="5">
        <v>141</v>
      </c>
      <c r="T61" s="6">
        <v>224</v>
      </c>
    </row>
    <row r="62" spans="1:20" ht="18.75" customHeight="1">
      <c r="A62" s="77" t="s">
        <v>79</v>
      </c>
      <c r="B62" s="76"/>
      <c r="C62" s="31">
        <f>SUM(C63:C65)</f>
        <v>75491</v>
      </c>
      <c r="D62" s="31">
        <f>SUM(D63:D65)</f>
        <v>80586</v>
      </c>
      <c r="E62" s="31">
        <f>SUM(E63:E65)</f>
        <v>75080</v>
      </c>
      <c r="F62" s="74">
        <f>E62-D62</f>
        <v>-5506</v>
      </c>
      <c r="G62" s="73">
        <f>100*F62/D62</f>
        <v>-6.832452286997742</v>
      </c>
      <c r="H62" s="72">
        <f>100*C62/C$55</f>
        <v>30.00556460908621</v>
      </c>
      <c r="I62" s="72">
        <f>100*D62/D$55</f>
        <v>30.417157351209347</v>
      </c>
      <c r="J62" s="72">
        <f>100*E62/E$55</f>
        <v>27.352146130698667</v>
      </c>
      <c r="M62" s="8"/>
      <c r="N62" s="18" t="s">
        <v>69</v>
      </c>
      <c r="O62" s="5">
        <v>90983</v>
      </c>
      <c r="P62" s="5">
        <v>78542</v>
      </c>
      <c r="Q62" s="5">
        <v>1526</v>
      </c>
      <c r="R62" s="5">
        <v>1042</v>
      </c>
      <c r="S62" s="5">
        <v>4513</v>
      </c>
      <c r="T62" s="5">
        <v>5357</v>
      </c>
    </row>
    <row r="63" spans="1:20" ht="18.75" customHeight="1">
      <c r="A63" s="8"/>
      <c r="B63" s="18" t="s">
        <v>78</v>
      </c>
      <c r="C63" s="31">
        <v>80</v>
      </c>
      <c r="D63" s="31">
        <v>78</v>
      </c>
      <c r="E63" s="31">
        <v>98</v>
      </c>
      <c r="F63" s="74">
        <f>E63-D63</f>
        <v>20</v>
      </c>
      <c r="G63" s="73">
        <f>100*F63/D63</f>
        <v>25.641025641025642</v>
      </c>
      <c r="H63" s="72">
        <f>100*C63/C$55</f>
        <v>0.03179776620692396</v>
      </c>
      <c r="I63" s="72">
        <f>100*D63/D$55</f>
        <v>0.029441072560920375</v>
      </c>
      <c r="J63" s="72">
        <f>100*E63/E$55</f>
        <v>0.03570205541833337</v>
      </c>
      <c r="M63" s="8"/>
      <c r="N63" s="18" t="s">
        <v>68</v>
      </c>
      <c r="O63" s="5">
        <v>4520</v>
      </c>
      <c r="P63" s="5">
        <v>4520</v>
      </c>
      <c r="Q63" s="113" t="s">
        <v>97</v>
      </c>
      <c r="R63" s="113" t="s">
        <v>97</v>
      </c>
      <c r="S63" s="113" t="s">
        <v>97</v>
      </c>
      <c r="T63" s="113" t="s">
        <v>97</v>
      </c>
    </row>
    <row r="64" spans="1:20" ht="18.75" customHeight="1">
      <c r="A64" s="8"/>
      <c r="B64" s="18" t="s">
        <v>77</v>
      </c>
      <c r="C64" s="31">
        <v>7966</v>
      </c>
      <c r="D64" s="31">
        <v>9110</v>
      </c>
      <c r="E64" s="31">
        <v>11444</v>
      </c>
      <c r="F64" s="74">
        <f>E64-D64</f>
        <v>2334</v>
      </c>
      <c r="G64" s="73">
        <f>100*F64/D64</f>
        <v>25.62019758507135</v>
      </c>
      <c r="H64" s="72">
        <f>100*C64/C$55</f>
        <v>3.1662625700544536</v>
      </c>
      <c r="I64" s="72">
        <f>100*D64/D$55</f>
        <v>3.4385662952562126</v>
      </c>
      <c r="J64" s="72">
        <f>100*E64/E$55</f>
        <v>4.169125736810276</v>
      </c>
      <c r="M64" s="19"/>
      <c r="N64" s="20" t="s">
        <v>96</v>
      </c>
      <c r="O64" s="112">
        <v>508</v>
      </c>
      <c r="P64" s="112">
        <v>430</v>
      </c>
      <c r="Q64" s="112">
        <v>8</v>
      </c>
      <c r="R64" s="112">
        <v>4</v>
      </c>
      <c r="S64" s="112">
        <v>20</v>
      </c>
      <c r="T64" s="112">
        <v>32</v>
      </c>
    </row>
    <row r="65" spans="1:20" ht="18.75" customHeight="1">
      <c r="A65" s="8"/>
      <c r="B65" s="18" t="s">
        <v>76</v>
      </c>
      <c r="C65" s="31">
        <v>67445</v>
      </c>
      <c r="D65" s="31">
        <v>71398</v>
      </c>
      <c r="E65" s="31">
        <v>63538</v>
      </c>
      <c r="F65" s="74">
        <f>E65-D65</f>
        <v>-7860</v>
      </c>
      <c r="G65" s="73">
        <f>100*F65/D65</f>
        <v>-11.008711728619849</v>
      </c>
      <c r="H65" s="72">
        <f>100*C65/C$55</f>
        <v>26.807504272824833</v>
      </c>
      <c r="I65" s="72">
        <f>100*D65/D$55</f>
        <v>26.949149983392214</v>
      </c>
      <c r="J65" s="72">
        <f>100*E65/E$55</f>
        <v>23.147318338470058</v>
      </c>
      <c r="M65" s="111" t="s">
        <v>95</v>
      </c>
      <c r="N65" s="8"/>
      <c r="O65" s="8"/>
      <c r="P65" s="8"/>
      <c r="Q65" s="8"/>
      <c r="R65" s="8"/>
      <c r="S65" s="5"/>
      <c r="T65" s="6"/>
    </row>
    <row r="66" spans="1:20" ht="18.75" customHeight="1">
      <c r="A66" s="8"/>
      <c r="B66" s="18"/>
      <c r="C66" s="33"/>
      <c r="D66" s="33"/>
      <c r="E66" s="33"/>
      <c r="F66" s="33"/>
      <c r="G66" s="33"/>
      <c r="H66" s="33"/>
      <c r="I66" s="33"/>
      <c r="J66" s="33"/>
      <c r="M66" s="9" t="s">
        <v>55</v>
      </c>
      <c r="N66" s="8"/>
      <c r="O66" s="8"/>
      <c r="P66" s="8"/>
      <c r="Q66" s="8"/>
      <c r="R66" s="8"/>
      <c r="S66" s="5"/>
      <c r="T66" s="6"/>
    </row>
    <row r="67" spans="1:10" ht="18.75" customHeight="1">
      <c r="A67" s="77" t="s">
        <v>75</v>
      </c>
      <c r="B67" s="76"/>
      <c r="C67" s="31">
        <f>SUM(C68:C74)</f>
        <v>153428</v>
      </c>
      <c r="D67" s="31">
        <f>SUM(D68:D74)</f>
        <v>166920</v>
      </c>
      <c r="E67" s="31">
        <f>SUM(E68:E74)</f>
        <v>184550</v>
      </c>
      <c r="F67" s="74">
        <f>E67-D67</f>
        <v>17630</v>
      </c>
      <c r="G67" s="73">
        <f>100*F67/D67</f>
        <v>10.561945842319673</v>
      </c>
      <c r="H67" s="72">
        <f>100*C67/C$55</f>
        <v>60.98334591994912</v>
      </c>
      <c r="I67" s="72">
        <f>100*D67/D$55</f>
        <v>63.0038952803696</v>
      </c>
      <c r="J67" s="72">
        <f>100*E67/E$55</f>
        <v>67.23279925972881</v>
      </c>
    </row>
    <row r="68" spans="1:10" ht="18.75" customHeight="1">
      <c r="A68" s="8"/>
      <c r="B68" s="75" t="s">
        <v>74</v>
      </c>
      <c r="C68" s="31">
        <v>303</v>
      </c>
      <c r="D68" s="31">
        <v>303</v>
      </c>
      <c r="E68" s="31">
        <v>382</v>
      </c>
      <c r="F68" s="74">
        <f>E68-D68</f>
        <v>79</v>
      </c>
      <c r="G68" s="73">
        <f>100*F68/D68</f>
        <v>26.072607260726073</v>
      </c>
      <c r="H68" s="72">
        <f>100*C68/C$55</f>
        <v>0.12043403950872451</v>
      </c>
      <c r="I68" s="72">
        <f>100*D68/D$55</f>
        <v>0.11436724340972915</v>
      </c>
      <c r="J68" s="72">
        <f>100*E68/E$55</f>
        <v>0.1391651547939117</v>
      </c>
    </row>
    <row r="69" spans="1:10" ht="18.75" customHeight="1">
      <c r="A69" s="8"/>
      <c r="B69" s="18" t="s">
        <v>73</v>
      </c>
      <c r="C69" s="31">
        <v>4821</v>
      </c>
      <c r="D69" s="31">
        <v>5129</v>
      </c>
      <c r="E69" s="31">
        <v>5931</v>
      </c>
      <c r="F69" s="74">
        <f>E69-D69</f>
        <v>802</v>
      </c>
      <c r="G69" s="73">
        <f>100*F69/D69</f>
        <v>15.636576330668746</v>
      </c>
      <c r="H69" s="72">
        <f>100*C69/C$55</f>
        <v>1.9162128860447554</v>
      </c>
      <c r="I69" s="72">
        <f>100*D69/D$55</f>
        <v>1.935939245704623</v>
      </c>
      <c r="J69" s="72">
        <f>100*E69/E$55</f>
        <v>2.1607029661850534</v>
      </c>
    </row>
    <row r="70" spans="1:10" ht="18.75" customHeight="1">
      <c r="A70" s="8"/>
      <c r="B70" s="18" t="s">
        <v>72</v>
      </c>
      <c r="C70" s="31">
        <v>64103</v>
      </c>
      <c r="D70" s="31">
        <v>66654</v>
      </c>
      <c r="E70" s="31">
        <v>71271</v>
      </c>
      <c r="F70" s="74">
        <f>E70-D70</f>
        <v>4617</v>
      </c>
      <c r="G70" s="73">
        <f>100*F70/D70</f>
        <v>6.926816095058061</v>
      </c>
      <c r="H70" s="72">
        <f>100*C70/C$55</f>
        <v>25.479152589530585</v>
      </c>
      <c r="I70" s="72">
        <f>100*D70/D$55</f>
        <v>25.15852885225111</v>
      </c>
      <c r="J70" s="72">
        <f>100*E70/E$55</f>
        <v>25.964501956326913</v>
      </c>
    </row>
    <row r="71" spans="1:10" ht="18.75" customHeight="1">
      <c r="A71" s="8"/>
      <c r="B71" s="18" t="s">
        <v>71</v>
      </c>
      <c r="C71" s="31">
        <v>8415</v>
      </c>
      <c r="D71" s="31">
        <v>9892</v>
      </c>
      <c r="E71" s="31">
        <v>9906</v>
      </c>
      <c r="F71" s="74">
        <f>E71-D71</f>
        <v>14</v>
      </c>
      <c r="G71" s="73">
        <f>100*F71/D71</f>
        <v>0.14152850788515972</v>
      </c>
      <c r="H71" s="72">
        <f>100*C71/C$55</f>
        <v>3.3447275328908144</v>
      </c>
      <c r="I71" s="72">
        <f>100*D71/D$55</f>
        <v>3.7337319201618504</v>
      </c>
      <c r="J71" s="72">
        <f>100*E71/E$55</f>
        <v>3.6088220507552076</v>
      </c>
    </row>
    <row r="72" spans="1:10" ht="18.75" customHeight="1">
      <c r="A72" s="8"/>
      <c r="B72" s="18" t="s">
        <v>70</v>
      </c>
      <c r="C72" s="31">
        <v>987</v>
      </c>
      <c r="D72" s="31">
        <v>1446</v>
      </c>
      <c r="E72" s="31">
        <v>1557</v>
      </c>
      <c r="F72" s="74">
        <f>E72-D72</f>
        <v>111</v>
      </c>
      <c r="G72" s="73">
        <f>100*F72/D72</f>
        <v>7.676348547717843</v>
      </c>
      <c r="H72" s="72">
        <f>100*C72/C$55</f>
        <v>0.3923049405779244</v>
      </c>
      <c r="I72" s="72">
        <f>100*D72/D$55</f>
        <v>0.5457921913216777</v>
      </c>
      <c r="J72" s="72">
        <f>100*E72/E$55</f>
        <v>0.5672255131259699</v>
      </c>
    </row>
    <row r="73" spans="1:10" ht="18.75" customHeight="1">
      <c r="A73" s="8"/>
      <c r="B73" s="18" t="s">
        <v>69</v>
      </c>
      <c r="C73" s="31">
        <v>71032</v>
      </c>
      <c r="D73" s="31">
        <v>79331</v>
      </c>
      <c r="E73" s="31">
        <v>90983</v>
      </c>
      <c r="F73" s="74">
        <f>E73-D73</f>
        <v>11652</v>
      </c>
      <c r="G73" s="73">
        <f>100*F73/D73</f>
        <v>14.687826952893573</v>
      </c>
      <c r="H73" s="72">
        <f>100*C73/C$55</f>
        <v>28.233236615127787</v>
      </c>
      <c r="I73" s="72">
        <f>100*D73/D$55</f>
        <v>29.943458042697106</v>
      </c>
      <c r="J73" s="72">
        <f>100*E73/E$55</f>
        <v>33.14571538904311</v>
      </c>
    </row>
    <row r="74" spans="1:10" ht="18.75" customHeight="1">
      <c r="A74" s="8"/>
      <c r="B74" s="18" t="s">
        <v>68</v>
      </c>
      <c r="C74" s="31">
        <v>3767</v>
      </c>
      <c r="D74" s="31">
        <v>4165</v>
      </c>
      <c r="E74" s="31">
        <v>4520</v>
      </c>
      <c r="F74" s="74">
        <f>E74-D74</f>
        <v>355</v>
      </c>
      <c r="G74" s="73">
        <f>100*F74/D74</f>
        <v>8.523409363745499</v>
      </c>
      <c r="H74" s="72">
        <f>100*C74/C$55</f>
        <v>1.4972773162685322</v>
      </c>
      <c r="I74" s="72">
        <f>100*D74/D$55</f>
        <v>1.5720777848235046</v>
      </c>
      <c r="J74" s="72">
        <f>100*E74/E$55</f>
        <v>1.6466662294986412</v>
      </c>
    </row>
    <row r="75" spans="1:10" ht="18.75" customHeight="1">
      <c r="A75" s="8"/>
      <c r="B75" s="18"/>
      <c r="C75" s="33"/>
      <c r="D75" s="33"/>
      <c r="E75" s="33"/>
      <c r="F75" s="33"/>
      <c r="G75" s="33"/>
      <c r="H75" s="33"/>
      <c r="I75" s="33"/>
      <c r="J75" s="33"/>
    </row>
    <row r="76" spans="1:10" ht="18.75" customHeight="1">
      <c r="A76" s="71" t="s">
        <v>67</v>
      </c>
      <c r="B76" s="70"/>
      <c r="C76" s="69">
        <v>266</v>
      </c>
      <c r="D76" s="69">
        <v>375</v>
      </c>
      <c r="E76" s="69">
        <v>508</v>
      </c>
      <c r="F76" s="68">
        <f>E76-D76</f>
        <v>133</v>
      </c>
      <c r="G76" s="67">
        <f>100*F76/D76</f>
        <v>35.46666666666667</v>
      </c>
      <c r="H76" s="66">
        <f>100*C76/C$55</f>
        <v>0.10572757263802218</v>
      </c>
      <c r="I76" s="66">
        <f>100*D76/D$55</f>
        <v>0.14154361808134794</v>
      </c>
      <c r="J76" s="66">
        <f>100*E76/E$55</f>
        <v>0.18506779747462604</v>
      </c>
    </row>
    <row r="77" spans="1:10" ht="18.75" customHeight="1">
      <c r="A77" s="8" t="s">
        <v>55</v>
      </c>
      <c r="B77" s="8"/>
      <c r="C77" s="8"/>
      <c r="D77" s="8"/>
      <c r="E77" s="8"/>
      <c r="F77" s="65"/>
      <c r="G77" s="65"/>
      <c r="H77" s="8"/>
      <c r="I77" s="8"/>
      <c r="J77" s="8"/>
    </row>
  </sheetData>
  <sheetProtection/>
  <mergeCells count="30">
    <mergeCell ref="M9:N9"/>
    <mergeCell ref="M28:N28"/>
    <mergeCell ref="T6:T8"/>
    <mergeCell ref="S6:S8"/>
    <mergeCell ref="M3:T3"/>
    <mergeCell ref="M6:N8"/>
    <mergeCell ref="M4:T4"/>
    <mergeCell ref="P6:P8"/>
    <mergeCell ref="Q6:Q8"/>
    <mergeCell ref="R6:R8"/>
    <mergeCell ref="O6:O8"/>
    <mergeCell ref="A76:B76"/>
    <mergeCell ref="A44:B44"/>
    <mergeCell ref="A53:B53"/>
    <mergeCell ref="A57:B57"/>
    <mergeCell ref="A62:B62"/>
    <mergeCell ref="A67:B67"/>
    <mergeCell ref="A39:B39"/>
    <mergeCell ref="A9:B9"/>
    <mergeCell ref="A11:B11"/>
    <mergeCell ref="A16:B16"/>
    <mergeCell ref="A21:B21"/>
    <mergeCell ref="A30:B30"/>
    <mergeCell ref="A34:B34"/>
    <mergeCell ref="A3:J3"/>
    <mergeCell ref="F6:G7"/>
    <mergeCell ref="A4:J4"/>
    <mergeCell ref="C6:E7"/>
    <mergeCell ref="H6:J7"/>
    <mergeCell ref="A6:B8"/>
  </mergeCells>
  <printOptions horizontalCentered="1"/>
  <pageMargins left="0.5118110236220472" right="0.5118110236220472" top="0.5511811023622047" bottom="0.35433070866141736" header="0" footer="0"/>
  <pageSetup fitToHeight="1" fitToWidth="1" horizontalDpi="600" verticalDpi="6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T67"/>
  <sheetViews>
    <sheetView zoomScalePageLayoutView="0" workbookViewId="0" topLeftCell="P1">
      <selection activeCell="T1" sqref="T1"/>
    </sheetView>
  </sheetViews>
  <sheetFormatPr defaultColWidth="8.796875" defaultRowHeight="18.75" customHeight="1"/>
  <cols>
    <col min="1" max="1" width="23.69921875" style="0" customWidth="1"/>
    <col min="2" max="11" width="11.8984375" style="0" customWidth="1"/>
    <col min="12" max="12" width="3.09765625" style="0" customWidth="1"/>
    <col min="13" max="13" width="18.69921875" style="0" customWidth="1"/>
    <col min="14" max="16384" width="11.8984375" style="0" customWidth="1"/>
  </cols>
  <sheetData>
    <row r="1" spans="1:20" ht="18.75" customHeight="1">
      <c r="A1" s="62" t="s">
        <v>140</v>
      </c>
      <c r="T1" s="64" t="s">
        <v>190</v>
      </c>
    </row>
    <row r="3" spans="1:20" ht="18.75" customHeight="1">
      <c r="A3" s="35" t="s">
        <v>139</v>
      </c>
      <c r="B3" s="35"/>
      <c r="C3" s="35"/>
      <c r="D3" s="35"/>
      <c r="E3" s="35"/>
      <c r="F3" s="35"/>
      <c r="G3" s="35"/>
      <c r="H3" s="35"/>
      <c r="I3" s="35"/>
      <c r="L3" s="35" t="s">
        <v>188</v>
      </c>
      <c r="M3" s="35"/>
      <c r="N3" s="35"/>
      <c r="O3" s="35"/>
      <c r="P3" s="35"/>
      <c r="Q3" s="35"/>
      <c r="R3" s="35"/>
      <c r="S3" s="35"/>
      <c r="T3" s="35"/>
    </row>
    <row r="4" spans="1:20" ht="18.75" customHeight="1" thickBot="1">
      <c r="A4" s="109" t="s">
        <v>141</v>
      </c>
      <c r="B4" s="108"/>
      <c r="C4" s="108"/>
      <c r="D4" s="108"/>
      <c r="E4" s="108"/>
      <c r="F4" s="108"/>
      <c r="G4" s="108"/>
      <c r="H4" s="108"/>
      <c r="I4" s="108"/>
      <c r="L4" s="176"/>
      <c r="M4" s="176"/>
      <c r="N4" s="176"/>
      <c r="O4" s="176"/>
      <c r="P4" s="176"/>
      <c r="Q4" s="176"/>
      <c r="R4" s="176"/>
      <c r="S4" s="176"/>
      <c r="T4" s="176"/>
    </row>
    <row r="5" spans="1:20" ht="18.75" customHeight="1" thickBot="1">
      <c r="A5" s="128"/>
      <c r="B5" s="128"/>
      <c r="C5" s="128"/>
      <c r="D5" s="128"/>
      <c r="E5" s="128"/>
      <c r="F5" s="128"/>
      <c r="G5" s="128"/>
      <c r="H5" s="165"/>
      <c r="I5" s="165"/>
      <c r="L5" s="204" t="s">
        <v>187</v>
      </c>
      <c r="M5" s="203"/>
      <c r="N5" s="126" t="s">
        <v>186</v>
      </c>
      <c r="O5" s="143" t="s">
        <v>185</v>
      </c>
      <c r="P5" s="202"/>
      <c r="Q5" s="102" t="s">
        <v>184</v>
      </c>
      <c r="R5" s="201"/>
      <c r="S5" s="201"/>
      <c r="T5" s="201"/>
    </row>
    <row r="6" spans="1:20" ht="18.75" customHeight="1">
      <c r="A6" s="164" t="s">
        <v>138</v>
      </c>
      <c r="B6" s="55" t="s">
        <v>142</v>
      </c>
      <c r="C6" s="144"/>
      <c r="D6" s="144"/>
      <c r="E6" s="142"/>
      <c r="F6" s="140" t="s">
        <v>137</v>
      </c>
      <c r="G6" s="141"/>
      <c r="H6" s="143" t="s">
        <v>136</v>
      </c>
      <c r="I6" s="144"/>
      <c r="L6" s="51"/>
      <c r="M6" s="52"/>
      <c r="N6" s="118"/>
      <c r="O6" s="200" t="s">
        <v>183</v>
      </c>
      <c r="P6" s="200" t="s">
        <v>182</v>
      </c>
      <c r="Q6" s="199" t="s">
        <v>1</v>
      </c>
      <c r="R6" s="16" t="s">
        <v>181</v>
      </c>
      <c r="S6" s="17" t="s">
        <v>180</v>
      </c>
      <c r="T6" s="205" t="s">
        <v>189</v>
      </c>
    </row>
    <row r="7" spans="1:20" ht="18.75" customHeight="1">
      <c r="A7" s="163"/>
      <c r="B7" s="166" t="s">
        <v>143</v>
      </c>
      <c r="C7" s="162" t="s">
        <v>135</v>
      </c>
      <c r="D7" s="161"/>
      <c r="E7" s="160"/>
      <c r="F7" s="158" t="s">
        <v>134</v>
      </c>
      <c r="G7" s="159" t="s">
        <v>133</v>
      </c>
      <c r="H7" s="158" t="s">
        <v>134</v>
      </c>
      <c r="I7" s="157" t="s">
        <v>133</v>
      </c>
      <c r="L7" s="198"/>
      <c r="M7" s="197"/>
      <c r="N7" s="107" t="s">
        <v>179</v>
      </c>
      <c r="O7" s="132" t="s">
        <v>179</v>
      </c>
      <c r="P7" s="132" t="s">
        <v>179</v>
      </c>
      <c r="Q7" s="132" t="s">
        <v>178</v>
      </c>
      <c r="R7" s="196" t="s">
        <v>178</v>
      </c>
      <c r="S7" s="196" t="s">
        <v>178</v>
      </c>
      <c r="T7" s="196" t="s">
        <v>178</v>
      </c>
    </row>
    <row r="8" spans="1:20" ht="18.75" customHeight="1">
      <c r="A8" s="156"/>
      <c r="B8" s="155"/>
      <c r="C8" s="16" t="s">
        <v>132</v>
      </c>
      <c r="D8" s="154" t="s">
        <v>131</v>
      </c>
      <c r="E8" s="16" t="s">
        <v>130</v>
      </c>
      <c r="F8" s="118"/>
      <c r="G8" s="153"/>
      <c r="H8" s="118"/>
      <c r="I8" s="152"/>
      <c r="L8" s="77" t="s">
        <v>177</v>
      </c>
      <c r="M8" s="39"/>
      <c r="N8" s="148">
        <f>SUM(O8:P8)</f>
        <v>357</v>
      </c>
      <c r="O8" s="32">
        <v>263</v>
      </c>
      <c r="P8" s="32">
        <v>94</v>
      </c>
      <c r="Q8" s="32">
        <v>2151</v>
      </c>
      <c r="R8" s="32">
        <v>472</v>
      </c>
      <c r="S8" s="32">
        <v>3</v>
      </c>
      <c r="T8" s="32">
        <v>731</v>
      </c>
    </row>
    <row r="9" spans="1:20" ht="18.75" customHeight="1">
      <c r="A9" s="135" t="s">
        <v>122</v>
      </c>
      <c r="B9" s="151">
        <f>SUM(F9,H9,B29,D29,F29,H29)</f>
        <v>805</v>
      </c>
      <c r="C9" s="30">
        <f>SUM(G9,I9,C29,E29,G29,I29)</f>
        <v>102869</v>
      </c>
      <c r="D9" s="32">
        <v>66685</v>
      </c>
      <c r="E9" s="32">
        <v>36184</v>
      </c>
      <c r="F9" s="32">
        <v>282</v>
      </c>
      <c r="G9" s="32">
        <v>3861</v>
      </c>
      <c r="H9" s="32">
        <v>262</v>
      </c>
      <c r="I9" s="32">
        <v>15296</v>
      </c>
      <c r="L9" s="195">
        <v>7</v>
      </c>
      <c r="M9" s="194"/>
      <c r="N9" s="148">
        <f>SUM(O9:P9)</f>
        <v>382</v>
      </c>
      <c r="O9" s="32">
        <v>265</v>
      </c>
      <c r="P9" s="32">
        <v>117</v>
      </c>
      <c r="Q9" s="32">
        <v>2358</v>
      </c>
      <c r="R9" s="32">
        <v>528</v>
      </c>
      <c r="S9" s="32">
        <v>14</v>
      </c>
      <c r="T9" s="32">
        <v>1118</v>
      </c>
    </row>
    <row r="10" spans="1:20" ht="18.75" customHeight="1">
      <c r="A10" s="167" t="s">
        <v>144</v>
      </c>
      <c r="B10" s="148">
        <f>SUM(F10,H10,B30,D30,F30,H30)</f>
        <v>798</v>
      </c>
      <c r="C10" s="32">
        <f>SUM(G10,I10,C30,E30,G30,I30)</f>
        <v>102004</v>
      </c>
      <c r="D10" s="32">
        <v>65893</v>
      </c>
      <c r="E10" s="32">
        <v>36111</v>
      </c>
      <c r="F10" s="32">
        <v>285</v>
      </c>
      <c r="G10" s="32">
        <v>4199</v>
      </c>
      <c r="H10" s="32">
        <v>263</v>
      </c>
      <c r="I10" s="32">
        <v>16189</v>
      </c>
      <c r="L10" s="195">
        <v>8</v>
      </c>
      <c r="M10" s="194"/>
      <c r="N10" s="148">
        <f>SUM(O10:P10)</f>
        <v>405</v>
      </c>
      <c r="O10" s="32">
        <v>263</v>
      </c>
      <c r="P10" s="32">
        <v>142</v>
      </c>
      <c r="Q10" s="32">
        <v>2434</v>
      </c>
      <c r="R10" s="32">
        <v>578</v>
      </c>
      <c r="S10" s="32">
        <v>3</v>
      </c>
      <c r="T10" s="32">
        <v>1135</v>
      </c>
    </row>
    <row r="11" spans="1:20" ht="18.75" customHeight="1">
      <c r="A11" s="167" t="s">
        <v>145</v>
      </c>
      <c r="B11" s="148">
        <f>SUM(F11,H11,B31,D31,F31,H31)</f>
        <v>798</v>
      </c>
      <c r="C11" s="32">
        <f>SUM(G11,I11,C31,E31,G31,I31)</f>
        <v>100450</v>
      </c>
      <c r="D11" s="32">
        <v>65192</v>
      </c>
      <c r="E11" s="32">
        <v>35258</v>
      </c>
      <c r="F11" s="32">
        <v>278</v>
      </c>
      <c r="G11" s="32">
        <v>3718</v>
      </c>
      <c r="H11" s="32">
        <v>270</v>
      </c>
      <c r="I11" s="32">
        <v>15490</v>
      </c>
      <c r="L11" s="195">
        <v>9</v>
      </c>
      <c r="M11" s="194"/>
      <c r="N11" s="148">
        <f>SUM(O11:P11)</f>
        <v>408</v>
      </c>
      <c r="O11" s="32">
        <v>277</v>
      </c>
      <c r="P11" s="32">
        <v>131</v>
      </c>
      <c r="Q11" s="32">
        <v>2594</v>
      </c>
      <c r="R11" s="32">
        <v>697</v>
      </c>
      <c r="S11" s="32">
        <v>15</v>
      </c>
      <c r="T11" s="32">
        <v>1320</v>
      </c>
    </row>
    <row r="12" spans="1:20" ht="18.75" customHeight="1">
      <c r="A12" s="167" t="s">
        <v>146</v>
      </c>
      <c r="B12" s="148">
        <f>SUM(F12,H12,B32,D32,F32,H32)</f>
        <v>782</v>
      </c>
      <c r="C12" s="32">
        <f>SUM(G12,I12,C32,E32,G32,I32)</f>
        <v>96994</v>
      </c>
      <c r="D12" s="32">
        <v>63438</v>
      </c>
      <c r="E12" s="32">
        <v>33556</v>
      </c>
      <c r="F12" s="32">
        <v>279</v>
      </c>
      <c r="G12" s="32">
        <v>3849</v>
      </c>
      <c r="H12" s="32">
        <v>257</v>
      </c>
      <c r="I12" s="32">
        <v>14750</v>
      </c>
      <c r="L12" s="193">
        <v>10</v>
      </c>
      <c r="M12" s="192"/>
      <c r="N12" s="133">
        <f>SUM(N14:N27)</f>
        <v>763</v>
      </c>
      <c r="O12" s="22">
        <f>SUM(O14:O27)</f>
        <v>622</v>
      </c>
      <c r="P12" s="22">
        <f>SUM(P14:P27)</f>
        <v>141</v>
      </c>
      <c r="Q12" s="22">
        <f>SUM(Q14:Q27)</f>
        <v>4186</v>
      </c>
      <c r="R12" s="22">
        <f>SUM(R14:R27)</f>
        <v>1340</v>
      </c>
      <c r="S12" s="22">
        <f>SUM(S14:S27)</f>
        <v>7</v>
      </c>
      <c r="T12" s="22">
        <f>SUM(T14:T27)</f>
        <v>1248</v>
      </c>
    </row>
    <row r="13" spans="1:20" ht="18.75" customHeight="1">
      <c r="A13" s="134">
        <v>10</v>
      </c>
      <c r="B13" s="133">
        <f>SUM(B14:B25)</f>
        <v>766</v>
      </c>
      <c r="C13" s="22">
        <f>SUM(C14:C25)</f>
        <v>95224</v>
      </c>
      <c r="D13" s="22">
        <f>SUM(D14:D25)</f>
        <v>62305</v>
      </c>
      <c r="E13" s="22">
        <f>SUM(E14:E25)</f>
        <v>32919</v>
      </c>
      <c r="F13" s="22">
        <f>SUM(F14:F25)</f>
        <v>266</v>
      </c>
      <c r="G13" s="22">
        <f>SUM(G14:G25)</f>
        <v>3593</v>
      </c>
      <c r="H13" s="22">
        <f>SUM(H14:H25)</f>
        <v>257</v>
      </c>
      <c r="I13" s="22">
        <f>SUM(I14:I25)</f>
        <v>14819</v>
      </c>
      <c r="L13" s="176"/>
      <c r="M13" s="187"/>
      <c r="N13" s="184"/>
      <c r="O13" s="184"/>
      <c r="P13" s="184"/>
      <c r="Q13" s="184"/>
      <c r="R13" s="184"/>
      <c r="S13" s="184"/>
      <c r="T13" s="184"/>
    </row>
    <row r="14" spans="1:20" ht="18.75" customHeight="1">
      <c r="A14" s="18" t="s">
        <v>121</v>
      </c>
      <c r="B14" s="148">
        <f>SUM(F14,H14,B34,D34,F34,H34)</f>
        <v>2</v>
      </c>
      <c r="C14" s="32">
        <f>SUM(G14,I14,C34,E34,G34,I34)</f>
        <v>17</v>
      </c>
      <c r="D14" s="32">
        <v>16</v>
      </c>
      <c r="E14" s="32">
        <v>1</v>
      </c>
      <c r="F14" s="32">
        <v>2</v>
      </c>
      <c r="G14" s="32">
        <v>17</v>
      </c>
      <c r="H14" s="149" t="s">
        <v>111</v>
      </c>
      <c r="I14" s="149" t="s">
        <v>111</v>
      </c>
      <c r="L14" s="77" t="s">
        <v>175</v>
      </c>
      <c r="M14" s="39"/>
      <c r="N14" s="148">
        <f>SUM(O14:P14)</f>
        <v>75</v>
      </c>
      <c r="O14" s="32">
        <v>53</v>
      </c>
      <c r="P14" s="184">
        <v>22</v>
      </c>
      <c r="Q14" s="32">
        <v>458</v>
      </c>
      <c r="R14" s="32">
        <v>85</v>
      </c>
      <c r="S14" s="149" t="s">
        <v>161</v>
      </c>
      <c r="T14" s="32">
        <v>216</v>
      </c>
    </row>
    <row r="15" spans="1:20" ht="18.75" customHeight="1">
      <c r="A15" s="18" t="s">
        <v>120</v>
      </c>
      <c r="B15" s="150" t="s">
        <v>97</v>
      </c>
      <c r="C15" s="149" t="s">
        <v>97</v>
      </c>
      <c r="D15" s="149" t="s">
        <v>97</v>
      </c>
      <c r="E15" s="149" t="s">
        <v>97</v>
      </c>
      <c r="F15" s="149" t="s">
        <v>111</v>
      </c>
      <c r="G15" s="149" t="s">
        <v>111</v>
      </c>
      <c r="H15" s="149" t="s">
        <v>111</v>
      </c>
      <c r="I15" s="149" t="s">
        <v>111</v>
      </c>
      <c r="L15" s="215" t="s">
        <v>197</v>
      </c>
      <c r="M15" s="214"/>
      <c r="N15" s="148">
        <f>SUM(O15:P15)</f>
        <v>55</v>
      </c>
      <c r="O15" s="32">
        <v>39</v>
      </c>
      <c r="P15" s="184">
        <v>16</v>
      </c>
      <c r="Q15" s="32">
        <v>361</v>
      </c>
      <c r="R15" s="32">
        <v>102</v>
      </c>
      <c r="S15" s="149">
        <v>2</v>
      </c>
      <c r="T15" s="32">
        <v>140</v>
      </c>
    </row>
    <row r="16" spans="1:20" ht="18.75" customHeight="1">
      <c r="A16" s="18" t="s">
        <v>119</v>
      </c>
      <c r="B16" s="148">
        <f>SUM(F16,H16,B36,D36,F36,H36)</f>
        <v>24</v>
      </c>
      <c r="C16" s="32">
        <f>SUM(G16,I16,C36,E36,G36,I36)</f>
        <v>3094</v>
      </c>
      <c r="D16" s="32">
        <v>2837</v>
      </c>
      <c r="E16" s="32">
        <v>257</v>
      </c>
      <c r="F16" s="32">
        <v>8</v>
      </c>
      <c r="G16" s="32">
        <v>106</v>
      </c>
      <c r="H16" s="32">
        <v>10</v>
      </c>
      <c r="I16" s="32">
        <v>708</v>
      </c>
      <c r="L16" s="215" t="s">
        <v>198</v>
      </c>
      <c r="M16" s="215"/>
      <c r="N16" s="148">
        <f>SUM(O16:P16)</f>
        <v>65</v>
      </c>
      <c r="O16" s="32">
        <v>52</v>
      </c>
      <c r="P16" s="184">
        <v>13</v>
      </c>
      <c r="Q16" s="32">
        <v>388</v>
      </c>
      <c r="R16" s="32">
        <v>133</v>
      </c>
      <c r="S16" s="149" t="s">
        <v>161</v>
      </c>
      <c r="T16" s="32">
        <v>195</v>
      </c>
    </row>
    <row r="17" spans="1:20" ht="18.75" customHeight="1">
      <c r="A17" s="18" t="s">
        <v>118</v>
      </c>
      <c r="B17" s="148">
        <f>SUM(F17,H17,B37,D37,F37,H37)</f>
        <v>224</v>
      </c>
      <c r="C17" s="32">
        <f>SUM(G17,I17,C37,E37,G37,I37)</f>
        <v>26655</v>
      </c>
      <c r="D17" s="32">
        <v>19797</v>
      </c>
      <c r="E17" s="32">
        <v>6858</v>
      </c>
      <c r="F17" s="32">
        <v>83</v>
      </c>
      <c r="G17" s="32">
        <v>1106</v>
      </c>
      <c r="H17" s="32">
        <v>82</v>
      </c>
      <c r="I17" s="32">
        <v>4399</v>
      </c>
      <c r="L17" s="215" t="s">
        <v>199</v>
      </c>
      <c r="M17" s="215"/>
      <c r="N17" s="148">
        <f>SUM(O17:P17)</f>
        <v>72</v>
      </c>
      <c r="O17" s="32">
        <v>60</v>
      </c>
      <c r="P17" s="184">
        <v>12</v>
      </c>
      <c r="Q17" s="32">
        <v>312</v>
      </c>
      <c r="R17" s="32">
        <v>91</v>
      </c>
      <c r="S17" s="149" t="s">
        <v>161</v>
      </c>
      <c r="T17" s="32">
        <v>39</v>
      </c>
    </row>
    <row r="18" spans="1:20" ht="18.75" customHeight="1">
      <c r="A18" s="86" t="s">
        <v>74</v>
      </c>
      <c r="B18" s="148">
        <f>SUM(F18,H18,B38,D38,F38,H38)</f>
        <v>12</v>
      </c>
      <c r="C18" s="32">
        <f>SUM(G18,I18,C38,E38,G38,I38)</f>
        <v>2073</v>
      </c>
      <c r="D18" s="32">
        <v>1859</v>
      </c>
      <c r="E18" s="32">
        <v>214</v>
      </c>
      <c r="F18" s="32">
        <v>1</v>
      </c>
      <c r="G18" s="32">
        <v>23</v>
      </c>
      <c r="H18" s="32">
        <v>4</v>
      </c>
      <c r="I18" s="32">
        <v>224</v>
      </c>
      <c r="L18" s="215"/>
      <c r="M18" s="216"/>
      <c r="N18" s="184"/>
      <c r="O18" s="184"/>
      <c r="P18" s="184"/>
      <c r="Q18" s="184"/>
      <c r="R18" s="184"/>
      <c r="S18" s="184"/>
      <c r="T18" s="184"/>
    </row>
    <row r="19" spans="1:20" ht="18.75" customHeight="1">
      <c r="A19" s="18" t="s">
        <v>117</v>
      </c>
      <c r="B19" s="148">
        <f>SUM(F19,H19,B39,D39,F39,H39)</f>
        <v>134</v>
      </c>
      <c r="C19" s="32">
        <f>SUM(G19,I19,C39,E39,G39,I39)</f>
        <v>14359</v>
      </c>
      <c r="D19" s="32">
        <v>12768</v>
      </c>
      <c r="E19" s="32">
        <v>1591</v>
      </c>
      <c r="F19" s="32">
        <v>56</v>
      </c>
      <c r="G19" s="32">
        <v>787</v>
      </c>
      <c r="H19" s="32">
        <v>38</v>
      </c>
      <c r="I19" s="32">
        <v>2095</v>
      </c>
      <c r="L19" s="215" t="s">
        <v>200</v>
      </c>
      <c r="M19" s="215"/>
      <c r="N19" s="148">
        <f>SUM(O19:P19)</f>
        <v>61</v>
      </c>
      <c r="O19" s="32">
        <v>53</v>
      </c>
      <c r="P19" s="184">
        <v>8</v>
      </c>
      <c r="Q19" s="32">
        <v>379</v>
      </c>
      <c r="R19" s="32">
        <v>110</v>
      </c>
      <c r="S19" s="149" t="s">
        <v>161</v>
      </c>
      <c r="T19" s="32">
        <v>92</v>
      </c>
    </row>
    <row r="20" spans="1:20" ht="18.75" customHeight="1">
      <c r="A20" s="18" t="s">
        <v>72</v>
      </c>
      <c r="B20" s="148">
        <f>SUM(F20,H20,B40,D40,F40,H40)</f>
        <v>86</v>
      </c>
      <c r="C20" s="32">
        <f>SUM(G20,I20,C40,E40,G40,I40)</f>
        <v>7426</v>
      </c>
      <c r="D20" s="32">
        <v>4527</v>
      </c>
      <c r="E20" s="32">
        <v>2899</v>
      </c>
      <c r="F20" s="32">
        <v>33</v>
      </c>
      <c r="G20" s="32">
        <v>411</v>
      </c>
      <c r="H20" s="32">
        <v>31</v>
      </c>
      <c r="I20" s="32">
        <v>1953</v>
      </c>
      <c r="L20" s="215" t="s">
        <v>201</v>
      </c>
      <c r="M20" s="215"/>
      <c r="N20" s="148">
        <f>SUM(O20:P20)</f>
        <v>66</v>
      </c>
      <c r="O20" s="32">
        <v>52</v>
      </c>
      <c r="P20" s="184">
        <v>14</v>
      </c>
      <c r="Q20" s="32">
        <v>357</v>
      </c>
      <c r="R20" s="32">
        <v>88</v>
      </c>
      <c r="S20" s="149">
        <v>1</v>
      </c>
      <c r="T20" s="32">
        <v>159</v>
      </c>
    </row>
    <row r="21" spans="1:20" ht="18.75" customHeight="1">
      <c r="A21" s="18" t="s">
        <v>116</v>
      </c>
      <c r="B21" s="148">
        <f>SUM(F21,H21,B41,D41,F41,H41)</f>
        <v>67</v>
      </c>
      <c r="C21" s="32">
        <f>SUM(G21,I21,C41,E41,G41,I41)</f>
        <v>9951</v>
      </c>
      <c r="D21" s="32">
        <v>4125</v>
      </c>
      <c r="E21" s="32">
        <v>5826</v>
      </c>
      <c r="F21" s="32">
        <v>17</v>
      </c>
      <c r="G21" s="149">
        <v>274</v>
      </c>
      <c r="H21" s="32">
        <v>27</v>
      </c>
      <c r="I21" s="32">
        <v>1606</v>
      </c>
      <c r="L21" s="215" t="s">
        <v>202</v>
      </c>
      <c r="M21" s="215"/>
      <c r="N21" s="148">
        <f>SUM(O21:P21)</f>
        <v>59</v>
      </c>
      <c r="O21" s="32">
        <v>48</v>
      </c>
      <c r="P21" s="184">
        <v>11</v>
      </c>
      <c r="Q21" s="32">
        <v>269</v>
      </c>
      <c r="R21" s="32">
        <v>75</v>
      </c>
      <c r="S21" s="149" t="s">
        <v>161</v>
      </c>
      <c r="T21" s="32">
        <v>89</v>
      </c>
    </row>
    <row r="22" spans="1:20" ht="18.75" customHeight="1">
      <c r="A22" s="18" t="s">
        <v>115</v>
      </c>
      <c r="B22" s="150" t="s">
        <v>97</v>
      </c>
      <c r="C22" s="149" t="s">
        <v>97</v>
      </c>
      <c r="D22" s="149" t="s">
        <v>97</v>
      </c>
      <c r="E22" s="149" t="s">
        <v>97</v>
      </c>
      <c r="F22" s="149" t="s">
        <v>111</v>
      </c>
      <c r="G22" s="149" t="s">
        <v>111</v>
      </c>
      <c r="H22" s="149" t="s">
        <v>111</v>
      </c>
      <c r="I22" s="149" t="s">
        <v>111</v>
      </c>
      <c r="L22" s="215" t="s">
        <v>203</v>
      </c>
      <c r="M22" s="215"/>
      <c r="N22" s="148">
        <f>SUM(O22:P22)</f>
        <v>64</v>
      </c>
      <c r="O22" s="32">
        <v>49</v>
      </c>
      <c r="P22" s="184">
        <v>15</v>
      </c>
      <c r="Q22" s="32">
        <v>340</v>
      </c>
      <c r="R22" s="32">
        <v>119</v>
      </c>
      <c r="S22" s="149">
        <v>1</v>
      </c>
      <c r="T22" s="32">
        <v>103</v>
      </c>
    </row>
    <row r="23" spans="1:20" ht="18.75" customHeight="1">
      <c r="A23" s="18" t="s">
        <v>114</v>
      </c>
      <c r="B23" s="148">
        <f>SUM(F23,H23,B43,D43,F43,H43)</f>
        <v>145</v>
      </c>
      <c r="C23" s="32">
        <f>SUM(G23,I23,C43,E43,G43,I43)</f>
        <v>17533</v>
      </c>
      <c r="D23" s="32">
        <v>7778</v>
      </c>
      <c r="E23" s="32">
        <v>9755</v>
      </c>
      <c r="F23" s="32">
        <v>52</v>
      </c>
      <c r="G23" s="32">
        <v>663</v>
      </c>
      <c r="H23" s="32">
        <v>44</v>
      </c>
      <c r="I23" s="32">
        <v>2479</v>
      </c>
      <c r="L23" s="215"/>
      <c r="M23" s="216"/>
      <c r="N23" s="184"/>
      <c r="O23" s="184"/>
      <c r="P23" s="184"/>
      <c r="Q23" s="184"/>
      <c r="R23" s="184"/>
      <c r="S23" s="184"/>
      <c r="T23" s="184"/>
    </row>
    <row r="24" spans="1:20" ht="18.75" customHeight="1">
      <c r="A24" s="18" t="s">
        <v>113</v>
      </c>
      <c r="B24" s="148">
        <f>SUM(F24,H24,B44,D44,F44,H44)</f>
        <v>71</v>
      </c>
      <c r="C24" s="32">
        <f>SUM(G24,I24,C44,E44,G44,I44)</f>
        <v>14100</v>
      </c>
      <c r="D24" s="32">
        <v>8585</v>
      </c>
      <c r="E24" s="32">
        <v>5515</v>
      </c>
      <c r="F24" s="32">
        <v>13</v>
      </c>
      <c r="G24" s="32">
        <v>190</v>
      </c>
      <c r="H24" s="32">
        <v>21</v>
      </c>
      <c r="I24" s="32">
        <v>1355</v>
      </c>
      <c r="L24" s="215" t="s">
        <v>204</v>
      </c>
      <c r="M24" s="215"/>
      <c r="N24" s="148">
        <f>SUM(O24:P24)</f>
        <v>54</v>
      </c>
      <c r="O24" s="32">
        <v>45</v>
      </c>
      <c r="P24" s="184">
        <v>9</v>
      </c>
      <c r="Q24" s="32">
        <v>244</v>
      </c>
      <c r="R24" s="32">
        <v>97</v>
      </c>
      <c r="S24" s="149">
        <v>1</v>
      </c>
      <c r="T24" s="32">
        <v>26</v>
      </c>
    </row>
    <row r="25" spans="1:20" ht="18.75" customHeight="1">
      <c r="A25" s="20" t="s">
        <v>112</v>
      </c>
      <c r="B25" s="147">
        <f>SUM(F25,H25,B45,D45,F45,H45)</f>
        <v>1</v>
      </c>
      <c r="C25" s="34">
        <f>SUM(G25,I25,C45,E45,G45,I45)</f>
        <v>16</v>
      </c>
      <c r="D25" s="34">
        <v>13</v>
      </c>
      <c r="E25" s="34">
        <v>3</v>
      </c>
      <c r="F25" s="146">
        <v>1</v>
      </c>
      <c r="G25" s="146">
        <v>16</v>
      </c>
      <c r="H25" s="146" t="s">
        <v>111</v>
      </c>
      <c r="I25" s="146" t="s">
        <v>111</v>
      </c>
      <c r="L25" s="191" t="s">
        <v>194</v>
      </c>
      <c r="M25" s="190"/>
      <c r="N25" s="148">
        <f>SUM(O25:P25)</f>
        <v>76</v>
      </c>
      <c r="O25" s="32">
        <v>73</v>
      </c>
      <c r="P25" s="184">
        <v>3</v>
      </c>
      <c r="Q25" s="32">
        <v>394</v>
      </c>
      <c r="R25" s="32">
        <v>135</v>
      </c>
      <c r="S25" s="149" t="s">
        <v>161</v>
      </c>
      <c r="T25" s="32">
        <v>41</v>
      </c>
    </row>
    <row r="26" spans="1:20" ht="18.75" customHeight="1" thickBot="1">
      <c r="A26" s="4"/>
      <c r="B26" s="4"/>
      <c r="C26" s="4"/>
      <c r="D26" s="4"/>
      <c r="E26" s="4"/>
      <c r="F26" s="4"/>
      <c r="G26" s="4"/>
      <c r="H26" s="4"/>
      <c r="I26" s="4"/>
      <c r="L26" s="189"/>
      <c r="M26" s="188" t="s">
        <v>195</v>
      </c>
      <c r="N26" s="148">
        <f>SUM(O26:P26)</f>
        <v>52</v>
      </c>
      <c r="O26" s="32">
        <v>41</v>
      </c>
      <c r="P26" s="184">
        <v>11</v>
      </c>
      <c r="Q26" s="32">
        <v>334</v>
      </c>
      <c r="R26" s="32">
        <v>154</v>
      </c>
      <c r="S26" s="149">
        <v>2</v>
      </c>
      <c r="T26" s="32">
        <v>60</v>
      </c>
    </row>
    <row r="27" spans="1:20" ht="18.75" customHeight="1">
      <c r="A27" s="145" t="s">
        <v>129</v>
      </c>
      <c r="B27" s="144" t="s">
        <v>128</v>
      </c>
      <c r="C27" s="142"/>
      <c r="D27" s="143" t="s">
        <v>127</v>
      </c>
      <c r="E27" s="142"/>
      <c r="F27" s="140" t="s">
        <v>126</v>
      </c>
      <c r="G27" s="141"/>
      <c r="H27" s="140" t="s">
        <v>125</v>
      </c>
      <c r="I27" s="139"/>
      <c r="L27" s="189"/>
      <c r="M27" s="188" t="s">
        <v>196</v>
      </c>
      <c r="N27" s="148">
        <f>SUM(O27:P27)</f>
        <v>64</v>
      </c>
      <c r="O27" s="32">
        <v>57</v>
      </c>
      <c r="P27" s="184">
        <v>7</v>
      </c>
      <c r="Q27" s="32">
        <v>350</v>
      </c>
      <c r="R27" s="32">
        <v>151</v>
      </c>
      <c r="S27" s="149" t="s">
        <v>161</v>
      </c>
      <c r="T27" s="32">
        <v>88</v>
      </c>
    </row>
    <row r="28" spans="1:20" ht="18.75" customHeight="1">
      <c r="A28" s="70"/>
      <c r="B28" s="92" t="s">
        <v>124</v>
      </c>
      <c r="C28" s="92" t="s">
        <v>123</v>
      </c>
      <c r="D28" s="92" t="s">
        <v>124</v>
      </c>
      <c r="E28" s="138" t="s">
        <v>123</v>
      </c>
      <c r="F28" s="92" t="s">
        <v>124</v>
      </c>
      <c r="G28" s="92" t="s">
        <v>123</v>
      </c>
      <c r="H28" s="137" t="s">
        <v>124</v>
      </c>
      <c r="I28" s="136" t="s">
        <v>123</v>
      </c>
      <c r="L28" s="176"/>
      <c r="M28" s="187"/>
      <c r="N28" s="184"/>
      <c r="O28" s="184"/>
      <c r="P28" s="184"/>
      <c r="Q28" s="184"/>
      <c r="R28" s="184"/>
      <c r="S28" s="184"/>
      <c r="T28" s="184"/>
    </row>
    <row r="29" spans="1:20" ht="18.75" customHeight="1">
      <c r="A29" s="135" t="s">
        <v>122</v>
      </c>
      <c r="B29" s="6">
        <v>186</v>
      </c>
      <c r="C29" s="6">
        <v>32707</v>
      </c>
      <c r="D29" s="6">
        <v>37</v>
      </c>
      <c r="E29" s="6">
        <v>13368</v>
      </c>
      <c r="F29" s="6">
        <v>26</v>
      </c>
      <c r="G29" s="6">
        <v>17222</v>
      </c>
      <c r="H29" s="6">
        <v>12</v>
      </c>
      <c r="I29" s="6">
        <v>20415</v>
      </c>
      <c r="L29" s="85" t="s">
        <v>174</v>
      </c>
      <c r="M29" s="39"/>
      <c r="N29" s="148">
        <f>SUM(O29:P29)</f>
        <v>96</v>
      </c>
      <c r="O29" s="32">
        <v>83</v>
      </c>
      <c r="P29" s="184">
        <v>13</v>
      </c>
      <c r="Q29" s="32">
        <v>408</v>
      </c>
      <c r="R29" s="32">
        <v>163</v>
      </c>
      <c r="S29" s="149" t="s">
        <v>161</v>
      </c>
      <c r="T29" s="32">
        <v>79</v>
      </c>
    </row>
    <row r="30" spans="1:20" ht="18.75" customHeight="1">
      <c r="A30" s="167" t="s">
        <v>144</v>
      </c>
      <c r="B30" s="6">
        <v>175</v>
      </c>
      <c r="C30" s="6">
        <v>31626</v>
      </c>
      <c r="D30" s="6">
        <v>37</v>
      </c>
      <c r="E30" s="6">
        <v>13416</v>
      </c>
      <c r="F30" s="6">
        <v>26</v>
      </c>
      <c r="G30" s="6">
        <v>16739</v>
      </c>
      <c r="H30" s="6">
        <v>12</v>
      </c>
      <c r="I30" s="6">
        <v>19835</v>
      </c>
      <c r="L30" s="85" t="s">
        <v>173</v>
      </c>
      <c r="M30" s="39"/>
      <c r="N30" s="148">
        <f>SUM(N31:N39)</f>
        <v>390</v>
      </c>
      <c r="O30" s="32">
        <f>SUM(O31:O39)</f>
        <v>322</v>
      </c>
      <c r="P30" s="32">
        <f>SUM(P31:P39)</f>
        <v>68</v>
      </c>
      <c r="Q30" s="32">
        <f>SUM(Q31:Q39)</f>
        <v>2469</v>
      </c>
      <c r="R30" s="32">
        <f>SUM(R31:R39)</f>
        <v>883</v>
      </c>
      <c r="S30" s="32">
        <f>SUM(S31:S39)</f>
        <v>6</v>
      </c>
      <c r="T30" s="32">
        <f>SUM(T31:T39)</f>
        <v>712</v>
      </c>
    </row>
    <row r="31" spans="1:20" ht="18.75" customHeight="1">
      <c r="A31" s="167" t="s">
        <v>145</v>
      </c>
      <c r="B31" s="6">
        <v>176</v>
      </c>
      <c r="C31" s="6">
        <v>30990</v>
      </c>
      <c r="D31" s="6">
        <v>34</v>
      </c>
      <c r="E31" s="6">
        <v>11863</v>
      </c>
      <c r="F31" s="6">
        <v>27</v>
      </c>
      <c r="G31" s="6">
        <v>17766</v>
      </c>
      <c r="H31" s="6">
        <v>13</v>
      </c>
      <c r="I31" s="6">
        <v>20623</v>
      </c>
      <c r="L31" s="185"/>
      <c r="M31" s="18" t="s">
        <v>172</v>
      </c>
      <c r="N31" s="148">
        <f>SUM(O31:P31)</f>
        <v>8</v>
      </c>
      <c r="O31" s="32">
        <v>4</v>
      </c>
      <c r="P31" s="184">
        <v>4</v>
      </c>
      <c r="Q31" s="32">
        <v>128</v>
      </c>
      <c r="R31" s="32">
        <v>32</v>
      </c>
      <c r="S31" s="149">
        <v>2</v>
      </c>
      <c r="T31" s="32">
        <v>59</v>
      </c>
    </row>
    <row r="32" spans="1:20" ht="18.75" customHeight="1">
      <c r="A32" s="167" t="s">
        <v>146</v>
      </c>
      <c r="B32" s="6">
        <v>177</v>
      </c>
      <c r="C32" s="6">
        <v>31137</v>
      </c>
      <c r="D32" s="6">
        <v>33</v>
      </c>
      <c r="E32" s="6">
        <v>12056</v>
      </c>
      <c r="F32" s="6">
        <v>23</v>
      </c>
      <c r="G32" s="6">
        <v>15273</v>
      </c>
      <c r="H32" s="6">
        <v>13</v>
      </c>
      <c r="I32" s="6">
        <v>19929</v>
      </c>
      <c r="L32" s="185"/>
      <c r="M32" s="18" t="s">
        <v>171</v>
      </c>
      <c r="N32" s="148">
        <f>SUM(O32:P32)</f>
        <v>114</v>
      </c>
      <c r="O32" s="32">
        <v>93</v>
      </c>
      <c r="P32" s="184">
        <v>21</v>
      </c>
      <c r="Q32" s="32">
        <v>612</v>
      </c>
      <c r="R32" s="32">
        <v>289</v>
      </c>
      <c r="S32" s="32">
        <v>1</v>
      </c>
      <c r="T32" s="32">
        <v>90</v>
      </c>
    </row>
    <row r="33" spans="1:20" ht="18.75" customHeight="1">
      <c r="A33" s="134">
        <v>10</v>
      </c>
      <c r="B33" s="133">
        <f>SUM(B34:B45)</f>
        <v>173</v>
      </c>
      <c r="C33" s="22">
        <f>SUM(C34:C45)</f>
        <v>29895</v>
      </c>
      <c r="D33" s="22">
        <f>SUM(D34:D45)</f>
        <v>35</v>
      </c>
      <c r="E33" s="22">
        <f>SUM(E34:E45)</f>
        <v>12699</v>
      </c>
      <c r="F33" s="22">
        <f>SUM(F34:F45)</f>
        <v>22</v>
      </c>
      <c r="G33" s="22">
        <f>SUM(G34:G45)</f>
        <v>14700</v>
      </c>
      <c r="H33" s="22">
        <f>SUM(H34:H45)</f>
        <v>13</v>
      </c>
      <c r="I33" s="22">
        <f>SUM(I34:I45)</f>
        <v>19518</v>
      </c>
      <c r="L33" s="185"/>
      <c r="M33" s="18" t="s">
        <v>170</v>
      </c>
      <c r="N33" s="148">
        <f>SUM(O33:P33)</f>
        <v>40</v>
      </c>
      <c r="O33" s="32">
        <v>27</v>
      </c>
      <c r="P33" s="184">
        <v>13</v>
      </c>
      <c r="Q33" s="32">
        <v>422</v>
      </c>
      <c r="R33" s="32">
        <v>124</v>
      </c>
      <c r="S33" s="149">
        <v>1</v>
      </c>
      <c r="T33" s="32">
        <v>209</v>
      </c>
    </row>
    <row r="34" spans="1:20" ht="18.75" customHeight="1">
      <c r="A34" s="18" t="s">
        <v>121</v>
      </c>
      <c r="B34" s="132" t="s">
        <v>111</v>
      </c>
      <c r="C34" s="132" t="s">
        <v>111</v>
      </c>
      <c r="D34" s="132" t="s">
        <v>111</v>
      </c>
      <c r="E34" s="132" t="s">
        <v>111</v>
      </c>
      <c r="F34" s="132" t="s">
        <v>111</v>
      </c>
      <c r="G34" s="132" t="s">
        <v>111</v>
      </c>
      <c r="H34" s="132" t="s">
        <v>111</v>
      </c>
      <c r="I34" s="132" t="s">
        <v>111</v>
      </c>
      <c r="L34" s="185"/>
      <c r="M34" s="18" t="s">
        <v>169</v>
      </c>
      <c r="N34" s="148">
        <f>SUM(O34:P34)</f>
        <v>16</v>
      </c>
      <c r="O34" s="32">
        <v>12</v>
      </c>
      <c r="P34" s="184">
        <v>4</v>
      </c>
      <c r="Q34" s="32">
        <v>57</v>
      </c>
      <c r="R34" s="32">
        <v>25</v>
      </c>
      <c r="S34" s="149" t="s">
        <v>161</v>
      </c>
      <c r="T34" s="149">
        <v>24</v>
      </c>
    </row>
    <row r="35" spans="1:20" ht="18.75" customHeight="1">
      <c r="A35" s="18" t="s">
        <v>120</v>
      </c>
      <c r="B35" s="132" t="s">
        <v>111</v>
      </c>
      <c r="C35" s="132" t="s">
        <v>111</v>
      </c>
      <c r="D35" s="132" t="s">
        <v>111</v>
      </c>
      <c r="E35" s="132" t="s">
        <v>111</v>
      </c>
      <c r="F35" s="132" t="s">
        <v>111</v>
      </c>
      <c r="G35" s="132" t="s">
        <v>111</v>
      </c>
      <c r="H35" s="132" t="s">
        <v>111</v>
      </c>
      <c r="I35" s="132" t="s">
        <v>111</v>
      </c>
      <c r="L35" s="185"/>
      <c r="M35" s="18" t="s">
        <v>168</v>
      </c>
      <c r="N35" s="148">
        <f>SUM(O35:P35)</f>
        <v>13</v>
      </c>
      <c r="O35" s="32">
        <v>13</v>
      </c>
      <c r="P35" s="186" t="s">
        <v>161</v>
      </c>
      <c r="Q35" s="32">
        <v>121</v>
      </c>
      <c r="R35" s="32">
        <v>53</v>
      </c>
      <c r="S35" s="149" t="s">
        <v>161</v>
      </c>
      <c r="T35" s="149" t="s">
        <v>161</v>
      </c>
    </row>
    <row r="36" spans="1:20" ht="18.75" customHeight="1">
      <c r="A36" s="18" t="s">
        <v>119</v>
      </c>
      <c r="B36" s="6">
        <v>2</v>
      </c>
      <c r="C36" s="6">
        <v>473</v>
      </c>
      <c r="D36" s="6">
        <v>3</v>
      </c>
      <c r="E36" s="6">
        <v>972</v>
      </c>
      <c r="F36" s="6">
        <v>1</v>
      </c>
      <c r="G36" s="6">
        <v>835</v>
      </c>
      <c r="H36" s="132" t="s">
        <v>111</v>
      </c>
      <c r="I36" s="132" t="s">
        <v>111</v>
      </c>
      <c r="L36" s="185"/>
      <c r="M36" s="18" t="s">
        <v>167</v>
      </c>
      <c r="N36" s="148">
        <f>SUM(O36:P36)</f>
        <v>36</v>
      </c>
      <c r="O36" s="32">
        <v>34</v>
      </c>
      <c r="P36" s="184">
        <v>2</v>
      </c>
      <c r="Q36" s="32">
        <v>149</v>
      </c>
      <c r="R36" s="32">
        <v>66</v>
      </c>
      <c r="S36" s="149" t="s">
        <v>161</v>
      </c>
      <c r="T36" s="32">
        <v>25</v>
      </c>
    </row>
    <row r="37" spans="1:20" ht="18.75" customHeight="1">
      <c r="A37" s="18" t="s">
        <v>118</v>
      </c>
      <c r="B37" s="6">
        <v>43</v>
      </c>
      <c r="C37" s="6">
        <v>7173</v>
      </c>
      <c r="D37" s="6">
        <v>5</v>
      </c>
      <c r="E37" s="6">
        <v>1851</v>
      </c>
      <c r="F37" s="6">
        <v>5</v>
      </c>
      <c r="G37" s="6">
        <v>3841</v>
      </c>
      <c r="H37" s="6">
        <v>6</v>
      </c>
      <c r="I37" s="6">
        <v>8285</v>
      </c>
      <c r="L37" s="185"/>
      <c r="M37" s="18" t="s">
        <v>166</v>
      </c>
      <c r="N37" s="148">
        <f>SUM(O37:P37)</f>
        <v>52</v>
      </c>
      <c r="O37" s="32">
        <v>48</v>
      </c>
      <c r="P37" s="184">
        <v>4</v>
      </c>
      <c r="Q37" s="32">
        <v>255</v>
      </c>
      <c r="R37" s="32">
        <v>117</v>
      </c>
      <c r="S37" s="149" t="s">
        <v>161</v>
      </c>
      <c r="T37" s="32">
        <v>41</v>
      </c>
    </row>
    <row r="38" spans="1:20" ht="18.75" customHeight="1">
      <c r="A38" s="86" t="s">
        <v>74</v>
      </c>
      <c r="B38" s="6">
        <v>4</v>
      </c>
      <c r="C38" s="6">
        <v>567</v>
      </c>
      <c r="D38" s="6">
        <v>2</v>
      </c>
      <c r="E38" s="6">
        <v>667</v>
      </c>
      <c r="F38" s="6">
        <v>1</v>
      </c>
      <c r="G38" s="6">
        <v>592</v>
      </c>
      <c r="H38" s="132" t="s">
        <v>111</v>
      </c>
      <c r="I38" s="132" t="s">
        <v>111</v>
      </c>
      <c r="L38" s="185"/>
      <c r="M38" s="18" t="s">
        <v>165</v>
      </c>
      <c r="N38" s="148">
        <f>SUM(O38:P38)</f>
        <v>33</v>
      </c>
      <c r="O38" s="32">
        <v>25</v>
      </c>
      <c r="P38" s="184">
        <v>8</v>
      </c>
      <c r="Q38" s="32">
        <v>304</v>
      </c>
      <c r="R38" s="32">
        <v>32</v>
      </c>
      <c r="S38" s="149">
        <v>2</v>
      </c>
      <c r="T38" s="32">
        <v>186</v>
      </c>
    </row>
    <row r="39" spans="1:20" ht="18.75" customHeight="1">
      <c r="A39" s="18" t="s">
        <v>117</v>
      </c>
      <c r="B39" s="6">
        <v>31</v>
      </c>
      <c r="C39" s="6">
        <v>5596</v>
      </c>
      <c r="D39" s="6">
        <v>4</v>
      </c>
      <c r="E39" s="6">
        <v>1402</v>
      </c>
      <c r="F39" s="6">
        <v>3</v>
      </c>
      <c r="G39" s="6">
        <v>2041</v>
      </c>
      <c r="H39" s="6">
        <v>2</v>
      </c>
      <c r="I39" s="6">
        <v>2438</v>
      </c>
      <c r="L39" s="185"/>
      <c r="M39" s="18" t="s">
        <v>164</v>
      </c>
      <c r="N39" s="148">
        <f>SUM(O39:P39)</f>
        <v>78</v>
      </c>
      <c r="O39" s="32">
        <v>66</v>
      </c>
      <c r="P39" s="184">
        <v>12</v>
      </c>
      <c r="Q39" s="32">
        <v>421</v>
      </c>
      <c r="R39" s="32">
        <v>145</v>
      </c>
      <c r="S39" s="149" t="s">
        <v>161</v>
      </c>
      <c r="T39" s="32">
        <v>78</v>
      </c>
    </row>
    <row r="40" spans="1:20" ht="18.75" customHeight="1">
      <c r="A40" s="18" t="s">
        <v>72</v>
      </c>
      <c r="B40" s="6">
        <v>17</v>
      </c>
      <c r="C40" s="6">
        <v>3155</v>
      </c>
      <c r="D40" s="6">
        <v>4</v>
      </c>
      <c r="E40" s="6">
        <v>1367</v>
      </c>
      <c r="F40" s="6">
        <v>1</v>
      </c>
      <c r="G40" s="6">
        <v>540</v>
      </c>
      <c r="H40" s="132" t="s">
        <v>111</v>
      </c>
      <c r="I40" s="132" t="s">
        <v>111</v>
      </c>
      <c r="L40" s="85" t="s">
        <v>163</v>
      </c>
      <c r="M40" s="39"/>
      <c r="N40" s="148">
        <f>SUM(O40:P40)</f>
        <v>49</v>
      </c>
      <c r="O40" s="32">
        <v>39</v>
      </c>
      <c r="P40" s="184">
        <v>10</v>
      </c>
      <c r="Q40" s="32">
        <v>362</v>
      </c>
      <c r="R40" s="32">
        <v>50</v>
      </c>
      <c r="S40" s="149" t="s">
        <v>161</v>
      </c>
      <c r="T40" s="32">
        <v>223</v>
      </c>
    </row>
    <row r="41" spans="1:20" ht="18.75" customHeight="1">
      <c r="A41" s="18" t="s">
        <v>116</v>
      </c>
      <c r="B41" s="6">
        <v>14</v>
      </c>
      <c r="C41" s="6">
        <v>2223</v>
      </c>
      <c r="D41" s="6">
        <v>3</v>
      </c>
      <c r="E41" s="6">
        <v>1244</v>
      </c>
      <c r="F41" s="6">
        <v>5</v>
      </c>
      <c r="G41" s="6">
        <v>3154</v>
      </c>
      <c r="H41" s="6">
        <v>1</v>
      </c>
      <c r="I41" s="6">
        <v>1450</v>
      </c>
      <c r="L41" s="85" t="s">
        <v>72</v>
      </c>
      <c r="M41" s="39"/>
      <c r="N41" s="148">
        <f>SUM(O41:P41)</f>
        <v>131</v>
      </c>
      <c r="O41" s="32">
        <v>110</v>
      </c>
      <c r="P41" s="184">
        <v>21</v>
      </c>
      <c r="Q41" s="32">
        <v>478</v>
      </c>
      <c r="R41" s="32">
        <v>97</v>
      </c>
      <c r="S41" s="149" t="s">
        <v>161</v>
      </c>
      <c r="T41" s="32">
        <v>82</v>
      </c>
    </row>
    <row r="42" spans="1:20" ht="18.75" customHeight="1">
      <c r="A42" s="18" t="s">
        <v>115</v>
      </c>
      <c r="B42" s="132" t="s">
        <v>111</v>
      </c>
      <c r="C42" s="132" t="s">
        <v>111</v>
      </c>
      <c r="D42" s="132" t="s">
        <v>111</v>
      </c>
      <c r="E42" s="132" t="s">
        <v>111</v>
      </c>
      <c r="F42" s="132" t="s">
        <v>111</v>
      </c>
      <c r="G42" s="132" t="s">
        <v>111</v>
      </c>
      <c r="H42" s="132" t="s">
        <v>111</v>
      </c>
      <c r="I42" s="132" t="s">
        <v>111</v>
      </c>
      <c r="L42" s="85" t="s">
        <v>162</v>
      </c>
      <c r="M42" s="39"/>
      <c r="N42" s="148">
        <f>SUM(O42:P42)</f>
        <v>7</v>
      </c>
      <c r="O42" s="32">
        <v>4</v>
      </c>
      <c r="P42" s="184">
        <v>3</v>
      </c>
      <c r="Q42" s="32">
        <v>46</v>
      </c>
      <c r="R42" s="149">
        <v>1</v>
      </c>
      <c r="S42" s="149" t="s">
        <v>161</v>
      </c>
      <c r="T42" s="32">
        <v>33</v>
      </c>
    </row>
    <row r="43" spans="1:20" ht="18.75" customHeight="1">
      <c r="A43" s="18" t="s">
        <v>114</v>
      </c>
      <c r="B43" s="6">
        <v>35</v>
      </c>
      <c r="C43" s="6">
        <v>6186</v>
      </c>
      <c r="D43" s="6">
        <v>9</v>
      </c>
      <c r="E43" s="6">
        <v>3140</v>
      </c>
      <c r="F43" s="6">
        <v>3</v>
      </c>
      <c r="G43" s="6">
        <v>1853</v>
      </c>
      <c r="H43" s="6">
        <v>2</v>
      </c>
      <c r="I43" s="6">
        <v>3212</v>
      </c>
      <c r="L43" s="85" t="s">
        <v>160</v>
      </c>
      <c r="M43" s="39"/>
      <c r="N43" s="148">
        <f>SUM(O43:P43)</f>
        <v>86</v>
      </c>
      <c r="O43" s="32">
        <v>61</v>
      </c>
      <c r="P43" s="184">
        <v>25</v>
      </c>
      <c r="Q43" s="32">
        <v>406</v>
      </c>
      <c r="R43" s="32">
        <v>134</v>
      </c>
      <c r="S43" s="149">
        <v>1</v>
      </c>
      <c r="T43" s="32">
        <v>108</v>
      </c>
    </row>
    <row r="44" spans="1:20" ht="18.75" customHeight="1">
      <c r="A44" s="18" t="s">
        <v>113</v>
      </c>
      <c r="B44" s="6">
        <v>27</v>
      </c>
      <c r="C44" s="6">
        <v>4522</v>
      </c>
      <c r="D44" s="6">
        <v>5</v>
      </c>
      <c r="E44" s="6">
        <v>2056</v>
      </c>
      <c r="F44" s="6">
        <v>3</v>
      </c>
      <c r="G44" s="6">
        <v>1844</v>
      </c>
      <c r="H44" s="6">
        <v>2</v>
      </c>
      <c r="I44" s="6">
        <v>4133</v>
      </c>
      <c r="L44" s="71" t="s">
        <v>159</v>
      </c>
      <c r="M44" s="183"/>
      <c r="N44" s="147">
        <f>SUM(O44:P44)</f>
        <v>4</v>
      </c>
      <c r="O44" s="69">
        <v>3</v>
      </c>
      <c r="P44" s="182">
        <v>1</v>
      </c>
      <c r="Q44" s="69">
        <v>17</v>
      </c>
      <c r="R44" s="69">
        <v>12</v>
      </c>
      <c r="S44" s="146" t="s">
        <v>97</v>
      </c>
      <c r="T44" s="146">
        <v>11</v>
      </c>
    </row>
    <row r="45" spans="1:20" ht="18.75" customHeight="1">
      <c r="A45" s="20" t="s">
        <v>112</v>
      </c>
      <c r="B45" s="131" t="s">
        <v>111</v>
      </c>
      <c r="C45" s="131" t="s">
        <v>111</v>
      </c>
      <c r="D45" s="131" t="s">
        <v>111</v>
      </c>
      <c r="E45" s="131" t="s">
        <v>111</v>
      </c>
      <c r="F45" s="131" t="s">
        <v>111</v>
      </c>
      <c r="G45" s="131" t="s">
        <v>111</v>
      </c>
      <c r="H45" s="131" t="s">
        <v>111</v>
      </c>
      <c r="I45" s="131" t="s">
        <v>111</v>
      </c>
      <c r="L45" s="111" t="s">
        <v>158</v>
      </c>
      <c r="M45" s="9"/>
      <c r="N45" s="9"/>
      <c r="O45" s="6"/>
      <c r="P45" s="6"/>
      <c r="Q45" s="6"/>
      <c r="R45" s="176"/>
      <c r="S45" s="176"/>
      <c r="T45" s="176"/>
    </row>
    <row r="46" spans="1:20" ht="18.75" customHeight="1">
      <c r="A46" s="9" t="s">
        <v>110</v>
      </c>
      <c r="B46" s="9"/>
      <c r="C46" s="9"/>
      <c r="D46" s="9"/>
      <c r="E46" s="9"/>
      <c r="F46" s="9"/>
      <c r="G46" s="9"/>
      <c r="H46" s="9"/>
      <c r="I46" s="9"/>
      <c r="L46" s="9" t="s">
        <v>157</v>
      </c>
      <c r="M46" s="9"/>
      <c r="N46" s="9"/>
      <c r="O46" s="6"/>
      <c r="P46" s="6"/>
      <c r="Q46" s="6"/>
      <c r="R46" s="176"/>
      <c r="S46" s="176"/>
      <c r="T46" s="176"/>
    </row>
    <row r="47" spans="1:20" ht="18.75" customHeight="1">
      <c r="A47" s="9"/>
      <c r="B47" s="9"/>
      <c r="C47" s="9"/>
      <c r="D47" s="9"/>
      <c r="E47" s="9"/>
      <c r="F47" s="9"/>
      <c r="G47" s="9"/>
      <c r="H47" s="9"/>
      <c r="I47" s="9"/>
      <c r="L47" s="9"/>
      <c r="M47" s="9"/>
      <c r="N47" s="9"/>
      <c r="O47" s="6"/>
      <c r="P47" s="6"/>
      <c r="Q47" s="6"/>
      <c r="R47" s="176"/>
      <c r="S47" s="176"/>
      <c r="T47" s="176"/>
    </row>
    <row r="49" spans="1:14" ht="18.75" customHeight="1">
      <c r="A49" s="35" t="s">
        <v>155</v>
      </c>
      <c r="B49" s="35"/>
      <c r="C49" s="35"/>
      <c r="D49" s="35"/>
      <c r="E49" s="35"/>
      <c r="F49" s="35"/>
      <c r="G49" s="35"/>
      <c r="H49" s="35"/>
      <c r="I49" s="35"/>
      <c r="J49" s="35"/>
      <c r="K49" s="35"/>
      <c r="L49" s="35"/>
      <c r="M49" s="35"/>
      <c r="N49" s="35"/>
    </row>
    <row r="50" spans="1:14" ht="18.75" customHeight="1">
      <c r="A50" s="109" t="s">
        <v>156</v>
      </c>
      <c r="B50" s="109"/>
      <c r="C50" s="109"/>
      <c r="D50" s="109"/>
      <c r="E50" s="109"/>
      <c r="F50" s="109"/>
      <c r="G50" s="109"/>
      <c r="H50" s="109"/>
      <c r="I50" s="109"/>
      <c r="J50" s="109"/>
      <c r="K50" s="109"/>
      <c r="L50" s="109"/>
      <c r="M50" s="109"/>
      <c r="N50" s="109"/>
    </row>
    <row r="51" spans="1:7" ht="18.75" customHeight="1" thickBot="1">
      <c r="A51" s="176"/>
      <c r="B51" s="176"/>
      <c r="C51" s="176"/>
      <c r="D51" s="176"/>
      <c r="E51" s="176"/>
      <c r="F51" s="176"/>
      <c r="G51" s="176"/>
    </row>
    <row r="52" spans="1:14" ht="18.75" customHeight="1">
      <c r="A52" s="177" t="s">
        <v>152</v>
      </c>
      <c r="B52" s="55" t="s">
        <v>193</v>
      </c>
      <c r="C52" s="142"/>
      <c r="D52" s="143" t="s">
        <v>151</v>
      </c>
      <c r="E52" s="142"/>
      <c r="F52" s="143" t="s">
        <v>150</v>
      </c>
      <c r="G52" s="144"/>
      <c r="H52" s="140" t="s">
        <v>149</v>
      </c>
      <c r="I52" s="141"/>
      <c r="J52" s="140" t="s">
        <v>148</v>
      </c>
      <c r="K52" s="141"/>
      <c r="L52" s="55" t="s">
        <v>191</v>
      </c>
      <c r="M52" s="144"/>
      <c r="N52" s="144"/>
    </row>
    <row r="53" spans="1:14" ht="18.75" customHeight="1">
      <c r="A53" s="172"/>
      <c r="B53" s="93" t="s">
        <v>147</v>
      </c>
      <c r="C53" s="92" t="s">
        <v>123</v>
      </c>
      <c r="D53" s="93" t="s">
        <v>147</v>
      </c>
      <c r="E53" s="92" t="s">
        <v>123</v>
      </c>
      <c r="F53" s="90" t="s">
        <v>147</v>
      </c>
      <c r="G53" s="94" t="s">
        <v>123</v>
      </c>
      <c r="H53" s="170" t="s">
        <v>147</v>
      </c>
      <c r="I53" s="171" t="s">
        <v>123</v>
      </c>
      <c r="J53" s="170" t="s">
        <v>147</v>
      </c>
      <c r="K53" s="92" t="s">
        <v>123</v>
      </c>
      <c r="L53" s="211" t="s">
        <v>192</v>
      </c>
      <c r="M53" s="212"/>
      <c r="N53" s="94" t="s">
        <v>123</v>
      </c>
    </row>
    <row r="54" spans="1:14" ht="18.75" customHeight="1">
      <c r="A54" s="135" t="s">
        <v>122</v>
      </c>
      <c r="B54" s="151">
        <f>SUM(D54,F54,H54,J54,L54)</f>
        <v>805</v>
      </c>
      <c r="C54" s="30">
        <f>SUM(E54,G54,I54,K54,N54)</f>
        <v>102869</v>
      </c>
      <c r="D54" s="6">
        <v>673</v>
      </c>
      <c r="E54" s="6">
        <v>73762</v>
      </c>
      <c r="F54" s="6">
        <v>21</v>
      </c>
      <c r="G54" s="6">
        <v>2935</v>
      </c>
      <c r="H54" s="6">
        <v>10</v>
      </c>
      <c r="I54" s="6">
        <v>1543</v>
      </c>
      <c r="J54" s="6">
        <v>36</v>
      </c>
      <c r="K54" s="6">
        <v>3675</v>
      </c>
      <c r="L54" s="210">
        <v>65</v>
      </c>
      <c r="M54" s="210"/>
      <c r="N54" s="6">
        <v>20954</v>
      </c>
    </row>
    <row r="55" spans="1:14" ht="18.75" customHeight="1">
      <c r="A55" s="167" t="s">
        <v>144</v>
      </c>
      <c r="B55" s="148">
        <f>SUM(D55,F55,H55,J55,L55)</f>
        <v>798</v>
      </c>
      <c r="C55" s="32">
        <f>SUM(E55,G55,I55,K55,N55)</f>
        <v>102004</v>
      </c>
      <c r="D55" s="6">
        <v>667</v>
      </c>
      <c r="E55" s="6">
        <v>72756</v>
      </c>
      <c r="F55" s="6">
        <v>21</v>
      </c>
      <c r="G55" s="6">
        <v>2883</v>
      </c>
      <c r="H55" s="6">
        <v>10</v>
      </c>
      <c r="I55" s="6">
        <v>1576</v>
      </c>
      <c r="J55" s="6">
        <v>36</v>
      </c>
      <c r="K55" s="6">
        <v>3677</v>
      </c>
      <c r="L55" s="210">
        <v>64</v>
      </c>
      <c r="M55" s="210"/>
      <c r="N55" s="6">
        <v>21112</v>
      </c>
    </row>
    <row r="56" spans="1:14" ht="18.75" customHeight="1">
      <c r="A56" s="167" t="s">
        <v>145</v>
      </c>
      <c r="B56" s="148">
        <f>SUM(D56,F56,H56,J56,L56)</f>
        <v>798</v>
      </c>
      <c r="C56" s="32">
        <f>SUM(E56,G56,I56,K56,N56)</f>
        <v>100450</v>
      </c>
      <c r="D56" s="6">
        <v>667</v>
      </c>
      <c r="E56" s="6">
        <v>71712</v>
      </c>
      <c r="F56" s="6">
        <v>21</v>
      </c>
      <c r="G56" s="6">
        <v>2834</v>
      </c>
      <c r="H56" s="6">
        <v>10</v>
      </c>
      <c r="I56" s="6">
        <v>1541</v>
      </c>
      <c r="J56" s="6">
        <v>36</v>
      </c>
      <c r="K56" s="6">
        <v>3666</v>
      </c>
      <c r="L56" s="210">
        <v>64</v>
      </c>
      <c r="M56" s="210"/>
      <c r="N56" s="6">
        <v>20697</v>
      </c>
    </row>
    <row r="57" spans="1:14" ht="18.75" customHeight="1">
      <c r="A57" s="167" t="s">
        <v>146</v>
      </c>
      <c r="B57" s="148">
        <f>SUM(D57,F57,H57,J57,L57)</f>
        <v>782</v>
      </c>
      <c r="C57" s="32">
        <f>SUM(E57,G57,I57,K57,N57)</f>
        <v>96994</v>
      </c>
      <c r="D57" s="6">
        <v>651</v>
      </c>
      <c r="E57" s="6">
        <v>68440</v>
      </c>
      <c r="F57" s="6">
        <v>21</v>
      </c>
      <c r="G57" s="6">
        <v>2775</v>
      </c>
      <c r="H57" s="6">
        <v>10</v>
      </c>
      <c r="I57" s="6">
        <v>1539</v>
      </c>
      <c r="J57" s="6">
        <v>36</v>
      </c>
      <c r="K57" s="6">
        <v>3670</v>
      </c>
      <c r="L57" s="210">
        <v>64</v>
      </c>
      <c r="M57" s="210"/>
      <c r="N57" s="6">
        <v>20570</v>
      </c>
    </row>
    <row r="58" spans="1:14" ht="18.75" customHeight="1">
      <c r="A58" s="178">
        <v>10</v>
      </c>
      <c r="B58" s="175">
        <f>SUM(D58,F58,H58,J58,L58)</f>
        <v>766</v>
      </c>
      <c r="C58" s="174">
        <f>SUM(E58,G58,I58,K58,N58)</f>
        <v>95224</v>
      </c>
      <c r="D58" s="168">
        <v>635</v>
      </c>
      <c r="E58" s="168">
        <v>66865</v>
      </c>
      <c r="F58" s="168">
        <v>21</v>
      </c>
      <c r="G58" s="168">
        <v>2726</v>
      </c>
      <c r="H58" s="168">
        <v>10</v>
      </c>
      <c r="I58" s="168">
        <v>1589</v>
      </c>
      <c r="J58" s="168">
        <v>36</v>
      </c>
      <c r="K58" s="168">
        <v>3522</v>
      </c>
      <c r="L58" s="213">
        <v>64</v>
      </c>
      <c r="M58" s="213"/>
      <c r="N58" s="168">
        <v>20522</v>
      </c>
    </row>
    <row r="59" spans="1:7" ht="18.75" customHeight="1">
      <c r="A59" s="9" t="s">
        <v>110</v>
      </c>
      <c r="B59" s="9"/>
      <c r="C59" s="9"/>
      <c r="D59" s="9"/>
      <c r="E59" s="9"/>
      <c r="F59" s="9"/>
      <c r="G59" s="6"/>
    </row>
    <row r="60" ht="18.75" customHeight="1">
      <c r="A60" s="111" t="s">
        <v>153</v>
      </c>
    </row>
    <row r="61" ht="18.75" customHeight="1">
      <c r="A61" s="9"/>
    </row>
    <row r="62" ht="18.75" customHeight="1">
      <c r="A62" s="179" t="s">
        <v>153</v>
      </c>
    </row>
    <row r="63" ht="18.75" customHeight="1">
      <c r="A63" s="180" t="s">
        <v>154</v>
      </c>
    </row>
    <row r="64" ht="18.75" customHeight="1">
      <c r="A64" s="180" t="s">
        <v>154</v>
      </c>
    </row>
    <row r="65" ht="18.75" customHeight="1">
      <c r="A65" s="180" t="s">
        <v>154</v>
      </c>
    </row>
    <row r="66" ht="18.75" customHeight="1">
      <c r="A66" s="181" t="s">
        <v>154</v>
      </c>
    </row>
    <row r="67" spans="2:7" ht="18.75" customHeight="1">
      <c r="B67" s="9"/>
      <c r="C67" s="9"/>
      <c r="D67" s="9"/>
      <c r="E67" s="9"/>
      <c r="F67" s="9"/>
      <c r="G67" s="9"/>
    </row>
  </sheetData>
  <sheetProtection/>
  <mergeCells count="51">
    <mergeCell ref="L53:M53"/>
    <mergeCell ref="L54:M54"/>
    <mergeCell ref="L55:M55"/>
    <mergeCell ref="L56:M56"/>
    <mergeCell ref="L57:M57"/>
    <mergeCell ref="L58:M58"/>
    <mergeCell ref="L44:M44"/>
    <mergeCell ref="L40:M40"/>
    <mergeCell ref="L41:M41"/>
    <mergeCell ref="L42:M42"/>
    <mergeCell ref="L43:M43"/>
    <mergeCell ref="L52:N52"/>
    <mergeCell ref="A49:N49"/>
    <mergeCell ref="A50:N50"/>
    <mergeCell ref="Q5:T5"/>
    <mergeCell ref="L3:T3"/>
    <mergeCell ref="L5:M6"/>
    <mergeCell ref="N5:N6"/>
    <mergeCell ref="O5:P5"/>
    <mergeCell ref="L14:M14"/>
    <mergeCell ref="L8:M8"/>
    <mergeCell ref="L9:M9"/>
    <mergeCell ref="L10:M10"/>
    <mergeCell ref="L11:M11"/>
    <mergeCell ref="L12:M12"/>
    <mergeCell ref="L29:M29"/>
    <mergeCell ref="L30:M30"/>
    <mergeCell ref="L25:M25"/>
    <mergeCell ref="H52:I52"/>
    <mergeCell ref="J52:K52"/>
    <mergeCell ref="A52:A53"/>
    <mergeCell ref="B52:C52"/>
    <mergeCell ref="D52:E52"/>
    <mergeCell ref="F52:G52"/>
    <mergeCell ref="A27:A28"/>
    <mergeCell ref="A3:I3"/>
    <mergeCell ref="A4:I4"/>
    <mergeCell ref="A6:A8"/>
    <mergeCell ref="B6:E6"/>
    <mergeCell ref="F7:F8"/>
    <mergeCell ref="B7:B8"/>
    <mergeCell ref="C7:E7"/>
    <mergeCell ref="F6:G6"/>
    <mergeCell ref="H6:I6"/>
    <mergeCell ref="G7:G8"/>
    <mergeCell ref="H7:H8"/>
    <mergeCell ref="I7:I8"/>
    <mergeCell ref="B27:C27"/>
    <mergeCell ref="D27:E27"/>
    <mergeCell ref="H27:I27"/>
    <mergeCell ref="F27:G27"/>
  </mergeCells>
  <printOptions horizontalCentered="1"/>
  <pageMargins left="0.5118110236220472" right="0.5118110236220472" top="0.5511811023622047" bottom="0.35433070866141736" header="0" footer="0"/>
  <pageSetup fitToHeight="1" fitToWidth="1"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H1">
      <selection activeCell="T1" sqref="T1"/>
    </sheetView>
  </sheetViews>
  <sheetFormatPr defaultColWidth="8.796875" defaultRowHeight="18.75" customHeight="1"/>
  <cols>
    <col min="1" max="11" width="13.69921875" style="0" customWidth="1"/>
    <col min="12" max="12" width="3.09765625" style="0" customWidth="1"/>
    <col min="13" max="20" width="9.3984375" style="0" customWidth="1"/>
    <col min="21" max="16384" width="13.69921875" style="0" customWidth="1"/>
  </cols>
  <sheetData>
    <row r="1" spans="1:20" ht="18.75" customHeight="1">
      <c r="A1" s="62" t="s">
        <v>205</v>
      </c>
      <c r="T1" s="64" t="s">
        <v>289</v>
      </c>
    </row>
    <row r="3" spans="1:11" ht="18.75" customHeight="1">
      <c r="A3" s="35" t="s">
        <v>242</v>
      </c>
      <c r="B3" s="35"/>
      <c r="C3" s="35"/>
      <c r="D3" s="35"/>
      <c r="E3" s="35"/>
      <c r="F3" s="35"/>
      <c r="G3" s="35"/>
      <c r="H3" s="35"/>
      <c r="I3" s="35"/>
      <c r="J3" s="35"/>
      <c r="K3" s="35"/>
    </row>
    <row r="4" spans="1:11" ht="18.75" customHeight="1">
      <c r="A4" s="109" t="s">
        <v>241</v>
      </c>
      <c r="B4" s="108"/>
      <c r="C4" s="108"/>
      <c r="D4" s="108"/>
      <c r="E4" s="108"/>
      <c r="F4" s="108"/>
      <c r="G4" s="108"/>
      <c r="H4" s="108"/>
      <c r="I4" s="108"/>
      <c r="J4" s="108"/>
      <c r="K4" s="108"/>
    </row>
    <row r="5" spans="1:11" ht="18.75" customHeight="1" thickBot="1">
      <c r="A5" s="128"/>
      <c r="B5" s="128"/>
      <c r="C5" s="128"/>
      <c r="D5" s="128"/>
      <c r="E5" s="128"/>
      <c r="F5" s="128"/>
      <c r="G5" s="4"/>
      <c r="H5" s="128"/>
      <c r="I5" s="4"/>
      <c r="J5" s="4"/>
      <c r="K5" s="236" t="s">
        <v>240</v>
      </c>
    </row>
    <row r="6" spans="1:11" ht="18.75" customHeight="1">
      <c r="A6" s="235" t="s">
        <v>239</v>
      </c>
      <c r="B6" s="143" t="s">
        <v>238</v>
      </c>
      <c r="C6" s="142"/>
      <c r="D6" s="55" t="s">
        <v>237</v>
      </c>
      <c r="E6" s="144"/>
      <c r="F6" s="142"/>
      <c r="G6" s="143" t="s">
        <v>236</v>
      </c>
      <c r="H6" s="142"/>
      <c r="I6" s="143" t="s">
        <v>235</v>
      </c>
      <c r="J6" s="142"/>
      <c r="K6" s="207" t="s">
        <v>234</v>
      </c>
    </row>
    <row r="7" spans="1:11" ht="18.75" customHeight="1">
      <c r="A7" s="234"/>
      <c r="B7" s="233" t="s">
        <v>233</v>
      </c>
      <c r="C7" s="232" t="s">
        <v>232</v>
      </c>
      <c r="D7" s="237" t="s">
        <v>231</v>
      </c>
      <c r="E7" s="19"/>
      <c r="F7" s="138"/>
      <c r="G7" s="239" t="s">
        <v>243</v>
      </c>
      <c r="H7" s="241" t="s">
        <v>244</v>
      </c>
      <c r="I7" s="237" t="s">
        <v>245</v>
      </c>
      <c r="J7" s="231"/>
      <c r="K7" s="230" t="s">
        <v>229</v>
      </c>
    </row>
    <row r="8" spans="1:11" ht="18.75" customHeight="1">
      <c r="A8" s="229"/>
      <c r="B8" s="228"/>
      <c r="C8" s="227"/>
      <c r="D8" s="238"/>
      <c r="E8" s="16" t="s">
        <v>228</v>
      </c>
      <c r="F8" s="92" t="s">
        <v>227</v>
      </c>
      <c r="G8" s="240"/>
      <c r="H8" s="242"/>
      <c r="I8" s="238"/>
      <c r="J8" s="16" t="s">
        <v>226</v>
      </c>
      <c r="K8" s="97"/>
    </row>
    <row r="9" spans="1:11" ht="18.75" customHeight="1">
      <c r="A9" s="169" t="s">
        <v>177</v>
      </c>
      <c r="B9" s="31">
        <v>54121</v>
      </c>
      <c r="C9" s="31">
        <v>198199</v>
      </c>
      <c r="D9" s="31">
        <v>23154</v>
      </c>
      <c r="E9" s="31">
        <v>1841</v>
      </c>
      <c r="F9" s="31">
        <v>5121</v>
      </c>
      <c r="G9" s="30">
        <v>72958</v>
      </c>
      <c r="H9" s="31">
        <v>185450</v>
      </c>
      <c r="I9" s="31">
        <v>21295</v>
      </c>
      <c r="J9" s="31">
        <v>640</v>
      </c>
      <c r="K9" s="226">
        <f>H9/C9</f>
        <v>0.9356757602207882</v>
      </c>
    </row>
    <row r="10" spans="1:11" ht="18.75" customHeight="1">
      <c r="A10" s="225">
        <v>7</v>
      </c>
      <c r="B10" s="31">
        <v>56921</v>
      </c>
      <c r="C10" s="31">
        <v>216451</v>
      </c>
      <c r="D10" s="31">
        <v>24218</v>
      </c>
      <c r="E10" s="31">
        <v>1550</v>
      </c>
      <c r="F10" s="31">
        <v>5567</v>
      </c>
      <c r="G10" s="31">
        <v>76770</v>
      </c>
      <c r="H10" s="31">
        <v>192848</v>
      </c>
      <c r="I10" s="31">
        <v>22792</v>
      </c>
      <c r="J10" s="31">
        <v>591</v>
      </c>
      <c r="K10" s="218">
        <f>H10/C10</f>
        <v>0.8909545347445842</v>
      </c>
    </row>
    <row r="11" spans="1:11" ht="18.75" customHeight="1">
      <c r="A11" s="225">
        <v>8</v>
      </c>
      <c r="B11" s="31">
        <v>58730</v>
      </c>
      <c r="C11" s="31">
        <v>220671</v>
      </c>
      <c r="D11" s="31">
        <v>25180</v>
      </c>
      <c r="E11" s="31">
        <v>1581</v>
      </c>
      <c r="F11" s="31">
        <v>5627</v>
      </c>
      <c r="G11" s="31">
        <v>85523</v>
      </c>
      <c r="H11" s="31">
        <v>216628</v>
      </c>
      <c r="I11" s="31">
        <v>23695</v>
      </c>
      <c r="J11" s="31">
        <v>556</v>
      </c>
      <c r="K11" s="218">
        <f>H11/C11</f>
        <v>0.9816786075197919</v>
      </c>
    </row>
    <row r="12" spans="1:11" ht="18.75" customHeight="1">
      <c r="A12" s="225">
        <v>9</v>
      </c>
      <c r="B12" s="31">
        <v>62413</v>
      </c>
      <c r="C12" s="31">
        <v>234893</v>
      </c>
      <c r="D12" s="31">
        <v>25016</v>
      </c>
      <c r="E12" s="31">
        <v>1564</v>
      </c>
      <c r="F12" s="31">
        <v>6238</v>
      </c>
      <c r="G12" s="31">
        <v>81362</v>
      </c>
      <c r="H12" s="31">
        <v>211039</v>
      </c>
      <c r="I12" s="31">
        <v>23583</v>
      </c>
      <c r="J12" s="31">
        <v>593</v>
      </c>
      <c r="K12" s="218">
        <f>H12/C12</f>
        <v>0.8984473781679317</v>
      </c>
    </row>
    <row r="13" spans="1:11" ht="18.75" customHeight="1">
      <c r="A13" s="224">
        <v>10</v>
      </c>
      <c r="B13" s="22">
        <f>SUM(B15:B28)</f>
        <v>70004</v>
      </c>
      <c r="C13" s="22">
        <f>SUM(C15:C28)</f>
        <v>273583</v>
      </c>
      <c r="D13" s="22">
        <f>SUM(D15:D28)</f>
        <v>25712</v>
      </c>
      <c r="E13" s="22">
        <f>SUM(E15:E28)</f>
        <v>1292</v>
      </c>
      <c r="F13" s="22">
        <f>SUM(F15:F28)</f>
        <v>6245</v>
      </c>
      <c r="G13" s="22">
        <f>SUM(G15:G28)</f>
        <v>66403</v>
      </c>
      <c r="H13" s="22">
        <f>SUM(H15:H28)</f>
        <v>158907</v>
      </c>
      <c r="I13" s="22">
        <f>SUM(I15:I28)</f>
        <v>24343</v>
      </c>
      <c r="J13" s="22">
        <f>SUM(J15:J28)</f>
        <v>675</v>
      </c>
      <c r="K13" s="223">
        <f>H13/C13</f>
        <v>0.580836528585475</v>
      </c>
    </row>
    <row r="14" spans="1:11" ht="18.75" customHeight="1">
      <c r="A14" s="87"/>
      <c r="B14" s="33"/>
      <c r="C14" s="33"/>
      <c r="D14" s="33"/>
      <c r="E14" s="222"/>
      <c r="F14" s="222"/>
      <c r="G14" s="33"/>
      <c r="H14" s="33"/>
      <c r="I14" s="33"/>
      <c r="J14" s="33"/>
      <c r="K14" s="33"/>
    </row>
    <row r="15" spans="1:11" ht="18.75" customHeight="1">
      <c r="A15" s="169" t="s">
        <v>225</v>
      </c>
      <c r="B15" s="31">
        <v>8343</v>
      </c>
      <c r="C15" s="31">
        <v>23418</v>
      </c>
      <c r="D15" s="31">
        <v>2785</v>
      </c>
      <c r="E15" s="31">
        <v>68</v>
      </c>
      <c r="F15" s="31">
        <v>532</v>
      </c>
      <c r="G15" s="31">
        <v>6123</v>
      </c>
      <c r="H15" s="31">
        <v>15671</v>
      </c>
      <c r="I15" s="31">
        <v>2693</v>
      </c>
      <c r="J15" s="31">
        <v>53</v>
      </c>
      <c r="K15" s="218">
        <f>H15/C15</f>
        <v>0.6691860961653429</v>
      </c>
    </row>
    <row r="16" spans="1:11" ht="18.75" customHeight="1">
      <c r="A16" s="188" t="s">
        <v>224</v>
      </c>
      <c r="B16" s="31">
        <v>5543</v>
      </c>
      <c r="C16" s="31">
        <v>23145</v>
      </c>
      <c r="D16" s="31">
        <v>1759</v>
      </c>
      <c r="E16" s="31">
        <v>55</v>
      </c>
      <c r="F16" s="31">
        <v>485</v>
      </c>
      <c r="G16" s="31">
        <v>4662</v>
      </c>
      <c r="H16" s="31">
        <v>13092</v>
      </c>
      <c r="I16" s="31">
        <v>1735</v>
      </c>
      <c r="J16" s="31">
        <v>43</v>
      </c>
      <c r="K16" s="218">
        <f>H16/C16</f>
        <v>0.565651328580687</v>
      </c>
    </row>
    <row r="17" spans="1:11" ht="18.75" customHeight="1">
      <c r="A17" s="188" t="s">
        <v>223</v>
      </c>
      <c r="B17" s="31">
        <v>5315</v>
      </c>
      <c r="C17" s="31">
        <v>23035</v>
      </c>
      <c r="D17" s="31">
        <v>1736</v>
      </c>
      <c r="E17" s="31">
        <v>39</v>
      </c>
      <c r="F17" s="31">
        <v>498</v>
      </c>
      <c r="G17" s="31">
        <v>5148</v>
      </c>
      <c r="H17" s="31">
        <v>12489</v>
      </c>
      <c r="I17" s="31">
        <v>1738</v>
      </c>
      <c r="J17" s="31">
        <v>55</v>
      </c>
      <c r="K17" s="218">
        <f>H17/C17</f>
        <v>0.5421749511612763</v>
      </c>
    </row>
    <row r="18" spans="1:11" ht="18.75" customHeight="1">
      <c r="A18" s="188" t="s">
        <v>222</v>
      </c>
      <c r="B18" s="31">
        <v>5048</v>
      </c>
      <c r="C18" s="31">
        <v>22525</v>
      </c>
      <c r="D18" s="31">
        <v>1728</v>
      </c>
      <c r="E18" s="31">
        <v>59</v>
      </c>
      <c r="F18" s="31">
        <v>458</v>
      </c>
      <c r="G18" s="31">
        <v>5506</v>
      </c>
      <c r="H18" s="31">
        <v>12414</v>
      </c>
      <c r="I18" s="31">
        <v>1709</v>
      </c>
      <c r="J18" s="31">
        <v>44</v>
      </c>
      <c r="K18" s="218">
        <f>H18/C18</f>
        <v>0.5511209766925638</v>
      </c>
    </row>
    <row r="19" spans="1:11" ht="18.75" customHeight="1">
      <c r="A19" s="221"/>
      <c r="B19" s="33"/>
      <c r="C19" s="33"/>
      <c r="D19" s="33"/>
      <c r="E19" s="33"/>
      <c r="F19" s="33"/>
      <c r="G19" s="33"/>
      <c r="H19" s="33"/>
      <c r="I19" s="33"/>
      <c r="J19" s="33"/>
      <c r="K19" s="33"/>
    </row>
    <row r="20" spans="1:11" ht="18.75" customHeight="1">
      <c r="A20" s="188" t="s">
        <v>221</v>
      </c>
      <c r="B20" s="31">
        <v>4984</v>
      </c>
      <c r="C20" s="31">
        <v>22060</v>
      </c>
      <c r="D20" s="31">
        <v>1688</v>
      </c>
      <c r="E20" s="31">
        <v>59</v>
      </c>
      <c r="F20" s="31">
        <v>475</v>
      </c>
      <c r="G20" s="31">
        <v>4832</v>
      </c>
      <c r="H20" s="31">
        <v>12391</v>
      </c>
      <c r="I20" s="31">
        <v>1657</v>
      </c>
      <c r="J20" s="31">
        <v>46</v>
      </c>
      <c r="K20" s="218">
        <f>H20/C20</f>
        <v>0.5616953762466002</v>
      </c>
    </row>
    <row r="21" spans="1:11" ht="18.75" customHeight="1">
      <c r="A21" s="188" t="s">
        <v>219</v>
      </c>
      <c r="B21" s="31">
        <v>5470</v>
      </c>
      <c r="C21" s="31">
        <v>22280</v>
      </c>
      <c r="D21" s="31">
        <v>2027</v>
      </c>
      <c r="E21" s="31">
        <v>112</v>
      </c>
      <c r="F21" s="31">
        <v>595</v>
      </c>
      <c r="G21" s="31">
        <v>5382</v>
      </c>
      <c r="H21" s="31">
        <v>12909</v>
      </c>
      <c r="I21" s="31">
        <v>1979</v>
      </c>
      <c r="J21" s="31">
        <v>59</v>
      </c>
      <c r="K21" s="218">
        <f>H21/C21</f>
        <v>0.5793985637342909</v>
      </c>
    </row>
    <row r="22" spans="1:11" ht="18.75" customHeight="1">
      <c r="A22" s="188" t="s">
        <v>217</v>
      </c>
      <c r="B22" s="31">
        <v>6057</v>
      </c>
      <c r="C22" s="31">
        <v>22880</v>
      </c>
      <c r="D22" s="31">
        <v>2698</v>
      </c>
      <c r="E22" s="31">
        <v>562</v>
      </c>
      <c r="F22" s="31">
        <v>554</v>
      </c>
      <c r="G22" s="31">
        <v>5657</v>
      </c>
      <c r="H22" s="31">
        <v>12858</v>
      </c>
      <c r="I22" s="31">
        <v>2017</v>
      </c>
      <c r="J22" s="31">
        <v>74</v>
      </c>
      <c r="K22" s="218">
        <f>H22/C22</f>
        <v>0.5619755244755245</v>
      </c>
    </row>
    <row r="23" spans="1:11" ht="18.75" customHeight="1">
      <c r="A23" s="188" t="s">
        <v>216</v>
      </c>
      <c r="B23" s="31">
        <v>4406</v>
      </c>
      <c r="C23" s="31">
        <v>21008</v>
      </c>
      <c r="D23" s="31">
        <v>1737</v>
      </c>
      <c r="E23" s="31">
        <v>101</v>
      </c>
      <c r="F23" s="31">
        <v>486</v>
      </c>
      <c r="G23" s="31">
        <v>4608</v>
      </c>
      <c r="H23" s="31">
        <v>12311</v>
      </c>
      <c r="I23" s="31">
        <v>1680</v>
      </c>
      <c r="J23" s="31">
        <v>63</v>
      </c>
      <c r="K23" s="218">
        <f>H23/C23</f>
        <v>0.5860148514851485</v>
      </c>
    </row>
    <row r="24" spans="1:11" ht="18.75" customHeight="1">
      <c r="A24" s="221"/>
      <c r="B24" s="33"/>
      <c r="C24" s="33"/>
      <c r="D24" s="33"/>
      <c r="E24" s="33"/>
      <c r="F24" s="33"/>
      <c r="G24" s="33"/>
      <c r="H24" s="33"/>
      <c r="I24" s="33"/>
      <c r="J24" s="33"/>
      <c r="K24" s="33"/>
    </row>
    <row r="25" spans="1:11" ht="18.75" customHeight="1">
      <c r="A25" s="188" t="s">
        <v>215</v>
      </c>
      <c r="B25" s="31">
        <v>4444</v>
      </c>
      <c r="C25" s="31">
        <v>20353</v>
      </c>
      <c r="D25" s="31">
        <v>1324</v>
      </c>
      <c r="E25" s="31">
        <v>33</v>
      </c>
      <c r="F25" s="31">
        <v>367</v>
      </c>
      <c r="G25" s="31">
        <v>4282</v>
      </c>
      <c r="H25" s="31">
        <v>11552</v>
      </c>
      <c r="I25" s="31">
        <v>1328</v>
      </c>
      <c r="J25" s="31">
        <v>35</v>
      </c>
      <c r="K25" s="218">
        <f>H25/C25</f>
        <v>0.5675821746179924</v>
      </c>
    </row>
    <row r="26" spans="1:11" ht="18.75" customHeight="1">
      <c r="A26" s="243" t="s">
        <v>246</v>
      </c>
      <c r="B26" s="31">
        <v>8354</v>
      </c>
      <c r="C26" s="31">
        <v>23917</v>
      </c>
      <c r="D26" s="31">
        <v>1531</v>
      </c>
      <c r="E26" s="31">
        <v>73</v>
      </c>
      <c r="F26" s="31">
        <v>424</v>
      </c>
      <c r="G26" s="31">
        <v>5798</v>
      </c>
      <c r="H26" s="31">
        <v>12416</v>
      </c>
      <c r="I26" s="31">
        <v>1484</v>
      </c>
      <c r="J26" s="31">
        <v>33</v>
      </c>
      <c r="K26" s="218">
        <f>H26/C26</f>
        <v>0.519128653259188</v>
      </c>
    </row>
    <row r="27" spans="1:11" ht="18.75" customHeight="1">
      <c r="A27" s="188" t="s">
        <v>247</v>
      </c>
      <c r="B27" s="31">
        <v>5216</v>
      </c>
      <c r="C27" s="31">
        <v>24041</v>
      </c>
      <c r="D27" s="31">
        <v>2840</v>
      </c>
      <c r="E27" s="31">
        <v>44</v>
      </c>
      <c r="F27" s="31">
        <v>506</v>
      </c>
      <c r="G27" s="31">
        <v>7364</v>
      </c>
      <c r="H27" s="31">
        <v>15093</v>
      </c>
      <c r="I27" s="31">
        <v>2846</v>
      </c>
      <c r="J27" s="31">
        <v>63</v>
      </c>
      <c r="K27" s="218">
        <f>H27/C27</f>
        <v>0.6278025040555717</v>
      </c>
    </row>
    <row r="28" spans="1:11" ht="18.75" customHeight="1">
      <c r="A28" s="188" t="s">
        <v>248</v>
      </c>
      <c r="B28" s="31">
        <v>6824</v>
      </c>
      <c r="C28" s="31">
        <v>24921</v>
      </c>
      <c r="D28" s="31">
        <v>3859</v>
      </c>
      <c r="E28" s="31">
        <v>87</v>
      </c>
      <c r="F28" s="31">
        <v>865</v>
      </c>
      <c r="G28" s="31">
        <v>7041</v>
      </c>
      <c r="H28" s="31">
        <v>15711</v>
      </c>
      <c r="I28" s="31">
        <v>3477</v>
      </c>
      <c r="J28" s="31">
        <v>107</v>
      </c>
      <c r="K28" s="218">
        <f>H28/C28</f>
        <v>0.6304321656434333</v>
      </c>
    </row>
    <row r="29" spans="1:11" ht="18.75" customHeight="1">
      <c r="A29" s="87"/>
      <c r="B29" s="33"/>
      <c r="C29" s="33"/>
      <c r="D29" s="33"/>
      <c r="E29" s="33"/>
      <c r="F29" s="33"/>
      <c r="G29" s="33"/>
      <c r="H29" s="33"/>
      <c r="I29" s="33"/>
      <c r="J29" s="33"/>
      <c r="K29" s="33"/>
    </row>
    <row r="30" spans="1:11" ht="18.75" customHeight="1">
      <c r="A30" s="18" t="s">
        <v>214</v>
      </c>
      <c r="B30" s="220">
        <v>38534</v>
      </c>
      <c r="C30" s="31">
        <v>156034</v>
      </c>
      <c r="D30" s="31">
        <v>12613</v>
      </c>
      <c r="E30" s="31">
        <v>332</v>
      </c>
      <c r="F30" s="31">
        <v>3121</v>
      </c>
      <c r="G30" s="31">
        <v>36370</v>
      </c>
      <c r="H30" s="31">
        <v>87682</v>
      </c>
      <c r="I30" s="31">
        <v>12913</v>
      </c>
      <c r="J30" s="31">
        <v>415</v>
      </c>
      <c r="K30" s="218">
        <f>H30/C30</f>
        <v>0.5619416281066947</v>
      </c>
    </row>
    <row r="31" spans="1:11" ht="18.75" customHeight="1">
      <c r="A31" s="18" t="s">
        <v>213</v>
      </c>
      <c r="B31" s="31">
        <v>10435</v>
      </c>
      <c r="C31" s="31">
        <v>39212</v>
      </c>
      <c r="D31" s="31">
        <v>4201</v>
      </c>
      <c r="E31" s="31">
        <v>36</v>
      </c>
      <c r="F31" s="31">
        <v>844</v>
      </c>
      <c r="G31" s="31">
        <v>8420</v>
      </c>
      <c r="H31" s="31">
        <v>18958</v>
      </c>
      <c r="I31" s="31">
        <v>3904</v>
      </c>
      <c r="J31" s="31">
        <v>15</v>
      </c>
      <c r="K31" s="218">
        <f>H31/C31</f>
        <v>0.4834744465979802</v>
      </c>
    </row>
    <row r="32" spans="1:11" ht="18.75" customHeight="1">
      <c r="A32" s="18" t="s">
        <v>212</v>
      </c>
      <c r="B32" s="31">
        <v>4592</v>
      </c>
      <c r="C32" s="31">
        <v>17967</v>
      </c>
      <c r="D32" s="31">
        <v>1903</v>
      </c>
      <c r="E32" s="31">
        <v>17</v>
      </c>
      <c r="F32" s="31">
        <v>464</v>
      </c>
      <c r="G32" s="31">
        <v>5470</v>
      </c>
      <c r="H32" s="31">
        <v>13454</v>
      </c>
      <c r="I32" s="31">
        <v>1827</v>
      </c>
      <c r="J32" s="31">
        <v>35</v>
      </c>
      <c r="K32" s="218">
        <f>H32/C32</f>
        <v>0.7488172761173262</v>
      </c>
    </row>
    <row r="33" spans="1:11" ht="18.75" customHeight="1">
      <c r="A33" s="18" t="s">
        <v>211</v>
      </c>
      <c r="B33" s="31">
        <v>4232</v>
      </c>
      <c r="C33" s="31">
        <v>13480</v>
      </c>
      <c r="D33" s="31">
        <v>1972</v>
      </c>
      <c r="E33" s="31">
        <v>733</v>
      </c>
      <c r="F33" s="31">
        <v>339</v>
      </c>
      <c r="G33" s="31">
        <v>2401</v>
      </c>
      <c r="H33" s="31">
        <v>5630</v>
      </c>
      <c r="I33" s="31">
        <v>1029</v>
      </c>
      <c r="J33" s="219">
        <v>3</v>
      </c>
      <c r="K33" s="218">
        <f>H33/C33</f>
        <v>0.4176557863501484</v>
      </c>
    </row>
    <row r="34" spans="1:11" ht="18.75" customHeight="1">
      <c r="A34" s="18" t="s">
        <v>210</v>
      </c>
      <c r="B34" s="31">
        <v>6205</v>
      </c>
      <c r="C34" s="31">
        <v>23557</v>
      </c>
      <c r="D34" s="31">
        <v>2493</v>
      </c>
      <c r="E34" s="31">
        <v>54</v>
      </c>
      <c r="F34" s="31">
        <v>865</v>
      </c>
      <c r="G34" s="31">
        <v>6434</v>
      </c>
      <c r="H34" s="31">
        <v>15486</v>
      </c>
      <c r="I34" s="31">
        <v>2378</v>
      </c>
      <c r="J34" s="31">
        <v>198</v>
      </c>
      <c r="K34" s="218">
        <f>H34/C34</f>
        <v>0.6573842170055609</v>
      </c>
    </row>
    <row r="35" spans="1:11" ht="18.75" customHeight="1">
      <c r="A35" s="18" t="s">
        <v>209</v>
      </c>
      <c r="B35" s="31">
        <v>3357</v>
      </c>
      <c r="C35" s="31">
        <v>13607</v>
      </c>
      <c r="D35" s="31">
        <v>1437</v>
      </c>
      <c r="E35" s="31">
        <v>12</v>
      </c>
      <c r="F35" s="31">
        <v>336</v>
      </c>
      <c r="G35" s="31">
        <v>3770</v>
      </c>
      <c r="H35" s="31">
        <v>8760</v>
      </c>
      <c r="I35" s="31">
        <v>1417</v>
      </c>
      <c r="J35" s="31">
        <v>7</v>
      </c>
      <c r="K35" s="218">
        <f>H35/C35</f>
        <v>0.6437862864701992</v>
      </c>
    </row>
    <row r="36" spans="1:11" ht="18.75" customHeight="1">
      <c r="A36" s="20" t="s">
        <v>208</v>
      </c>
      <c r="B36" s="69">
        <v>2647</v>
      </c>
      <c r="C36" s="69">
        <v>9724</v>
      </c>
      <c r="D36" s="69">
        <v>1091</v>
      </c>
      <c r="E36" s="69">
        <v>108</v>
      </c>
      <c r="F36" s="69">
        <v>276</v>
      </c>
      <c r="G36" s="69">
        <v>2977</v>
      </c>
      <c r="H36" s="69">
        <v>7223</v>
      </c>
      <c r="I36" s="69">
        <v>875</v>
      </c>
      <c r="J36" s="69">
        <v>2</v>
      </c>
      <c r="K36" s="217">
        <f>H36/C36</f>
        <v>0.7428013163307281</v>
      </c>
    </row>
    <row r="37" spans="1:11" ht="18.75" customHeight="1">
      <c r="A37" s="61" t="s">
        <v>207</v>
      </c>
      <c r="B37" s="4"/>
      <c r="C37" s="4"/>
      <c r="D37" s="4"/>
      <c r="E37" s="4"/>
      <c r="F37" s="4"/>
      <c r="G37" s="4"/>
      <c r="H37" s="4"/>
      <c r="I37" s="4"/>
      <c r="J37" s="4"/>
      <c r="K37" s="4"/>
    </row>
    <row r="38" spans="1:11" ht="18.75" customHeight="1">
      <c r="A38" s="61" t="s">
        <v>206</v>
      </c>
      <c r="B38" s="4"/>
      <c r="C38" s="4"/>
      <c r="D38" s="4"/>
      <c r="E38" s="4"/>
      <c r="F38" s="4"/>
      <c r="G38" s="4"/>
      <c r="H38" s="4"/>
      <c r="I38" s="4"/>
      <c r="J38" s="4"/>
      <c r="K38" s="4"/>
    </row>
    <row r="39" spans="1:11" ht="18.75" customHeight="1">
      <c r="A39" s="4" t="s">
        <v>157</v>
      </c>
      <c r="B39" s="4"/>
      <c r="C39" s="4"/>
      <c r="D39" s="4"/>
      <c r="E39" s="4"/>
      <c r="F39" s="4"/>
      <c r="G39" s="4"/>
      <c r="H39" s="4"/>
      <c r="I39" s="4"/>
      <c r="J39" s="4"/>
      <c r="K39" s="4"/>
    </row>
    <row r="42" spans="1:22" ht="18.75" customHeight="1">
      <c r="A42" s="252" t="s">
        <v>268</v>
      </c>
      <c r="B42" s="252"/>
      <c r="C42" s="252"/>
      <c r="D42" s="252"/>
      <c r="E42" s="252"/>
      <c r="F42" s="252"/>
      <c r="G42" s="252"/>
      <c r="H42" s="252"/>
      <c r="J42" s="252" t="s">
        <v>287</v>
      </c>
      <c r="K42" s="252"/>
      <c r="L42" s="252"/>
      <c r="M42" s="252"/>
      <c r="N42" s="252"/>
      <c r="O42" s="252"/>
      <c r="P42" s="252"/>
      <c r="Q42" s="252"/>
      <c r="R42" s="252"/>
      <c r="S42" s="252"/>
      <c r="T42" s="252"/>
      <c r="U42" s="260"/>
      <c r="V42" s="260"/>
    </row>
    <row r="43" spans="1:22" ht="18.75" customHeight="1">
      <c r="A43" s="109" t="s">
        <v>267</v>
      </c>
      <c r="B43" s="109"/>
      <c r="C43" s="109"/>
      <c r="D43" s="109"/>
      <c r="E43" s="109"/>
      <c r="F43" s="109"/>
      <c r="G43" s="109"/>
      <c r="H43" s="109"/>
      <c r="J43" s="280" t="s">
        <v>286</v>
      </c>
      <c r="K43" s="280"/>
      <c r="L43" s="280"/>
      <c r="M43" s="280"/>
      <c r="N43" s="280"/>
      <c r="O43" s="280"/>
      <c r="P43" s="280"/>
      <c r="Q43" s="280"/>
      <c r="R43" s="280"/>
      <c r="S43" s="280"/>
      <c r="T43" s="280"/>
      <c r="U43" s="4"/>
      <c r="V43" s="4"/>
    </row>
    <row r="44" spans="1:20" ht="18.75" customHeight="1" thickBot="1">
      <c r="A44" s="4"/>
      <c r="C44" s="128"/>
      <c r="D44" s="114"/>
      <c r="E44" s="114"/>
      <c r="F44" s="114"/>
      <c r="G44" s="114"/>
      <c r="H44" s="107" t="s">
        <v>266</v>
      </c>
      <c r="J44" s="4"/>
      <c r="K44" s="4"/>
      <c r="L44" s="4"/>
      <c r="M44" s="4"/>
      <c r="N44" s="4"/>
      <c r="O44" s="4"/>
      <c r="P44" s="4"/>
      <c r="Q44" s="4"/>
      <c r="R44" s="4"/>
      <c r="S44" s="279"/>
      <c r="T44" s="278" t="s">
        <v>285</v>
      </c>
    </row>
    <row r="45" spans="1:20" ht="18.75" customHeight="1">
      <c r="A45" s="201" t="s">
        <v>265</v>
      </c>
      <c r="B45" s="173"/>
      <c r="C45" s="125" t="s">
        <v>264</v>
      </c>
      <c r="D45" s="125" t="s">
        <v>263</v>
      </c>
      <c r="E45" s="125" t="s">
        <v>262</v>
      </c>
      <c r="F45" s="125" t="s">
        <v>261</v>
      </c>
      <c r="G45" s="110" t="s">
        <v>260</v>
      </c>
      <c r="H45" s="206"/>
      <c r="J45" s="281" t="s">
        <v>288</v>
      </c>
      <c r="K45" s="144"/>
      <c r="L45" s="142"/>
      <c r="M45" s="277" t="s">
        <v>284</v>
      </c>
      <c r="N45" s="277" t="s">
        <v>283</v>
      </c>
      <c r="O45" s="277" t="s">
        <v>282</v>
      </c>
      <c r="P45" s="277" t="s">
        <v>281</v>
      </c>
      <c r="Q45" s="277" t="s">
        <v>280</v>
      </c>
      <c r="R45" s="277" t="s">
        <v>279</v>
      </c>
      <c r="S45" s="277" t="s">
        <v>278</v>
      </c>
      <c r="T45" s="208" t="s">
        <v>277</v>
      </c>
    </row>
    <row r="46" spans="1:20" ht="18.75" customHeight="1">
      <c r="A46" s="108"/>
      <c r="B46" s="254"/>
      <c r="C46" s="122"/>
      <c r="D46" s="123"/>
      <c r="E46" s="123"/>
      <c r="F46" s="123"/>
      <c r="G46" s="209"/>
      <c r="H46" s="251" t="s">
        <v>259</v>
      </c>
      <c r="J46" s="9"/>
      <c r="K46" s="9"/>
      <c r="L46" s="87" t="s">
        <v>1</v>
      </c>
      <c r="M46" s="276">
        <f>SUM(M47:M48)</f>
        <v>14</v>
      </c>
      <c r="N46" s="275">
        <f>SUM(N47:N48)</f>
        <v>5</v>
      </c>
      <c r="O46" s="275">
        <f>SUM(O47:O48)</f>
        <v>1</v>
      </c>
      <c r="P46" s="275">
        <f>SUM(P47:P48)</f>
        <v>1</v>
      </c>
      <c r="Q46" s="275">
        <f>SUM(Q47:Q48)</f>
        <v>2</v>
      </c>
      <c r="R46" s="275">
        <f>SUM(R47:R48)</f>
        <v>5</v>
      </c>
      <c r="S46" s="272" t="s">
        <v>161</v>
      </c>
      <c r="T46" s="272" t="s">
        <v>161</v>
      </c>
    </row>
    <row r="47" spans="1:20" ht="18.75" customHeight="1">
      <c r="A47" s="258"/>
      <c r="B47" s="172"/>
      <c r="C47" s="118"/>
      <c r="D47" s="119"/>
      <c r="E47" s="119"/>
      <c r="F47" s="119"/>
      <c r="G47" s="238"/>
      <c r="H47" s="259"/>
      <c r="J47" s="9"/>
      <c r="K47" s="114" t="s">
        <v>274</v>
      </c>
      <c r="L47" s="87" t="s">
        <v>4</v>
      </c>
      <c r="M47" s="264">
        <f>SUM(N47:T47)</f>
        <v>9</v>
      </c>
      <c r="N47" s="273">
        <v>4</v>
      </c>
      <c r="O47" s="273">
        <v>1</v>
      </c>
      <c r="P47" s="272" t="s">
        <v>161</v>
      </c>
      <c r="Q47" s="273">
        <v>2</v>
      </c>
      <c r="R47" s="273">
        <v>2</v>
      </c>
      <c r="S47" s="272" t="s">
        <v>161</v>
      </c>
      <c r="T47" s="272" t="s">
        <v>161</v>
      </c>
    </row>
    <row r="48" spans="1:20" ht="18.75" customHeight="1">
      <c r="A48" s="130" t="s">
        <v>258</v>
      </c>
      <c r="B48" s="130"/>
      <c r="C48" s="22">
        <f>SUM(C50:C59)</f>
        <v>72958</v>
      </c>
      <c r="D48" s="22">
        <f>SUM(D50:D59)</f>
        <v>76770</v>
      </c>
      <c r="E48" s="22">
        <f>SUM(E50:E59)</f>
        <v>85523</v>
      </c>
      <c r="F48" s="22">
        <f>SUM(F50:F59)</f>
        <v>81362</v>
      </c>
      <c r="G48" s="22">
        <f>SUM(G50:G59)</f>
        <v>66403</v>
      </c>
      <c r="H48" s="249">
        <f>100*(G48-F48)/F48</f>
        <v>-18.385732897421402</v>
      </c>
      <c r="J48" s="274" t="s">
        <v>276</v>
      </c>
      <c r="K48" s="9"/>
      <c r="L48" s="87" t="s">
        <v>5</v>
      </c>
      <c r="M48" s="264">
        <f>SUM(N48:T48)</f>
        <v>5</v>
      </c>
      <c r="N48" s="273">
        <v>1</v>
      </c>
      <c r="O48" s="272" t="s">
        <v>161</v>
      </c>
      <c r="P48" s="272">
        <v>1</v>
      </c>
      <c r="Q48" s="272" t="s">
        <v>161</v>
      </c>
      <c r="R48" s="273">
        <v>3</v>
      </c>
      <c r="S48" s="272" t="s">
        <v>161</v>
      </c>
      <c r="T48" s="272" t="s">
        <v>161</v>
      </c>
    </row>
    <row r="49" spans="1:20" ht="18.75" customHeight="1">
      <c r="A49" s="99"/>
      <c r="B49" s="99"/>
      <c r="C49" s="248"/>
      <c r="D49" s="248"/>
      <c r="E49" s="248"/>
      <c r="F49" s="246"/>
      <c r="G49" s="246"/>
      <c r="H49" s="247"/>
      <c r="J49" s="266"/>
      <c r="K49" s="9"/>
      <c r="L49" s="87"/>
      <c r="M49" s="268"/>
      <c r="N49" s="267"/>
      <c r="O49" s="267"/>
      <c r="P49" s="267"/>
      <c r="Q49" s="267"/>
      <c r="R49" s="267"/>
      <c r="S49" s="267"/>
      <c r="T49" s="267"/>
    </row>
    <row r="50" spans="1:20" ht="18.75" customHeight="1">
      <c r="A50" s="255" t="s">
        <v>257</v>
      </c>
      <c r="B50" s="255"/>
      <c r="C50" s="31">
        <v>1334</v>
      </c>
      <c r="D50" s="31">
        <v>1285</v>
      </c>
      <c r="E50" s="31">
        <v>1458</v>
      </c>
      <c r="F50" s="246">
        <v>1176</v>
      </c>
      <c r="G50" s="246">
        <v>1080</v>
      </c>
      <c r="H50" s="245">
        <f>100*(G50-F50)/F50</f>
        <v>-8.16326530612245</v>
      </c>
      <c r="J50" s="266"/>
      <c r="K50" s="108" t="s">
        <v>272</v>
      </c>
      <c r="L50" s="254" t="s">
        <v>1</v>
      </c>
      <c r="M50" s="264">
        <f>SUM(N50:T50)</f>
        <v>66</v>
      </c>
      <c r="N50" s="273">
        <v>17</v>
      </c>
      <c r="O50" s="273">
        <v>10</v>
      </c>
      <c r="P50" s="273">
        <v>9</v>
      </c>
      <c r="Q50" s="273">
        <v>8</v>
      </c>
      <c r="R50" s="273">
        <v>9</v>
      </c>
      <c r="S50" s="273">
        <v>5</v>
      </c>
      <c r="T50" s="273">
        <v>8</v>
      </c>
    </row>
    <row r="51" spans="1:20" ht="18.75" customHeight="1">
      <c r="A51" s="255" t="s">
        <v>256</v>
      </c>
      <c r="B51" s="255"/>
      <c r="C51" s="31">
        <v>109</v>
      </c>
      <c r="D51" s="31">
        <v>75</v>
      </c>
      <c r="E51" s="31">
        <v>84</v>
      </c>
      <c r="F51" s="74">
        <v>86</v>
      </c>
      <c r="G51" s="74">
        <v>63</v>
      </c>
      <c r="H51" s="245">
        <f>100*(G51-F51)/F51</f>
        <v>-26.74418604651163</v>
      </c>
      <c r="J51" s="266"/>
      <c r="K51" s="108"/>
      <c r="L51" s="254"/>
      <c r="M51" s="270">
        <f>SUM(N51:T51)</f>
        <v>19</v>
      </c>
      <c r="N51" s="269">
        <v>11</v>
      </c>
      <c r="O51" s="269">
        <v>2</v>
      </c>
      <c r="P51" s="269">
        <v>1</v>
      </c>
      <c r="Q51" s="269">
        <v>1</v>
      </c>
      <c r="R51" s="269">
        <v>4</v>
      </c>
      <c r="S51" s="269" t="s">
        <v>275</v>
      </c>
      <c r="T51" s="269" t="s">
        <v>275</v>
      </c>
    </row>
    <row r="52" spans="1:20" ht="18.75" customHeight="1">
      <c r="A52" s="255" t="s">
        <v>255</v>
      </c>
      <c r="B52" s="255"/>
      <c r="C52" s="31">
        <v>12982</v>
      </c>
      <c r="D52" s="31">
        <v>13404</v>
      </c>
      <c r="E52" s="31">
        <v>13820</v>
      </c>
      <c r="F52" s="246">
        <v>11750</v>
      </c>
      <c r="G52" s="246">
        <v>10422</v>
      </c>
      <c r="H52" s="245">
        <f>100*(G52-F52)/F52</f>
        <v>-11.302127659574468</v>
      </c>
      <c r="J52" s="266"/>
      <c r="K52" s="9"/>
      <c r="L52" s="87"/>
      <c r="M52" s="268"/>
      <c r="N52" s="267"/>
      <c r="O52" s="267"/>
      <c r="P52" s="267"/>
      <c r="Q52" s="267"/>
      <c r="R52" s="267"/>
      <c r="S52" s="267"/>
      <c r="T52" s="267"/>
    </row>
    <row r="53" spans="1:20" ht="18.75" customHeight="1">
      <c r="A53" s="255" t="s">
        <v>254</v>
      </c>
      <c r="B53" s="255"/>
      <c r="C53" s="31">
        <v>18724</v>
      </c>
      <c r="D53" s="31">
        <v>18158</v>
      </c>
      <c r="E53" s="31">
        <v>21003</v>
      </c>
      <c r="F53" s="220">
        <v>19710</v>
      </c>
      <c r="G53" s="220">
        <v>12207</v>
      </c>
      <c r="H53" s="245">
        <f>100*(G53-F53)/F53</f>
        <v>-38.06697108066971</v>
      </c>
      <c r="J53" s="266"/>
      <c r="K53" s="9"/>
      <c r="L53" s="87" t="s">
        <v>1</v>
      </c>
      <c r="M53" s="264">
        <f>SUM(M54:M55)</f>
        <v>12</v>
      </c>
      <c r="N53" s="263">
        <f>SUM(N54:N55)</f>
        <v>5</v>
      </c>
      <c r="O53" s="263">
        <f>SUM(O54:O55)</f>
        <v>1</v>
      </c>
      <c r="P53" s="263">
        <f>SUM(P54:P55)</f>
        <v>1</v>
      </c>
      <c r="Q53" s="263">
        <f>SUM(Q54:Q55)</f>
        <v>2</v>
      </c>
      <c r="R53" s="263">
        <f>SUM(R54:R55)</f>
        <v>3</v>
      </c>
      <c r="S53" s="272" t="s">
        <v>161</v>
      </c>
      <c r="T53" s="272" t="s">
        <v>161</v>
      </c>
    </row>
    <row r="54" spans="1:20" ht="18.75" customHeight="1">
      <c r="A54" s="254" t="s">
        <v>74</v>
      </c>
      <c r="B54" s="254"/>
      <c r="C54" s="31">
        <v>29</v>
      </c>
      <c r="D54" s="31">
        <v>38</v>
      </c>
      <c r="E54" s="31">
        <v>35</v>
      </c>
      <c r="F54" s="220">
        <v>21</v>
      </c>
      <c r="G54" s="220">
        <v>20</v>
      </c>
      <c r="H54" s="245">
        <f>100*(G54-F54)/F54</f>
        <v>-4.761904761904762</v>
      </c>
      <c r="J54" s="9"/>
      <c r="K54" s="114" t="s">
        <v>271</v>
      </c>
      <c r="L54" s="87" t="s">
        <v>4</v>
      </c>
      <c r="M54" s="264">
        <f>SUM(N54:T54)</f>
        <v>8</v>
      </c>
      <c r="N54" s="273">
        <v>4</v>
      </c>
      <c r="O54" s="273">
        <v>1</v>
      </c>
      <c r="P54" s="272" t="s">
        <v>161</v>
      </c>
      <c r="Q54" s="273">
        <v>2</v>
      </c>
      <c r="R54" s="273">
        <v>1</v>
      </c>
      <c r="S54" s="272" t="s">
        <v>161</v>
      </c>
      <c r="T54" s="272" t="s">
        <v>161</v>
      </c>
    </row>
    <row r="55" spans="1:20" ht="18.75" customHeight="1">
      <c r="A55" s="255" t="s">
        <v>253</v>
      </c>
      <c r="B55" s="255"/>
      <c r="C55" s="31">
        <v>5342</v>
      </c>
      <c r="D55" s="31">
        <v>5785</v>
      </c>
      <c r="E55" s="31">
        <v>6529</v>
      </c>
      <c r="F55" s="220">
        <v>6374</v>
      </c>
      <c r="G55" s="220">
        <v>4915</v>
      </c>
      <c r="H55" s="245">
        <f>100*(G55-F55)/F55</f>
        <v>-22.889865076874806</v>
      </c>
      <c r="J55" s="9"/>
      <c r="K55" s="9"/>
      <c r="L55" s="87" t="s">
        <v>5</v>
      </c>
      <c r="M55" s="264">
        <f>SUM(N55:T55)</f>
        <v>4</v>
      </c>
      <c r="N55" s="273">
        <v>1</v>
      </c>
      <c r="O55" s="272" t="s">
        <v>161</v>
      </c>
      <c r="P55" s="272">
        <v>1</v>
      </c>
      <c r="Q55" s="272" t="s">
        <v>161</v>
      </c>
      <c r="R55" s="273">
        <v>2</v>
      </c>
      <c r="S55" s="272" t="s">
        <v>161</v>
      </c>
      <c r="T55" s="272" t="s">
        <v>161</v>
      </c>
    </row>
    <row r="56" spans="1:20" ht="18.75" customHeight="1">
      <c r="A56" s="255" t="s">
        <v>252</v>
      </c>
      <c r="B56" s="255"/>
      <c r="C56" s="31">
        <v>13615</v>
      </c>
      <c r="D56" s="31">
        <v>15492</v>
      </c>
      <c r="E56" s="31">
        <v>17474</v>
      </c>
      <c r="F56" s="220">
        <v>17118</v>
      </c>
      <c r="G56" s="220">
        <v>15491</v>
      </c>
      <c r="H56" s="245">
        <f>100*(G56-F56)/F56</f>
        <v>-9.504615025119756</v>
      </c>
      <c r="J56" s="9"/>
      <c r="K56" s="9"/>
      <c r="L56" s="87"/>
      <c r="M56" s="268"/>
      <c r="N56" s="267"/>
      <c r="O56" s="267"/>
      <c r="P56" s="267"/>
      <c r="Q56" s="267"/>
      <c r="R56" s="267"/>
      <c r="S56" s="267"/>
      <c r="T56" s="267"/>
    </row>
    <row r="57" spans="1:20" ht="18.75" customHeight="1">
      <c r="A57" s="255" t="s">
        <v>251</v>
      </c>
      <c r="B57" s="255"/>
      <c r="C57" s="31">
        <v>1791</v>
      </c>
      <c r="D57" s="31">
        <v>2272</v>
      </c>
      <c r="E57" s="31">
        <v>2766</v>
      </c>
      <c r="F57" s="220">
        <v>2428</v>
      </c>
      <c r="G57" s="220">
        <v>2024</v>
      </c>
      <c r="H57" s="245">
        <f>100*(G57-F57)/F57</f>
        <v>-16.639209225700164</v>
      </c>
      <c r="J57" s="9"/>
      <c r="K57" s="9"/>
      <c r="L57" s="87" t="s">
        <v>1</v>
      </c>
      <c r="M57" s="264">
        <f>SUM(M58:M59)</f>
        <v>2336</v>
      </c>
      <c r="N57" s="263">
        <f>SUM(N58:N59)</f>
        <v>1181</v>
      </c>
      <c r="O57" s="263">
        <f>SUM(O58:O59)</f>
        <v>391</v>
      </c>
      <c r="P57" s="263">
        <f>SUM(P58:P59)</f>
        <v>233</v>
      </c>
      <c r="Q57" s="263">
        <f>SUM(Q58:Q59)</f>
        <v>116</v>
      </c>
      <c r="R57" s="263">
        <f>SUM(R58:R59)</f>
        <v>138</v>
      </c>
      <c r="S57" s="263">
        <f>SUM(S58:S59)</f>
        <v>169</v>
      </c>
      <c r="T57" s="263">
        <f>SUM(T58:T59)</f>
        <v>108</v>
      </c>
    </row>
    <row r="58" spans="1:20" ht="18.75" customHeight="1">
      <c r="A58" s="255" t="s">
        <v>250</v>
      </c>
      <c r="B58" s="255"/>
      <c r="C58" s="31">
        <v>18539</v>
      </c>
      <c r="D58" s="31">
        <v>19774</v>
      </c>
      <c r="E58" s="31">
        <v>21709</v>
      </c>
      <c r="F58" s="246">
        <v>22111</v>
      </c>
      <c r="G58" s="246">
        <v>19554</v>
      </c>
      <c r="H58" s="245">
        <f>100*(G58-F58)/F58</f>
        <v>-11.564379720501108</v>
      </c>
      <c r="J58" s="271"/>
      <c r="K58" s="114" t="s">
        <v>274</v>
      </c>
      <c r="L58" s="87" t="s">
        <v>4</v>
      </c>
      <c r="M58" s="264">
        <f>SUM(N58:T58)</f>
        <v>1226</v>
      </c>
      <c r="N58" s="263">
        <v>603</v>
      </c>
      <c r="O58" s="263">
        <v>222</v>
      </c>
      <c r="P58" s="263">
        <v>118</v>
      </c>
      <c r="Q58" s="263">
        <v>56</v>
      </c>
      <c r="R58" s="263">
        <v>67</v>
      </c>
      <c r="S58" s="263">
        <v>108</v>
      </c>
      <c r="T58" s="263">
        <v>52</v>
      </c>
    </row>
    <row r="59" spans="1:20" ht="18.75" customHeight="1">
      <c r="A59" s="256" t="s">
        <v>249</v>
      </c>
      <c r="B59" s="257"/>
      <c r="C59" s="69">
        <v>493</v>
      </c>
      <c r="D59" s="69">
        <v>487</v>
      </c>
      <c r="E59" s="69">
        <v>645</v>
      </c>
      <c r="F59" s="68">
        <v>588</v>
      </c>
      <c r="G59" s="68">
        <v>627</v>
      </c>
      <c r="H59" s="244">
        <f>100*(G59-F59)/F59</f>
        <v>6.63265306122449</v>
      </c>
      <c r="J59" s="266" t="s">
        <v>273</v>
      </c>
      <c r="K59" s="9"/>
      <c r="L59" s="87" t="s">
        <v>5</v>
      </c>
      <c r="M59" s="264">
        <f>SUM(N59:T59)</f>
        <v>1110</v>
      </c>
      <c r="N59" s="263">
        <v>578</v>
      </c>
      <c r="O59" s="263">
        <v>169</v>
      </c>
      <c r="P59" s="263">
        <v>115</v>
      </c>
      <c r="Q59" s="263">
        <v>60</v>
      </c>
      <c r="R59" s="263">
        <v>71</v>
      </c>
      <c r="S59" s="263">
        <v>61</v>
      </c>
      <c r="T59" s="263">
        <v>56</v>
      </c>
    </row>
    <row r="60" spans="1:20" ht="18.75" customHeight="1">
      <c r="A60" s="4" t="s">
        <v>157</v>
      </c>
      <c r="B60" s="4"/>
      <c r="C60" s="4"/>
      <c r="D60" s="4"/>
      <c r="E60" s="4"/>
      <c r="F60" s="4"/>
      <c r="G60" s="4"/>
      <c r="J60" s="266"/>
      <c r="K60" s="9"/>
      <c r="L60" s="87"/>
      <c r="M60" s="268"/>
      <c r="N60" s="267"/>
      <c r="O60" s="267"/>
      <c r="P60" s="267"/>
      <c r="Q60" s="267"/>
      <c r="R60" s="267"/>
      <c r="S60" s="267"/>
      <c r="T60" s="267"/>
    </row>
    <row r="61" spans="10:20" ht="18.75" customHeight="1">
      <c r="J61" s="266"/>
      <c r="K61" s="108" t="s">
        <v>272</v>
      </c>
      <c r="L61" s="254" t="s">
        <v>1</v>
      </c>
      <c r="M61" s="264">
        <f>SUM(N61:T61)</f>
        <v>5469</v>
      </c>
      <c r="N61" s="263">
        <v>2926</v>
      </c>
      <c r="O61" s="263">
        <v>793</v>
      </c>
      <c r="P61" s="263">
        <v>457</v>
      </c>
      <c r="Q61" s="263">
        <v>259</v>
      </c>
      <c r="R61" s="263">
        <v>347</v>
      </c>
      <c r="S61" s="263">
        <v>428</v>
      </c>
      <c r="T61" s="263">
        <v>259</v>
      </c>
    </row>
    <row r="62" spans="10:20" ht="18.75" customHeight="1">
      <c r="J62" s="266"/>
      <c r="K62" s="108"/>
      <c r="L62" s="254"/>
      <c r="M62" s="270">
        <f>SUM(N62:T62)</f>
        <v>3607</v>
      </c>
      <c r="N62" s="269">
        <v>2099</v>
      </c>
      <c r="O62" s="269">
        <v>562</v>
      </c>
      <c r="P62" s="269">
        <v>295</v>
      </c>
      <c r="Q62" s="269">
        <v>107</v>
      </c>
      <c r="R62" s="269">
        <v>230</v>
      </c>
      <c r="S62" s="269">
        <v>226</v>
      </c>
      <c r="T62" s="269">
        <v>88</v>
      </c>
    </row>
    <row r="63" spans="10:20" ht="18.75" customHeight="1">
      <c r="J63" s="266"/>
      <c r="K63" s="9"/>
      <c r="L63" s="87"/>
      <c r="M63" s="268"/>
      <c r="N63" s="267"/>
      <c r="O63" s="267"/>
      <c r="P63" s="267"/>
      <c r="Q63" s="267"/>
      <c r="R63" s="267"/>
      <c r="S63" s="267"/>
      <c r="T63" s="267"/>
    </row>
    <row r="64" spans="10:20" ht="18.75" customHeight="1">
      <c r="J64" s="266"/>
      <c r="K64" s="9"/>
      <c r="L64" s="87" t="s">
        <v>1</v>
      </c>
      <c r="M64" s="264">
        <f>SUM(M65:M66)</f>
        <v>2260</v>
      </c>
      <c r="N64" s="263">
        <f>SUM(N65:N66)</f>
        <v>1131</v>
      </c>
      <c r="O64" s="263">
        <f>SUM(O65:O66)</f>
        <v>376</v>
      </c>
      <c r="P64" s="263">
        <f>SUM(P65:P66)</f>
        <v>233</v>
      </c>
      <c r="Q64" s="263">
        <f>SUM(Q65:Q66)</f>
        <v>116</v>
      </c>
      <c r="R64" s="263">
        <f>SUM(R65:R66)</f>
        <v>127</v>
      </c>
      <c r="S64" s="263">
        <f>SUM(S65:S66)</f>
        <v>169</v>
      </c>
      <c r="T64" s="263">
        <f>SUM(T65:T66)</f>
        <v>108</v>
      </c>
    </row>
    <row r="65" spans="10:20" ht="18.75" customHeight="1">
      <c r="J65" s="265"/>
      <c r="K65" s="114" t="s">
        <v>271</v>
      </c>
      <c r="L65" s="87" t="s">
        <v>4</v>
      </c>
      <c r="M65" s="264">
        <f>SUM(N65:T65)</f>
        <v>1200</v>
      </c>
      <c r="N65" s="263">
        <v>586</v>
      </c>
      <c r="O65" s="263">
        <v>219</v>
      </c>
      <c r="P65" s="263">
        <v>118</v>
      </c>
      <c r="Q65" s="263">
        <v>56</v>
      </c>
      <c r="R65" s="263">
        <v>61</v>
      </c>
      <c r="S65" s="263">
        <v>108</v>
      </c>
      <c r="T65" s="263">
        <v>52</v>
      </c>
    </row>
    <row r="66" spans="10:20" ht="18.75" customHeight="1">
      <c r="J66" s="19"/>
      <c r="K66" s="19"/>
      <c r="L66" s="138" t="s">
        <v>5</v>
      </c>
      <c r="M66" s="262">
        <f>SUM(N66:T66)</f>
        <v>1060</v>
      </c>
      <c r="N66" s="261">
        <v>545</v>
      </c>
      <c r="O66" s="261">
        <v>157</v>
      </c>
      <c r="P66" s="261">
        <v>115</v>
      </c>
      <c r="Q66" s="261">
        <v>60</v>
      </c>
      <c r="R66" s="261">
        <v>66</v>
      </c>
      <c r="S66" s="261">
        <v>61</v>
      </c>
      <c r="T66" s="261">
        <v>56</v>
      </c>
    </row>
    <row r="67" spans="10:22" ht="18.75" customHeight="1">
      <c r="J67" s="4" t="s">
        <v>270</v>
      </c>
      <c r="K67" s="4"/>
      <c r="L67" s="4"/>
      <c r="M67" s="4"/>
      <c r="N67" s="4"/>
      <c r="O67" s="4"/>
      <c r="P67" s="4"/>
      <c r="Q67" s="4"/>
      <c r="R67" s="4"/>
      <c r="S67" s="4"/>
      <c r="T67" s="4"/>
      <c r="U67" s="4"/>
      <c r="V67" s="4"/>
    </row>
    <row r="68" spans="10:22" ht="18.75" customHeight="1">
      <c r="J68" s="4" t="s">
        <v>269</v>
      </c>
      <c r="K68" s="4"/>
      <c r="L68" s="4"/>
      <c r="M68" s="4"/>
      <c r="N68" s="4"/>
      <c r="O68" s="4"/>
      <c r="P68" s="4"/>
      <c r="Q68" s="4"/>
      <c r="R68" s="4"/>
      <c r="S68" s="4"/>
      <c r="T68" s="4"/>
      <c r="U68" s="4"/>
      <c r="V68" s="4"/>
    </row>
  </sheetData>
  <sheetProtection/>
  <mergeCells count="44">
    <mergeCell ref="J42:T42"/>
    <mergeCell ref="J43:T43"/>
    <mergeCell ref="J45:L45"/>
    <mergeCell ref="L61:L62"/>
    <mergeCell ref="L50:L51"/>
    <mergeCell ref="A42:H42"/>
    <mergeCell ref="A43:H43"/>
    <mergeCell ref="J59:J64"/>
    <mergeCell ref="J48:J53"/>
    <mergeCell ref="K50:K51"/>
    <mergeCell ref="K61:K62"/>
    <mergeCell ref="A56:B56"/>
    <mergeCell ref="A57:B57"/>
    <mergeCell ref="A58:B58"/>
    <mergeCell ref="A59:B59"/>
    <mergeCell ref="G45:G47"/>
    <mergeCell ref="H46:H47"/>
    <mergeCell ref="A50:B50"/>
    <mergeCell ref="A51:B51"/>
    <mergeCell ref="A52:B52"/>
    <mergeCell ref="A53:B53"/>
    <mergeCell ref="A54:B54"/>
    <mergeCell ref="A55:B55"/>
    <mergeCell ref="F45:F47"/>
    <mergeCell ref="A45:B47"/>
    <mergeCell ref="A48:B48"/>
    <mergeCell ref="A49:B49"/>
    <mergeCell ref="G7:G8"/>
    <mergeCell ref="K7:K8"/>
    <mergeCell ref="D7:D8"/>
    <mergeCell ref="I7:I8"/>
    <mergeCell ref="C45:C47"/>
    <mergeCell ref="D45:D47"/>
    <mergeCell ref="E45:E47"/>
    <mergeCell ref="A3:K3"/>
    <mergeCell ref="D6:F6"/>
    <mergeCell ref="A4:K4"/>
    <mergeCell ref="A6:A8"/>
    <mergeCell ref="B6:C6"/>
    <mergeCell ref="B7:B8"/>
    <mergeCell ref="C7:C8"/>
    <mergeCell ref="G6:H6"/>
    <mergeCell ref="I6:J6"/>
    <mergeCell ref="H7:H8"/>
  </mergeCells>
  <printOptions horizontalCentered="1"/>
  <pageMargins left="0.5118110236220472" right="0.5118110236220472" top="0.5511811023622047" bottom="0.35433070866141736" header="0" footer="0"/>
  <pageSetup fitToHeight="1" fitToWidth="1" horizontalDpi="600" verticalDpi="600" orientation="landscape" paperSize="8"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64"/>
  <sheetViews>
    <sheetView zoomScalePageLayoutView="0" workbookViewId="0" topLeftCell="Q1">
      <selection activeCell="V1" sqref="V1"/>
    </sheetView>
  </sheetViews>
  <sheetFormatPr defaultColWidth="8.796875" defaultRowHeight="18.75" customHeight="1"/>
  <cols>
    <col min="1" max="1" width="4.3984375" style="0" customWidth="1"/>
    <col min="2" max="2" width="21.19921875" style="0" customWidth="1"/>
    <col min="3" max="8" width="13.09765625" style="0" customWidth="1"/>
    <col min="9" max="9" width="3.09765625" style="0" customWidth="1"/>
    <col min="10" max="11" width="13.09765625" style="0" customWidth="1"/>
    <col min="12" max="12" width="3.09765625" style="0" customWidth="1"/>
    <col min="13" max="22" width="11.8984375" style="0" customWidth="1"/>
    <col min="23" max="16384" width="13.09765625" style="0" customWidth="1"/>
  </cols>
  <sheetData>
    <row r="1" spans="1:22" ht="18.75" customHeight="1">
      <c r="A1" s="62" t="s">
        <v>290</v>
      </c>
      <c r="V1" s="64" t="s">
        <v>355</v>
      </c>
    </row>
    <row r="3" spans="1:22" ht="18.75" customHeight="1">
      <c r="A3" s="252" t="s">
        <v>303</v>
      </c>
      <c r="B3" s="252"/>
      <c r="C3" s="252"/>
      <c r="D3" s="252"/>
      <c r="E3" s="252"/>
      <c r="F3" s="252"/>
      <c r="G3" s="252"/>
      <c r="H3" s="252"/>
      <c r="I3" s="4"/>
      <c r="L3" s="329" t="s">
        <v>327</v>
      </c>
      <c r="M3" s="329"/>
      <c r="N3" s="329"/>
      <c r="O3" s="329"/>
      <c r="P3" s="329"/>
      <c r="Q3" s="329"/>
      <c r="R3" s="329"/>
      <c r="S3" s="329"/>
      <c r="T3" s="329"/>
      <c r="U3" s="329"/>
      <c r="V3" s="329"/>
    </row>
    <row r="4" spans="1:22" ht="18.75" customHeight="1">
      <c r="A4" s="308" t="s">
        <v>302</v>
      </c>
      <c r="B4" s="307"/>
      <c r="C4" s="307"/>
      <c r="D4" s="307"/>
      <c r="E4" s="307"/>
      <c r="F4" s="307"/>
      <c r="G4" s="307"/>
      <c r="H4" s="307"/>
      <c r="I4" s="4"/>
      <c r="L4" s="4" t="s">
        <v>326</v>
      </c>
      <c r="M4" s="4"/>
      <c r="N4" s="4"/>
      <c r="O4" s="4"/>
      <c r="P4" s="4"/>
      <c r="Q4" s="4"/>
      <c r="R4" s="4"/>
      <c r="S4" s="4"/>
      <c r="T4" s="4"/>
      <c r="U4" s="4"/>
      <c r="V4" s="4"/>
    </row>
    <row r="5" spans="1:22" ht="18.75" customHeight="1" thickBot="1">
      <c r="A5" s="4"/>
      <c r="B5" s="165"/>
      <c r="C5" s="165"/>
      <c r="D5" s="165"/>
      <c r="E5" s="165"/>
      <c r="F5" s="165"/>
      <c r="G5" s="165"/>
      <c r="H5" s="306" t="s">
        <v>301</v>
      </c>
      <c r="I5" s="305"/>
      <c r="L5" s="4" t="s">
        <v>325</v>
      </c>
      <c r="M5" s="4"/>
      <c r="N5" s="4"/>
      <c r="O5" s="4"/>
      <c r="P5" s="4"/>
      <c r="Q5" s="4"/>
      <c r="R5" s="4"/>
      <c r="S5" s="4"/>
      <c r="T5" s="4"/>
      <c r="U5" s="4"/>
      <c r="V5" s="4"/>
    </row>
    <row r="6" spans="1:22" ht="18.75" customHeight="1" thickBot="1">
      <c r="A6" s="304"/>
      <c r="B6" s="303" t="s">
        <v>300</v>
      </c>
      <c r="C6" s="302" t="s">
        <v>299</v>
      </c>
      <c r="D6" s="302" t="s">
        <v>298</v>
      </c>
      <c r="E6" s="302" t="s">
        <v>297</v>
      </c>
      <c r="F6" s="302" t="s">
        <v>296</v>
      </c>
      <c r="G6" s="301" t="s">
        <v>230</v>
      </c>
      <c r="H6" s="300" t="s">
        <v>295</v>
      </c>
      <c r="I6" s="299"/>
      <c r="L6" s="4"/>
      <c r="M6" s="4"/>
      <c r="N6" s="165"/>
      <c r="O6" s="165"/>
      <c r="P6" s="165"/>
      <c r="Q6" s="165"/>
      <c r="R6" s="165"/>
      <c r="S6" s="165"/>
      <c r="T6" s="165"/>
      <c r="U6" s="328" t="s">
        <v>324</v>
      </c>
      <c r="V6" s="328"/>
    </row>
    <row r="7" spans="1:22" ht="18.75" customHeight="1">
      <c r="A7" s="298" t="s">
        <v>294</v>
      </c>
      <c r="B7" s="187"/>
      <c r="C7" s="117"/>
      <c r="D7" s="117"/>
      <c r="E7" s="117"/>
      <c r="F7" s="117"/>
      <c r="G7" s="118"/>
      <c r="H7" s="297"/>
      <c r="I7" s="296"/>
      <c r="L7" s="101" t="s">
        <v>323</v>
      </c>
      <c r="M7" s="105"/>
      <c r="N7" s="302" t="s">
        <v>322</v>
      </c>
      <c r="O7" s="302" t="s">
        <v>321</v>
      </c>
      <c r="P7" s="301" t="s">
        <v>77</v>
      </c>
      <c r="Q7" s="301" t="s">
        <v>76</v>
      </c>
      <c r="R7" s="302" t="s">
        <v>320</v>
      </c>
      <c r="S7" s="302" t="s">
        <v>319</v>
      </c>
      <c r="T7" s="302" t="s">
        <v>318</v>
      </c>
      <c r="U7" s="302" t="s">
        <v>317</v>
      </c>
      <c r="V7" s="327" t="s">
        <v>316</v>
      </c>
    </row>
    <row r="8" spans="1:22" ht="18.75" customHeight="1">
      <c r="A8" s="295" t="s">
        <v>176</v>
      </c>
      <c r="B8" s="294"/>
      <c r="C8" s="293">
        <v>4640</v>
      </c>
      <c r="D8" s="293">
        <v>10718</v>
      </c>
      <c r="E8" s="293">
        <v>12844</v>
      </c>
      <c r="F8" s="293">
        <v>31561</v>
      </c>
      <c r="G8" s="293">
        <v>3297</v>
      </c>
      <c r="H8" s="289">
        <f>F8/D8</f>
        <v>2.9446725135286433</v>
      </c>
      <c r="I8" s="176"/>
      <c r="L8" s="100"/>
      <c r="M8" s="99"/>
      <c r="N8" s="121"/>
      <c r="O8" s="121"/>
      <c r="P8" s="122"/>
      <c r="Q8" s="122"/>
      <c r="R8" s="121"/>
      <c r="S8" s="121"/>
      <c r="T8" s="121"/>
      <c r="U8" s="121"/>
      <c r="V8" s="326"/>
    </row>
    <row r="9" spans="1:22" ht="18.75" customHeight="1">
      <c r="A9" s="292">
        <v>7</v>
      </c>
      <c r="B9" s="291"/>
      <c r="C9" s="293">
        <v>5385</v>
      </c>
      <c r="D9" s="293">
        <v>12531</v>
      </c>
      <c r="E9" s="293">
        <v>15061</v>
      </c>
      <c r="F9" s="293">
        <v>37282</v>
      </c>
      <c r="G9" s="293">
        <v>3631</v>
      </c>
      <c r="H9" s="289">
        <f>F9/D9</f>
        <v>2.9751815497566034</v>
      </c>
      <c r="I9" s="176"/>
      <c r="L9" s="96"/>
      <c r="M9" s="95"/>
      <c r="N9" s="117"/>
      <c r="O9" s="117"/>
      <c r="P9" s="118"/>
      <c r="Q9" s="118"/>
      <c r="R9" s="117"/>
      <c r="S9" s="117"/>
      <c r="T9" s="117"/>
      <c r="U9" s="117"/>
      <c r="V9" s="325"/>
    </row>
    <row r="10" spans="1:22" ht="18.75" customHeight="1">
      <c r="A10" s="292">
        <v>8</v>
      </c>
      <c r="B10" s="291"/>
      <c r="C10" s="293">
        <v>5871</v>
      </c>
      <c r="D10" s="293">
        <v>13277</v>
      </c>
      <c r="E10" s="293">
        <v>17301</v>
      </c>
      <c r="F10" s="293">
        <v>43955</v>
      </c>
      <c r="G10" s="293">
        <v>4047</v>
      </c>
      <c r="H10" s="289">
        <f>F10/D10</f>
        <v>3.3106123371243505</v>
      </c>
      <c r="I10" s="176"/>
      <c r="L10" s="324" t="s">
        <v>315</v>
      </c>
      <c r="M10" s="323"/>
      <c r="N10" s="321"/>
      <c r="O10" s="321"/>
      <c r="P10" s="321"/>
      <c r="Q10" s="321"/>
      <c r="R10" s="321"/>
      <c r="S10" s="321"/>
      <c r="T10" s="321"/>
      <c r="U10" s="321"/>
      <c r="V10" s="321"/>
    </row>
    <row r="11" spans="1:22" ht="18.75" customHeight="1">
      <c r="A11" s="292">
        <v>9</v>
      </c>
      <c r="B11" s="291"/>
      <c r="C11" s="290">
        <v>6519</v>
      </c>
      <c r="D11" s="290">
        <v>15158</v>
      </c>
      <c r="E11" s="290">
        <v>18053</v>
      </c>
      <c r="F11" s="290">
        <v>46266</v>
      </c>
      <c r="G11" s="290">
        <v>4376</v>
      </c>
      <c r="H11" s="289">
        <f>F11/D11</f>
        <v>3.0522496371552976</v>
      </c>
      <c r="I11" s="176"/>
      <c r="L11" s="4"/>
      <c r="M11" s="320" t="s">
        <v>122</v>
      </c>
      <c r="N11" s="312">
        <v>98.7</v>
      </c>
      <c r="O11" s="312">
        <v>98.4</v>
      </c>
      <c r="P11" s="312">
        <v>99.6</v>
      </c>
      <c r="Q11" s="312">
        <v>97</v>
      </c>
      <c r="R11" s="196" t="s">
        <v>305</v>
      </c>
      <c r="S11" s="312">
        <v>101.4</v>
      </c>
      <c r="T11" s="312">
        <v>94.7</v>
      </c>
      <c r="U11" s="312">
        <v>107.9</v>
      </c>
      <c r="V11" s="312">
        <v>99.6</v>
      </c>
    </row>
    <row r="12" spans="1:22" ht="18.75" customHeight="1">
      <c r="A12" s="288">
        <v>10</v>
      </c>
      <c r="B12" s="287"/>
      <c r="C12" s="286">
        <v>7509</v>
      </c>
      <c r="D12" s="286">
        <v>18112</v>
      </c>
      <c r="E12" s="286">
        <v>16236</v>
      </c>
      <c r="F12" s="286">
        <v>37692</v>
      </c>
      <c r="G12" s="286">
        <v>5008</v>
      </c>
      <c r="H12" s="285">
        <f>F12/D12</f>
        <v>2.0810512367491167</v>
      </c>
      <c r="I12" s="176"/>
      <c r="L12" s="4"/>
      <c r="M12" s="314">
        <v>7</v>
      </c>
      <c r="N12" s="312">
        <v>100</v>
      </c>
      <c r="O12" s="312">
        <v>100</v>
      </c>
      <c r="P12" s="312">
        <v>100</v>
      </c>
      <c r="Q12" s="312">
        <v>100</v>
      </c>
      <c r="R12" s="196" t="s">
        <v>305</v>
      </c>
      <c r="S12" s="312">
        <v>100</v>
      </c>
      <c r="T12" s="312">
        <v>100</v>
      </c>
      <c r="U12" s="312">
        <v>100</v>
      </c>
      <c r="V12" s="312">
        <v>100</v>
      </c>
    </row>
    <row r="13" spans="1:22" ht="18.75" customHeight="1">
      <c r="A13" s="156" t="s">
        <v>293</v>
      </c>
      <c r="B13" s="70"/>
      <c r="C13" s="284">
        <f>100*(C12-C11)/C11</f>
        <v>15.186378278877129</v>
      </c>
      <c r="D13" s="284">
        <f>100*(D12-D11)/D11</f>
        <v>19.488059110700622</v>
      </c>
      <c r="E13" s="284">
        <f>100*(E12-E11)/E11</f>
        <v>-10.064809172990639</v>
      </c>
      <c r="F13" s="284">
        <f>100*(F12-F11)/F11</f>
        <v>-18.531967319413823</v>
      </c>
      <c r="G13" s="284">
        <f>100*(G12-G11)/G11</f>
        <v>14.442413162705668</v>
      </c>
      <c r="H13" s="283">
        <f>SUM(H12-H11)</f>
        <v>-0.9711984004061809</v>
      </c>
      <c r="I13" s="282" t="s">
        <v>292</v>
      </c>
      <c r="L13" s="4"/>
      <c r="M13" s="314">
        <v>8</v>
      </c>
      <c r="N13" s="312">
        <v>98.3</v>
      </c>
      <c r="O13" s="312">
        <v>97.6</v>
      </c>
      <c r="P13" s="312">
        <v>104.6</v>
      </c>
      <c r="Q13" s="312">
        <v>101.4</v>
      </c>
      <c r="R13" s="196" t="s">
        <v>311</v>
      </c>
      <c r="S13" s="312">
        <v>99</v>
      </c>
      <c r="T13" s="312">
        <v>78</v>
      </c>
      <c r="U13" s="312">
        <v>98.8</v>
      </c>
      <c r="V13" s="312">
        <v>99.4</v>
      </c>
    </row>
    <row r="14" spans="1:22" ht="18.75" customHeight="1">
      <c r="A14" s="4" t="s">
        <v>291</v>
      </c>
      <c r="B14" s="4"/>
      <c r="C14" s="4"/>
      <c r="D14" s="4"/>
      <c r="E14" s="4"/>
      <c r="F14" s="4"/>
      <c r="G14" s="4"/>
      <c r="H14" s="4"/>
      <c r="I14" s="4"/>
      <c r="L14" s="4"/>
      <c r="M14" s="314">
        <v>9</v>
      </c>
      <c r="N14" s="312">
        <v>101.7</v>
      </c>
      <c r="O14" s="312">
        <v>101.4</v>
      </c>
      <c r="P14" s="312">
        <v>109.1</v>
      </c>
      <c r="Q14" s="312">
        <v>106.1</v>
      </c>
      <c r="R14" s="196" t="s">
        <v>305</v>
      </c>
      <c r="S14" s="312">
        <v>99.3</v>
      </c>
      <c r="T14" s="312">
        <v>82.4</v>
      </c>
      <c r="U14" s="312">
        <v>105.6</v>
      </c>
      <c r="V14" s="312">
        <v>102.3</v>
      </c>
    </row>
    <row r="15" spans="1:22" ht="18.75" customHeight="1">
      <c r="A15" s="4" t="s">
        <v>157</v>
      </c>
      <c r="B15" s="4"/>
      <c r="C15" s="4"/>
      <c r="D15" s="4"/>
      <c r="E15" s="4"/>
      <c r="F15" s="4"/>
      <c r="G15" s="4"/>
      <c r="H15" s="4"/>
      <c r="I15" s="4"/>
      <c r="L15" s="4"/>
      <c r="M15" s="319" t="s">
        <v>312</v>
      </c>
      <c r="N15" s="317">
        <f>AVERAGE(N16:N21,N22:N27)</f>
        <v>100.75166666666668</v>
      </c>
      <c r="O15" s="317">
        <f>AVERAGE(O16:O21,O22:O27)</f>
        <v>99.16666666666667</v>
      </c>
      <c r="P15" s="317">
        <f>AVERAGE(P16:P21,P22:P27)</f>
        <v>108.40833333333332</v>
      </c>
      <c r="Q15" s="317">
        <f>AVERAGE(Q16:Q21,Q22:Q27)</f>
        <v>104.21666666666668</v>
      </c>
      <c r="R15" s="318" t="s">
        <v>311</v>
      </c>
      <c r="S15" s="317">
        <f>AVERAGE(S16:S21,S22:S27)</f>
        <v>97.44166666666666</v>
      </c>
      <c r="T15" s="317">
        <f>AVERAGE(T16:T21,T22:T27)</f>
        <v>77.98333333333333</v>
      </c>
      <c r="U15" s="317">
        <f>AVERAGE(U16:U21,U22:U27)</f>
        <v>106.26666666666667</v>
      </c>
      <c r="V15" s="317">
        <f>AVERAGE(V16:V21,V22:V27)</f>
        <v>103.81666666666666</v>
      </c>
    </row>
    <row r="16" spans="12:22" ht="18.75" customHeight="1">
      <c r="L16" s="4"/>
      <c r="M16" s="316" t="s">
        <v>310</v>
      </c>
      <c r="N16" s="312">
        <v>77.7</v>
      </c>
      <c r="O16" s="312">
        <v>77</v>
      </c>
      <c r="P16" s="312">
        <v>82</v>
      </c>
      <c r="Q16" s="312">
        <v>81.4</v>
      </c>
      <c r="R16" s="196" t="s">
        <v>305</v>
      </c>
      <c r="S16" s="312">
        <v>75.3</v>
      </c>
      <c r="T16" s="312">
        <v>63.3</v>
      </c>
      <c r="U16" s="312">
        <v>76.9</v>
      </c>
      <c r="V16" s="312">
        <v>78.8</v>
      </c>
    </row>
    <row r="17" spans="12:22" ht="18.75" customHeight="1">
      <c r="L17" s="4"/>
      <c r="M17" s="315" t="s">
        <v>247</v>
      </c>
      <c r="N17" s="312">
        <v>77.7</v>
      </c>
      <c r="O17" s="312">
        <v>77.3</v>
      </c>
      <c r="P17" s="312">
        <v>82.5</v>
      </c>
      <c r="Q17" s="312">
        <v>82.1</v>
      </c>
      <c r="R17" s="196" t="s">
        <v>305</v>
      </c>
      <c r="S17" s="312">
        <v>73.5</v>
      </c>
      <c r="T17" s="312">
        <v>64.6</v>
      </c>
      <c r="U17" s="312">
        <v>76.9</v>
      </c>
      <c r="V17" s="312">
        <v>78</v>
      </c>
    </row>
    <row r="18" spans="12:22" ht="18.75" customHeight="1">
      <c r="L18" s="4"/>
      <c r="M18" s="315" t="s">
        <v>248</v>
      </c>
      <c r="N18" s="312">
        <v>86.6</v>
      </c>
      <c r="O18" s="312">
        <v>80.9</v>
      </c>
      <c r="P18" s="312">
        <v>98.8</v>
      </c>
      <c r="Q18" s="312">
        <v>82.8</v>
      </c>
      <c r="R18" s="196" t="s">
        <v>305</v>
      </c>
      <c r="S18" s="312">
        <v>81.1</v>
      </c>
      <c r="T18" s="312">
        <v>63.6</v>
      </c>
      <c r="U18" s="312">
        <v>79.6</v>
      </c>
      <c r="V18" s="312">
        <v>98.4</v>
      </c>
    </row>
    <row r="19" spans="12:22" ht="18.75" customHeight="1">
      <c r="L19" s="4"/>
      <c r="M19" s="315" t="s">
        <v>309</v>
      </c>
      <c r="N19" s="312">
        <v>79.6</v>
      </c>
      <c r="O19" s="312">
        <v>79.8</v>
      </c>
      <c r="P19" s="312">
        <v>85.7</v>
      </c>
      <c r="Q19" s="312">
        <v>82.7</v>
      </c>
      <c r="R19" s="196" t="s">
        <v>305</v>
      </c>
      <c r="S19" s="312">
        <v>83</v>
      </c>
      <c r="T19" s="312">
        <v>64.9</v>
      </c>
      <c r="U19" s="312">
        <v>75.8</v>
      </c>
      <c r="V19" s="312">
        <v>79</v>
      </c>
    </row>
    <row r="20" spans="12:22" ht="18.75" customHeight="1">
      <c r="L20" s="4"/>
      <c r="M20" s="315" t="s">
        <v>308</v>
      </c>
      <c r="N20" s="312">
        <v>77.1</v>
      </c>
      <c r="O20" s="312">
        <v>76.4</v>
      </c>
      <c r="P20" s="312">
        <v>84.5</v>
      </c>
      <c r="Q20" s="312">
        <v>81.6</v>
      </c>
      <c r="R20" s="196" t="s">
        <v>305</v>
      </c>
      <c r="S20" s="312">
        <v>70.2</v>
      </c>
      <c r="T20" s="312">
        <v>62.8</v>
      </c>
      <c r="U20" s="312">
        <v>78.1</v>
      </c>
      <c r="V20" s="312">
        <v>78.4</v>
      </c>
    </row>
    <row r="21" spans="12:22" ht="18.75" customHeight="1">
      <c r="L21" s="4"/>
      <c r="M21" s="315" t="s">
        <v>307</v>
      </c>
      <c r="N21" s="312">
        <v>138.2</v>
      </c>
      <c r="O21" s="312">
        <v>121.8</v>
      </c>
      <c r="P21" s="312">
        <v>141.3</v>
      </c>
      <c r="Q21" s="312">
        <v>106.6</v>
      </c>
      <c r="R21" s="196" t="s">
        <v>305</v>
      </c>
      <c r="S21" s="312">
        <v>147.3</v>
      </c>
      <c r="T21" s="312">
        <v>90.3</v>
      </c>
      <c r="U21" s="312">
        <v>183.6</v>
      </c>
      <c r="V21" s="312">
        <v>171.7</v>
      </c>
    </row>
    <row r="22" spans="12:22" ht="18.75" customHeight="1">
      <c r="L22" s="4"/>
      <c r="M22" s="315" t="s">
        <v>306</v>
      </c>
      <c r="N22" s="312">
        <v>133.4</v>
      </c>
      <c r="O22" s="312">
        <v>146.4</v>
      </c>
      <c r="P22" s="312">
        <v>151.4</v>
      </c>
      <c r="Q22" s="312">
        <v>181.8</v>
      </c>
      <c r="R22" s="196" t="s">
        <v>305</v>
      </c>
      <c r="S22" s="312">
        <v>101.9</v>
      </c>
      <c r="T22" s="312">
        <v>106</v>
      </c>
      <c r="U22" s="312">
        <v>141.5</v>
      </c>
      <c r="V22" s="312">
        <v>106.5</v>
      </c>
    </row>
    <row r="23" spans="12:22" ht="18.75" customHeight="1">
      <c r="L23" s="4"/>
      <c r="M23" s="315" t="s">
        <v>220</v>
      </c>
      <c r="N23" s="312">
        <v>87.1</v>
      </c>
      <c r="O23" s="312">
        <v>88.3</v>
      </c>
      <c r="P23" s="312">
        <v>89.9</v>
      </c>
      <c r="Q23" s="312">
        <v>89.1</v>
      </c>
      <c r="R23" s="196" t="s">
        <v>305</v>
      </c>
      <c r="S23" s="312">
        <v>99</v>
      </c>
      <c r="T23" s="312">
        <v>74.4</v>
      </c>
      <c r="U23" s="312">
        <v>83.1</v>
      </c>
      <c r="V23" s="312">
        <v>84.6</v>
      </c>
    </row>
    <row r="24" spans="12:22" ht="18.75" customHeight="1">
      <c r="L24" s="4"/>
      <c r="M24" s="315" t="s">
        <v>218</v>
      </c>
      <c r="N24" s="312">
        <v>77.5</v>
      </c>
      <c r="O24" s="312">
        <v>77.7</v>
      </c>
      <c r="P24" s="312">
        <v>84.9</v>
      </c>
      <c r="Q24" s="312">
        <v>83.5</v>
      </c>
      <c r="R24" s="196" t="s">
        <v>305</v>
      </c>
      <c r="S24" s="312">
        <v>72.2</v>
      </c>
      <c r="T24" s="312">
        <v>62.6</v>
      </c>
      <c r="U24" s="312">
        <v>79.8</v>
      </c>
      <c r="V24" s="312">
        <v>77</v>
      </c>
    </row>
    <row r="25" spans="12:22" ht="18.75" customHeight="1">
      <c r="L25" s="4"/>
      <c r="M25" s="314">
        <v>10</v>
      </c>
      <c r="N25" s="312">
        <v>79.1</v>
      </c>
      <c r="O25" s="312">
        <v>78</v>
      </c>
      <c r="P25" s="312">
        <v>87.9</v>
      </c>
      <c r="Q25" s="312">
        <v>82</v>
      </c>
      <c r="R25" s="196" t="s">
        <v>305</v>
      </c>
      <c r="S25" s="312">
        <v>74.7</v>
      </c>
      <c r="T25" s="312">
        <v>62.8</v>
      </c>
      <c r="U25" s="312">
        <v>80.3</v>
      </c>
      <c r="V25" s="312">
        <v>81.4</v>
      </c>
    </row>
    <row r="26" spans="12:22" ht="18.75" customHeight="1">
      <c r="L26" s="4"/>
      <c r="M26" s="314">
        <v>11</v>
      </c>
      <c r="N26" s="312">
        <v>80.7</v>
      </c>
      <c r="O26" s="312">
        <v>80.5</v>
      </c>
      <c r="P26" s="312">
        <v>85.6</v>
      </c>
      <c r="Q26" s="312">
        <v>88.6</v>
      </c>
      <c r="R26" s="196" t="s">
        <v>305</v>
      </c>
      <c r="S26" s="312">
        <v>72.3</v>
      </c>
      <c r="T26" s="312">
        <v>63.2</v>
      </c>
      <c r="U26" s="312">
        <v>82.7</v>
      </c>
      <c r="V26" s="312">
        <v>81.1</v>
      </c>
    </row>
    <row r="27" spans="12:22" ht="18.75" customHeight="1">
      <c r="L27" s="4"/>
      <c r="M27" s="314">
        <v>12</v>
      </c>
      <c r="N27" s="312">
        <v>214.32</v>
      </c>
      <c r="O27" s="312">
        <v>205.9</v>
      </c>
      <c r="P27" s="312">
        <v>226.4</v>
      </c>
      <c r="Q27" s="312">
        <v>208.4</v>
      </c>
      <c r="R27" s="196" t="s">
        <v>305</v>
      </c>
      <c r="S27" s="312">
        <v>218.8</v>
      </c>
      <c r="T27" s="312">
        <v>157.3</v>
      </c>
      <c r="U27" s="312">
        <v>236.9</v>
      </c>
      <c r="V27" s="312">
        <v>230.9</v>
      </c>
    </row>
    <row r="28" spans="12:22" ht="18.75" customHeight="1">
      <c r="L28" s="322" t="s">
        <v>314</v>
      </c>
      <c r="M28" s="88"/>
      <c r="N28" s="321"/>
      <c r="O28" s="321"/>
      <c r="P28" s="321"/>
      <c r="Q28" s="321"/>
      <c r="R28" s="321"/>
      <c r="S28" s="321"/>
      <c r="T28" s="321"/>
      <c r="U28" s="321"/>
      <c r="V28" s="321"/>
    </row>
    <row r="29" spans="12:22" ht="18.75" customHeight="1">
      <c r="L29" s="4"/>
      <c r="M29" s="320" t="s">
        <v>122</v>
      </c>
      <c r="N29" s="312">
        <v>98.1</v>
      </c>
      <c r="O29" s="312">
        <v>97.8</v>
      </c>
      <c r="P29" s="312">
        <v>99</v>
      </c>
      <c r="Q29" s="312">
        <v>96.4</v>
      </c>
      <c r="R29" s="196" t="s">
        <v>305</v>
      </c>
      <c r="S29" s="312">
        <v>100.8</v>
      </c>
      <c r="T29" s="312">
        <v>94.1</v>
      </c>
      <c r="U29" s="312">
        <v>107.3</v>
      </c>
      <c r="V29" s="312">
        <v>99</v>
      </c>
    </row>
    <row r="30" spans="12:22" ht="18.75" customHeight="1">
      <c r="L30" s="4"/>
      <c r="M30" s="314">
        <v>7</v>
      </c>
      <c r="N30" s="312">
        <v>100</v>
      </c>
      <c r="O30" s="312">
        <v>100</v>
      </c>
      <c r="P30" s="312">
        <v>100</v>
      </c>
      <c r="Q30" s="312">
        <v>100</v>
      </c>
      <c r="R30" s="196" t="s">
        <v>305</v>
      </c>
      <c r="S30" s="312">
        <v>100</v>
      </c>
      <c r="T30" s="312">
        <v>100</v>
      </c>
      <c r="U30" s="312">
        <v>100</v>
      </c>
      <c r="V30" s="312">
        <v>100</v>
      </c>
    </row>
    <row r="31" spans="12:22" ht="18.75" customHeight="1">
      <c r="L31" s="4"/>
      <c r="M31" s="314">
        <v>8</v>
      </c>
      <c r="N31" s="312">
        <v>99.1</v>
      </c>
      <c r="O31" s="312">
        <v>98.4</v>
      </c>
      <c r="P31" s="312">
        <v>105.4</v>
      </c>
      <c r="Q31" s="312">
        <v>102.2</v>
      </c>
      <c r="R31" s="196" t="s">
        <v>305</v>
      </c>
      <c r="S31" s="312">
        <v>99.8</v>
      </c>
      <c r="T31" s="312">
        <v>78.6</v>
      </c>
      <c r="U31" s="312">
        <v>99.6</v>
      </c>
      <c r="V31" s="312">
        <v>100.2</v>
      </c>
    </row>
    <row r="32" spans="12:22" ht="18.75" customHeight="1">
      <c r="L32" s="4"/>
      <c r="M32" s="314">
        <v>9</v>
      </c>
      <c r="N32" s="312">
        <v>101</v>
      </c>
      <c r="O32" s="312">
        <v>100.7</v>
      </c>
      <c r="P32" s="312">
        <v>108.3</v>
      </c>
      <c r="Q32" s="312">
        <v>105.4</v>
      </c>
      <c r="R32" s="196" t="s">
        <v>305</v>
      </c>
      <c r="S32" s="312">
        <v>98.6</v>
      </c>
      <c r="T32" s="312">
        <v>81.8</v>
      </c>
      <c r="U32" s="312">
        <v>104.9</v>
      </c>
      <c r="V32" s="312">
        <v>101.6</v>
      </c>
    </row>
    <row r="33" spans="12:22" ht="18.75" customHeight="1">
      <c r="L33" s="4"/>
      <c r="M33" s="319" t="s">
        <v>312</v>
      </c>
      <c r="N33" s="317">
        <v>99.4</v>
      </c>
      <c r="O33" s="317">
        <f>AVERAGE(O34:O39,O40:O45)</f>
        <v>97.79166666666664</v>
      </c>
      <c r="P33" s="317">
        <f>AVERAGE(P34:P39,P40:P45)</f>
        <v>106.88333333333334</v>
      </c>
      <c r="Q33" s="317">
        <f>AVERAGE(Q34:Q39,Q40:Q45)</f>
        <v>102.78333333333335</v>
      </c>
      <c r="R33" s="318" t="s">
        <v>311</v>
      </c>
      <c r="S33" s="317">
        <f>AVERAGE(S34:S39,S40:S45)</f>
        <v>96.06666666666666</v>
      </c>
      <c r="T33" s="317">
        <f>AVERAGE(T34:T39,T40:T45)</f>
        <v>76.91666666666667</v>
      </c>
      <c r="U33" s="317">
        <f>AVERAGE(U34:U39,U40:U45)</f>
        <v>104.76666666666667</v>
      </c>
      <c r="V33" s="317">
        <v>102.4</v>
      </c>
    </row>
    <row r="34" spans="12:22" ht="18.75" customHeight="1">
      <c r="L34" s="4"/>
      <c r="M34" s="316" t="s">
        <v>310</v>
      </c>
      <c r="N34" s="312">
        <v>77.1</v>
      </c>
      <c r="O34" s="312">
        <v>76.4</v>
      </c>
      <c r="P34" s="312">
        <v>81.3</v>
      </c>
      <c r="Q34" s="312">
        <v>80.8</v>
      </c>
      <c r="R34" s="196" t="s">
        <v>305</v>
      </c>
      <c r="S34" s="312">
        <v>74.7</v>
      </c>
      <c r="T34" s="312">
        <v>62.8</v>
      </c>
      <c r="U34" s="312">
        <v>76.3</v>
      </c>
      <c r="V34" s="312">
        <v>78.2</v>
      </c>
    </row>
    <row r="35" spans="12:22" ht="18.75" customHeight="1">
      <c r="L35" s="4"/>
      <c r="M35" s="315" t="s">
        <v>247</v>
      </c>
      <c r="N35" s="312">
        <v>77.3</v>
      </c>
      <c r="O35" s="312">
        <v>76.9</v>
      </c>
      <c r="P35" s="312">
        <v>82.1</v>
      </c>
      <c r="Q35" s="312">
        <v>81.7</v>
      </c>
      <c r="R35" s="196" t="s">
        <v>305</v>
      </c>
      <c r="S35" s="312">
        <v>73.1</v>
      </c>
      <c r="T35" s="312">
        <v>64.3</v>
      </c>
      <c r="U35" s="312">
        <v>76.5</v>
      </c>
      <c r="V35" s="312">
        <v>77.6</v>
      </c>
    </row>
    <row r="36" spans="12:22" ht="18.75" customHeight="1">
      <c r="L36" s="4"/>
      <c r="M36" s="315" t="s">
        <v>248</v>
      </c>
      <c r="N36" s="312">
        <v>85.7</v>
      </c>
      <c r="O36" s="312">
        <v>80.1</v>
      </c>
      <c r="P36" s="312">
        <v>97.8</v>
      </c>
      <c r="Q36" s="312">
        <v>82</v>
      </c>
      <c r="R36" s="196" t="s">
        <v>305</v>
      </c>
      <c r="S36" s="312">
        <v>80.3</v>
      </c>
      <c r="T36" s="312">
        <v>63</v>
      </c>
      <c r="U36" s="312">
        <v>78.8</v>
      </c>
      <c r="V36" s="312">
        <v>97.4</v>
      </c>
    </row>
    <row r="37" spans="1:22" ht="18.75" customHeight="1">
      <c r="A37" s="252" t="s">
        <v>303</v>
      </c>
      <c r="B37" s="252"/>
      <c r="C37" s="252"/>
      <c r="D37" s="252"/>
      <c r="E37" s="252"/>
      <c r="F37" s="252"/>
      <c r="G37" s="252"/>
      <c r="H37" s="252"/>
      <c r="I37" s="252"/>
      <c r="J37" s="4"/>
      <c r="L37" s="4"/>
      <c r="M37" s="315" t="s">
        <v>309</v>
      </c>
      <c r="N37" s="312">
        <v>78.6</v>
      </c>
      <c r="O37" s="312">
        <v>78.8</v>
      </c>
      <c r="P37" s="312">
        <v>84.6</v>
      </c>
      <c r="Q37" s="312">
        <v>81.6</v>
      </c>
      <c r="R37" s="196" t="s">
        <v>305</v>
      </c>
      <c r="S37" s="312">
        <v>81.9</v>
      </c>
      <c r="T37" s="312">
        <v>64.1</v>
      </c>
      <c r="U37" s="312">
        <v>74.8</v>
      </c>
      <c r="V37" s="312">
        <v>78</v>
      </c>
    </row>
    <row r="38" spans="1:22" ht="18.75" customHeight="1">
      <c r="A38" s="308" t="s">
        <v>345</v>
      </c>
      <c r="B38" s="307"/>
      <c r="C38" s="307"/>
      <c r="D38" s="307"/>
      <c r="E38" s="307"/>
      <c r="F38" s="307"/>
      <c r="G38" s="307"/>
      <c r="H38" s="307"/>
      <c r="I38" s="307"/>
      <c r="J38" s="4"/>
      <c r="L38" s="4"/>
      <c r="M38" s="315" t="s">
        <v>308</v>
      </c>
      <c r="N38" s="312">
        <v>75.7</v>
      </c>
      <c r="O38" s="312">
        <v>75</v>
      </c>
      <c r="P38" s="312">
        <v>82.9</v>
      </c>
      <c r="Q38" s="312">
        <v>80.1</v>
      </c>
      <c r="R38" s="196" t="s">
        <v>305</v>
      </c>
      <c r="S38" s="312">
        <v>68.9</v>
      </c>
      <c r="T38" s="312">
        <v>61.6</v>
      </c>
      <c r="U38" s="312">
        <v>76.6</v>
      </c>
      <c r="V38" s="312">
        <v>76.9</v>
      </c>
    </row>
    <row r="39" spans="1:22" ht="18.75" customHeight="1" thickBot="1">
      <c r="A39" s="4"/>
      <c r="B39" s="4"/>
      <c r="C39" s="4"/>
      <c r="D39" s="4"/>
      <c r="E39" s="4"/>
      <c r="F39" s="4"/>
      <c r="G39" s="4"/>
      <c r="H39" s="278" t="s">
        <v>266</v>
      </c>
      <c r="I39" s="4"/>
      <c r="L39" s="4"/>
      <c r="M39" s="315" t="s">
        <v>307</v>
      </c>
      <c r="N39" s="312">
        <v>136.3</v>
      </c>
      <c r="O39" s="312">
        <v>120.1</v>
      </c>
      <c r="P39" s="312">
        <v>139.3</v>
      </c>
      <c r="Q39" s="312">
        <v>105.1</v>
      </c>
      <c r="R39" s="196" t="s">
        <v>305</v>
      </c>
      <c r="S39" s="312">
        <v>145.3</v>
      </c>
      <c r="T39" s="312">
        <v>89.1</v>
      </c>
      <c r="U39" s="312">
        <v>181.1</v>
      </c>
      <c r="V39" s="312">
        <v>169.3</v>
      </c>
    </row>
    <row r="40" spans="1:22" ht="18.75" customHeight="1">
      <c r="A40" s="304"/>
      <c r="B40" s="348" t="s">
        <v>344</v>
      </c>
      <c r="C40" s="347" t="s">
        <v>176</v>
      </c>
      <c r="D40" s="347" t="s">
        <v>343</v>
      </c>
      <c r="E40" s="347" t="s">
        <v>342</v>
      </c>
      <c r="F40" s="347" t="s">
        <v>341</v>
      </c>
      <c r="G40" s="346" t="s">
        <v>260</v>
      </c>
      <c r="H40" s="345"/>
      <c r="I40" s="344"/>
      <c r="L40" s="4"/>
      <c r="M40" s="315" t="s">
        <v>306</v>
      </c>
      <c r="N40" s="312">
        <v>132.6</v>
      </c>
      <c r="O40" s="312">
        <v>145.5</v>
      </c>
      <c r="P40" s="312">
        <v>150.5</v>
      </c>
      <c r="Q40" s="312">
        <v>180.7</v>
      </c>
      <c r="R40" s="196" t="s">
        <v>305</v>
      </c>
      <c r="S40" s="312">
        <v>101.3</v>
      </c>
      <c r="T40" s="312">
        <v>105.4</v>
      </c>
      <c r="U40" s="312">
        <v>140.7</v>
      </c>
      <c r="V40" s="312">
        <v>105.9</v>
      </c>
    </row>
    <row r="41" spans="1:22" ht="18.75" customHeight="1">
      <c r="A41" s="4"/>
      <c r="B41" s="187"/>
      <c r="C41" s="355"/>
      <c r="D41" s="355"/>
      <c r="E41" s="355"/>
      <c r="F41" s="355"/>
      <c r="G41" s="356"/>
      <c r="H41" s="343" t="s">
        <v>340</v>
      </c>
      <c r="I41" s="342"/>
      <c r="L41" s="4"/>
      <c r="M41" s="315" t="s">
        <v>220</v>
      </c>
      <c r="N41" s="312">
        <v>86.7</v>
      </c>
      <c r="O41" s="312">
        <v>87.9</v>
      </c>
      <c r="P41" s="312">
        <v>89.5</v>
      </c>
      <c r="Q41" s="312">
        <v>88.7</v>
      </c>
      <c r="R41" s="196" t="s">
        <v>311</v>
      </c>
      <c r="S41" s="312">
        <v>98.5</v>
      </c>
      <c r="T41" s="312">
        <v>74</v>
      </c>
      <c r="U41" s="312">
        <v>82.7</v>
      </c>
      <c r="V41" s="312">
        <v>84.2</v>
      </c>
    </row>
    <row r="42" spans="1:22" ht="18.75" customHeight="1">
      <c r="A42" s="282" t="s">
        <v>339</v>
      </c>
      <c r="B42" s="253"/>
      <c r="C42" s="155"/>
      <c r="D42" s="155"/>
      <c r="E42" s="155"/>
      <c r="F42" s="155"/>
      <c r="G42" s="357"/>
      <c r="H42" s="341"/>
      <c r="I42" s="340"/>
      <c r="L42" s="4"/>
      <c r="M42" s="315" t="s">
        <v>218</v>
      </c>
      <c r="N42" s="312">
        <v>76.1</v>
      </c>
      <c r="O42" s="312">
        <v>76.3</v>
      </c>
      <c r="P42" s="312">
        <v>83.4</v>
      </c>
      <c r="Q42" s="312">
        <v>82</v>
      </c>
      <c r="R42" s="196" t="s">
        <v>305</v>
      </c>
      <c r="S42" s="312">
        <v>70.9</v>
      </c>
      <c r="T42" s="312">
        <v>61.5</v>
      </c>
      <c r="U42" s="312">
        <v>78.4</v>
      </c>
      <c r="V42" s="312">
        <v>75.6</v>
      </c>
    </row>
    <row r="43" spans="1:22" ht="18.75" customHeight="1">
      <c r="A43" s="176"/>
      <c r="B43" s="316" t="s">
        <v>346</v>
      </c>
      <c r="C43" s="293">
        <v>54121</v>
      </c>
      <c r="D43" s="293">
        <v>56921</v>
      </c>
      <c r="E43" s="293">
        <v>58730</v>
      </c>
      <c r="F43" s="293">
        <v>62413</v>
      </c>
      <c r="G43" s="293">
        <v>70004</v>
      </c>
      <c r="H43" s="334">
        <f>100*(G43-F43)/F43</f>
        <v>12.162530242096999</v>
      </c>
      <c r="I43" s="176"/>
      <c r="L43" s="4"/>
      <c r="M43" s="314">
        <v>10</v>
      </c>
      <c r="N43" s="312">
        <v>76.9</v>
      </c>
      <c r="O43" s="312">
        <v>75.9</v>
      </c>
      <c r="P43" s="312">
        <v>85.5</v>
      </c>
      <c r="Q43" s="312">
        <v>79.8</v>
      </c>
      <c r="R43" s="196" t="s">
        <v>305</v>
      </c>
      <c r="S43" s="312">
        <v>72.7</v>
      </c>
      <c r="T43" s="312">
        <v>61.1</v>
      </c>
      <c r="U43" s="312">
        <v>78.1</v>
      </c>
      <c r="V43" s="312">
        <v>79.2</v>
      </c>
    </row>
    <row r="44" spans="1:22" ht="18.75" customHeight="1">
      <c r="A44" s="4"/>
      <c r="B44" s="352" t="s">
        <v>335</v>
      </c>
      <c r="C44" s="293">
        <f>SUM(C45:C47)</f>
        <v>22966</v>
      </c>
      <c r="D44" s="293">
        <f>SUM(D45:D47)</f>
        <v>23969</v>
      </c>
      <c r="E44" s="293">
        <f>SUM(E45:E47)</f>
        <v>24306</v>
      </c>
      <c r="F44" s="293">
        <f>SUM(F45:F47)</f>
        <v>25880</v>
      </c>
      <c r="G44" s="293">
        <f>SUM(G45:G47)</f>
        <v>28951</v>
      </c>
      <c r="H44" s="334">
        <f>100*(G44-F44)/F44</f>
        <v>11.86630602782071</v>
      </c>
      <c r="I44" s="176"/>
      <c r="L44" s="4"/>
      <c r="M44" s="314">
        <v>11</v>
      </c>
      <c r="N44" s="312">
        <v>78.7</v>
      </c>
      <c r="O44" s="312">
        <v>78.5</v>
      </c>
      <c r="P44" s="312">
        <v>83.5</v>
      </c>
      <c r="Q44" s="312">
        <v>86.4</v>
      </c>
      <c r="R44" s="196" t="s">
        <v>305</v>
      </c>
      <c r="S44" s="312">
        <v>70.5</v>
      </c>
      <c r="T44" s="312">
        <v>61.7</v>
      </c>
      <c r="U44" s="312">
        <v>80.7</v>
      </c>
      <c r="V44" s="312">
        <v>79.1</v>
      </c>
    </row>
    <row r="45" spans="1:22" ht="18.75" customHeight="1">
      <c r="A45" s="176" t="s">
        <v>338</v>
      </c>
      <c r="B45" s="352" t="s">
        <v>333</v>
      </c>
      <c r="C45" s="293">
        <v>15480</v>
      </c>
      <c r="D45" s="293">
        <v>16704</v>
      </c>
      <c r="E45" s="293">
        <v>17186</v>
      </c>
      <c r="F45" s="293">
        <v>18662</v>
      </c>
      <c r="G45" s="293">
        <v>21857</v>
      </c>
      <c r="H45" s="334">
        <f>100*(G45-F45)/F45</f>
        <v>17.12035151645054</v>
      </c>
      <c r="I45" s="176"/>
      <c r="L45" s="4"/>
      <c r="M45" s="314">
        <v>12</v>
      </c>
      <c r="N45" s="312">
        <v>210.3</v>
      </c>
      <c r="O45" s="312">
        <v>202.1</v>
      </c>
      <c r="P45" s="312">
        <v>222.2</v>
      </c>
      <c r="Q45" s="312">
        <v>204.5</v>
      </c>
      <c r="R45" s="196" t="s">
        <v>305</v>
      </c>
      <c r="S45" s="312">
        <v>214.7</v>
      </c>
      <c r="T45" s="312">
        <v>154.4</v>
      </c>
      <c r="U45" s="312">
        <v>232.5</v>
      </c>
      <c r="V45" s="312">
        <v>226.6</v>
      </c>
    </row>
    <row r="46" spans="1:22" ht="18.75" customHeight="1">
      <c r="A46" s="176"/>
      <c r="B46" s="352" t="s">
        <v>332</v>
      </c>
      <c r="C46" s="293">
        <v>6141</v>
      </c>
      <c r="D46" s="293">
        <v>5648</v>
      </c>
      <c r="E46" s="293">
        <v>5297</v>
      </c>
      <c r="F46" s="293">
        <v>5009</v>
      </c>
      <c r="G46" s="293">
        <v>4767</v>
      </c>
      <c r="H46" s="334">
        <f>100*(G46-F46)/F46</f>
        <v>-4.831303653423837</v>
      </c>
      <c r="I46" s="176"/>
      <c r="L46" s="322" t="s">
        <v>313</v>
      </c>
      <c r="M46" s="88"/>
      <c r="N46" s="321"/>
      <c r="O46" s="321"/>
      <c r="P46" s="321"/>
      <c r="Q46" s="321"/>
      <c r="R46" s="313"/>
      <c r="S46" s="321"/>
      <c r="T46" s="321"/>
      <c r="U46" s="321"/>
      <c r="V46" s="321"/>
    </row>
    <row r="47" spans="1:22" ht="18.75" customHeight="1">
      <c r="A47" s="61" t="s">
        <v>337</v>
      </c>
      <c r="B47" s="352" t="s">
        <v>331</v>
      </c>
      <c r="C47" s="336">
        <v>1345</v>
      </c>
      <c r="D47" s="336">
        <v>1617</v>
      </c>
      <c r="E47" s="336">
        <v>1823</v>
      </c>
      <c r="F47" s="336">
        <v>2209</v>
      </c>
      <c r="G47" s="336">
        <v>2327</v>
      </c>
      <c r="H47" s="334">
        <f>100*(G47-F47)/F47</f>
        <v>5.341783612494341</v>
      </c>
      <c r="I47" s="176"/>
      <c r="L47" s="4"/>
      <c r="M47" s="320" t="s">
        <v>122</v>
      </c>
      <c r="N47" s="312">
        <v>99</v>
      </c>
      <c r="O47" s="312">
        <v>100</v>
      </c>
      <c r="P47" s="312">
        <v>94.8</v>
      </c>
      <c r="Q47" s="312">
        <v>101.5</v>
      </c>
      <c r="R47" s="313" t="s">
        <v>305</v>
      </c>
      <c r="S47" s="312">
        <v>101</v>
      </c>
      <c r="T47" s="312">
        <v>97.5</v>
      </c>
      <c r="U47" s="312">
        <v>102.1</v>
      </c>
      <c r="V47" s="312">
        <v>97.1</v>
      </c>
    </row>
    <row r="48" spans="1:22" ht="18.75" customHeight="1">
      <c r="A48" s="4"/>
      <c r="B48" s="352" t="s">
        <v>329</v>
      </c>
      <c r="C48" s="293">
        <v>7064</v>
      </c>
      <c r="D48" s="293">
        <v>7872</v>
      </c>
      <c r="E48" s="293">
        <v>8235</v>
      </c>
      <c r="F48" s="293">
        <v>9150</v>
      </c>
      <c r="G48" s="293">
        <v>10636</v>
      </c>
      <c r="H48" s="334">
        <f>100*(G48-F48)/F48</f>
        <v>16.240437158469945</v>
      </c>
      <c r="I48" s="176"/>
      <c r="L48" s="4"/>
      <c r="M48" s="314">
        <v>7</v>
      </c>
      <c r="N48" s="312">
        <v>100</v>
      </c>
      <c r="O48" s="312">
        <v>100</v>
      </c>
      <c r="P48" s="312">
        <v>100</v>
      </c>
      <c r="Q48" s="312">
        <v>100</v>
      </c>
      <c r="R48" s="313" t="s">
        <v>305</v>
      </c>
      <c r="S48" s="312">
        <v>100</v>
      </c>
      <c r="T48" s="312">
        <v>100</v>
      </c>
      <c r="U48" s="312">
        <v>100</v>
      </c>
      <c r="V48" s="312">
        <v>100</v>
      </c>
    </row>
    <row r="49" spans="1:22" ht="18.75" customHeight="1">
      <c r="A49" s="4"/>
      <c r="B49" s="354" t="s">
        <v>354</v>
      </c>
      <c r="C49" s="349">
        <f>100*C44/C43</f>
        <v>42.43454481624508</v>
      </c>
      <c r="D49" s="350">
        <f>100*D44/D43</f>
        <v>42.10923912088684</v>
      </c>
      <c r="E49" s="350">
        <f>100*E44/E43</f>
        <v>41.38600374595607</v>
      </c>
      <c r="F49" s="350">
        <f>100*F44/F43</f>
        <v>41.46572028263343</v>
      </c>
      <c r="G49" s="350">
        <f>100*G44/G43</f>
        <v>41.35620821667333</v>
      </c>
      <c r="H49" s="337">
        <f>G49-F49</f>
        <v>-0.10951206596009655</v>
      </c>
      <c r="I49" s="351" t="s">
        <v>292</v>
      </c>
      <c r="L49" s="4"/>
      <c r="M49" s="314">
        <v>8</v>
      </c>
      <c r="N49" s="312">
        <v>101.7</v>
      </c>
      <c r="O49" s="312">
        <v>101.7</v>
      </c>
      <c r="P49" s="312">
        <v>108.9</v>
      </c>
      <c r="Q49" s="312">
        <v>98</v>
      </c>
      <c r="R49" s="313" t="s">
        <v>305</v>
      </c>
      <c r="S49" s="312">
        <v>101.9</v>
      </c>
      <c r="T49" s="312">
        <v>108.1</v>
      </c>
      <c r="U49" s="312">
        <v>101.6</v>
      </c>
      <c r="V49" s="312">
        <v>101.8</v>
      </c>
    </row>
    <row r="50" spans="1:22" ht="18.75" customHeight="1">
      <c r="A50" s="176"/>
      <c r="B50" s="354"/>
      <c r="C50" s="349"/>
      <c r="D50" s="350"/>
      <c r="E50" s="350"/>
      <c r="F50" s="350"/>
      <c r="G50" s="350"/>
      <c r="H50" s="337"/>
      <c r="I50" s="321"/>
      <c r="L50" s="4"/>
      <c r="M50" s="314">
        <v>9</v>
      </c>
      <c r="N50" s="312">
        <v>102</v>
      </c>
      <c r="O50" s="312">
        <v>101.4</v>
      </c>
      <c r="P50" s="312">
        <v>107.8</v>
      </c>
      <c r="Q50" s="312">
        <v>97.4</v>
      </c>
      <c r="R50" s="313" t="s">
        <v>305</v>
      </c>
      <c r="S50" s="312">
        <v>98.7</v>
      </c>
      <c r="T50" s="312">
        <v>110.8</v>
      </c>
      <c r="U50" s="312">
        <v>101.5</v>
      </c>
      <c r="V50" s="312">
        <v>103.5</v>
      </c>
    </row>
    <row r="51" spans="1:22" ht="18.75" customHeight="1">
      <c r="A51" s="176"/>
      <c r="B51" s="339"/>
      <c r="C51" s="338"/>
      <c r="D51" s="293"/>
      <c r="E51" s="293"/>
      <c r="F51" s="293"/>
      <c r="G51" s="293"/>
      <c r="H51" s="337"/>
      <c r="I51" s="176"/>
      <c r="L51" s="4"/>
      <c r="M51" s="319" t="s">
        <v>312</v>
      </c>
      <c r="N51" s="317">
        <f>AVERAGE(N52:N57,N58:N63)</f>
        <v>102.14166666666667</v>
      </c>
      <c r="O51" s="317">
        <f>AVERAGE(O52:O57,O58:O63)</f>
        <v>101.04166666666667</v>
      </c>
      <c r="P51" s="317">
        <f>AVERAGE(P52:P57,P58:P63)</f>
        <v>105.96666666666668</v>
      </c>
      <c r="Q51" s="317">
        <f>AVERAGE(Q52:Q57,Q58:Q63)</f>
        <v>96.81083333333335</v>
      </c>
      <c r="R51" s="318" t="s">
        <v>311</v>
      </c>
      <c r="S51" s="317">
        <f>AVERAGE(S52:S57,S58:S63)</f>
        <v>96.50833333333334</v>
      </c>
      <c r="T51" s="317">
        <v>113.7</v>
      </c>
      <c r="U51" s="317">
        <f>AVERAGE(U52:U57,U58:U63)</f>
        <v>97.24166666666667</v>
      </c>
      <c r="V51" s="317">
        <f>AVERAGE(V52:V57,V58:V63)</f>
        <v>104.56666666666668</v>
      </c>
    </row>
    <row r="52" spans="1:22" ht="18.75" customHeight="1">
      <c r="A52" s="176"/>
      <c r="B52" s="352" t="s">
        <v>336</v>
      </c>
      <c r="C52" s="293">
        <v>23154</v>
      </c>
      <c r="D52" s="293">
        <v>24218</v>
      </c>
      <c r="E52" s="293">
        <v>25180</v>
      </c>
      <c r="F52" s="293">
        <v>25016</v>
      </c>
      <c r="G52" s="293">
        <v>25712</v>
      </c>
      <c r="H52" s="334">
        <f>100*(G52-F52)/F52</f>
        <v>2.782219379597058</v>
      </c>
      <c r="I52" s="176"/>
      <c r="L52" s="4"/>
      <c r="M52" s="316" t="s">
        <v>310</v>
      </c>
      <c r="N52" s="312">
        <v>102.2</v>
      </c>
      <c r="O52" s="312">
        <v>101.8</v>
      </c>
      <c r="P52" s="312">
        <v>105.2</v>
      </c>
      <c r="Q52" s="312">
        <v>97.2</v>
      </c>
      <c r="R52" s="313" t="s">
        <v>305</v>
      </c>
      <c r="S52" s="312">
        <v>99.5</v>
      </c>
      <c r="T52" s="312">
        <v>113.9</v>
      </c>
      <c r="U52" s="312">
        <v>101.2</v>
      </c>
      <c r="V52" s="312">
        <v>103.1</v>
      </c>
    </row>
    <row r="53" spans="1:22" ht="18.75" customHeight="1">
      <c r="A53" s="4"/>
      <c r="B53" s="352" t="s">
        <v>335</v>
      </c>
      <c r="C53" s="293">
        <f>SUM(C54:C56)</f>
        <v>9757</v>
      </c>
      <c r="D53" s="293">
        <f>SUM(D54:D56)</f>
        <v>9796</v>
      </c>
      <c r="E53" s="293">
        <f>SUM(E54:E56)</f>
        <v>10042</v>
      </c>
      <c r="F53" s="293">
        <f>SUM(F54:F56)</f>
        <v>9784</v>
      </c>
      <c r="G53" s="293">
        <f>SUM(G54:G56)</f>
        <v>10248</v>
      </c>
      <c r="H53" s="334">
        <f>100*(G53-F53)/F53</f>
        <v>4.742436631234669</v>
      </c>
      <c r="I53" s="176"/>
      <c r="L53" s="4"/>
      <c r="M53" s="315" t="s">
        <v>247</v>
      </c>
      <c r="N53" s="312">
        <v>101.9</v>
      </c>
      <c r="O53" s="312">
        <v>101.6</v>
      </c>
      <c r="P53" s="312">
        <v>104.3</v>
      </c>
      <c r="Q53" s="312">
        <v>96.9</v>
      </c>
      <c r="R53" s="313" t="s">
        <v>305</v>
      </c>
      <c r="S53" s="312">
        <v>100.2</v>
      </c>
      <c r="T53" s="312">
        <v>113.2</v>
      </c>
      <c r="U53" s="312">
        <v>102</v>
      </c>
      <c r="V53" s="312">
        <v>102.5</v>
      </c>
    </row>
    <row r="54" spans="1:22" ht="18.75" customHeight="1">
      <c r="A54" s="176" t="s">
        <v>334</v>
      </c>
      <c r="B54" s="352" t="s">
        <v>333</v>
      </c>
      <c r="C54" s="293">
        <v>4712</v>
      </c>
      <c r="D54" s="293">
        <v>4901</v>
      </c>
      <c r="E54" s="293">
        <v>4937</v>
      </c>
      <c r="F54" s="293">
        <v>4862</v>
      </c>
      <c r="G54" s="293">
        <v>5030</v>
      </c>
      <c r="H54" s="334">
        <f>100*(G54-F54)/F54</f>
        <v>3.4553681612505143</v>
      </c>
      <c r="I54" s="176"/>
      <c r="L54" s="4"/>
      <c r="M54" s="315" t="s">
        <v>248</v>
      </c>
      <c r="N54" s="312">
        <v>101.2</v>
      </c>
      <c r="O54" s="312">
        <v>100.9</v>
      </c>
      <c r="P54" s="312">
        <v>104.3</v>
      </c>
      <c r="Q54" s="312">
        <v>96.7</v>
      </c>
      <c r="R54" s="313" t="s">
        <v>305</v>
      </c>
      <c r="S54" s="312">
        <v>97.4</v>
      </c>
      <c r="T54" s="312">
        <v>112.9</v>
      </c>
      <c r="U54" s="312">
        <v>99.8</v>
      </c>
      <c r="V54" s="312">
        <v>102.1</v>
      </c>
    </row>
    <row r="55" spans="1:22" ht="18.75" customHeight="1">
      <c r="A55" s="176"/>
      <c r="B55" s="352" t="s">
        <v>332</v>
      </c>
      <c r="C55" s="293">
        <v>4005</v>
      </c>
      <c r="D55" s="293">
        <v>3693</v>
      </c>
      <c r="E55" s="293">
        <v>3806</v>
      </c>
      <c r="F55" s="293">
        <v>3312</v>
      </c>
      <c r="G55" s="293">
        <v>3535</v>
      </c>
      <c r="H55" s="334">
        <f>100*(G55-F55)/F55</f>
        <v>6.733091787439614</v>
      </c>
      <c r="I55" s="176"/>
      <c r="L55" s="4"/>
      <c r="M55" s="315" t="s">
        <v>309</v>
      </c>
      <c r="N55" s="312">
        <v>103.1</v>
      </c>
      <c r="O55" s="312">
        <v>102.7</v>
      </c>
      <c r="P55" s="312">
        <v>108.3</v>
      </c>
      <c r="Q55" s="312">
        <v>98.7</v>
      </c>
      <c r="R55" s="313" t="s">
        <v>305</v>
      </c>
      <c r="S55" s="312">
        <v>98</v>
      </c>
      <c r="T55" s="312">
        <v>114.2</v>
      </c>
      <c r="U55" s="312">
        <v>100.2</v>
      </c>
      <c r="V55" s="312">
        <v>104.2</v>
      </c>
    </row>
    <row r="56" spans="1:22" ht="18.75" customHeight="1">
      <c r="A56" s="176"/>
      <c r="B56" s="352" t="s">
        <v>331</v>
      </c>
      <c r="C56" s="336">
        <v>1040</v>
      </c>
      <c r="D56" s="336">
        <v>1202</v>
      </c>
      <c r="E56" s="336">
        <v>1299</v>
      </c>
      <c r="F56" s="293">
        <v>1610</v>
      </c>
      <c r="G56" s="293">
        <v>1683</v>
      </c>
      <c r="H56" s="334">
        <f>100*(G56-F56)/F56</f>
        <v>4.53416149068323</v>
      </c>
      <c r="I56" s="176"/>
      <c r="L56" s="4"/>
      <c r="M56" s="315" t="s">
        <v>308</v>
      </c>
      <c r="N56" s="312">
        <v>103</v>
      </c>
      <c r="O56" s="312">
        <v>102.2</v>
      </c>
      <c r="P56" s="312">
        <v>108.2</v>
      </c>
      <c r="Q56" s="312">
        <v>98.3</v>
      </c>
      <c r="R56" s="313" t="s">
        <v>305</v>
      </c>
      <c r="S56" s="312">
        <v>96.5</v>
      </c>
      <c r="T56" s="312">
        <v>114.4</v>
      </c>
      <c r="U56" s="312">
        <v>100.1</v>
      </c>
      <c r="V56" s="312">
        <v>104.6</v>
      </c>
    </row>
    <row r="57" spans="1:22" ht="18.75" customHeight="1">
      <c r="A57" s="176" t="s">
        <v>330</v>
      </c>
      <c r="B57" s="352" t="s">
        <v>329</v>
      </c>
      <c r="C57" s="293">
        <v>1830</v>
      </c>
      <c r="D57" s="293">
        <v>1979</v>
      </c>
      <c r="E57" s="293">
        <v>1976</v>
      </c>
      <c r="F57" s="335">
        <v>2104</v>
      </c>
      <c r="G57" s="335">
        <v>2185</v>
      </c>
      <c r="H57" s="334">
        <f>100*(G57-F57)/F57</f>
        <v>3.849809885931559</v>
      </c>
      <c r="I57" s="176"/>
      <c r="L57" s="4"/>
      <c r="M57" s="315" t="s">
        <v>307</v>
      </c>
      <c r="N57" s="312">
        <v>103</v>
      </c>
      <c r="O57" s="312">
        <v>102.1</v>
      </c>
      <c r="P57" s="312">
        <v>108.1</v>
      </c>
      <c r="Q57" s="312">
        <v>97.9</v>
      </c>
      <c r="R57" s="313" t="s">
        <v>305</v>
      </c>
      <c r="S57" s="312">
        <v>96.2</v>
      </c>
      <c r="T57" s="312">
        <v>115</v>
      </c>
      <c r="U57" s="312">
        <v>99.8</v>
      </c>
      <c r="V57" s="312">
        <v>105</v>
      </c>
    </row>
    <row r="58" spans="1:22" ht="18.75" customHeight="1">
      <c r="A58" s="4"/>
      <c r="B58" s="354" t="s">
        <v>353</v>
      </c>
      <c r="C58" s="349">
        <f>100*C53/C52</f>
        <v>42.13958711237799</v>
      </c>
      <c r="D58" s="350">
        <f>100*D53/D52</f>
        <v>40.44925262201668</v>
      </c>
      <c r="E58" s="350">
        <f>100*E53/E52</f>
        <v>39.88085782366958</v>
      </c>
      <c r="F58" s="350">
        <f>100*F53/F52</f>
        <v>39.11096897985289</v>
      </c>
      <c r="G58" s="350">
        <f>100*G53/G52</f>
        <v>39.85687616677038</v>
      </c>
      <c r="H58" s="337">
        <v>0.8</v>
      </c>
      <c r="I58" s="351" t="s">
        <v>292</v>
      </c>
      <c r="L58" s="4"/>
      <c r="M58" s="315" t="s">
        <v>306</v>
      </c>
      <c r="N58" s="312">
        <v>102.9</v>
      </c>
      <c r="O58" s="312">
        <v>101.8</v>
      </c>
      <c r="P58" s="312">
        <v>108.1</v>
      </c>
      <c r="Q58" s="312">
        <v>97.23</v>
      </c>
      <c r="R58" s="313" t="s">
        <v>305</v>
      </c>
      <c r="S58" s="312">
        <v>96.3</v>
      </c>
      <c r="T58" s="312">
        <v>115.7</v>
      </c>
      <c r="U58" s="312">
        <v>99</v>
      </c>
      <c r="V58" s="312">
        <v>105.2</v>
      </c>
    </row>
    <row r="59" spans="1:22" ht="18.75" customHeight="1">
      <c r="A59" s="4"/>
      <c r="B59" s="354"/>
      <c r="C59" s="349"/>
      <c r="D59" s="350"/>
      <c r="E59" s="350"/>
      <c r="F59" s="350"/>
      <c r="G59" s="350"/>
      <c r="H59" s="337"/>
      <c r="I59" s="321"/>
      <c r="L59" s="4"/>
      <c r="M59" s="315" t="s">
        <v>220</v>
      </c>
      <c r="N59" s="312">
        <v>102.2</v>
      </c>
      <c r="O59" s="312">
        <v>100.9</v>
      </c>
      <c r="P59" s="312">
        <v>107.4</v>
      </c>
      <c r="Q59" s="312">
        <v>96.6</v>
      </c>
      <c r="R59" s="313" t="s">
        <v>305</v>
      </c>
      <c r="S59" s="312">
        <v>95.8</v>
      </c>
      <c r="T59" s="312">
        <v>113.5</v>
      </c>
      <c r="U59" s="312">
        <v>98.7</v>
      </c>
      <c r="V59" s="312">
        <v>104.9</v>
      </c>
    </row>
    <row r="60" spans="1:22" ht="18.75" customHeight="1">
      <c r="A60" s="298"/>
      <c r="B60" s="353" t="s">
        <v>328</v>
      </c>
      <c r="C60" s="333">
        <f>100*C53/C44</f>
        <v>42.48454236697727</v>
      </c>
      <c r="D60" s="333">
        <f>100*D53/D44</f>
        <v>40.869456381159</v>
      </c>
      <c r="E60" s="333">
        <f>100*E53/E44</f>
        <v>41.31490167036946</v>
      </c>
      <c r="F60" s="333">
        <f>100*F53/F44</f>
        <v>37.805255023183925</v>
      </c>
      <c r="G60" s="333">
        <f>100*G53/G44</f>
        <v>35.39774101067321</v>
      </c>
      <c r="H60" s="332">
        <f>G60-F60</f>
        <v>-2.407514012510717</v>
      </c>
      <c r="I60" s="282" t="s">
        <v>292</v>
      </c>
      <c r="L60" s="4"/>
      <c r="M60" s="315" t="s">
        <v>218</v>
      </c>
      <c r="N60" s="312">
        <v>101.9</v>
      </c>
      <c r="O60" s="312">
        <v>100.2</v>
      </c>
      <c r="P60" s="312">
        <v>103.5</v>
      </c>
      <c r="Q60" s="312">
        <v>96.2</v>
      </c>
      <c r="R60" s="313" t="s">
        <v>305</v>
      </c>
      <c r="S60" s="312">
        <v>95.1</v>
      </c>
      <c r="T60" s="312">
        <v>113.1</v>
      </c>
      <c r="U60" s="312">
        <v>95.7</v>
      </c>
      <c r="V60" s="312">
        <v>105.6</v>
      </c>
    </row>
    <row r="61" spans="1:22" ht="18.75" customHeight="1">
      <c r="A61" s="331" t="s">
        <v>347</v>
      </c>
      <c r="B61" s="362" t="s">
        <v>350</v>
      </c>
      <c r="C61" s="360"/>
      <c r="D61" s="360"/>
      <c r="E61" s="360"/>
      <c r="F61" s="360"/>
      <c r="G61" s="360"/>
      <c r="H61" s="360"/>
      <c r="I61" s="360"/>
      <c r="L61" s="4"/>
      <c r="M61" s="314">
        <v>10</v>
      </c>
      <c r="N61" s="312">
        <v>101.6</v>
      </c>
      <c r="O61" s="312">
        <v>99.6</v>
      </c>
      <c r="P61" s="312">
        <v>104.3</v>
      </c>
      <c r="Q61" s="312">
        <v>95.8</v>
      </c>
      <c r="R61" s="313" t="s">
        <v>305</v>
      </c>
      <c r="S61" s="312">
        <v>95.2</v>
      </c>
      <c r="T61" s="312">
        <v>112.9</v>
      </c>
      <c r="U61" s="312">
        <v>89.3</v>
      </c>
      <c r="V61" s="312">
        <v>105.7</v>
      </c>
    </row>
    <row r="62" spans="1:22" ht="18.75" customHeight="1">
      <c r="A62" s="358" t="s">
        <v>348</v>
      </c>
      <c r="B62" s="330" t="s">
        <v>351</v>
      </c>
      <c r="C62" s="360"/>
      <c r="D62" s="360"/>
      <c r="E62" s="360"/>
      <c r="F62" s="360"/>
      <c r="G62" s="360"/>
      <c r="H62" s="360"/>
      <c r="I62" s="360"/>
      <c r="L62" s="4"/>
      <c r="M62" s="314">
        <v>11</v>
      </c>
      <c r="N62" s="312">
        <v>101.4</v>
      </c>
      <c r="O62" s="312">
        <v>99.4</v>
      </c>
      <c r="P62" s="312">
        <v>104.9</v>
      </c>
      <c r="Q62" s="312">
        <v>95.3</v>
      </c>
      <c r="R62" s="313" t="s">
        <v>305</v>
      </c>
      <c r="S62" s="312">
        <v>93.9</v>
      </c>
      <c r="T62" s="312">
        <v>113.1</v>
      </c>
      <c r="U62" s="312">
        <v>90.4</v>
      </c>
      <c r="V62" s="312">
        <v>106</v>
      </c>
    </row>
    <row r="63" spans="1:22" ht="18.75" customHeight="1">
      <c r="A63" s="359" t="s">
        <v>349</v>
      </c>
      <c r="B63" s="363" t="s">
        <v>352</v>
      </c>
      <c r="C63" s="361"/>
      <c r="D63" s="361"/>
      <c r="E63" s="361"/>
      <c r="F63" s="361"/>
      <c r="G63" s="361"/>
      <c r="H63" s="361"/>
      <c r="I63" s="361"/>
      <c r="L63" s="298"/>
      <c r="M63" s="311">
        <v>12</v>
      </c>
      <c r="N63" s="309">
        <v>101.3</v>
      </c>
      <c r="O63" s="309">
        <v>99.3</v>
      </c>
      <c r="P63" s="309">
        <v>105</v>
      </c>
      <c r="Q63" s="309">
        <v>94.9</v>
      </c>
      <c r="R63" s="310" t="s">
        <v>305</v>
      </c>
      <c r="S63" s="309">
        <v>94</v>
      </c>
      <c r="T63" s="309">
        <v>113.1</v>
      </c>
      <c r="U63" s="309">
        <v>90.7</v>
      </c>
      <c r="V63" s="309">
        <v>105.9</v>
      </c>
    </row>
    <row r="64" spans="1:22" ht="18.75" customHeight="1">
      <c r="A64" s="330" t="s">
        <v>157</v>
      </c>
      <c r="B64" s="362"/>
      <c r="C64" s="330"/>
      <c r="D64" s="330"/>
      <c r="E64" s="330"/>
      <c r="F64" s="330"/>
      <c r="G64" s="330"/>
      <c r="H64" s="330"/>
      <c r="I64" s="330"/>
      <c r="J64" s="330"/>
      <c r="L64" s="4" t="s">
        <v>304</v>
      </c>
      <c r="M64" s="4"/>
      <c r="N64" s="4"/>
      <c r="O64" s="4"/>
      <c r="P64" s="4"/>
      <c r="Q64" s="4"/>
      <c r="R64" s="4"/>
      <c r="S64" s="4"/>
      <c r="T64" s="4"/>
      <c r="U64" s="4"/>
      <c r="V64" s="4"/>
    </row>
  </sheetData>
  <sheetProtection/>
  <mergeCells count="39">
    <mergeCell ref="B49:B50"/>
    <mergeCell ref="C40:C42"/>
    <mergeCell ref="H41:I42"/>
    <mergeCell ref="B58:B59"/>
    <mergeCell ref="G40:G42"/>
    <mergeCell ref="A37:I37"/>
    <mergeCell ref="A38:I38"/>
    <mergeCell ref="D40:D42"/>
    <mergeCell ref="E40:E42"/>
    <mergeCell ref="F40:F42"/>
    <mergeCell ref="T7:T9"/>
    <mergeCell ref="L3:V3"/>
    <mergeCell ref="O7:O9"/>
    <mergeCell ref="P7:P9"/>
    <mergeCell ref="U7:U9"/>
    <mergeCell ref="V7:V9"/>
    <mergeCell ref="Q7:Q9"/>
    <mergeCell ref="R7:R9"/>
    <mergeCell ref="U6:V6"/>
    <mergeCell ref="L46:M46"/>
    <mergeCell ref="S7:S9"/>
    <mergeCell ref="L10:M10"/>
    <mergeCell ref="L28:M28"/>
    <mergeCell ref="N7:N9"/>
    <mergeCell ref="L7:M9"/>
    <mergeCell ref="A3:H3"/>
    <mergeCell ref="A11:B11"/>
    <mergeCell ref="C6:C7"/>
    <mergeCell ref="A10:B10"/>
    <mergeCell ref="A8:B8"/>
    <mergeCell ref="A9:B9"/>
    <mergeCell ref="G6:G7"/>
    <mergeCell ref="D6:D7"/>
    <mergeCell ref="E6:E7"/>
    <mergeCell ref="F6:F7"/>
    <mergeCell ref="A4:H4"/>
    <mergeCell ref="H6:I7"/>
    <mergeCell ref="A12:B12"/>
    <mergeCell ref="A13:B13"/>
  </mergeCells>
  <printOptions horizontalCentered="1"/>
  <pageMargins left="0.5118110236220472" right="0.5118110236220472" top="0.5511811023622047" bottom="0.35433070866141736" header="0" footer="0"/>
  <pageSetup fitToHeight="1" fitToWidth="1" horizontalDpi="600" verticalDpi="600" orientation="landscape" paperSize="8"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Y71"/>
  <sheetViews>
    <sheetView zoomScalePageLayoutView="0" workbookViewId="0" topLeftCell="N1">
      <selection activeCell="Y1" sqref="Y1"/>
    </sheetView>
  </sheetViews>
  <sheetFormatPr defaultColWidth="8.796875" defaultRowHeight="18.75" customHeight="1"/>
  <cols>
    <col min="1" max="1" width="14.3984375" style="0" customWidth="1"/>
    <col min="2" max="16384" width="10.59765625" style="0" customWidth="1"/>
  </cols>
  <sheetData>
    <row r="1" spans="1:25" ht="18.75" customHeight="1">
      <c r="A1" s="62" t="s">
        <v>356</v>
      </c>
      <c r="Y1" s="64" t="s">
        <v>394</v>
      </c>
    </row>
    <row r="3" spans="1:25" ht="18.75" customHeight="1">
      <c r="A3" s="35" t="s">
        <v>390</v>
      </c>
      <c r="B3" s="35"/>
      <c r="C3" s="35"/>
      <c r="D3" s="35"/>
      <c r="E3" s="35"/>
      <c r="F3" s="35"/>
      <c r="G3" s="35"/>
      <c r="H3" s="35"/>
      <c r="I3" s="35"/>
      <c r="J3" s="35"/>
      <c r="K3" s="35"/>
      <c r="L3" s="35"/>
      <c r="M3" s="35"/>
      <c r="N3" s="35"/>
      <c r="O3" s="35"/>
      <c r="P3" s="35"/>
      <c r="Q3" s="35"/>
      <c r="R3" s="35"/>
      <c r="S3" s="35"/>
      <c r="T3" s="35"/>
      <c r="U3" s="35"/>
      <c r="V3" s="35"/>
      <c r="W3" s="35"/>
      <c r="X3" s="35"/>
      <c r="Y3" s="35"/>
    </row>
    <row r="4" spans="1:25" ht="18.75" customHeight="1" thickBot="1">
      <c r="A4" s="4" t="s">
        <v>389</v>
      </c>
      <c r="B4" s="185"/>
      <c r="C4" s="128"/>
      <c r="D4" s="128"/>
      <c r="E4" s="128"/>
      <c r="F4" s="128"/>
      <c r="G4" s="128"/>
      <c r="H4" s="128"/>
      <c r="I4" s="128"/>
      <c r="J4" s="128"/>
      <c r="K4" s="128"/>
      <c r="L4" s="128"/>
      <c r="M4" s="128"/>
      <c r="N4" s="128"/>
      <c r="O4" s="128"/>
      <c r="P4" s="128"/>
      <c r="Q4" s="128"/>
      <c r="R4" s="128"/>
      <c r="S4" s="128"/>
      <c r="T4" s="128"/>
      <c r="U4" s="128"/>
      <c r="V4" s="128"/>
      <c r="W4" s="128"/>
      <c r="X4" s="128"/>
      <c r="Y4" s="278" t="s">
        <v>388</v>
      </c>
    </row>
    <row r="5" spans="1:25" ht="18.75" customHeight="1">
      <c r="A5" s="371" t="s">
        <v>387</v>
      </c>
      <c r="B5" s="102" t="s">
        <v>386</v>
      </c>
      <c r="C5" s="101"/>
      <c r="D5" s="105"/>
      <c r="E5" s="102" t="s">
        <v>385</v>
      </c>
      <c r="F5" s="101"/>
      <c r="G5" s="105"/>
      <c r="H5" s="102" t="s">
        <v>384</v>
      </c>
      <c r="I5" s="101"/>
      <c r="J5" s="105"/>
      <c r="K5" s="55" t="s">
        <v>393</v>
      </c>
      <c r="L5" s="144"/>
      <c r="M5" s="144"/>
      <c r="N5" s="144"/>
      <c r="O5" s="144"/>
      <c r="P5" s="144"/>
      <c r="Q5" s="144"/>
      <c r="R5" s="144"/>
      <c r="S5" s="144"/>
      <c r="T5" s="144"/>
      <c r="U5" s="144"/>
      <c r="V5" s="144"/>
      <c r="W5" s="144"/>
      <c r="X5" s="144"/>
      <c r="Y5" s="144"/>
    </row>
    <row r="6" spans="1:25" ht="18.75" customHeight="1">
      <c r="A6" s="87"/>
      <c r="B6" s="97"/>
      <c r="C6" s="96"/>
      <c r="D6" s="95"/>
      <c r="E6" s="97"/>
      <c r="F6" s="96"/>
      <c r="G6" s="95"/>
      <c r="H6" s="97"/>
      <c r="I6" s="96"/>
      <c r="J6" s="95"/>
      <c r="K6" s="162" t="s">
        <v>378</v>
      </c>
      <c r="L6" s="161"/>
      <c r="M6" s="160"/>
      <c r="N6" s="162" t="s">
        <v>377</v>
      </c>
      <c r="O6" s="161"/>
      <c r="P6" s="160"/>
      <c r="Q6" s="162" t="s">
        <v>376</v>
      </c>
      <c r="R6" s="161"/>
      <c r="S6" s="160"/>
      <c r="T6" s="162" t="s">
        <v>375</v>
      </c>
      <c r="U6" s="161"/>
      <c r="V6" s="160"/>
      <c r="W6" s="162" t="s">
        <v>374</v>
      </c>
      <c r="X6" s="161"/>
      <c r="Y6" s="161"/>
    </row>
    <row r="7" spans="1:25" ht="18.75" customHeight="1">
      <c r="A7" s="368" t="s">
        <v>363</v>
      </c>
      <c r="B7" s="232" t="s">
        <v>362</v>
      </c>
      <c r="C7" s="159" t="s">
        <v>361</v>
      </c>
      <c r="D7" s="159" t="s">
        <v>360</v>
      </c>
      <c r="E7" s="232" t="s">
        <v>362</v>
      </c>
      <c r="F7" s="159" t="s">
        <v>361</v>
      </c>
      <c r="G7" s="159" t="s">
        <v>360</v>
      </c>
      <c r="H7" s="232" t="s">
        <v>362</v>
      </c>
      <c r="I7" s="159" t="s">
        <v>361</v>
      </c>
      <c r="J7" s="159" t="s">
        <v>360</v>
      </c>
      <c r="K7" s="232" t="s">
        <v>362</v>
      </c>
      <c r="L7" s="159" t="s">
        <v>361</v>
      </c>
      <c r="M7" s="159" t="s">
        <v>360</v>
      </c>
      <c r="N7" s="232" t="s">
        <v>362</v>
      </c>
      <c r="O7" s="159" t="s">
        <v>361</v>
      </c>
      <c r="P7" s="159" t="s">
        <v>360</v>
      </c>
      <c r="Q7" s="232" t="s">
        <v>362</v>
      </c>
      <c r="R7" s="159" t="s">
        <v>361</v>
      </c>
      <c r="S7" s="159" t="s">
        <v>360</v>
      </c>
      <c r="T7" s="232" t="s">
        <v>362</v>
      </c>
      <c r="U7" s="159" t="s">
        <v>361</v>
      </c>
      <c r="V7" s="159" t="s">
        <v>360</v>
      </c>
      <c r="W7" s="232" t="s">
        <v>362</v>
      </c>
      <c r="X7" s="159" t="s">
        <v>361</v>
      </c>
      <c r="Y7" s="157" t="s">
        <v>360</v>
      </c>
    </row>
    <row r="8" spans="1:25" ht="18.75" customHeight="1">
      <c r="A8" s="367"/>
      <c r="B8" s="117"/>
      <c r="C8" s="118"/>
      <c r="D8" s="118"/>
      <c r="E8" s="117"/>
      <c r="F8" s="118"/>
      <c r="G8" s="118"/>
      <c r="H8" s="117"/>
      <c r="I8" s="118"/>
      <c r="J8" s="118"/>
      <c r="K8" s="117"/>
      <c r="L8" s="118"/>
      <c r="M8" s="118"/>
      <c r="N8" s="117"/>
      <c r="O8" s="118"/>
      <c r="P8" s="118"/>
      <c r="Q8" s="117"/>
      <c r="R8" s="118"/>
      <c r="S8" s="118"/>
      <c r="T8" s="117"/>
      <c r="U8" s="118"/>
      <c r="V8" s="118"/>
      <c r="W8" s="117"/>
      <c r="X8" s="118"/>
      <c r="Y8" s="97"/>
    </row>
    <row r="9" spans="1:25" ht="18.75" customHeight="1">
      <c r="A9" s="29" t="s">
        <v>359</v>
      </c>
      <c r="B9" s="4"/>
      <c r="C9" s="4"/>
      <c r="D9" s="4"/>
      <c r="E9" s="4"/>
      <c r="F9" s="4"/>
      <c r="G9" s="4"/>
      <c r="H9" s="4"/>
      <c r="I9" s="4"/>
      <c r="J9" s="4"/>
      <c r="K9" s="4"/>
      <c r="L9" s="4"/>
      <c r="M9" s="4"/>
      <c r="N9" s="4"/>
      <c r="O9" s="4"/>
      <c r="P9" s="4"/>
      <c r="Q9" s="4"/>
      <c r="R9" s="4"/>
      <c r="S9" s="4"/>
      <c r="T9" s="4"/>
      <c r="U9" s="4"/>
      <c r="V9" s="4"/>
      <c r="W9" s="4"/>
      <c r="X9" s="4"/>
      <c r="Y9" s="4"/>
    </row>
    <row r="10" spans="1:25" ht="18.75" customHeight="1">
      <c r="A10" s="169" t="s">
        <v>358</v>
      </c>
      <c r="B10" s="32">
        <f>SUM(C10:D10)</f>
        <v>364359</v>
      </c>
      <c r="C10" s="31">
        <v>280494</v>
      </c>
      <c r="D10" s="31">
        <v>83865</v>
      </c>
      <c r="E10" s="32">
        <f>SUM(F10:G10)</f>
        <v>364653</v>
      </c>
      <c r="F10" s="31">
        <v>281765</v>
      </c>
      <c r="G10" s="31">
        <v>82888</v>
      </c>
      <c r="H10" s="32">
        <f>SUM(I10:J10)</f>
        <v>459748</v>
      </c>
      <c r="I10" s="31">
        <v>354665</v>
      </c>
      <c r="J10" s="31">
        <v>105083</v>
      </c>
      <c r="K10" s="32">
        <f>SUM(L10:M10)</f>
        <v>334062</v>
      </c>
      <c r="L10" s="31">
        <v>261951</v>
      </c>
      <c r="M10" s="31">
        <v>72111</v>
      </c>
      <c r="N10" s="32">
        <f>SUM(O10:P10)</f>
        <v>230418</v>
      </c>
      <c r="O10" s="31">
        <v>192612</v>
      </c>
      <c r="P10" s="31">
        <v>37806</v>
      </c>
      <c r="Q10" s="32">
        <f>SUM(R10:S10)</f>
        <v>328123</v>
      </c>
      <c r="R10" s="31">
        <v>272912</v>
      </c>
      <c r="S10" s="31">
        <v>55211</v>
      </c>
      <c r="T10" s="32">
        <f>SUM(U10:V10)</f>
        <v>193471</v>
      </c>
      <c r="U10" s="31">
        <v>160318</v>
      </c>
      <c r="V10" s="31">
        <v>33153</v>
      </c>
      <c r="W10" s="32">
        <f>SUM(X10:Y10)</f>
        <v>427494</v>
      </c>
      <c r="X10" s="31">
        <v>322665</v>
      </c>
      <c r="Y10" s="31">
        <v>104829</v>
      </c>
    </row>
    <row r="11" spans="1:25" ht="18.75" customHeight="1">
      <c r="A11" s="372" t="s">
        <v>391</v>
      </c>
      <c r="B11" s="32">
        <f>SUM(C11:D11)</f>
        <v>377060</v>
      </c>
      <c r="C11" s="32">
        <v>285961</v>
      </c>
      <c r="D11" s="32">
        <v>91099</v>
      </c>
      <c r="E11" s="32">
        <f>SUM(F11:G11)</f>
        <v>379085</v>
      </c>
      <c r="F11" s="32">
        <v>288647</v>
      </c>
      <c r="G11" s="32">
        <v>90438</v>
      </c>
      <c r="H11" s="32">
        <f>SUM(I11:J11)</f>
        <v>470169</v>
      </c>
      <c r="I11" s="32">
        <v>353184</v>
      </c>
      <c r="J11" s="32">
        <v>116985</v>
      </c>
      <c r="K11" s="32">
        <f>SUM(L11:M11)</f>
        <v>349970</v>
      </c>
      <c r="L11" s="32">
        <v>269350</v>
      </c>
      <c r="M11" s="32">
        <v>80620</v>
      </c>
      <c r="N11" s="32">
        <f>SUM(O11:P11)</f>
        <v>235871</v>
      </c>
      <c r="O11" s="32">
        <v>192179</v>
      </c>
      <c r="P11" s="32">
        <v>43692</v>
      </c>
      <c r="Q11" s="32">
        <f>SUM(R11:S11)</f>
        <v>355804</v>
      </c>
      <c r="R11" s="32">
        <v>275911</v>
      </c>
      <c r="S11" s="32">
        <v>79893</v>
      </c>
      <c r="T11" s="32">
        <f>SUM(U11:V11)</f>
        <v>205338</v>
      </c>
      <c r="U11" s="32">
        <v>168572</v>
      </c>
      <c r="V11" s="32">
        <v>36766</v>
      </c>
      <c r="W11" s="32">
        <f>SUM(X11:Y11)</f>
        <v>469093</v>
      </c>
      <c r="X11" s="32">
        <v>338997</v>
      </c>
      <c r="Y11" s="32">
        <v>130096</v>
      </c>
    </row>
    <row r="12" spans="1:25" ht="18.75" customHeight="1">
      <c r="A12" s="373" t="s">
        <v>392</v>
      </c>
      <c r="B12" s="22">
        <f>SUM(C12:D12)</f>
        <v>373667</v>
      </c>
      <c r="C12" s="22">
        <v>286613</v>
      </c>
      <c r="D12" s="22">
        <v>87054</v>
      </c>
      <c r="E12" s="22">
        <f>SUM(F12:G12)</f>
        <v>370481</v>
      </c>
      <c r="F12" s="22">
        <v>287523</v>
      </c>
      <c r="G12" s="22">
        <v>82958</v>
      </c>
      <c r="H12" s="22">
        <f>SUM(I12:J12)</f>
        <v>460945</v>
      </c>
      <c r="I12" s="22">
        <v>357647</v>
      </c>
      <c r="J12" s="22">
        <v>103298</v>
      </c>
      <c r="K12" s="22">
        <f>SUM(L12:M12)</f>
        <v>343467</v>
      </c>
      <c r="L12" s="22">
        <v>269886</v>
      </c>
      <c r="M12" s="22">
        <v>73581</v>
      </c>
      <c r="N12" s="22">
        <f>SUM(O12:P12)</f>
        <v>244613</v>
      </c>
      <c r="O12" s="22">
        <v>204822</v>
      </c>
      <c r="P12" s="22">
        <v>39791</v>
      </c>
      <c r="Q12" s="22">
        <f>SUM(R12:S12)</f>
        <v>333890</v>
      </c>
      <c r="R12" s="22">
        <v>272065</v>
      </c>
      <c r="S12" s="22">
        <v>61825</v>
      </c>
      <c r="T12" s="22">
        <f>SUM(U12:V12)</f>
        <v>190876</v>
      </c>
      <c r="U12" s="22">
        <v>171767</v>
      </c>
      <c r="V12" s="22">
        <v>19109</v>
      </c>
      <c r="W12" s="22">
        <f>SUM(X12:Y12)</f>
        <v>451336</v>
      </c>
      <c r="X12" s="22">
        <v>339894</v>
      </c>
      <c r="Y12" s="22">
        <v>111442</v>
      </c>
    </row>
    <row r="13" spans="1:25" ht="18.75" customHeight="1">
      <c r="A13" s="87"/>
      <c r="B13" s="33"/>
      <c r="C13" s="33"/>
      <c r="D13" s="33"/>
      <c r="E13" s="33"/>
      <c r="F13" s="33"/>
      <c r="G13" s="33"/>
      <c r="H13" s="33"/>
      <c r="I13" s="33"/>
      <c r="J13" s="33"/>
      <c r="K13" s="33"/>
      <c r="L13" s="33"/>
      <c r="M13" s="33"/>
      <c r="N13" s="33"/>
      <c r="O13" s="33"/>
      <c r="P13" s="33"/>
      <c r="Q13" s="33"/>
      <c r="R13" s="33"/>
      <c r="S13" s="33"/>
      <c r="T13" s="33"/>
      <c r="U13" s="33"/>
      <c r="V13" s="33"/>
      <c r="W13" s="33"/>
      <c r="X13" s="33"/>
      <c r="Y13" s="33"/>
    </row>
    <row r="14" spans="1:25" ht="18.75" customHeight="1">
      <c r="A14" s="169" t="s">
        <v>357</v>
      </c>
      <c r="B14" s="32">
        <f>SUM(C14:D14)</f>
        <v>288129</v>
      </c>
      <c r="C14" s="31">
        <v>284996</v>
      </c>
      <c r="D14" s="31">
        <v>3133</v>
      </c>
      <c r="E14" s="32">
        <f>SUM(F14:G14)</f>
        <v>288179</v>
      </c>
      <c r="F14" s="31">
        <v>285460</v>
      </c>
      <c r="G14" s="31">
        <v>2719</v>
      </c>
      <c r="H14" s="32">
        <f>SUM(I14:J14)</f>
        <v>351486</v>
      </c>
      <c r="I14" s="31">
        <v>350445</v>
      </c>
      <c r="J14" s="31">
        <v>1041</v>
      </c>
      <c r="K14" s="32">
        <f>SUM(L14:M14)</f>
        <v>268135</v>
      </c>
      <c r="L14" s="31">
        <v>267568</v>
      </c>
      <c r="M14" s="31">
        <v>567</v>
      </c>
      <c r="N14" s="32">
        <f>SUM(O14:P14)</f>
        <v>207125</v>
      </c>
      <c r="O14" s="31">
        <v>206300</v>
      </c>
      <c r="P14" s="31">
        <v>825</v>
      </c>
      <c r="Q14" s="32">
        <f>SUM(R14:S14)</f>
        <v>269749</v>
      </c>
      <c r="R14" s="31">
        <v>269749</v>
      </c>
      <c r="S14" s="219" t="s">
        <v>111</v>
      </c>
      <c r="T14" s="32">
        <f>SUM(U14:V14)</f>
        <v>171114</v>
      </c>
      <c r="U14" s="31">
        <v>163341</v>
      </c>
      <c r="V14" s="219">
        <v>7773</v>
      </c>
      <c r="W14" s="32">
        <f>SUM(X14:Y14)</f>
        <v>336774</v>
      </c>
      <c r="X14" s="31">
        <v>336774</v>
      </c>
      <c r="Y14" s="219" t="s">
        <v>111</v>
      </c>
    </row>
    <row r="15" spans="1:25" ht="18.75" customHeight="1">
      <c r="A15" s="372" t="s">
        <v>395</v>
      </c>
      <c r="B15" s="32">
        <f>SUM(C15:D15)</f>
        <v>287929</v>
      </c>
      <c r="C15" s="31">
        <v>287312</v>
      </c>
      <c r="D15" s="31">
        <v>617</v>
      </c>
      <c r="E15" s="32">
        <f>SUM(F15:G15)</f>
        <v>289362</v>
      </c>
      <c r="F15" s="31">
        <v>288623</v>
      </c>
      <c r="G15" s="31">
        <v>739</v>
      </c>
      <c r="H15" s="32">
        <f>SUM(I15:J15)</f>
        <v>352994</v>
      </c>
      <c r="I15" s="31">
        <v>352406</v>
      </c>
      <c r="J15" s="31">
        <v>588</v>
      </c>
      <c r="K15" s="32">
        <f>SUM(L15:M15)</f>
        <v>271036</v>
      </c>
      <c r="L15" s="31">
        <v>271022</v>
      </c>
      <c r="M15" s="31">
        <v>14</v>
      </c>
      <c r="N15" s="32">
        <f>SUM(O15:P15)</f>
        <v>200739</v>
      </c>
      <c r="O15" s="31">
        <v>200739</v>
      </c>
      <c r="P15" s="219" t="s">
        <v>111</v>
      </c>
      <c r="Q15" s="32">
        <f>SUM(R15:S15)</f>
        <v>268881</v>
      </c>
      <c r="R15" s="31">
        <v>268881</v>
      </c>
      <c r="S15" s="219" t="s">
        <v>111</v>
      </c>
      <c r="T15" s="32">
        <f>SUM(U15:V15)</f>
        <v>176194</v>
      </c>
      <c r="U15" s="31">
        <v>176194</v>
      </c>
      <c r="V15" s="219" t="s">
        <v>111</v>
      </c>
      <c r="W15" s="32">
        <f>SUM(X15:Y15)</f>
        <v>341186</v>
      </c>
      <c r="X15" s="31">
        <v>341186</v>
      </c>
      <c r="Y15" s="219" t="s">
        <v>111</v>
      </c>
    </row>
    <row r="16" spans="1:25" ht="18.75" customHeight="1">
      <c r="A16" s="372" t="s">
        <v>396</v>
      </c>
      <c r="B16" s="32">
        <f>SUM(C16:D16)</f>
        <v>321197</v>
      </c>
      <c r="C16" s="31">
        <v>287894</v>
      </c>
      <c r="D16" s="31">
        <v>33303</v>
      </c>
      <c r="E16" s="32">
        <f>SUM(F16:G16)</f>
        <v>302586</v>
      </c>
      <c r="F16" s="31">
        <v>288664</v>
      </c>
      <c r="G16" s="31">
        <v>13922</v>
      </c>
      <c r="H16" s="32">
        <f>SUM(I16:J16)</f>
        <v>422040</v>
      </c>
      <c r="I16" s="31">
        <v>354542</v>
      </c>
      <c r="J16" s="31">
        <v>67498</v>
      </c>
      <c r="K16" s="32">
        <f>SUM(L16:M16)</f>
        <v>273162</v>
      </c>
      <c r="L16" s="31">
        <v>271064</v>
      </c>
      <c r="M16" s="219">
        <v>2098</v>
      </c>
      <c r="N16" s="32">
        <f>SUM(O16:P16)</f>
        <v>203107</v>
      </c>
      <c r="O16" s="31">
        <v>203107</v>
      </c>
      <c r="P16" s="219" t="s">
        <v>111</v>
      </c>
      <c r="Q16" s="32">
        <f>SUM(R16:S16)</f>
        <v>271221</v>
      </c>
      <c r="R16" s="31">
        <v>271221</v>
      </c>
      <c r="S16" s="219" t="s">
        <v>111</v>
      </c>
      <c r="T16" s="32">
        <f>SUM(U16:V16)</f>
        <v>171747</v>
      </c>
      <c r="U16" s="31">
        <v>171747</v>
      </c>
      <c r="V16" s="219" t="s">
        <v>111</v>
      </c>
      <c r="W16" s="32">
        <f>SUM(X16:Y16)</f>
        <v>345614</v>
      </c>
      <c r="X16" s="31">
        <v>345614</v>
      </c>
      <c r="Y16" s="219" t="s">
        <v>111</v>
      </c>
    </row>
    <row r="17" spans="1:25" ht="18.75" customHeight="1">
      <c r="A17" s="372" t="s">
        <v>397</v>
      </c>
      <c r="B17" s="32">
        <f>SUM(C17:D17)</f>
        <v>295286</v>
      </c>
      <c r="C17" s="31">
        <v>287625</v>
      </c>
      <c r="D17" s="31">
        <v>7661</v>
      </c>
      <c r="E17" s="32">
        <f>SUM(F17:G17)</f>
        <v>298519</v>
      </c>
      <c r="F17" s="31">
        <v>287759</v>
      </c>
      <c r="G17" s="31">
        <v>10760</v>
      </c>
      <c r="H17" s="32">
        <f>SUM(I17:J17)</f>
        <v>365903</v>
      </c>
      <c r="I17" s="31">
        <v>360346</v>
      </c>
      <c r="J17" s="31">
        <v>5557</v>
      </c>
      <c r="K17" s="32">
        <f>SUM(L17:M17)</f>
        <v>272795</v>
      </c>
      <c r="L17" s="31">
        <v>270975</v>
      </c>
      <c r="M17" s="31">
        <v>1820</v>
      </c>
      <c r="N17" s="32">
        <f>SUM(O17:P17)</f>
        <v>207290</v>
      </c>
      <c r="O17" s="31">
        <v>207290</v>
      </c>
      <c r="P17" s="219" t="s">
        <v>111</v>
      </c>
      <c r="Q17" s="32">
        <f>SUM(R17:S17)</f>
        <v>273905</v>
      </c>
      <c r="R17" s="31">
        <v>273905</v>
      </c>
      <c r="S17" s="219" t="s">
        <v>111</v>
      </c>
      <c r="T17" s="32">
        <f>SUM(U17:V17)</f>
        <v>178140</v>
      </c>
      <c r="U17" s="31">
        <v>178140</v>
      </c>
      <c r="V17" s="219" t="s">
        <v>111</v>
      </c>
      <c r="W17" s="32">
        <f>SUM(X17:Y17)</f>
        <v>349639</v>
      </c>
      <c r="X17" s="31">
        <v>349639</v>
      </c>
      <c r="Y17" s="219" t="s">
        <v>111</v>
      </c>
    </row>
    <row r="18" spans="1:25" ht="18.75" customHeight="1">
      <c r="A18" s="364"/>
      <c r="B18" s="33"/>
      <c r="C18" s="33"/>
      <c r="D18" s="33"/>
      <c r="E18" s="33"/>
      <c r="F18" s="33"/>
      <c r="G18" s="33"/>
      <c r="H18" s="33"/>
      <c r="I18" s="33"/>
      <c r="J18" s="33"/>
      <c r="K18" s="33"/>
      <c r="L18" s="33"/>
      <c r="M18" s="33"/>
      <c r="N18" s="33"/>
      <c r="O18" s="33"/>
      <c r="P18" s="33"/>
      <c r="Q18" s="33"/>
      <c r="R18" s="33"/>
      <c r="S18" s="33"/>
      <c r="T18" s="33"/>
      <c r="U18" s="33"/>
      <c r="V18" s="33"/>
      <c r="W18" s="33"/>
      <c r="X18" s="33"/>
      <c r="Y18" s="33"/>
    </row>
    <row r="19" spans="1:25" ht="18.75" customHeight="1">
      <c r="A19" s="372" t="s">
        <v>398</v>
      </c>
      <c r="B19" s="32">
        <f>SUM(C19:D19)</f>
        <v>286109</v>
      </c>
      <c r="C19" s="31">
        <v>284818</v>
      </c>
      <c r="D19" s="31">
        <v>1291</v>
      </c>
      <c r="E19" s="32">
        <f>SUM(F19:G19)</f>
        <v>286008</v>
      </c>
      <c r="F19" s="31">
        <v>284574</v>
      </c>
      <c r="G19" s="31">
        <v>1434</v>
      </c>
      <c r="H19" s="32">
        <f>SUM(I19:J19)</f>
        <v>359772</v>
      </c>
      <c r="I19" s="31">
        <v>359189</v>
      </c>
      <c r="J19" s="31">
        <v>583</v>
      </c>
      <c r="K19" s="32">
        <f>SUM(L19:M19)</f>
        <v>269168</v>
      </c>
      <c r="L19" s="31">
        <v>267132</v>
      </c>
      <c r="M19" s="31">
        <v>2036</v>
      </c>
      <c r="N19" s="32">
        <f>SUM(O19:P19)</f>
        <v>202326</v>
      </c>
      <c r="O19" s="31">
        <v>200581</v>
      </c>
      <c r="P19" s="219">
        <v>1745</v>
      </c>
      <c r="Q19" s="32">
        <f>SUM(R19:S19)</f>
        <v>274025</v>
      </c>
      <c r="R19" s="31">
        <v>273397</v>
      </c>
      <c r="S19" s="219">
        <v>628</v>
      </c>
      <c r="T19" s="32">
        <f>SUM(U19:V19)</f>
        <v>165730</v>
      </c>
      <c r="U19" s="31">
        <v>165730</v>
      </c>
      <c r="V19" s="219" t="s">
        <v>111</v>
      </c>
      <c r="W19" s="32">
        <f>SUM(X19:Y19)</f>
        <v>337001</v>
      </c>
      <c r="X19" s="31">
        <v>337001</v>
      </c>
      <c r="Y19" s="219" t="s">
        <v>111</v>
      </c>
    </row>
    <row r="20" spans="1:25" ht="18.75" customHeight="1">
      <c r="A20" s="372" t="s">
        <v>399</v>
      </c>
      <c r="B20" s="32">
        <f>SUM(C20:D20)</f>
        <v>512668</v>
      </c>
      <c r="C20" s="31">
        <v>286980</v>
      </c>
      <c r="D20" s="31">
        <v>225688</v>
      </c>
      <c r="E20" s="32">
        <f>SUM(F20:G20)</f>
        <v>455745</v>
      </c>
      <c r="F20" s="31">
        <v>288332</v>
      </c>
      <c r="G20" s="31">
        <v>167413</v>
      </c>
      <c r="H20" s="32">
        <f>SUM(I20:J20)</f>
        <v>601066</v>
      </c>
      <c r="I20" s="31">
        <v>363911</v>
      </c>
      <c r="J20" s="31">
        <v>237155</v>
      </c>
      <c r="K20" s="32">
        <f>SUM(L20:M20)</f>
        <v>351898</v>
      </c>
      <c r="L20" s="31">
        <v>272061</v>
      </c>
      <c r="M20" s="31">
        <v>79837</v>
      </c>
      <c r="N20" s="32">
        <f>SUM(O20:P20)</f>
        <v>200972</v>
      </c>
      <c r="O20" s="31">
        <v>200972</v>
      </c>
      <c r="P20" s="219" t="s">
        <v>111</v>
      </c>
      <c r="Q20" s="32">
        <f>SUM(R20:S20)</f>
        <v>329972</v>
      </c>
      <c r="R20" s="31">
        <v>275926</v>
      </c>
      <c r="S20" s="219">
        <v>54046</v>
      </c>
      <c r="T20" s="32">
        <f>SUM(U20:V20)</f>
        <v>196158</v>
      </c>
      <c r="U20" s="31">
        <v>168625</v>
      </c>
      <c r="V20" s="219">
        <v>27533</v>
      </c>
      <c r="W20" s="32">
        <f>SUM(X20:Y20)</f>
        <v>340760</v>
      </c>
      <c r="X20" s="31">
        <v>340760</v>
      </c>
      <c r="Y20" s="219" t="s">
        <v>111</v>
      </c>
    </row>
    <row r="21" spans="1:25" ht="18.75" customHeight="1">
      <c r="A21" s="372" t="s">
        <v>400</v>
      </c>
      <c r="B21" s="32">
        <f>SUM(C21:D21)</f>
        <v>495197</v>
      </c>
      <c r="C21" s="31">
        <v>284451</v>
      </c>
      <c r="D21" s="31">
        <v>210746</v>
      </c>
      <c r="E21" s="32">
        <f>SUM(F21:G21)</f>
        <v>547914</v>
      </c>
      <c r="F21" s="31">
        <v>284756</v>
      </c>
      <c r="G21" s="31">
        <v>263158</v>
      </c>
      <c r="H21" s="32">
        <f>SUM(I21:J21)</f>
        <v>643177</v>
      </c>
      <c r="I21" s="31">
        <v>356926</v>
      </c>
      <c r="J21" s="31">
        <v>286251</v>
      </c>
      <c r="K21" s="32">
        <f>SUM(L21:M21)</f>
        <v>599928</v>
      </c>
      <c r="L21" s="31">
        <v>267105</v>
      </c>
      <c r="M21" s="31">
        <v>332823</v>
      </c>
      <c r="N21" s="32">
        <f>SUM(O21:P21)</f>
        <v>350213</v>
      </c>
      <c r="O21" s="31">
        <v>201099</v>
      </c>
      <c r="P21" s="31">
        <v>149114</v>
      </c>
      <c r="Q21" s="32">
        <f>SUM(R21:S21)</f>
        <v>589923</v>
      </c>
      <c r="R21" s="31">
        <v>272206</v>
      </c>
      <c r="S21" s="31">
        <v>317717</v>
      </c>
      <c r="T21" s="32">
        <f>SUM(U21:V21)</f>
        <v>209091</v>
      </c>
      <c r="U21" s="31">
        <v>168420</v>
      </c>
      <c r="V21" s="219">
        <v>40671</v>
      </c>
      <c r="W21" s="32">
        <f>SUM(X21:Y21)</f>
        <v>897016</v>
      </c>
      <c r="X21" s="31">
        <v>320614</v>
      </c>
      <c r="Y21" s="31">
        <v>576402</v>
      </c>
    </row>
    <row r="22" spans="1:25" ht="18.75" customHeight="1">
      <c r="A22" s="372" t="s">
        <v>401</v>
      </c>
      <c r="B22" s="32">
        <f>SUM(C22:D22)</f>
        <v>323330</v>
      </c>
      <c r="C22" s="31">
        <v>284614</v>
      </c>
      <c r="D22" s="31">
        <v>38716</v>
      </c>
      <c r="E22" s="32">
        <f>SUM(F22:G22)</f>
        <v>330410</v>
      </c>
      <c r="F22" s="31">
        <v>285042</v>
      </c>
      <c r="G22" s="31">
        <v>45368</v>
      </c>
      <c r="H22" s="32">
        <f>SUM(I22:J22)</f>
        <v>381516</v>
      </c>
      <c r="I22" s="31">
        <v>352000</v>
      </c>
      <c r="J22" s="31">
        <v>29516</v>
      </c>
      <c r="K22" s="32">
        <f>SUM(L22:M22)</f>
        <v>293939</v>
      </c>
      <c r="L22" s="31">
        <v>265900</v>
      </c>
      <c r="M22" s="31">
        <v>28039</v>
      </c>
      <c r="N22" s="32">
        <f>SUM(O22:P22)</f>
        <v>281191</v>
      </c>
      <c r="O22" s="31">
        <v>198740</v>
      </c>
      <c r="P22" s="31">
        <v>82451</v>
      </c>
      <c r="Q22" s="32">
        <f>SUM(R22:S22)</f>
        <v>285478</v>
      </c>
      <c r="R22" s="31">
        <v>266081</v>
      </c>
      <c r="S22" s="219">
        <v>19397</v>
      </c>
      <c r="T22" s="32">
        <f>SUM(U22:V22)</f>
        <v>241537</v>
      </c>
      <c r="U22" s="31">
        <v>174453</v>
      </c>
      <c r="V22" s="219">
        <v>67084</v>
      </c>
      <c r="W22" s="32">
        <f>SUM(X22:Y22)</f>
        <v>318761</v>
      </c>
      <c r="X22" s="31">
        <v>318761</v>
      </c>
      <c r="Y22" s="219" t="s">
        <v>111</v>
      </c>
    </row>
    <row r="23" spans="1:25" ht="18.75" customHeight="1">
      <c r="A23" s="364"/>
      <c r="B23" s="33"/>
      <c r="C23" s="33"/>
      <c r="D23" s="33"/>
      <c r="E23" s="33"/>
      <c r="F23" s="33"/>
      <c r="G23" s="33"/>
      <c r="H23" s="33"/>
      <c r="I23" s="33"/>
      <c r="J23" s="33"/>
      <c r="K23" s="33"/>
      <c r="L23" s="33"/>
      <c r="M23" s="33"/>
      <c r="N23" s="33"/>
      <c r="O23" s="33"/>
      <c r="P23" s="33"/>
      <c r="Q23" s="33"/>
      <c r="R23" s="33"/>
      <c r="S23" s="33"/>
      <c r="T23" s="33"/>
      <c r="U23" s="33"/>
      <c r="V23" s="33"/>
      <c r="W23" s="33"/>
      <c r="X23" s="33"/>
      <c r="Y23" s="33"/>
    </row>
    <row r="24" spans="1:25" ht="18.75" customHeight="1">
      <c r="A24" s="372" t="s">
        <v>402</v>
      </c>
      <c r="B24" s="32">
        <f>SUM(C24:D24)</f>
        <v>287717</v>
      </c>
      <c r="C24" s="31">
        <v>285428</v>
      </c>
      <c r="D24" s="31">
        <v>2289</v>
      </c>
      <c r="E24" s="32">
        <f>SUM(F24:G24)</f>
        <v>290779</v>
      </c>
      <c r="F24" s="31">
        <v>287556</v>
      </c>
      <c r="G24" s="31">
        <v>3223</v>
      </c>
      <c r="H24" s="32">
        <f>SUM(I24:J24)</f>
        <v>359511</v>
      </c>
      <c r="I24" s="31">
        <v>358670</v>
      </c>
      <c r="J24" s="31">
        <v>841</v>
      </c>
      <c r="K24" s="32">
        <f>SUM(L24:M24)</f>
        <v>275332</v>
      </c>
      <c r="L24" s="31">
        <v>271289</v>
      </c>
      <c r="M24" s="31">
        <v>4043</v>
      </c>
      <c r="N24" s="32">
        <f>SUM(O24:P24)</f>
        <v>203889</v>
      </c>
      <c r="O24" s="31">
        <v>203889</v>
      </c>
      <c r="P24" s="219" t="s">
        <v>111</v>
      </c>
      <c r="Q24" s="32">
        <f>SUM(R24:S24)</f>
        <v>270214</v>
      </c>
      <c r="R24" s="31">
        <v>270214</v>
      </c>
      <c r="S24" s="219" t="s">
        <v>111</v>
      </c>
      <c r="T24" s="32">
        <f>SUM(U24:V24)</f>
        <v>178257</v>
      </c>
      <c r="U24" s="31">
        <v>178257</v>
      </c>
      <c r="V24" s="219" t="s">
        <v>111</v>
      </c>
      <c r="W24" s="32">
        <f>SUM(X24:Y24)</f>
        <v>345934</v>
      </c>
      <c r="X24" s="31">
        <v>345934</v>
      </c>
      <c r="Y24" s="219" t="s">
        <v>111</v>
      </c>
    </row>
    <row r="25" spans="1:25" ht="18.75" customHeight="1">
      <c r="A25" s="372" t="s">
        <v>403</v>
      </c>
      <c r="B25" s="32">
        <f>SUM(C25:D25)</f>
        <v>293689</v>
      </c>
      <c r="C25" s="31">
        <v>287888</v>
      </c>
      <c r="D25" s="31">
        <v>5801</v>
      </c>
      <c r="E25" s="32">
        <f>SUM(F25:G25)</f>
        <v>291697</v>
      </c>
      <c r="F25" s="31">
        <v>290223</v>
      </c>
      <c r="G25" s="31">
        <v>1474</v>
      </c>
      <c r="H25" s="32">
        <f>SUM(I25:J25)</f>
        <v>371817</v>
      </c>
      <c r="I25" s="31">
        <v>370879</v>
      </c>
      <c r="J25" s="31">
        <v>938</v>
      </c>
      <c r="K25" s="32">
        <f>SUM(L25:M25)</f>
        <v>270480</v>
      </c>
      <c r="L25" s="31">
        <v>270479</v>
      </c>
      <c r="M25" s="31">
        <v>1</v>
      </c>
      <c r="N25" s="32">
        <f>SUM(O25:P25)</f>
        <v>207124</v>
      </c>
      <c r="O25" s="31">
        <v>207124</v>
      </c>
      <c r="P25" s="219" t="s">
        <v>111</v>
      </c>
      <c r="Q25" s="32">
        <f>SUM(R25:S25)</f>
        <v>272517</v>
      </c>
      <c r="R25" s="31">
        <v>272517</v>
      </c>
      <c r="S25" s="219" t="s">
        <v>111</v>
      </c>
      <c r="T25" s="32">
        <f>SUM(U25:V25)</f>
        <v>171672</v>
      </c>
      <c r="U25" s="31">
        <v>171672</v>
      </c>
      <c r="V25" s="219" t="s">
        <v>111</v>
      </c>
      <c r="W25" s="32">
        <f>SUM(X25:Y25)</f>
        <v>347478</v>
      </c>
      <c r="X25" s="31">
        <v>347478</v>
      </c>
      <c r="Y25" s="219" t="s">
        <v>111</v>
      </c>
    </row>
    <row r="26" spans="1:25" ht="18.75" customHeight="1">
      <c r="A26" s="372" t="s">
        <v>404</v>
      </c>
      <c r="B26" s="32">
        <f>SUM(C26:D26)</f>
        <v>299596</v>
      </c>
      <c r="C26" s="31">
        <v>288497</v>
      </c>
      <c r="D26" s="31">
        <v>11099</v>
      </c>
      <c r="E26" s="32">
        <f>SUM(F26:G26)</f>
        <v>301079</v>
      </c>
      <c r="F26" s="31">
        <v>289486</v>
      </c>
      <c r="G26" s="31">
        <v>11593</v>
      </c>
      <c r="H26" s="32">
        <f>SUM(I26:J26)</f>
        <v>361899</v>
      </c>
      <c r="I26" s="31">
        <v>361242</v>
      </c>
      <c r="J26" s="31">
        <v>657</v>
      </c>
      <c r="K26" s="32">
        <f>SUM(L26:M26)</f>
        <v>292449</v>
      </c>
      <c r="L26" s="31">
        <v>270764</v>
      </c>
      <c r="M26" s="31">
        <v>21685</v>
      </c>
      <c r="N26" s="32">
        <f>SUM(O26:P26)</f>
        <v>209473</v>
      </c>
      <c r="O26" s="31">
        <v>209473</v>
      </c>
      <c r="P26" s="219" t="s">
        <v>111</v>
      </c>
      <c r="Q26" s="32">
        <f>SUM(R26:S26)</f>
        <v>275893</v>
      </c>
      <c r="R26" s="31">
        <v>275893</v>
      </c>
      <c r="S26" s="219" t="s">
        <v>111</v>
      </c>
      <c r="T26" s="32">
        <f>SUM(U26:V26)</f>
        <v>170846</v>
      </c>
      <c r="U26" s="31">
        <v>170846</v>
      </c>
      <c r="V26" s="219" t="s">
        <v>111</v>
      </c>
      <c r="W26" s="32">
        <f>SUM(X26:Y26)</f>
        <v>348939</v>
      </c>
      <c r="X26" s="31">
        <v>348939</v>
      </c>
      <c r="Y26" s="219" t="s">
        <v>111</v>
      </c>
    </row>
    <row r="27" spans="1:25" ht="18.75" customHeight="1">
      <c r="A27" s="372" t="s">
        <v>405</v>
      </c>
      <c r="B27" s="32">
        <f>SUM(C27:D27)</f>
        <v>796218</v>
      </c>
      <c r="C27" s="31">
        <v>288953</v>
      </c>
      <c r="D27" s="31">
        <v>507265</v>
      </c>
      <c r="E27" s="32">
        <f>SUM(F27:G27)</f>
        <v>771007</v>
      </c>
      <c r="F27" s="31">
        <v>290008</v>
      </c>
      <c r="G27" s="31">
        <v>480999</v>
      </c>
      <c r="H27" s="32">
        <f>SUM(I27:J27)</f>
        <v>954953</v>
      </c>
      <c r="I27" s="31">
        <v>351254</v>
      </c>
      <c r="J27" s="31">
        <v>603699</v>
      </c>
      <c r="K27" s="32">
        <f>SUM(L27:M27)</f>
        <v>688200</v>
      </c>
      <c r="L27" s="31">
        <v>273403</v>
      </c>
      <c r="M27" s="31">
        <v>414797</v>
      </c>
      <c r="N27" s="32">
        <f>SUM(O27:P27)</f>
        <v>462973</v>
      </c>
      <c r="O27" s="31">
        <v>218775</v>
      </c>
      <c r="P27" s="219">
        <v>244198</v>
      </c>
      <c r="Q27" s="32">
        <f>SUM(R27:S27)</f>
        <v>629880</v>
      </c>
      <c r="R27" s="31">
        <v>274871</v>
      </c>
      <c r="S27" s="219">
        <v>355009</v>
      </c>
      <c r="T27" s="32">
        <f>SUM(U27:V27)</f>
        <v>263004</v>
      </c>
      <c r="U27" s="31">
        <v>174017</v>
      </c>
      <c r="V27" s="219">
        <v>88987</v>
      </c>
      <c r="W27" s="32">
        <f>SUM(X27:Y27)</f>
        <v>1121986</v>
      </c>
      <c r="X27" s="31">
        <v>347047</v>
      </c>
      <c r="Y27" s="219">
        <v>774939</v>
      </c>
    </row>
    <row r="28" spans="1:25" ht="18.75" customHeight="1">
      <c r="A28" s="366"/>
      <c r="B28" s="33"/>
      <c r="C28" s="31"/>
      <c r="D28" s="31"/>
      <c r="E28" s="33"/>
      <c r="F28" s="31"/>
      <c r="G28" s="31"/>
      <c r="H28" s="33"/>
      <c r="I28" s="31"/>
      <c r="J28" s="31"/>
      <c r="K28" s="33"/>
      <c r="L28" s="31"/>
      <c r="M28" s="31"/>
      <c r="N28" s="33"/>
      <c r="O28" s="31"/>
      <c r="P28" s="219"/>
      <c r="Q28" s="33"/>
      <c r="R28" s="31"/>
      <c r="S28" s="219"/>
      <c r="T28" s="33"/>
      <c r="U28" s="31"/>
      <c r="V28" s="219"/>
      <c r="W28" s="33"/>
      <c r="X28" s="31"/>
      <c r="Y28" s="219"/>
    </row>
    <row r="29" spans="1:25" ht="18.75" customHeight="1">
      <c r="A29" s="250" t="s">
        <v>4</v>
      </c>
      <c r="B29" s="33"/>
      <c r="C29" s="33"/>
      <c r="D29" s="33"/>
      <c r="E29" s="33"/>
      <c r="F29" s="33"/>
      <c r="G29" s="33"/>
      <c r="H29" s="33"/>
      <c r="I29" s="33"/>
      <c r="J29" s="33"/>
      <c r="K29" s="33"/>
      <c r="L29" s="33"/>
      <c r="M29" s="33"/>
      <c r="N29" s="33"/>
      <c r="O29" s="33"/>
      <c r="P29" s="33"/>
      <c r="Q29" s="33"/>
      <c r="R29" s="33"/>
      <c r="S29" s="33"/>
      <c r="T29" s="33"/>
      <c r="U29" s="33"/>
      <c r="V29" s="33"/>
      <c r="W29" s="33"/>
      <c r="X29" s="33"/>
      <c r="Y29" s="33"/>
    </row>
    <row r="30" spans="1:25" ht="18.75" customHeight="1">
      <c r="A30" s="169" t="s">
        <v>358</v>
      </c>
      <c r="B30" s="32">
        <f>SUM(C30:D30)</f>
        <v>455016</v>
      </c>
      <c r="C30" s="31">
        <v>347740</v>
      </c>
      <c r="D30" s="31">
        <v>107276</v>
      </c>
      <c r="E30" s="32">
        <f>SUM(F30:G30)</f>
        <v>451130</v>
      </c>
      <c r="F30" s="31">
        <v>346223</v>
      </c>
      <c r="G30" s="31">
        <v>104907</v>
      </c>
      <c r="H30" s="32">
        <f>SUM(I30:J30)</f>
        <v>502243</v>
      </c>
      <c r="I30" s="31">
        <v>387930</v>
      </c>
      <c r="J30" s="31">
        <v>114313</v>
      </c>
      <c r="K30" s="32">
        <f>SUM(L30:M30)</f>
        <v>418991</v>
      </c>
      <c r="L30" s="31">
        <v>327478</v>
      </c>
      <c r="M30" s="31">
        <v>91513</v>
      </c>
      <c r="N30" s="32">
        <f>SUM(O30:P30)</f>
        <v>332998</v>
      </c>
      <c r="O30" s="31">
        <v>271232</v>
      </c>
      <c r="P30" s="31">
        <v>61766</v>
      </c>
      <c r="Q30" s="32">
        <f>SUM(R30:S30)</f>
        <v>405245</v>
      </c>
      <c r="R30" s="31">
        <v>339161</v>
      </c>
      <c r="S30" s="31">
        <v>66084</v>
      </c>
      <c r="T30" s="32">
        <f>SUM(U30:V30)</f>
        <v>343350</v>
      </c>
      <c r="U30" s="31">
        <v>277028</v>
      </c>
      <c r="V30" s="31">
        <v>66322</v>
      </c>
      <c r="W30" s="32">
        <f>SUM(X30:Y30)</f>
        <v>525742</v>
      </c>
      <c r="X30" s="31">
        <v>391131</v>
      </c>
      <c r="Y30" s="31">
        <v>134611</v>
      </c>
    </row>
    <row r="31" spans="1:25" ht="18.75" customHeight="1">
      <c r="A31" s="372" t="s">
        <v>391</v>
      </c>
      <c r="B31" s="32">
        <f>SUM(C31:D31)</f>
        <v>468785</v>
      </c>
      <c r="C31" s="32">
        <v>352345</v>
      </c>
      <c r="D31" s="32">
        <v>116440</v>
      </c>
      <c r="E31" s="32">
        <f>SUM(F31:G31)</f>
        <v>465681</v>
      </c>
      <c r="F31" s="32">
        <v>351655</v>
      </c>
      <c r="G31" s="32">
        <v>114026</v>
      </c>
      <c r="H31" s="32">
        <f>SUM(I31:J31)</f>
        <v>511592</v>
      </c>
      <c r="I31" s="32">
        <v>384056</v>
      </c>
      <c r="J31" s="32">
        <v>127536</v>
      </c>
      <c r="K31" s="32">
        <f>SUM(L31:M31)</f>
        <v>438845</v>
      </c>
      <c r="L31" s="32">
        <v>335907</v>
      </c>
      <c r="M31" s="32">
        <v>102938</v>
      </c>
      <c r="N31" s="32">
        <f>SUM(O31:P31)</f>
        <v>327309</v>
      </c>
      <c r="O31" s="32">
        <v>263016</v>
      </c>
      <c r="P31" s="32">
        <v>64293</v>
      </c>
      <c r="Q31" s="32">
        <f>SUM(R31:S31)</f>
        <v>438214</v>
      </c>
      <c r="R31" s="32">
        <v>341576</v>
      </c>
      <c r="S31" s="32">
        <v>96638</v>
      </c>
      <c r="T31" s="32">
        <f>SUM(U31:V31)</f>
        <v>362836</v>
      </c>
      <c r="U31" s="32">
        <v>284458</v>
      </c>
      <c r="V31" s="32">
        <v>78378</v>
      </c>
      <c r="W31" s="32">
        <f>SUM(X31:Y31)</f>
        <v>571741</v>
      </c>
      <c r="X31" s="32">
        <v>407135</v>
      </c>
      <c r="Y31" s="32">
        <v>164606</v>
      </c>
    </row>
    <row r="32" spans="1:25" ht="18.75" customHeight="1">
      <c r="A32" s="373" t="s">
        <v>392</v>
      </c>
      <c r="B32" s="22">
        <f>SUM(C32:D32)</f>
        <v>460318</v>
      </c>
      <c r="C32" s="22">
        <v>351082</v>
      </c>
      <c r="D32" s="22">
        <v>109236</v>
      </c>
      <c r="E32" s="22">
        <f>SUM(F32:G32)</f>
        <v>452107</v>
      </c>
      <c r="F32" s="22">
        <v>348216</v>
      </c>
      <c r="G32" s="22">
        <v>103891</v>
      </c>
      <c r="H32" s="22">
        <f>SUM(I32:J32)</f>
        <v>498914</v>
      </c>
      <c r="I32" s="22">
        <v>387556</v>
      </c>
      <c r="J32" s="22">
        <v>111358</v>
      </c>
      <c r="K32" s="22">
        <f>SUM(L32:M32)</f>
        <v>427218</v>
      </c>
      <c r="L32" s="22">
        <v>333310</v>
      </c>
      <c r="M32" s="22">
        <v>93908</v>
      </c>
      <c r="N32" s="22">
        <f>SUM(O32:P32)</f>
        <v>334806</v>
      </c>
      <c r="O32" s="22">
        <v>276767</v>
      </c>
      <c r="P32" s="22">
        <v>58039</v>
      </c>
      <c r="Q32" s="22">
        <f>SUM(R32:S32)</f>
        <v>410777</v>
      </c>
      <c r="R32" s="22">
        <v>336103</v>
      </c>
      <c r="S32" s="22">
        <v>74674</v>
      </c>
      <c r="T32" s="22">
        <f>SUM(U32:V32)</f>
        <v>332279</v>
      </c>
      <c r="U32" s="22">
        <v>294381</v>
      </c>
      <c r="V32" s="22">
        <v>37898</v>
      </c>
      <c r="W32" s="22">
        <f>SUM(X32:Y32)</f>
        <v>549573</v>
      </c>
      <c r="X32" s="22">
        <v>408885</v>
      </c>
      <c r="Y32" s="22">
        <v>140688</v>
      </c>
    </row>
    <row r="33" spans="1:25" ht="18.75" customHeight="1">
      <c r="A33" s="87"/>
      <c r="B33" s="33"/>
      <c r="C33" s="33"/>
      <c r="D33" s="33"/>
      <c r="E33" s="33"/>
      <c r="F33" s="33"/>
      <c r="G33" s="33"/>
      <c r="H33" s="33"/>
      <c r="I33" s="33"/>
      <c r="J33" s="33"/>
      <c r="K33" s="33"/>
      <c r="L33" s="33"/>
      <c r="M33" s="33"/>
      <c r="N33" s="33"/>
      <c r="O33" s="33"/>
      <c r="P33" s="33"/>
      <c r="Q33" s="33"/>
      <c r="R33" s="33"/>
      <c r="S33" s="33"/>
      <c r="T33" s="33"/>
      <c r="U33" s="33"/>
      <c r="V33" s="33"/>
      <c r="W33" s="33"/>
      <c r="X33" s="33"/>
      <c r="Y33" s="33"/>
    </row>
    <row r="34" spans="1:25" ht="18.75" customHeight="1">
      <c r="A34" s="169" t="s">
        <v>357</v>
      </c>
      <c r="B34" s="32">
        <f>SUM(C34:D34)</f>
        <v>352191</v>
      </c>
      <c r="C34" s="31">
        <v>347837</v>
      </c>
      <c r="D34" s="31">
        <v>4354</v>
      </c>
      <c r="E34" s="32">
        <f>SUM(F34:G34)</f>
        <v>348748</v>
      </c>
      <c r="F34" s="31">
        <v>345417</v>
      </c>
      <c r="G34" s="31">
        <v>3331</v>
      </c>
      <c r="H34" s="32">
        <f>SUM(I34:J34)</f>
        <v>380095</v>
      </c>
      <c r="I34" s="31">
        <v>378898</v>
      </c>
      <c r="J34" s="31">
        <v>1197</v>
      </c>
      <c r="K34" s="32">
        <f>SUM(L34:M34)</f>
        <v>333083</v>
      </c>
      <c r="L34" s="31">
        <v>332798</v>
      </c>
      <c r="M34" s="31">
        <v>285</v>
      </c>
      <c r="N34" s="32">
        <f>SUM(O34:P34)</f>
        <v>282463</v>
      </c>
      <c r="O34" s="31">
        <v>281840</v>
      </c>
      <c r="P34" s="219">
        <v>623</v>
      </c>
      <c r="Q34" s="32">
        <f>SUM(R34:S34)</f>
        <v>332431</v>
      </c>
      <c r="R34" s="31">
        <v>332431</v>
      </c>
      <c r="S34" s="219" t="s">
        <v>111</v>
      </c>
      <c r="T34" s="32">
        <f>SUM(U34:V34)</f>
        <v>298274</v>
      </c>
      <c r="U34" s="31">
        <v>285549</v>
      </c>
      <c r="V34" s="219">
        <v>12725</v>
      </c>
      <c r="W34" s="32">
        <f>SUM(X34:Y34)</f>
        <v>408802</v>
      </c>
      <c r="X34" s="31">
        <v>408802</v>
      </c>
      <c r="Y34" s="219" t="s">
        <v>111</v>
      </c>
    </row>
    <row r="35" spans="1:25" ht="18.75" customHeight="1">
      <c r="A35" s="372" t="s">
        <v>395</v>
      </c>
      <c r="B35" s="32">
        <f>SUM(C35:D35)</f>
        <v>351137</v>
      </c>
      <c r="C35" s="31">
        <v>350710</v>
      </c>
      <c r="D35" s="31">
        <v>427</v>
      </c>
      <c r="E35" s="32">
        <f>SUM(F35:G35)</f>
        <v>348751</v>
      </c>
      <c r="F35" s="31">
        <v>348348</v>
      </c>
      <c r="G35" s="31">
        <v>403</v>
      </c>
      <c r="H35" s="32">
        <f>SUM(I35:J35)</f>
        <v>382313</v>
      </c>
      <c r="I35" s="31">
        <v>381753</v>
      </c>
      <c r="J35" s="31">
        <v>560</v>
      </c>
      <c r="K35" s="32">
        <f>SUM(L35:M35)</f>
        <v>336587</v>
      </c>
      <c r="L35" s="31">
        <v>336565</v>
      </c>
      <c r="M35" s="31">
        <v>22</v>
      </c>
      <c r="N35" s="32">
        <f>SUM(O35:P35)</f>
        <v>274319</v>
      </c>
      <c r="O35" s="31">
        <v>274319</v>
      </c>
      <c r="P35" s="219" t="s">
        <v>111</v>
      </c>
      <c r="Q35" s="32">
        <f>SUM(R35:S35)</f>
        <v>331930</v>
      </c>
      <c r="R35" s="31">
        <v>331930</v>
      </c>
      <c r="S35" s="219" t="s">
        <v>111</v>
      </c>
      <c r="T35" s="32">
        <f>SUM(U35:V35)</f>
        <v>282959</v>
      </c>
      <c r="U35" s="31">
        <v>282959</v>
      </c>
      <c r="V35" s="219" t="s">
        <v>111</v>
      </c>
      <c r="W35" s="32">
        <f>SUM(X35:Y35)</f>
        <v>409713</v>
      </c>
      <c r="X35" s="31">
        <v>409713</v>
      </c>
      <c r="Y35" s="219" t="s">
        <v>111</v>
      </c>
    </row>
    <row r="36" spans="1:25" ht="18.75" customHeight="1">
      <c r="A36" s="372" t="s">
        <v>396</v>
      </c>
      <c r="B36" s="32">
        <f>SUM(C36:D36)</f>
        <v>391507</v>
      </c>
      <c r="C36" s="31">
        <v>351840</v>
      </c>
      <c r="D36" s="31">
        <v>39667</v>
      </c>
      <c r="E36" s="32">
        <f>SUM(F36:G36)</f>
        <v>366192</v>
      </c>
      <c r="F36" s="31">
        <v>347695</v>
      </c>
      <c r="G36" s="31">
        <v>18497</v>
      </c>
      <c r="H36" s="32">
        <f>SUM(I36:J36)</f>
        <v>453583</v>
      </c>
      <c r="I36" s="31">
        <v>383517</v>
      </c>
      <c r="J36" s="31">
        <v>70066</v>
      </c>
      <c r="K36" s="32">
        <f>SUM(L36:M36)</f>
        <v>338652</v>
      </c>
      <c r="L36" s="31">
        <v>336109</v>
      </c>
      <c r="M36" s="31">
        <v>2543</v>
      </c>
      <c r="N36" s="32">
        <f>SUM(O36:P36)</f>
        <v>273659</v>
      </c>
      <c r="O36" s="31">
        <v>273659</v>
      </c>
      <c r="P36" s="219" t="s">
        <v>111</v>
      </c>
      <c r="Q36" s="32">
        <f>SUM(R36:S36)</f>
        <v>337266</v>
      </c>
      <c r="R36" s="31">
        <v>337266</v>
      </c>
      <c r="S36" s="219" t="s">
        <v>111</v>
      </c>
      <c r="T36" s="32">
        <f>SUM(U36:V36)</f>
        <v>281671</v>
      </c>
      <c r="U36" s="31">
        <v>281671</v>
      </c>
      <c r="V36" s="219" t="s">
        <v>111</v>
      </c>
      <c r="W36" s="32">
        <f>SUM(X36:Y36)</f>
        <v>415179</v>
      </c>
      <c r="X36" s="31">
        <v>415179</v>
      </c>
      <c r="Y36" s="219" t="s">
        <v>111</v>
      </c>
    </row>
    <row r="37" spans="1:25" ht="18.75" customHeight="1">
      <c r="A37" s="372" t="s">
        <v>397</v>
      </c>
      <c r="B37" s="32">
        <f>SUM(C37:D37)</f>
        <v>364713</v>
      </c>
      <c r="C37" s="31">
        <v>352497</v>
      </c>
      <c r="D37" s="31">
        <v>12216</v>
      </c>
      <c r="E37" s="32">
        <f>SUM(F37:G37)</f>
        <v>363972</v>
      </c>
      <c r="F37" s="31">
        <v>348247</v>
      </c>
      <c r="G37" s="31">
        <v>15725</v>
      </c>
      <c r="H37" s="32">
        <f>SUM(I37:J37)</f>
        <v>393096</v>
      </c>
      <c r="I37" s="31">
        <v>387878</v>
      </c>
      <c r="J37" s="31">
        <v>5218</v>
      </c>
      <c r="K37" s="32">
        <f>SUM(L37:M37)</f>
        <v>335038</v>
      </c>
      <c r="L37" s="31">
        <v>332336</v>
      </c>
      <c r="M37" s="31">
        <v>2702</v>
      </c>
      <c r="N37" s="32">
        <f>SUM(O37:P37)</f>
        <v>276288</v>
      </c>
      <c r="O37" s="31">
        <v>276288</v>
      </c>
      <c r="P37" s="219" t="s">
        <v>111</v>
      </c>
      <c r="Q37" s="32">
        <f>SUM(R37:S37)</f>
        <v>337295</v>
      </c>
      <c r="R37" s="31">
        <v>337295</v>
      </c>
      <c r="S37" s="219" t="s">
        <v>111</v>
      </c>
      <c r="T37" s="32">
        <f>SUM(U37:V37)</f>
        <v>297876</v>
      </c>
      <c r="U37" s="31">
        <v>297876</v>
      </c>
      <c r="V37" s="219" t="s">
        <v>111</v>
      </c>
      <c r="W37" s="32">
        <f>SUM(X37:Y37)</f>
        <v>417436</v>
      </c>
      <c r="X37" s="31">
        <v>417436</v>
      </c>
      <c r="Y37" s="219" t="s">
        <v>111</v>
      </c>
    </row>
    <row r="38" spans="1:25" ht="18.75" customHeight="1">
      <c r="A38" s="364"/>
      <c r="B38" s="33"/>
      <c r="C38" s="33"/>
      <c r="D38" s="33"/>
      <c r="E38" s="33"/>
      <c r="F38" s="33"/>
      <c r="G38" s="33"/>
      <c r="H38" s="33"/>
      <c r="I38" s="33"/>
      <c r="J38" s="33"/>
      <c r="K38" s="33"/>
      <c r="L38" s="33"/>
      <c r="M38" s="33"/>
      <c r="N38" s="33"/>
      <c r="O38" s="33"/>
      <c r="P38" s="33"/>
      <c r="Q38" s="33"/>
      <c r="R38" s="33"/>
      <c r="S38" s="33"/>
      <c r="T38" s="33"/>
      <c r="U38" s="33"/>
      <c r="V38" s="33"/>
      <c r="W38" s="33"/>
      <c r="X38" s="33"/>
      <c r="Y38" s="33"/>
    </row>
    <row r="39" spans="1:25" ht="18.75" customHeight="1">
      <c r="A39" s="372" t="s">
        <v>398</v>
      </c>
      <c r="B39" s="32">
        <f>SUM(C39:D39)</f>
        <v>350817</v>
      </c>
      <c r="C39" s="31">
        <v>349200</v>
      </c>
      <c r="D39" s="31">
        <v>1617</v>
      </c>
      <c r="E39" s="32">
        <f>SUM(F39:G39)</f>
        <v>347051</v>
      </c>
      <c r="F39" s="31">
        <v>345297</v>
      </c>
      <c r="G39" s="31">
        <v>1754</v>
      </c>
      <c r="H39" s="32">
        <f>SUM(I39:J39)</f>
        <v>390001</v>
      </c>
      <c r="I39" s="31">
        <v>389468</v>
      </c>
      <c r="J39" s="31">
        <v>533</v>
      </c>
      <c r="K39" s="32">
        <f>SUM(L39:M39)</f>
        <v>333060</v>
      </c>
      <c r="L39" s="31">
        <v>330184</v>
      </c>
      <c r="M39" s="31">
        <v>2876</v>
      </c>
      <c r="N39" s="32">
        <f>SUM(O39:P39)</f>
        <v>271398</v>
      </c>
      <c r="O39" s="31">
        <v>268166</v>
      </c>
      <c r="P39" s="219">
        <v>3232</v>
      </c>
      <c r="Q39" s="32">
        <f>SUM(R39:S39)</f>
        <v>339525</v>
      </c>
      <c r="R39" s="31">
        <v>338709</v>
      </c>
      <c r="S39" s="219">
        <v>816</v>
      </c>
      <c r="T39" s="32">
        <f>SUM(U39:V39)</f>
        <v>293504</v>
      </c>
      <c r="U39" s="31">
        <v>293504</v>
      </c>
      <c r="V39" s="219" t="s">
        <v>111</v>
      </c>
      <c r="W39" s="32">
        <f>SUM(X39:Y39)</f>
        <v>403718</v>
      </c>
      <c r="X39" s="31">
        <v>403718</v>
      </c>
      <c r="Y39" s="219" t="s">
        <v>111</v>
      </c>
    </row>
    <row r="40" spans="1:25" ht="18.75" customHeight="1">
      <c r="A40" s="372" t="s">
        <v>399</v>
      </c>
      <c r="B40" s="32">
        <f>SUM(C40:D40)</f>
        <v>641745</v>
      </c>
      <c r="C40" s="31">
        <v>352618</v>
      </c>
      <c r="D40" s="31">
        <v>289127</v>
      </c>
      <c r="E40" s="32">
        <f>SUM(F40:G40)</f>
        <v>573263</v>
      </c>
      <c r="F40" s="31">
        <v>350578</v>
      </c>
      <c r="G40" s="31">
        <v>222685</v>
      </c>
      <c r="H40" s="32">
        <f>SUM(I40:J40)</f>
        <v>658108</v>
      </c>
      <c r="I40" s="31">
        <v>394142</v>
      </c>
      <c r="J40" s="31">
        <v>263966</v>
      </c>
      <c r="K40" s="32">
        <f>SUM(L40:M40)</f>
        <v>442074</v>
      </c>
      <c r="L40" s="31">
        <v>335876</v>
      </c>
      <c r="M40" s="31">
        <v>106198</v>
      </c>
      <c r="N40" s="32">
        <f>SUM(O40:P40)</f>
        <v>270037</v>
      </c>
      <c r="O40" s="31">
        <v>270037</v>
      </c>
      <c r="P40" s="219" t="s">
        <v>111</v>
      </c>
      <c r="Q40" s="32">
        <f>SUM(R40:S40)</f>
        <v>405205</v>
      </c>
      <c r="R40" s="31">
        <v>340651</v>
      </c>
      <c r="S40" s="219">
        <v>64554</v>
      </c>
      <c r="T40" s="32">
        <f>SUM(U40:V40)</f>
        <v>321471</v>
      </c>
      <c r="U40" s="31">
        <v>295832</v>
      </c>
      <c r="V40" s="219">
        <v>25639</v>
      </c>
      <c r="W40" s="32">
        <f>SUM(X40:Y40)</f>
        <v>407962</v>
      </c>
      <c r="X40" s="31">
        <v>407962</v>
      </c>
      <c r="Y40" s="219" t="s">
        <v>111</v>
      </c>
    </row>
    <row r="41" spans="1:25" ht="18.75" customHeight="1">
      <c r="A41" s="372" t="s">
        <v>400</v>
      </c>
      <c r="B41" s="32">
        <f>SUM(C41:D41)</f>
        <v>619659</v>
      </c>
      <c r="C41" s="31">
        <v>349347</v>
      </c>
      <c r="D41" s="31">
        <v>270312</v>
      </c>
      <c r="E41" s="32">
        <f>SUM(F41:G41)</f>
        <v>668351</v>
      </c>
      <c r="F41" s="31">
        <v>345495</v>
      </c>
      <c r="G41" s="31">
        <v>322856</v>
      </c>
      <c r="H41" s="32">
        <f>SUM(I41:J41)</f>
        <v>691185</v>
      </c>
      <c r="I41" s="31">
        <v>387357</v>
      </c>
      <c r="J41" s="31">
        <v>303828</v>
      </c>
      <c r="K41" s="32">
        <f>SUM(L41:M41)</f>
        <v>758059</v>
      </c>
      <c r="L41" s="31">
        <v>330272</v>
      </c>
      <c r="M41" s="31">
        <v>427787</v>
      </c>
      <c r="N41" s="32">
        <f>SUM(O41:P41)</f>
        <v>537597</v>
      </c>
      <c r="O41" s="31">
        <v>272923</v>
      </c>
      <c r="P41" s="219">
        <v>264674</v>
      </c>
      <c r="Q41" s="32">
        <f>SUM(R41:S41)</f>
        <v>721037</v>
      </c>
      <c r="R41" s="31">
        <v>337297</v>
      </c>
      <c r="S41" s="219">
        <v>383740</v>
      </c>
      <c r="T41" s="32">
        <f>SUM(U41:V41)</f>
        <v>359045</v>
      </c>
      <c r="U41" s="31">
        <v>298980</v>
      </c>
      <c r="V41" s="219">
        <v>60065</v>
      </c>
      <c r="W41" s="32">
        <f>SUM(X41:Y41)</f>
        <v>1146078</v>
      </c>
      <c r="X41" s="31">
        <v>398131</v>
      </c>
      <c r="Y41" s="219">
        <v>747947</v>
      </c>
    </row>
    <row r="42" spans="1:25" ht="18.75" customHeight="1">
      <c r="A42" s="372" t="s">
        <v>401</v>
      </c>
      <c r="B42" s="32">
        <f>SUM(C42:D42)</f>
        <v>395076</v>
      </c>
      <c r="C42" s="31">
        <v>348826</v>
      </c>
      <c r="D42" s="31">
        <v>46250</v>
      </c>
      <c r="E42" s="32">
        <f>SUM(F42:G42)</f>
        <v>397177</v>
      </c>
      <c r="F42" s="31">
        <v>345936</v>
      </c>
      <c r="G42" s="31">
        <v>51241</v>
      </c>
      <c r="H42" s="32">
        <f>SUM(I42:J42)</f>
        <v>415037</v>
      </c>
      <c r="I42" s="31">
        <v>383451</v>
      </c>
      <c r="J42" s="31">
        <v>31586</v>
      </c>
      <c r="K42" s="32">
        <f>SUM(L42:M42)</f>
        <v>356220</v>
      </c>
      <c r="L42" s="31">
        <v>328604</v>
      </c>
      <c r="M42" s="31">
        <v>27616</v>
      </c>
      <c r="N42" s="32">
        <f>SUM(O42:P42)</f>
        <v>346168</v>
      </c>
      <c r="O42" s="31">
        <v>269910</v>
      </c>
      <c r="P42" s="219">
        <v>76258</v>
      </c>
      <c r="Q42" s="32">
        <f>SUM(R42:S42)</f>
        <v>352865</v>
      </c>
      <c r="R42" s="31">
        <v>329409</v>
      </c>
      <c r="S42" s="219">
        <v>23456</v>
      </c>
      <c r="T42" s="32">
        <f>SUM(U42:V42)</f>
        <v>478193</v>
      </c>
      <c r="U42" s="31">
        <v>297783</v>
      </c>
      <c r="V42" s="219">
        <v>180410</v>
      </c>
      <c r="W42" s="32">
        <f>SUM(X42:Y42)</f>
        <v>396118</v>
      </c>
      <c r="X42" s="31">
        <v>396118</v>
      </c>
      <c r="Y42" s="219" t="s">
        <v>111</v>
      </c>
    </row>
    <row r="43" spans="1:25" ht="18.75" customHeight="1">
      <c r="A43" s="364"/>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75" customHeight="1">
      <c r="A44" s="372" t="s">
        <v>402</v>
      </c>
      <c r="B44" s="32">
        <f>SUM(C44:D44)</f>
        <v>353581</v>
      </c>
      <c r="C44" s="31">
        <v>350936</v>
      </c>
      <c r="D44" s="31">
        <v>2645</v>
      </c>
      <c r="E44" s="32">
        <f>SUM(F44:G44)</f>
        <v>352759</v>
      </c>
      <c r="F44" s="31">
        <v>349291</v>
      </c>
      <c r="G44" s="31">
        <v>3468</v>
      </c>
      <c r="H44" s="32">
        <f>SUM(I44:J44)</f>
        <v>390933</v>
      </c>
      <c r="I44" s="31">
        <v>389948</v>
      </c>
      <c r="J44" s="31">
        <v>985</v>
      </c>
      <c r="K44" s="32">
        <f>SUM(L44:M44)</f>
        <v>338323</v>
      </c>
      <c r="L44" s="31">
        <v>334320</v>
      </c>
      <c r="M44" s="31">
        <v>4003</v>
      </c>
      <c r="N44" s="32">
        <f>SUM(O44:P44)</f>
        <v>279457</v>
      </c>
      <c r="O44" s="31">
        <v>279457</v>
      </c>
      <c r="P44" s="219" t="s">
        <v>111</v>
      </c>
      <c r="Q44" s="32">
        <f>SUM(R44:S44)</f>
        <v>332717</v>
      </c>
      <c r="R44" s="31">
        <v>332717</v>
      </c>
      <c r="S44" s="219" t="s">
        <v>111</v>
      </c>
      <c r="T44" s="32">
        <f>SUM(U44:V44)</f>
        <v>303318</v>
      </c>
      <c r="U44" s="31">
        <v>303318</v>
      </c>
      <c r="V44" s="219" t="s">
        <v>111</v>
      </c>
      <c r="W44" s="32">
        <f>SUM(X44:Y44)</f>
        <v>412856</v>
      </c>
      <c r="X44" s="31">
        <v>412856</v>
      </c>
      <c r="Y44" s="219" t="s">
        <v>111</v>
      </c>
    </row>
    <row r="45" spans="1:25" ht="18.75" customHeight="1">
      <c r="A45" s="372" t="s">
        <v>403</v>
      </c>
      <c r="B45" s="32">
        <f>SUM(C45:D45)</f>
        <v>360674</v>
      </c>
      <c r="C45" s="31">
        <v>353432</v>
      </c>
      <c r="D45" s="31">
        <v>7242</v>
      </c>
      <c r="E45" s="32">
        <f>SUM(F45:G45)</f>
        <v>353617</v>
      </c>
      <c r="F45" s="31">
        <v>351753</v>
      </c>
      <c r="G45" s="31">
        <v>1864</v>
      </c>
      <c r="H45" s="32">
        <f>SUM(I45:J45)</f>
        <v>402909</v>
      </c>
      <c r="I45" s="31">
        <v>401856</v>
      </c>
      <c r="J45" s="31">
        <v>1053</v>
      </c>
      <c r="K45" s="32">
        <f>SUM(L45:M45)</f>
        <v>332332</v>
      </c>
      <c r="L45" s="31">
        <v>332331</v>
      </c>
      <c r="M45" s="31">
        <v>1</v>
      </c>
      <c r="N45" s="32">
        <f>SUM(O45:P45)</f>
        <v>275203</v>
      </c>
      <c r="O45" s="31">
        <v>275203</v>
      </c>
      <c r="P45" s="219" t="s">
        <v>111</v>
      </c>
      <c r="Q45" s="32">
        <f>SUM(R45:S45)</f>
        <v>336384</v>
      </c>
      <c r="R45" s="31">
        <v>336384</v>
      </c>
      <c r="S45" s="219" t="s">
        <v>111</v>
      </c>
      <c r="T45" s="32">
        <f>SUM(U45:V45)</f>
        <v>298401</v>
      </c>
      <c r="U45" s="31">
        <v>298401</v>
      </c>
      <c r="V45" s="219" t="s">
        <v>111</v>
      </c>
      <c r="W45" s="32">
        <f>SUM(X45:Y45)</f>
        <v>412128</v>
      </c>
      <c r="X45" s="31">
        <v>412128</v>
      </c>
      <c r="Y45" s="219" t="s">
        <v>111</v>
      </c>
    </row>
    <row r="46" spans="1:25" ht="18.75" customHeight="1">
      <c r="A46" s="372" t="s">
        <v>404</v>
      </c>
      <c r="B46" s="32">
        <f>SUM(C46:D46)</f>
        <v>366913</v>
      </c>
      <c r="C46" s="31">
        <v>352717</v>
      </c>
      <c r="D46" s="31">
        <v>14196</v>
      </c>
      <c r="E46" s="32">
        <f>SUM(F46:G46)</f>
        <v>366166</v>
      </c>
      <c r="F46" s="31">
        <v>350285</v>
      </c>
      <c r="G46" s="31">
        <v>15881</v>
      </c>
      <c r="H46" s="32">
        <f>SUM(I46:J46)</f>
        <v>392264</v>
      </c>
      <c r="I46" s="31">
        <v>391575</v>
      </c>
      <c r="J46" s="31">
        <v>689</v>
      </c>
      <c r="K46" s="32">
        <f>SUM(L46:M46)</f>
        <v>365458</v>
      </c>
      <c r="L46" s="31">
        <v>333475</v>
      </c>
      <c r="M46" s="31">
        <v>31983</v>
      </c>
      <c r="N46" s="32">
        <f>SUM(O46:P46)</f>
        <v>284287</v>
      </c>
      <c r="O46" s="31">
        <v>284287</v>
      </c>
      <c r="P46" s="219" t="s">
        <v>111</v>
      </c>
      <c r="Q46" s="32">
        <f>SUM(R46:S46)</f>
        <v>340186</v>
      </c>
      <c r="R46" s="31">
        <v>340186</v>
      </c>
      <c r="S46" s="219" t="s">
        <v>111</v>
      </c>
      <c r="T46" s="32">
        <f>SUM(U46:V46)</f>
        <v>295665</v>
      </c>
      <c r="U46" s="31">
        <v>295665</v>
      </c>
      <c r="V46" s="219" t="s">
        <v>111</v>
      </c>
      <c r="W46" s="32">
        <f>SUM(X46:Y46)</f>
        <v>414136</v>
      </c>
      <c r="X46" s="31">
        <v>414136</v>
      </c>
      <c r="Y46" s="219" t="s">
        <v>111</v>
      </c>
    </row>
    <row r="47" spans="1:25" ht="18.75" customHeight="1">
      <c r="A47" s="372" t="s">
        <v>405</v>
      </c>
      <c r="B47" s="32">
        <f>SUM(C47:D47)</f>
        <v>984684</v>
      </c>
      <c r="C47" s="31">
        <v>353124</v>
      </c>
      <c r="D47" s="31">
        <v>631560</v>
      </c>
      <c r="E47" s="32">
        <f>SUM(F47:G47)</f>
        <v>954792</v>
      </c>
      <c r="F47" s="31">
        <v>350470</v>
      </c>
      <c r="G47" s="31">
        <v>604322</v>
      </c>
      <c r="H47" s="32">
        <f>SUM(I47:J47)</f>
        <v>1033991</v>
      </c>
      <c r="I47" s="31">
        <v>380805</v>
      </c>
      <c r="J47" s="31">
        <v>653186</v>
      </c>
      <c r="K47" s="32">
        <f>SUM(L47:M47)</f>
        <v>862514</v>
      </c>
      <c r="L47" s="31">
        <v>336921</v>
      </c>
      <c r="M47" s="31">
        <v>525593</v>
      </c>
      <c r="N47" s="32">
        <f>SUM(O47:P47)</f>
        <v>659007</v>
      </c>
      <c r="O47" s="31">
        <v>295233</v>
      </c>
      <c r="P47" s="219">
        <v>363774</v>
      </c>
      <c r="Q47" s="32">
        <f>SUM(R47:S47)</f>
        <v>764458</v>
      </c>
      <c r="R47" s="31">
        <v>338940</v>
      </c>
      <c r="S47" s="219">
        <v>425518</v>
      </c>
      <c r="T47" s="32">
        <f>SUM(U47:V47)</f>
        <v>486543</v>
      </c>
      <c r="U47" s="31">
        <v>302522</v>
      </c>
      <c r="V47" s="219">
        <v>184021</v>
      </c>
      <c r="W47" s="32">
        <f>SUM(X47:Y47)</f>
        <v>1374785</v>
      </c>
      <c r="X47" s="31">
        <v>410100</v>
      </c>
      <c r="Y47" s="219">
        <v>964685</v>
      </c>
    </row>
    <row r="48" spans="1:25" ht="18.75" customHeight="1">
      <c r="A48" s="366"/>
      <c r="B48" s="33"/>
      <c r="C48" s="31"/>
      <c r="D48" s="31"/>
      <c r="E48" s="33"/>
      <c r="F48" s="31"/>
      <c r="G48" s="31"/>
      <c r="H48" s="33"/>
      <c r="I48" s="31"/>
      <c r="J48" s="31"/>
      <c r="K48" s="33"/>
      <c r="L48" s="31"/>
      <c r="M48" s="31"/>
      <c r="N48" s="33"/>
      <c r="O48" s="31"/>
      <c r="P48" s="219"/>
      <c r="Q48" s="33"/>
      <c r="R48" s="31"/>
      <c r="S48" s="219"/>
      <c r="T48" s="33"/>
      <c r="U48" s="31"/>
      <c r="V48" s="219"/>
      <c r="W48" s="33"/>
      <c r="X48" s="31"/>
      <c r="Y48" s="219"/>
    </row>
    <row r="49" spans="1:25" ht="18.75" customHeight="1">
      <c r="A49" s="250" t="s">
        <v>5</v>
      </c>
      <c r="B49" s="33"/>
      <c r="C49" s="33"/>
      <c r="D49" s="33"/>
      <c r="E49" s="33"/>
      <c r="F49" s="33"/>
      <c r="G49" s="33"/>
      <c r="H49" s="33"/>
      <c r="I49" s="33"/>
      <c r="J49" s="33"/>
      <c r="K49" s="33"/>
      <c r="L49" s="33"/>
      <c r="M49" s="33"/>
      <c r="N49" s="33"/>
      <c r="O49" s="33"/>
      <c r="P49" s="33"/>
      <c r="Q49" s="33"/>
      <c r="R49" s="33"/>
      <c r="S49" s="33"/>
      <c r="T49" s="33"/>
      <c r="U49" s="33"/>
      <c r="V49" s="33"/>
      <c r="W49" s="33"/>
      <c r="X49" s="33"/>
      <c r="Y49" s="33"/>
    </row>
    <row r="50" spans="1:25" ht="18.75" customHeight="1">
      <c r="A50" s="169" t="s">
        <v>358</v>
      </c>
      <c r="B50" s="32">
        <f>SUM(C50:D50)</f>
        <v>240587</v>
      </c>
      <c r="C50" s="31">
        <v>188685</v>
      </c>
      <c r="D50" s="31">
        <v>51902</v>
      </c>
      <c r="E50" s="32">
        <f>SUM(F50:G50)</f>
        <v>210680</v>
      </c>
      <c r="F50" s="31">
        <v>166997</v>
      </c>
      <c r="G50" s="31">
        <v>43683</v>
      </c>
      <c r="H50" s="32">
        <f>SUM(I50:J50)</f>
        <v>236576</v>
      </c>
      <c r="I50" s="31">
        <v>179967</v>
      </c>
      <c r="J50" s="31">
        <v>56609</v>
      </c>
      <c r="K50" s="32">
        <f>SUM(L50:M50)</f>
        <v>208566</v>
      </c>
      <c r="L50" s="31">
        <v>165125</v>
      </c>
      <c r="M50" s="31">
        <v>43441</v>
      </c>
      <c r="N50" s="32">
        <f>SUM(O50:P50)</f>
        <v>159630</v>
      </c>
      <c r="O50" s="31">
        <v>138358</v>
      </c>
      <c r="P50" s="31">
        <v>21272</v>
      </c>
      <c r="Q50" s="32">
        <f>SUM(R50:S50)</f>
        <v>214082</v>
      </c>
      <c r="R50" s="31">
        <v>174949</v>
      </c>
      <c r="S50" s="31">
        <v>39133</v>
      </c>
      <c r="T50" s="32">
        <f>SUM(U50:V50)</f>
        <v>162775</v>
      </c>
      <c r="U50" s="31">
        <v>136415</v>
      </c>
      <c r="V50" s="31">
        <v>26360</v>
      </c>
      <c r="W50" s="32">
        <f>SUM(X50:Y50)</f>
        <v>257885</v>
      </c>
      <c r="X50" s="31">
        <v>204469</v>
      </c>
      <c r="Y50" s="31">
        <v>53416</v>
      </c>
    </row>
    <row r="51" spans="1:25" ht="18.75" customHeight="1">
      <c r="A51" s="372" t="s">
        <v>391</v>
      </c>
      <c r="B51" s="32">
        <f>SUM(C51:D51)</f>
        <v>248610</v>
      </c>
      <c r="C51" s="32">
        <v>192998</v>
      </c>
      <c r="D51" s="32">
        <v>55612</v>
      </c>
      <c r="E51" s="32">
        <f>SUM(F51:G51)</f>
        <v>218861</v>
      </c>
      <c r="F51" s="32">
        <v>172065</v>
      </c>
      <c r="G51" s="32">
        <v>46796</v>
      </c>
      <c r="H51" s="32">
        <f>SUM(I51:J51)</f>
        <v>241995</v>
      </c>
      <c r="I51" s="32">
        <v>183131</v>
      </c>
      <c r="J51" s="32">
        <v>58864</v>
      </c>
      <c r="K51" s="32">
        <f>SUM(L51:M51)</f>
        <v>216889</v>
      </c>
      <c r="L51" s="32">
        <v>169688</v>
      </c>
      <c r="M51" s="32">
        <v>47201</v>
      </c>
      <c r="N51" s="32">
        <f>SUM(O51:P51)</f>
        <v>173822</v>
      </c>
      <c r="O51" s="32">
        <v>144110</v>
      </c>
      <c r="P51" s="32">
        <v>29712</v>
      </c>
      <c r="Q51" s="32">
        <f>SUM(R51:S51)</f>
        <v>231598</v>
      </c>
      <c r="R51" s="32">
        <v>176943</v>
      </c>
      <c r="S51" s="32">
        <v>54655</v>
      </c>
      <c r="T51" s="32">
        <f>SUM(U51:V51)</f>
        <v>170869</v>
      </c>
      <c r="U51" s="32">
        <v>143210</v>
      </c>
      <c r="V51" s="32">
        <v>27659</v>
      </c>
      <c r="W51" s="32">
        <f>SUM(X51:Y51)</f>
        <v>278372</v>
      </c>
      <c r="X51" s="32">
        <v>212396</v>
      </c>
      <c r="Y51" s="32">
        <v>65976</v>
      </c>
    </row>
    <row r="52" spans="1:25" ht="18.75" customHeight="1">
      <c r="A52" s="373" t="s">
        <v>392</v>
      </c>
      <c r="B52" s="22">
        <f>SUM(C52:D52)</f>
        <v>250336</v>
      </c>
      <c r="C52" s="22">
        <v>194854</v>
      </c>
      <c r="D52" s="22">
        <v>55482</v>
      </c>
      <c r="E52" s="22">
        <f>SUM(F52:G52)</f>
        <v>215230</v>
      </c>
      <c r="F52" s="22">
        <v>172085</v>
      </c>
      <c r="G52" s="22">
        <v>43145</v>
      </c>
      <c r="H52" s="22">
        <f>SUM(I52:J52)</f>
        <v>241994</v>
      </c>
      <c r="I52" s="22">
        <v>185174</v>
      </c>
      <c r="J52" s="22">
        <v>56820</v>
      </c>
      <c r="K52" s="22">
        <f>SUM(L52:M52)</f>
        <v>211492</v>
      </c>
      <c r="L52" s="22">
        <v>169943</v>
      </c>
      <c r="M52" s="22">
        <v>41549</v>
      </c>
      <c r="N52" s="22">
        <f>SUM(O52:P52)</f>
        <v>169571</v>
      </c>
      <c r="O52" s="22">
        <v>144963</v>
      </c>
      <c r="P52" s="22">
        <v>24608</v>
      </c>
      <c r="Q52" s="22">
        <f>SUM(R52:S52)</f>
        <v>216455</v>
      </c>
      <c r="R52" s="22">
        <v>174255</v>
      </c>
      <c r="S52" s="22">
        <v>42200</v>
      </c>
      <c r="T52" s="22">
        <f>SUM(U52:V52)</f>
        <v>160363</v>
      </c>
      <c r="U52" s="22">
        <v>145308</v>
      </c>
      <c r="V52" s="22">
        <v>15055</v>
      </c>
      <c r="W52" s="22">
        <f>SUM(X52:Y52)</f>
        <v>264155</v>
      </c>
      <c r="X52" s="22">
        <v>208439</v>
      </c>
      <c r="Y52" s="22">
        <v>55716</v>
      </c>
    </row>
    <row r="53" spans="1:25" ht="18.75" customHeight="1">
      <c r="A53" s="87"/>
      <c r="B53" s="33"/>
      <c r="C53" s="33"/>
      <c r="D53" s="33"/>
      <c r="E53" s="33"/>
      <c r="F53" s="33"/>
      <c r="G53" s="33"/>
      <c r="H53" s="33"/>
      <c r="I53" s="33"/>
      <c r="J53" s="33"/>
      <c r="K53" s="33"/>
      <c r="L53" s="33"/>
      <c r="M53" s="33"/>
      <c r="N53" s="33"/>
      <c r="O53" s="33"/>
      <c r="P53" s="33"/>
      <c r="Q53" s="33"/>
      <c r="R53" s="33"/>
      <c r="S53" s="33"/>
      <c r="T53" s="33"/>
      <c r="U53" s="33"/>
      <c r="V53" s="33"/>
      <c r="W53" s="33"/>
      <c r="X53" s="33"/>
      <c r="Y53" s="33"/>
    </row>
    <row r="54" spans="1:25" ht="18.75" customHeight="1">
      <c r="A54" s="169" t="s">
        <v>357</v>
      </c>
      <c r="B54" s="32">
        <f>SUM(C54:D54)</f>
        <v>194963</v>
      </c>
      <c r="C54" s="31">
        <v>193605</v>
      </c>
      <c r="D54" s="31">
        <v>1358</v>
      </c>
      <c r="E54" s="32">
        <f>SUM(F54:G54)</f>
        <v>169842</v>
      </c>
      <c r="F54" s="31">
        <v>168317</v>
      </c>
      <c r="G54" s="31">
        <v>1525</v>
      </c>
      <c r="H54" s="32">
        <f>SUM(I54:J54)</f>
        <v>186367</v>
      </c>
      <c r="I54" s="31">
        <v>186224</v>
      </c>
      <c r="J54" s="31">
        <v>143</v>
      </c>
      <c r="K54" s="32">
        <f>SUM(L54:M54)</f>
        <v>167036</v>
      </c>
      <c r="L54" s="31">
        <v>166029</v>
      </c>
      <c r="M54" s="31">
        <v>1007</v>
      </c>
      <c r="N54" s="32">
        <f>SUM(O54:P54)</f>
        <v>142467</v>
      </c>
      <c r="O54" s="31">
        <v>141468</v>
      </c>
      <c r="P54" s="31">
        <v>999</v>
      </c>
      <c r="Q54" s="32">
        <f>SUM(R54:S54)</f>
        <v>175037</v>
      </c>
      <c r="R54" s="31">
        <v>175037</v>
      </c>
      <c r="S54" s="219" t="s">
        <v>111</v>
      </c>
      <c r="T54" s="32">
        <f>SUM(U54:V54)</f>
        <v>142732</v>
      </c>
      <c r="U54" s="31">
        <v>136065</v>
      </c>
      <c r="V54" s="219">
        <v>6667</v>
      </c>
      <c r="W54" s="32">
        <f>SUM(X54:Y54)</f>
        <v>201542</v>
      </c>
      <c r="X54" s="31">
        <v>201542</v>
      </c>
      <c r="Y54" s="219" t="s">
        <v>111</v>
      </c>
    </row>
    <row r="55" spans="1:25" ht="18.75" customHeight="1">
      <c r="A55" s="372" t="s">
        <v>395</v>
      </c>
      <c r="B55" s="32">
        <f>SUM(C55:D55)</f>
        <v>194127</v>
      </c>
      <c r="C55" s="31">
        <v>193228</v>
      </c>
      <c r="D55" s="31">
        <v>899</v>
      </c>
      <c r="E55" s="32">
        <f>SUM(F55:G55)</f>
        <v>170467</v>
      </c>
      <c r="F55" s="31">
        <v>169055</v>
      </c>
      <c r="G55" s="31">
        <v>1412</v>
      </c>
      <c r="H55" s="32">
        <f>SUM(I55:J55)</f>
        <v>183990</v>
      </c>
      <c r="I55" s="31">
        <v>183244</v>
      </c>
      <c r="J55" s="31">
        <v>746</v>
      </c>
      <c r="K55" s="32">
        <f>SUM(L55:M55)</f>
        <v>168550</v>
      </c>
      <c r="L55" s="31">
        <v>168550</v>
      </c>
      <c r="M55" s="219" t="s">
        <v>111</v>
      </c>
      <c r="N55" s="32">
        <f>SUM(O55:P55)</f>
        <v>137102</v>
      </c>
      <c r="O55" s="31">
        <v>137102</v>
      </c>
      <c r="P55" s="219" t="s">
        <v>111</v>
      </c>
      <c r="Q55" s="32">
        <f>SUM(R55:S55)</f>
        <v>172732</v>
      </c>
      <c r="R55" s="31">
        <v>172732</v>
      </c>
      <c r="S55" s="219" t="s">
        <v>111</v>
      </c>
      <c r="T55" s="32">
        <f>SUM(U55:V55)</f>
        <v>152433</v>
      </c>
      <c r="U55" s="31">
        <v>152433</v>
      </c>
      <c r="V55" s="219" t="s">
        <v>111</v>
      </c>
      <c r="W55" s="32">
        <f>SUM(X55:Y55)</f>
        <v>209910</v>
      </c>
      <c r="X55" s="31">
        <v>209910</v>
      </c>
      <c r="Y55" s="219" t="s">
        <v>111</v>
      </c>
    </row>
    <row r="56" spans="1:25" ht="18.75" customHeight="1">
      <c r="A56" s="372" t="s">
        <v>396</v>
      </c>
      <c r="B56" s="32">
        <f>SUM(C56:D56)</f>
        <v>217360</v>
      </c>
      <c r="C56" s="31">
        <v>193457</v>
      </c>
      <c r="D56" s="31">
        <v>23903</v>
      </c>
      <c r="E56" s="32">
        <f>SUM(F56:G56)</f>
        <v>175515</v>
      </c>
      <c r="F56" s="31">
        <v>170734</v>
      </c>
      <c r="G56" s="31">
        <v>4781</v>
      </c>
      <c r="H56" s="32">
        <f>SUM(I56:J56)</f>
        <v>239844</v>
      </c>
      <c r="I56" s="31">
        <v>187179</v>
      </c>
      <c r="J56" s="31">
        <v>52665</v>
      </c>
      <c r="K56" s="32">
        <f>SUM(L56:M56)</f>
        <v>170754</v>
      </c>
      <c r="L56" s="31">
        <v>169353</v>
      </c>
      <c r="M56" s="31">
        <v>1401</v>
      </c>
      <c r="N56" s="32">
        <f>SUM(O56:P56)</f>
        <v>140811</v>
      </c>
      <c r="O56" s="31">
        <v>140811</v>
      </c>
      <c r="P56" s="219" t="s">
        <v>111</v>
      </c>
      <c r="Q56" s="32">
        <f>SUM(R56:S56)</f>
        <v>173513</v>
      </c>
      <c r="R56" s="31">
        <v>173513</v>
      </c>
      <c r="S56" s="219" t="s">
        <v>111</v>
      </c>
      <c r="T56" s="32">
        <f>SUM(U56:V56)</f>
        <v>147576</v>
      </c>
      <c r="U56" s="31">
        <v>147576</v>
      </c>
      <c r="V56" s="219" t="s">
        <v>111</v>
      </c>
      <c r="W56" s="32">
        <f>SUM(X56:Y56)</f>
        <v>212494</v>
      </c>
      <c r="X56" s="31">
        <v>212494</v>
      </c>
      <c r="Y56" s="219" t="s">
        <v>111</v>
      </c>
    </row>
    <row r="57" spans="1:25" ht="18.75" customHeight="1">
      <c r="A57" s="372" t="s">
        <v>397</v>
      </c>
      <c r="B57" s="32">
        <f>SUM(C57:D57)</f>
        <v>196150</v>
      </c>
      <c r="C57" s="31">
        <v>194992</v>
      </c>
      <c r="D57" s="31">
        <v>1158</v>
      </c>
      <c r="E57" s="32">
        <f>SUM(F57:G57)</f>
        <v>173368</v>
      </c>
      <c r="F57" s="31">
        <v>172100</v>
      </c>
      <c r="G57" s="31">
        <v>1268</v>
      </c>
      <c r="H57" s="32">
        <f>SUM(I57:J57)</f>
        <v>200587</v>
      </c>
      <c r="I57" s="31">
        <v>192969</v>
      </c>
      <c r="J57" s="31">
        <v>7618</v>
      </c>
      <c r="K57" s="32">
        <f>SUM(L57:M57)</f>
        <v>173602</v>
      </c>
      <c r="L57" s="31">
        <v>173187</v>
      </c>
      <c r="M57" s="31">
        <v>415</v>
      </c>
      <c r="N57" s="32">
        <f>SUM(O57:P57)</f>
        <v>145152</v>
      </c>
      <c r="O57" s="31">
        <v>145152</v>
      </c>
      <c r="P57" s="219" t="s">
        <v>111</v>
      </c>
      <c r="Q57" s="32">
        <f>SUM(R57:S57)</f>
        <v>177809</v>
      </c>
      <c r="R57" s="31">
        <v>177809</v>
      </c>
      <c r="S57" s="219" t="s">
        <v>111</v>
      </c>
      <c r="T57" s="32">
        <f>SUM(U57:V57)</f>
        <v>152833</v>
      </c>
      <c r="U57" s="31">
        <v>152833</v>
      </c>
      <c r="V57" s="219" t="s">
        <v>111</v>
      </c>
      <c r="W57" s="32">
        <f>SUM(X57:Y57)</f>
        <v>220184</v>
      </c>
      <c r="X57" s="31">
        <v>220184</v>
      </c>
      <c r="Y57" s="219" t="s">
        <v>111</v>
      </c>
    </row>
    <row r="58" spans="1:25" ht="18.75" customHeight="1">
      <c r="A58" s="364"/>
      <c r="B58" s="33"/>
      <c r="C58" s="33"/>
      <c r="D58" s="33"/>
      <c r="E58" s="33"/>
      <c r="F58" s="33"/>
      <c r="G58" s="33"/>
      <c r="H58" s="33"/>
      <c r="I58" s="33"/>
      <c r="J58" s="33"/>
      <c r="K58" s="33"/>
      <c r="L58" s="33"/>
      <c r="M58" s="33"/>
      <c r="N58" s="33"/>
      <c r="O58" s="33"/>
      <c r="P58" s="33"/>
      <c r="Q58" s="33"/>
      <c r="R58" s="33"/>
      <c r="S58" s="33"/>
      <c r="T58" s="33"/>
      <c r="U58" s="33"/>
      <c r="V58" s="33"/>
      <c r="W58" s="33"/>
      <c r="X58" s="33"/>
      <c r="Y58" s="33"/>
    </row>
    <row r="59" spans="1:25" ht="18.75" customHeight="1">
      <c r="A59" s="372" t="s">
        <v>398</v>
      </c>
      <c r="B59" s="32">
        <f>SUM(C59:D59)</f>
        <v>195075</v>
      </c>
      <c r="C59" s="31">
        <v>194244</v>
      </c>
      <c r="D59" s="31">
        <v>831</v>
      </c>
      <c r="E59" s="32">
        <f>SUM(F59:G59)</f>
        <v>171352</v>
      </c>
      <c r="F59" s="31">
        <v>170519</v>
      </c>
      <c r="G59" s="31">
        <v>833</v>
      </c>
      <c r="H59" s="32">
        <f>SUM(I59:J59)</f>
        <v>186540</v>
      </c>
      <c r="I59" s="31">
        <v>185671</v>
      </c>
      <c r="J59" s="31">
        <v>869</v>
      </c>
      <c r="K59" s="32">
        <f>SUM(L59:M59)</f>
        <v>169894</v>
      </c>
      <c r="L59" s="31">
        <v>169163</v>
      </c>
      <c r="M59" s="31">
        <v>731</v>
      </c>
      <c r="N59" s="32">
        <f>SUM(O59:P59)</f>
        <v>145532</v>
      </c>
      <c r="O59" s="31">
        <v>145010</v>
      </c>
      <c r="P59" s="219">
        <v>522</v>
      </c>
      <c r="Q59" s="32">
        <f>SUM(R59:S59)</f>
        <v>174581</v>
      </c>
      <c r="R59" s="31">
        <v>174237</v>
      </c>
      <c r="S59" s="219">
        <v>344</v>
      </c>
      <c r="T59" s="32">
        <f>SUM(U59:V59)</f>
        <v>139432</v>
      </c>
      <c r="U59" s="31">
        <v>139432</v>
      </c>
      <c r="V59" s="219" t="s">
        <v>111</v>
      </c>
      <c r="W59" s="32">
        <f>SUM(X59:Y59)</f>
        <v>210535</v>
      </c>
      <c r="X59" s="31">
        <v>210535</v>
      </c>
      <c r="Y59" s="219" t="s">
        <v>111</v>
      </c>
    </row>
    <row r="60" spans="1:25" ht="18.75" customHeight="1">
      <c r="A60" s="372" t="s">
        <v>399</v>
      </c>
      <c r="B60" s="32">
        <f>SUM(C60:D60)</f>
        <v>330925</v>
      </c>
      <c r="C60" s="31">
        <v>194561</v>
      </c>
      <c r="D60" s="31">
        <v>136364</v>
      </c>
      <c r="E60" s="32">
        <f>SUM(F60:G60)</f>
        <v>234777</v>
      </c>
      <c r="F60" s="31">
        <v>171291</v>
      </c>
      <c r="G60" s="31">
        <v>63486</v>
      </c>
      <c r="H60" s="32">
        <f>SUM(I60:J60)</f>
        <v>280460</v>
      </c>
      <c r="I60" s="31">
        <v>193997</v>
      </c>
      <c r="J60" s="31">
        <v>86463</v>
      </c>
      <c r="K60" s="32">
        <f>SUM(L60:M60)</f>
        <v>209947</v>
      </c>
      <c r="L60" s="31">
        <v>171607</v>
      </c>
      <c r="M60" s="31">
        <v>38340</v>
      </c>
      <c r="N60" s="32">
        <f>SUM(O60:P60)</f>
        <v>145594</v>
      </c>
      <c r="O60" s="31">
        <v>145594</v>
      </c>
      <c r="P60" s="219" t="s">
        <v>111</v>
      </c>
      <c r="Q60" s="32">
        <f>SUM(R60:S60)</f>
        <v>214978</v>
      </c>
      <c r="R60" s="31">
        <v>176994</v>
      </c>
      <c r="S60" s="219">
        <v>37984</v>
      </c>
      <c r="T60" s="32">
        <f>SUM(U60:V60)</f>
        <v>170266</v>
      </c>
      <c r="U60" s="31">
        <v>142341</v>
      </c>
      <c r="V60" s="219">
        <v>27925</v>
      </c>
      <c r="W60" s="32">
        <f>SUM(X60:Y60)</f>
        <v>212698</v>
      </c>
      <c r="X60" s="31">
        <v>212698</v>
      </c>
      <c r="Y60" s="219" t="s">
        <v>111</v>
      </c>
    </row>
    <row r="61" spans="1:25" ht="18.75" customHeight="1">
      <c r="A61" s="372" t="s">
        <v>400</v>
      </c>
      <c r="B61" s="32">
        <f>SUM(C61:D61)</f>
        <v>322182</v>
      </c>
      <c r="C61" s="31">
        <v>194240</v>
      </c>
      <c r="D61" s="31">
        <v>127942</v>
      </c>
      <c r="E61" s="32">
        <f>SUM(F61:G61)</f>
        <v>327491</v>
      </c>
      <c r="F61" s="31">
        <v>173592</v>
      </c>
      <c r="G61" s="31">
        <v>153899</v>
      </c>
      <c r="H61" s="32">
        <f>SUM(I61:J61)</f>
        <v>378377</v>
      </c>
      <c r="I61" s="31">
        <v>189073</v>
      </c>
      <c r="J61" s="31">
        <v>189304</v>
      </c>
      <c r="K61" s="32">
        <f>SUM(L61:M61)</f>
        <v>353207</v>
      </c>
      <c r="L61" s="31">
        <v>168550</v>
      </c>
      <c r="M61" s="31">
        <v>184657</v>
      </c>
      <c r="N61" s="32">
        <f>SUM(O61:P61)</f>
        <v>202050</v>
      </c>
      <c r="O61" s="31">
        <v>144309</v>
      </c>
      <c r="P61" s="219">
        <v>57741</v>
      </c>
      <c r="Q61" s="32">
        <f>SUM(R61:S61)</f>
        <v>389575</v>
      </c>
      <c r="R61" s="31">
        <v>172743</v>
      </c>
      <c r="S61" s="219">
        <v>216832</v>
      </c>
      <c r="T61" s="32">
        <f>SUM(U61:V61)</f>
        <v>177678</v>
      </c>
      <c r="U61" s="31">
        <v>141069</v>
      </c>
      <c r="V61" s="219">
        <v>36609</v>
      </c>
      <c r="W61" s="32">
        <f>SUM(X61:Y61)</f>
        <v>464787</v>
      </c>
      <c r="X61" s="31">
        <v>186089</v>
      </c>
      <c r="Y61" s="219">
        <v>278698</v>
      </c>
    </row>
    <row r="62" spans="1:25" ht="18.75" customHeight="1">
      <c r="A62" s="372" t="s">
        <v>401</v>
      </c>
      <c r="B62" s="32">
        <f>SUM(C62:D62)</f>
        <v>223385</v>
      </c>
      <c r="C62" s="31">
        <v>195164</v>
      </c>
      <c r="D62" s="31">
        <v>28221</v>
      </c>
      <c r="E62" s="32">
        <f>SUM(F62:G62)</f>
        <v>207653</v>
      </c>
      <c r="F62" s="31">
        <v>173082</v>
      </c>
      <c r="G62" s="31">
        <v>34571</v>
      </c>
      <c r="H62" s="32">
        <f>SUM(I62:J62)</f>
        <v>195046</v>
      </c>
      <c r="I62" s="31">
        <v>177049</v>
      </c>
      <c r="J62" s="31">
        <v>17997</v>
      </c>
      <c r="K62" s="32">
        <f>SUM(L62:M62)</f>
        <v>196266</v>
      </c>
      <c r="L62" s="31">
        <v>167563</v>
      </c>
      <c r="M62" s="31">
        <v>28703</v>
      </c>
      <c r="N62" s="32">
        <f>SUM(O62:P62)</f>
        <v>229477</v>
      </c>
      <c r="O62" s="31">
        <v>142098</v>
      </c>
      <c r="P62" s="219">
        <v>87379</v>
      </c>
      <c r="Q62" s="32">
        <f>SUM(R62:S62)</f>
        <v>182443</v>
      </c>
      <c r="R62" s="31">
        <v>169252</v>
      </c>
      <c r="S62" s="219">
        <v>13191</v>
      </c>
      <c r="T62" s="32">
        <f>SUM(U62:V62)</f>
        <v>191159</v>
      </c>
      <c r="U62" s="31">
        <v>148199</v>
      </c>
      <c r="V62" s="219">
        <v>42960</v>
      </c>
      <c r="W62" s="32">
        <f>SUM(X62:Y62)</f>
        <v>184255</v>
      </c>
      <c r="X62" s="31">
        <v>184255</v>
      </c>
      <c r="Y62" s="219" t="s">
        <v>111</v>
      </c>
    </row>
    <row r="63" spans="1:25" ht="18.75" customHeight="1">
      <c r="A63" s="364"/>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1:25" ht="18.75" customHeight="1">
      <c r="A64" s="372" t="s">
        <v>402</v>
      </c>
      <c r="B64" s="32">
        <f>SUM(C64:D64)</f>
        <v>195418</v>
      </c>
      <c r="C64" s="31">
        <v>193627</v>
      </c>
      <c r="D64" s="31">
        <v>1791</v>
      </c>
      <c r="E64" s="32">
        <f>SUM(F64:G64)</f>
        <v>175468</v>
      </c>
      <c r="F64" s="31">
        <v>172703</v>
      </c>
      <c r="G64" s="31">
        <v>2765</v>
      </c>
      <c r="H64" s="32">
        <f>SUM(I64:J64)</f>
        <v>177088</v>
      </c>
      <c r="I64" s="31">
        <v>177088</v>
      </c>
      <c r="J64" s="219" t="s">
        <v>111</v>
      </c>
      <c r="K64" s="32">
        <f>SUM(L64:M64)</f>
        <v>175369</v>
      </c>
      <c r="L64" s="31">
        <v>171262</v>
      </c>
      <c r="M64" s="31">
        <v>4107</v>
      </c>
      <c r="N64" s="32">
        <f>SUM(O64:P64)</f>
        <v>142627</v>
      </c>
      <c r="O64" s="31">
        <v>142627</v>
      </c>
      <c r="P64" s="219" t="s">
        <v>111</v>
      </c>
      <c r="Q64" s="32">
        <f>SUM(R64:S64)</f>
        <v>174384</v>
      </c>
      <c r="R64" s="31">
        <v>174384</v>
      </c>
      <c r="S64" s="219" t="s">
        <v>111</v>
      </c>
      <c r="T64" s="32">
        <f>SUM(U64:V64)</f>
        <v>151183</v>
      </c>
      <c r="U64" s="31">
        <v>151183</v>
      </c>
      <c r="V64" s="219" t="s">
        <v>111</v>
      </c>
      <c r="W64" s="32">
        <f>SUM(X64:Y64)</f>
        <v>213109</v>
      </c>
      <c r="X64" s="31">
        <v>213109</v>
      </c>
      <c r="Y64" s="219" t="s">
        <v>111</v>
      </c>
    </row>
    <row r="65" spans="1:25" ht="18.75" customHeight="1">
      <c r="A65" s="372" t="s">
        <v>403</v>
      </c>
      <c r="B65" s="32">
        <f>SUM(C65:D65)</f>
        <v>199295</v>
      </c>
      <c r="C65" s="31">
        <v>195525</v>
      </c>
      <c r="D65" s="31">
        <v>3770</v>
      </c>
      <c r="E65" s="32">
        <f>SUM(F65:G65)</f>
        <v>174833</v>
      </c>
      <c r="F65" s="31">
        <v>174094</v>
      </c>
      <c r="G65" s="31">
        <v>739</v>
      </c>
      <c r="H65" s="32">
        <f>SUM(I65:J65)</f>
        <v>187760</v>
      </c>
      <c r="I65" s="31">
        <v>187503</v>
      </c>
      <c r="J65" s="31">
        <v>257</v>
      </c>
      <c r="K65" s="32">
        <f>SUM(L65:M65)</f>
        <v>171869</v>
      </c>
      <c r="L65" s="31">
        <v>171869</v>
      </c>
      <c r="M65" s="219" t="s">
        <v>111</v>
      </c>
      <c r="N65" s="32">
        <f>SUM(O65:P65)</f>
        <v>151341</v>
      </c>
      <c r="O65" s="31">
        <v>151341</v>
      </c>
      <c r="P65" s="219" t="s">
        <v>111</v>
      </c>
      <c r="Q65" s="32">
        <f>SUM(R65:S65)</f>
        <v>173965</v>
      </c>
      <c r="R65" s="31">
        <v>173965</v>
      </c>
      <c r="S65" s="219" t="s">
        <v>111</v>
      </c>
      <c r="T65" s="32">
        <f>SUM(U65:V65)</f>
        <v>143656</v>
      </c>
      <c r="U65" s="31">
        <v>143656</v>
      </c>
      <c r="V65" s="219" t="s">
        <v>111</v>
      </c>
      <c r="W65" s="32">
        <f>SUM(X65:Y65)</f>
        <v>217969</v>
      </c>
      <c r="X65" s="31">
        <v>217969</v>
      </c>
      <c r="Y65" s="219" t="s">
        <v>111</v>
      </c>
    </row>
    <row r="66" spans="1:25" ht="18.75" customHeight="1">
      <c r="A66" s="372" t="s">
        <v>404</v>
      </c>
      <c r="B66" s="32">
        <f>SUM(C66:D66)</f>
        <v>204194</v>
      </c>
      <c r="C66" s="31">
        <v>197483</v>
      </c>
      <c r="D66" s="31">
        <v>6711</v>
      </c>
      <c r="E66" s="32">
        <f>SUM(F66:G66)</f>
        <v>177536</v>
      </c>
      <c r="F66" s="31">
        <v>174083</v>
      </c>
      <c r="G66" s="31">
        <v>3453</v>
      </c>
      <c r="H66" s="32">
        <f>SUM(I66:J66)</f>
        <v>183073</v>
      </c>
      <c r="I66" s="31">
        <v>182607</v>
      </c>
      <c r="J66" s="31">
        <v>466</v>
      </c>
      <c r="K66" s="32">
        <f>SUM(L66:M66)</f>
        <v>175745</v>
      </c>
      <c r="L66" s="31">
        <v>170521</v>
      </c>
      <c r="M66" s="219">
        <v>5224</v>
      </c>
      <c r="N66" s="32">
        <f>SUM(O66:P66)</f>
        <v>148095</v>
      </c>
      <c r="O66" s="31">
        <v>148095</v>
      </c>
      <c r="P66" s="219" t="s">
        <v>111</v>
      </c>
      <c r="Q66" s="32">
        <f>SUM(R66:S66)</f>
        <v>175625</v>
      </c>
      <c r="R66" s="219">
        <v>175625</v>
      </c>
      <c r="S66" s="219" t="s">
        <v>111</v>
      </c>
      <c r="T66" s="32">
        <f>SUM(U66:V66)</f>
        <v>143180</v>
      </c>
      <c r="U66" s="31">
        <v>143180</v>
      </c>
      <c r="V66" s="219" t="s">
        <v>111</v>
      </c>
      <c r="W66" s="32">
        <f>SUM(X66:Y66)</f>
        <v>217360</v>
      </c>
      <c r="X66" s="31">
        <v>217360</v>
      </c>
      <c r="Y66" s="219" t="s">
        <v>111</v>
      </c>
    </row>
    <row r="67" spans="1:25" ht="18.75" customHeight="1">
      <c r="A67" s="374" t="s">
        <v>405</v>
      </c>
      <c r="B67" s="34">
        <f>SUM(C67:D67)</f>
        <v>529465</v>
      </c>
      <c r="C67" s="34">
        <v>198125</v>
      </c>
      <c r="D67" s="34">
        <v>331340</v>
      </c>
      <c r="E67" s="34">
        <f>SUM(F67:G67)</f>
        <v>422678</v>
      </c>
      <c r="F67" s="34">
        <v>175415</v>
      </c>
      <c r="G67" s="34">
        <v>247263</v>
      </c>
      <c r="H67" s="34">
        <f>SUM(I67:J67)</f>
        <v>494889</v>
      </c>
      <c r="I67" s="34">
        <v>179242</v>
      </c>
      <c r="J67" s="34">
        <v>315647</v>
      </c>
      <c r="K67" s="34">
        <f>SUM(L67:M67)</f>
        <v>409517</v>
      </c>
      <c r="L67" s="34">
        <v>171854</v>
      </c>
      <c r="M67" s="146">
        <v>237663</v>
      </c>
      <c r="N67" s="34">
        <f>SUM(O67:P67)</f>
        <v>301460</v>
      </c>
      <c r="O67" s="34">
        <v>155781</v>
      </c>
      <c r="P67" s="146">
        <v>145679</v>
      </c>
      <c r="Q67" s="34">
        <f>SUM(R67:S67)</f>
        <v>419562</v>
      </c>
      <c r="R67" s="146">
        <v>174745</v>
      </c>
      <c r="S67" s="146">
        <v>244817</v>
      </c>
      <c r="T67" s="34">
        <f>SUM(U67:V67)</f>
        <v>213965</v>
      </c>
      <c r="U67" s="34">
        <v>145826</v>
      </c>
      <c r="V67" s="146">
        <v>68139</v>
      </c>
      <c r="W67" s="34">
        <f>SUM(X67:Y67)</f>
        <v>613328</v>
      </c>
      <c r="X67" s="34">
        <v>220178</v>
      </c>
      <c r="Y67" s="146">
        <v>393150</v>
      </c>
    </row>
    <row r="68" spans="1:25" ht="18.75" customHeight="1">
      <c r="A68" s="8" t="s">
        <v>304</v>
      </c>
      <c r="B68" s="5"/>
      <c r="C68" s="5"/>
      <c r="D68" s="5"/>
      <c r="E68" s="5"/>
      <c r="F68" s="5"/>
      <c r="G68" s="5"/>
      <c r="H68" s="5"/>
      <c r="I68" s="5"/>
      <c r="J68" s="5"/>
      <c r="K68" s="5"/>
      <c r="L68" s="5"/>
      <c r="M68" s="5"/>
      <c r="N68" s="5"/>
      <c r="O68" s="5"/>
      <c r="P68" s="5"/>
      <c r="Q68" s="5"/>
      <c r="R68" s="5"/>
      <c r="S68" s="5"/>
      <c r="T68" s="5"/>
      <c r="U68" s="5"/>
      <c r="V68" s="5"/>
      <c r="W68" s="5"/>
      <c r="X68" s="5"/>
      <c r="Y68" s="5"/>
    </row>
    <row r="69" spans="1:25" ht="18.75" customHeight="1">
      <c r="A69" s="8"/>
      <c r="B69" s="5"/>
      <c r="C69" s="5"/>
      <c r="D69" s="5"/>
      <c r="E69" s="5"/>
      <c r="F69" s="5"/>
      <c r="G69" s="5"/>
      <c r="H69" s="5"/>
      <c r="I69" s="5"/>
      <c r="J69" s="5"/>
      <c r="K69" s="5"/>
      <c r="L69" s="5"/>
      <c r="M69" s="5"/>
      <c r="N69" s="5"/>
      <c r="O69" s="5"/>
      <c r="P69" s="5"/>
      <c r="Q69" s="5"/>
      <c r="R69" s="5"/>
      <c r="S69" s="5"/>
      <c r="T69" s="5"/>
      <c r="U69" s="5"/>
      <c r="V69" s="5"/>
      <c r="W69" s="5"/>
      <c r="X69" s="5"/>
      <c r="Y69" s="5"/>
    </row>
    <row r="70" spans="1:25" ht="18.75" customHeight="1">
      <c r="A70" s="8"/>
      <c r="B70" s="5"/>
      <c r="C70" s="5"/>
      <c r="D70" s="5"/>
      <c r="E70" s="5"/>
      <c r="F70" s="5"/>
      <c r="G70" s="5"/>
      <c r="H70" s="5"/>
      <c r="I70" s="5"/>
      <c r="J70" s="5"/>
      <c r="K70" s="5"/>
      <c r="L70" s="5"/>
      <c r="M70" s="5"/>
      <c r="N70" s="5"/>
      <c r="O70" s="5"/>
      <c r="P70" s="5"/>
      <c r="Q70" s="5"/>
      <c r="R70" s="5"/>
      <c r="S70" s="5"/>
      <c r="T70" s="5"/>
      <c r="U70" s="5"/>
      <c r="V70" s="5"/>
      <c r="W70" s="5"/>
      <c r="X70" s="5"/>
      <c r="Y70" s="5"/>
    </row>
    <row r="71" spans="1:25" ht="18.75" customHeight="1">
      <c r="A71" s="8"/>
      <c r="B71" s="5"/>
      <c r="C71" s="5"/>
      <c r="D71" s="5"/>
      <c r="E71" s="5"/>
      <c r="F71" s="5"/>
      <c r="G71" s="5"/>
      <c r="H71" s="5"/>
      <c r="I71" s="5"/>
      <c r="J71" s="5"/>
      <c r="K71" s="5"/>
      <c r="L71" s="5"/>
      <c r="M71" s="5"/>
      <c r="N71" s="5"/>
      <c r="O71" s="5"/>
      <c r="P71" s="5"/>
      <c r="Q71" s="5"/>
      <c r="R71" s="5"/>
      <c r="S71" s="5"/>
      <c r="T71" s="5"/>
      <c r="U71" s="5"/>
      <c r="V71" s="5"/>
      <c r="W71" s="5"/>
      <c r="X71" s="5"/>
      <c r="Y71" s="5"/>
    </row>
  </sheetData>
  <sheetProtection/>
  <mergeCells count="35">
    <mergeCell ref="A3:Y3"/>
    <mergeCell ref="K5:Y5"/>
    <mergeCell ref="K6:M6"/>
    <mergeCell ref="U7:U8"/>
    <mergeCell ref="V7:V8"/>
    <mergeCell ref="W7:W8"/>
    <mergeCell ref="B5:D6"/>
    <mergeCell ref="E5:G6"/>
    <mergeCell ref="H5:J6"/>
    <mergeCell ref="I7:I8"/>
    <mergeCell ref="J7:J8"/>
    <mergeCell ref="C7:C8"/>
    <mergeCell ref="D7:D8"/>
    <mergeCell ref="F7:F8"/>
    <mergeCell ref="G7:G8"/>
    <mergeCell ref="L7:L8"/>
    <mergeCell ref="M7:M8"/>
    <mergeCell ref="O7:O8"/>
    <mergeCell ref="P7:P8"/>
    <mergeCell ref="A7:A8"/>
    <mergeCell ref="B7:B8"/>
    <mergeCell ref="E7:E8"/>
    <mergeCell ref="H7:H8"/>
    <mergeCell ref="K7:K8"/>
    <mergeCell ref="N7:N8"/>
    <mergeCell ref="N6:P6"/>
    <mergeCell ref="Q6:S6"/>
    <mergeCell ref="T6:V6"/>
    <mergeCell ref="W6:Y6"/>
    <mergeCell ref="Q7:Q8"/>
    <mergeCell ref="T7:T8"/>
    <mergeCell ref="X7:X8"/>
    <mergeCell ref="Y7:Y8"/>
    <mergeCell ref="R7:R8"/>
    <mergeCell ref="S7:S8"/>
  </mergeCells>
  <printOptions horizontalCentered="1"/>
  <pageMargins left="0.5118110236220472" right="0.5118110236220472" top="0.5511811023622047" bottom="0.35433070866141736" header="0" footer="0"/>
  <pageSetup fitToHeight="1" fitToWidth="1" horizontalDpi="600" verticalDpi="600" orientation="landscape" paperSize="8" scale="6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Y71"/>
  <sheetViews>
    <sheetView zoomScalePageLayoutView="0" workbookViewId="0" topLeftCell="M1">
      <selection activeCell="Y1" sqref="Y1"/>
    </sheetView>
  </sheetViews>
  <sheetFormatPr defaultColWidth="8.796875" defaultRowHeight="18.75" customHeight="1"/>
  <cols>
    <col min="1" max="1" width="14.3984375" style="0" customWidth="1"/>
    <col min="2" max="16384" width="10.59765625" style="0" customWidth="1"/>
  </cols>
  <sheetData>
    <row r="1" spans="1:25" ht="18.75" customHeight="1">
      <c r="A1" s="62" t="s">
        <v>406</v>
      </c>
      <c r="Y1" s="64" t="s">
        <v>408</v>
      </c>
    </row>
    <row r="3" spans="1:25" ht="18.75" customHeight="1">
      <c r="A3" s="35" t="s">
        <v>407</v>
      </c>
      <c r="B3" s="35"/>
      <c r="C3" s="35"/>
      <c r="D3" s="35"/>
      <c r="E3" s="35"/>
      <c r="F3" s="35"/>
      <c r="G3" s="35"/>
      <c r="H3" s="35"/>
      <c r="I3" s="35"/>
      <c r="J3" s="35"/>
      <c r="K3" s="35"/>
      <c r="L3" s="35"/>
      <c r="M3" s="35"/>
      <c r="N3" s="35"/>
      <c r="O3" s="35"/>
      <c r="P3" s="35"/>
      <c r="Q3" s="35"/>
      <c r="R3" s="35"/>
      <c r="S3" s="35"/>
      <c r="T3" s="35"/>
      <c r="U3" s="35"/>
      <c r="V3" s="35"/>
      <c r="W3" s="35"/>
      <c r="X3" s="35"/>
      <c r="Y3" s="35"/>
    </row>
    <row r="4" spans="1:25" ht="18.75" customHeight="1" thickBot="1">
      <c r="A4" s="4" t="s">
        <v>389</v>
      </c>
      <c r="B4" s="4"/>
      <c r="C4" s="4"/>
      <c r="D4" s="4"/>
      <c r="E4" s="4"/>
      <c r="F4" s="4"/>
      <c r="G4" s="4"/>
      <c r="H4" s="4"/>
      <c r="I4" s="4"/>
      <c r="J4" s="4"/>
      <c r="K4" s="4"/>
      <c r="L4" s="4"/>
      <c r="M4" s="4"/>
      <c r="N4" s="4"/>
      <c r="O4" s="4"/>
      <c r="P4" s="4"/>
      <c r="Q4" s="4"/>
      <c r="R4" s="4"/>
      <c r="S4" s="4"/>
      <c r="T4" s="4"/>
      <c r="U4" s="4"/>
      <c r="V4" s="4"/>
      <c r="W4" s="4"/>
      <c r="X4" s="4"/>
      <c r="Y4" s="278" t="s">
        <v>388</v>
      </c>
    </row>
    <row r="5" spans="1:25" ht="18.75" customHeight="1">
      <c r="A5" s="371" t="s">
        <v>387</v>
      </c>
      <c r="B5" s="55" t="s">
        <v>409</v>
      </c>
      <c r="C5" s="281"/>
      <c r="D5" s="281"/>
      <c r="E5" s="281"/>
      <c r="F5" s="281"/>
      <c r="G5" s="281"/>
      <c r="H5" s="281"/>
      <c r="I5" s="281"/>
      <c r="J5" s="281"/>
      <c r="K5" s="281"/>
      <c r="L5" s="281"/>
      <c r="M5" s="281"/>
      <c r="N5" s="281"/>
      <c r="O5" s="281"/>
      <c r="P5" s="375"/>
      <c r="Q5" s="102" t="s">
        <v>383</v>
      </c>
      <c r="R5" s="101"/>
      <c r="S5" s="105"/>
      <c r="T5" s="102" t="s">
        <v>382</v>
      </c>
      <c r="U5" s="101"/>
      <c r="V5" s="105"/>
      <c r="W5" s="110" t="s">
        <v>381</v>
      </c>
      <c r="X5" s="101"/>
      <c r="Y5" s="101"/>
    </row>
    <row r="6" spans="1:25" ht="18.75" customHeight="1">
      <c r="A6" s="87"/>
      <c r="B6" s="162" t="s">
        <v>373</v>
      </c>
      <c r="C6" s="161"/>
      <c r="D6" s="160"/>
      <c r="E6" s="162" t="s">
        <v>372</v>
      </c>
      <c r="F6" s="161"/>
      <c r="G6" s="160"/>
      <c r="H6" s="162" t="s">
        <v>371</v>
      </c>
      <c r="I6" s="161"/>
      <c r="J6" s="160"/>
      <c r="K6" s="162" t="s">
        <v>370</v>
      </c>
      <c r="L6" s="161"/>
      <c r="M6" s="160"/>
      <c r="N6" s="162" t="s">
        <v>369</v>
      </c>
      <c r="O6" s="161"/>
      <c r="P6" s="160"/>
      <c r="Q6" s="97"/>
      <c r="R6" s="96"/>
      <c r="S6" s="95"/>
      <c r="T6" s="97"/>
      <c r="U6" s="96"/>
      <c r="V6" s="95"/>
      <c r="W6" s="97"/>
      <c r="X6" s="96"/>
      <c r="Y6" s="96"/>
    </row>
    <row r="7" spans="1:25" ht="18.75" customHeight="1">
      <c r="A7" s="368" t="s">
        <v>363</v>
      </c>
      <c r="B7" s="232" t="s">
        <v>362</v>
      </c>
      <c r="C7" s="159" t="s">
        <v>361</v>
      </c>
      <c r="D7" s="159" t="s">
        <v>360</v>
      </c>
      <c r="E7" s="232" t="s">
        <v>362</v>
      </c>
      <c r="F7" s="159" t="s">
        <v>361</v>
      </c>
      <c r="G7" s="159" t="s">
        <v>360</v>
      </c>
      <c r="H7" s="232" t="s">
        <v>362</v>
      </c>
      <c r="I7" s="159" t="s">
        <v>361</v>
      </c>
      <c r="J7" s="159" t="s">
        <v>360</v>
      </c>
      <c r="K7" s="232" t="s">
        <v>362</v>
      </c>
      <c r="L7" s="159" t="s">
        <v>361</v>
      </c>
      <c r="M7" s="159" t="s">
        <v>360</v>
      </c>
      <c r="N7" s="232" t="s">
        <v>362</v>
      </c>
      <c r="O7" s="159" t="s">
        <v>361</v>
      </c>
      <c r="P7" s="159" t="s">
        <v>360</v>
      </c>
      <c r="Q7" s="232" t="s">
        <v>362</v>
      </c>
      <c r="R7" s="159" t="s">
        <v>361</v>
      </c>
      <c r="S7" s="159" t="s">
        <v>360</v>
      </c>
      <c r="T7" s="232" t="s">
        <v>362</v>
      </c>
      <c r="U7" s="159" t="s">
        <v>361</v>
      </c>
      <c r="V7" s="159" t="s">
        <v>360</v>
      </c>
      <c r="W7" s="232" t="s">
        <v>362</v>
      </c>
      <c r="X7" s="159" t="s">
        <v>361</v>
      </c>
      <c r="Y7" s="157" t="s">
        <v>360</v>
      </c>
    </row>
    <row r="8" spans="1:25" ht="18.75" customHeight="1">
      <c r="A8" s="367"/>
      <c r="B8" s="117"/>
      <c r="C8" s="118"/>
      <c r="D8" s="118"/>
      <c r="E8" s="117"/>
      <c r="F8" s="118"/>
      <c r="G8" s="118"/>
      <c r="H8" s="117"/>
      <c r="I8" s="118"/>
      <c r="J8" s="118"/>
      <c r="K8" s="117"/>
      <c r="L8" s="118"/>
      <c r="M8" s="118"/>
      <c r="N8" s="117"/>
      <c r="O8" s="118"/>
      <c r="P8" s="118"/>
      <c r="Q8" s="117"/>
      <c r="R8" s="118"/>
      <c r="S8" s="118"/>
      <c r="T8" s="117"/>
      <c r="U8" s="118"/>
      <c r="V8" s="118"/>
      <c r="W8" s="117"/>
      <c r="X8" s="118"/>
      <c r="Y8" s="97"/>
    </row>
    <row r="9" spans="1:25" ht="18.75" customHeight="1">
      <c r="A9" s="29" t="s">
        <v>359</v>
      </c>
      <c r="B9" s="4"/>
      <c r="C9" s="4"/>
      <c r="D9" s="4"/>
      <c r="E9" s="4"/>
      <c r="F9" s="4"/>
      <c r="G9" s="4"/>
      <c r="H9" s="4"/>
      <c r="I9" s="4"/>
      <c r="J9" s="4"/>
      <c r="K9" s="4"/>
      <c r="L9" s="4"/>
      <c r="M9" s="4"/>
      <c r="N9" s="4"/>
      <c r="O9" s="4"/>
      <c r="P9" s="4"/>
      <c r="Q9" s="4"/>
      <c r="R9" s="4"/>
      <c r="S9" s="4"/>
      <c r="T9" s="4"/>
      <c r="U9" s="4"/>
      <c r="V9" s="4"/>
      <c r="W9" s="4"/>
      <c r="X9" s="4"/>
      <c r="Y9" s="4"/>
    </row>
    <row r="10" spans="1:25" ht="18.75" customHeight="1">
      <c r="A10" s="169" t="s">
        <v>358</v>
      </c>
      <c r="B10" s="32">
        <f>SUM(C10:D10)</f>
        <v>296029</v>
      </c>
      <c r="C10" s="31">
        <v>232167</v>
      </c>
      <c r="D10" s="31">
        <v>63862</v>
      </c>
      <c r="E10" s="32">
        <f>SUM(F10:G10)</f>
        <v>299738</v>
      </c>
      <c r="F10" s="31">
        <v>248713</v>
      </c>
      <c r="G10" s="31">
        <v>51025</v>
      </c>
      <c r="H10" s="32">
        <f>SUM(I10:J10)</f>
        <v>415224</v>
      </c>
      <c r="I10" s="31">
        <v>323305</v>
      </c>
      <c r="J10" s="31">
        <v>91919</v>
      </c>
      <c r="K10" s="32">
        <f>SUM(L10:M10)</f>
        <v>320008</v>
      </c>
      <c r="L10" s="31">
        <v>239788</v>
      </c>
      <c r="M10" s="31">
        <v>80220</v>
      </c>
      <c r="N10" s="32">
        <f>SUM(O10:P10)</f>
        <v>371530</v>
      </c>
      <c r="O10" s="31">
        <v>285907</v>
      </c>
      <c r="P10" s="31">
        <v>85623</v>
      </c>
      <c r="Q10" s="149" t="s">
        <v>305</v>
      </c>
      <c r="R10" s="149" t="s">
        <v>305</v>
      </c>
      <c r="S10" s="149" t="s">
        <v>305</v>
      </c>
      <c r="T10" s="32">
        <f>SUM(U10:V10)</f>
        <v>441580</v>
      </c>
      <c r="U10" s="31">
        <v>331757</v>
      </c>
      <c r="V10" s="31">
        <v>109823</v>
      </c>
      <c r="W10" s="32">
        <f>SUM(X10:Y10)</f>
        <v>315638</v>
      </c>
      <c r="X10" s="31">
        <v>248624</v>
      </c>
      <c r="Y10" s="31">
        <v>67014</v>
      </c>
    </row>
    <row r="11" spans="1:25" ht="18.75" customHeight="1">
      <c r="A11" s="372" t="s">
        <v>391</v>
      </c>
      <c r="B11" s="32">
        <f>SUM(C11:D11)</f>
        <v>311581</v>
      </c>
      <c r="C11" s="32">
        <v>238650</v>
      </c>
      <c r="D11" s="32">
        <v>72931</v>
      </c>
      <c r="E11" s="32">
        <f>SUM(F11:G11)</f>
        <v>300530</v>
      </c>
      <c r="F11" s="32">
        <v>242720</v>
      </c>
      <c r="G11" s="32">
        <v>57810</v>
      </c>
      <c r="H11" s="32">
        <f>SUM(I11:J11)</f>
        <v>429226</v>
      </c>
      <c r="I11" s="32">
        <v>331716</v>
      </c>
      <c r="J11" s="32">
        <v>97510</v>
      </c>
      <c r="K11" s="32">
        <f>SUM(L11:M11)</f>
        <v>334876</v>
      </c>
      <c r="L11" s="32">
        <v>252309</v>
      </c>
      <c r="M11" s="32">
        <v>82567</v>
      </c>
      <c r="N11" s="32">
        <f>SUM(O11:P11)</f>
        <v>382951</v>
      </c>
      <c r="O11" s="32">
        <v>291057</v>
      </c>
      <c r="P11" s="32">
        <v>91894</v>
      </c>
      <c r="Q11" s="149" t="s">
        <v>305</v>
      </c>
      <c r="R11" s="149" t="s">
        <v>305</v>
      </c>
      <c r="S11" s="149" t="s">
        <v>305</v>
      </c>
      <c r="T11" s="32">
        <f>SUM(U11:V11)</f>
        <v>453875</v>
      </c>
      <c r="U11" s="32">
        <v>338325</v>
      </c>
      <c r="V11" s="32">
        <v>115550</v>
      </c>
      <c r="W11" s="32">
        <f>SUM(X11:Y11)</f>
        <v>333191</v>
      </c>
      <c r="X11" s="32">
        <v>260012</v>
      </c>
      <c r="Y11" s="32">
        <v>73179</v>
      </c>
    </row>
    <row r="12" spans="1:25" ht="18.75" customHeight="1">
      <c r="A12" s="373" t="s">
        <v>392</v>
      </c>
      <c r="B12" s="22">
        <f>SUM(C12:D12)</f>
        <v>313722</v>
      </c>
      <c r="C12" s="22">
        <v>243475</v>
      </c>
      <c r="D12" s="22">
        <v>70247</v>
      </c>
      <c r="E12" s="22">
        <f>SUM(F12:G12)</f>
        <v>300414</v>
      </c>
      <c r="F12" s="22">
        <v>251753</v>
      </c>
      <c r="G12" s="22">
        <v>48661</v>
      </c>
      <c r="H12" s="22">
        <f>SUM(I12:J12)</f>
        <v>420245</v>
      </c>
      <c r="I12" s="22">
        <v>325202</v>
      </c>
      <c r="J12" s="22">
        <v>95043</v>
      </c>
      <c r="K12" s="22">
        <f>SUM(L12:M12)</f>
        <v>337272</v>
      </c>
      <c r="L12" s="22">
        <v>256263</v>
      </c>
      <c r="M12" s="22">
        <v>81009</v>
      </c>
      <c r="N12" s="22">
        <f>SUM(O12:P12)</f>
        <v>368918</v>
      </c>
      <c r="O12" s="22">
        <v>284360</v>
      </c>
      <c r="P12" s="22">
        <v>84558</v>
      </c>
      <c r="Q12" s="365" t="s">
        <v>305</v>
      </c>
      <c r="R12" s="365" t="s">
        <v>305</v>
      </c>
      <c r="S12" s="365" t="s">
        <v>305</v>
      </c>
      <c r="T12" s="22">
        <f>SUM(U12:V12)</f>
        <v>453683</v>
      </c>
      <c r="U12" s="22">
        <v>334696</v>
      </c>
      <c r="V12" s="22">
        <v>118987</v>
      </c>
      <c r="W12" s="22">
        <f>SUM(X12:Y12)</f>
        <v>311248</v>
      </c>
      <c r="X12" s="22">
        <v>252820</v>
      </c>
      <c r="Y12" s="22">
        <v>58428</v>
      </c>
    </row>
    <row r="13" spans="1:25" ht="18.75" customHeight="1">
      <c r="A13" s="87"/>
      <c r="B13" s="33"/>
      <c r="C13" s="33"/>
      <c r="D13" s="33"/>
      <c r="E13" s="33"/>
      <c r="F13" s="33"/>
      <c r="G13" s="33"/>
      <c r="H13" s="33"/>
      <c r="I13" s="33"/>
      <c r="J13" s="33"/>
      <c r="K13" s="33"/>
      <c r="L13" s="33"/>
      <c r="M13" s="33"/>
      <c r="N13" s="33"/>
      <c r="O13" s="33"/>
      <c r="P13" s="33"/>
      <c r="Q13" s="149"/>
      <c r="R13" s="149"/>
      <c r="S13" s="149"/>
      <c r="T13" s="33"/>
      <c r="U13" s="33"/>
      <c r="V13" s="33"/>
      <c r="W13" s="33"/>
      <c r="X13" s="33"/>
      <c r="Y13" s="33"/>
    </row>
    <row r="14" spans="1:25" ht="18.75" customHeight="1">
      <c r="A14" s="169" t="s">
        <v>357</v>
      </c>
      <c r="B14" s="32">
        <f>SUM(C14:D14)</f>
        <v>232077</v>
      </c>
      <c r="C14" s="31">
        <v>232077</v>
      </c>
      <c r="D14" s="219" t="s">
        <v>111</v>
      </c>
      <c r="E14" s="32">
        <f>SUM(F14:G14)</f>
        <v>252637</v>
      </c>
      <c r="F14" s="31">
        <v>252637</v>
      </c>
      <c r="G14" s="219" t="s">
        <v>111</v>
      </c>
      <c r="H14" s="32">
        <f>SUM(I14:J14)</f>
        <v>329092</v>
      </c>
      <c r="I14" s="31">
        <v>329092</v>
      </c>
      <c r="J14" s="219" t="s">
        <v>111</v>
      </c>
      <c r="K14" s="32">
        <f>SUM(L14:M14)</f>
        <v>249684</v>
      </c>
      <c r="L14" s="31">
        <v>249680</v>
      </c>
      <c r="M14" s="31">
        <v>4</v>
      </c>
      <c r="N14" s="32">
        <f>SUM(O14:P14)</f>
        <v>281402</v>
      </c>
      <c r="O14" s="31">
        <v>281402</v>
      </c>
      <c r="P14" s="219" t="s">
        <v>111</v>
      </c>
      <c r="Q14" s="149" t="s">
        <v>305</v>
      </c>
      <c r="R14" s="149" t="s">
        <v>305</v>
      </c>
      <c r="S14" s="149" t="s">
        <v>305</v>
      </c>
      <c r="T14" s="32">
        <f>SUM(U14:V14)</f>
        <v>347401</v>
      </c>
      <c r="U14" s="31">
        <v>334693</v>
      </c>
      <c r="V14" s="31">
        <v>12708</v>
      </c>
      <c r="W14" s="32">
        <f>SUM(X14:Y14)</f>
        <v>254474</v>
      </c>
      <c r="X14" s="31">
        <v>253392</v>
      </c>
      <c r="Y14" s="31">
        <v>1082</v>
      </c>
    </row>
    <row r="15" spans="1:25" ht="18.75" customHeight="1">
      <c r="A15" s="372" t="s">
        <v>395</v>
      </c>
      <c r="B15" s="32">
        <f>SUM(C15:D15)</f>
        <v>233106</v>
      </c>
      <c r="C15" s="31">
        <v>233106</v>
      </c>
      <c r="D15" s="219" t="s">
        <v>111</v>
      </c>
      <c r="E15" s="32">
        <f>SUM(F15:G15)</f>
        <v>256366</v>
      </c>
      <c r="F15" s="31">
        <v>256366</v>
      </c>
      <c r="G15" s="219" t="s">
        <v>111</v>
      </c>
      <c r="H15" s="32">
        <f>SUM(I15:J15)</f>
        <v>336782</v>
      </c>
      <c r="I15" s="31">
        <v>336782</v>
      </c>
      <c r="J15" s="219" t="s">
        <v>111</v>
      </c>
      <c r="K15" s="32">
        <f>SUM(L15:M15)</f>
        <v>248462</v>
      </c>
      <c r="L15" s="31">
        <v>248458</v>
      </c>
      <c r="M15" s="219">
        <v>4</v>
      </c>
      <c r="N15" s="32">
        <f>SUM(O15:P15)</f>
        <v>291474</v>
      </c>
      <c r="O15" s="31">
        <v>291387</v>
      </c>
      <c r="P15" s="219">
        <v>87</v>
      </c>
      <c r="Q15" s="149" t="s">
        <v>305</v>
      </c>
      <c r="R15" s="149" t="s">
        <v>305</v>
      </c>
      <c r="S15" s="149" t="s">
        <v>305</v>
      </c>
      <c r="T15" s="32">
        <f>SUM(U15:V15)</f>
        <v>339931</v>
      </c>
      <c r="U15" s="31">
        <v>338606</v>
      </c>
      <c r="V15" s="31">
        <v>1325</v>
      </c>
      <c r="W15" s="32">
        <f>SUM(X15:Y15)</f>
        <v>259443</v>
      </c>
      <c r="X15" s="31">
        <v>259389</v>
      </c>
      <c r="Y15" s="219">
        <v>54</v>
      </c>
    </row>
    <row r="16" spans="1:25" ht="18.75" customHeight="1">
      <c r="A16" s="372" t="s">
        <v>396</v>
      </c>
      <c r="B16" s="32">
        <f>SUM(C16:D16)</f>
        <v>234781</v>
      </c>
      <c r="C16" s="31">
        <v>234781</v>
      </c>
      <c r="D16" s="219" t="s">
        <v>111</v>
      </c>
      <c r="E16" s="32">
        <f>SUM(F16:G16)</f>
        <v>253434</v>
      </c>
      <c r="F16" s="31">
        <v>253434</v>
      </c>
      <c r="G16" s="219" t="s">
        <v>111</v>
      </c>
      <c r="H16" s="32">
        <f>SUM(I16:J16)</f>
        <v>330397</v>
      </c>
      <c r="I16" s="31">
        <v>330397</v>
      </c>
      <c r="J16" s="219" t="s">
        <v>111</v>
      </c>
      <c r="K16" s="32">
        <f>SUM(L16:M16)</f>
        <v>257898</v>
      </c>
      <c r="L16" s="31">
        <v>257014</v>
      </c>
      <c r="M16" s="31">
        <v>884</v>
      </c>
      <c r="N16" s="32">
        <f>SUM(O16:P16)</f>
        <v>297811</v>
      </c>
      <c r="O16" s="31">
        <v>284857</v>
      </c>
      <c r="P16" s="219">
        <v>12954</v>
      </c>
      <c r="Q16" s="149" t="s">
        <v>305</v>
      </c>
      <c r="R16" s="149" t="s">
        <v>305</v>
      </c>
      <c r="S16" s="149" t="s">
        <v>305</v>
      </c>
      <c r="T16" s="32">
        <f>SUM(U16:V16)</f>
        <v>375910</v>
      </c>
      <c r="U16" s="31">
        <v>337177</v>
      </c>
      <c r="V16" s="31">
        <v>38733</v>
      </c>
      <c r="W16" s="32">
        <f>SUM(X16:Y16)</f>
        <v>255244</v>
      </c>
      <c r="X16" s="31">
        <v>253517</v>
      </c>
      <c r="Y16" s="219">
        <v>1727</v>
      </c>
    </row>
    <row r="17" spans="1:25" ht="18.75" customHeight="1">
      <c r="A17" s="372" t="s">
        <v>397</v>
      </c>
      <c r="B17" s="32">
        <f>SUM(C17:D17)</f>
        <v>234850</v>
      </c>
      <c r="C17" s="31">
        <v>234850</v>
      </c>
      <c r="D17" s="219" t="s">
        <v>111</v>
      </c>
      <c r="E17" s="32">
        <f>SUM(F17:G17)</f>
        <v>248472</v>
      </c>
      <c r="F17" s="31">
        <v>246887</v>
      </c>
      <c r="G17" s="219">
        <v>1585</v>
      </c>
      <c r="H17" s="32">
        <f>SUM(I17:J17)</f>
        <v>330558</v>
      </c>
      <c r="I17" s="31">
        <v>324518</v>
      </c>
      <c r="J17" s="219">
        <v>6040</v>
      </c>
      <c r="K17" s="32">
        <f>SUM(L17:M17)</f>
        <v>258887</v>
      </c>
      <c r="L17" s="31">
        <v>258817</v>
      </c>
      <c r="M17" s="31">
        <v>70</v>
      </c>
      <c r="N17" s="32">
        <f>SUM(O17:P17)</f>
        <v>286701</v>
      </c>
      <c r="O17" s="31">
        <v>283412</v>
      </c>
      <c r="P17" s="219">
        <v>3289</v>
      </c>
      <c r="Q17" s="149" t="s">
        <v>305</v>
      </c>
      <c r="R17" s="149" t="s">
        <v>305</v>
      </c>
      <c r="S17" s="149" t="s">
        <v>305</v>
      </c>
      <c r="T17" s="32">
        <f>SUM(U17:V17)</f>
        <v>385390</v>
      </c>
      <c r="U17" s="31">
        <v>330577</v>
      </c>
      <c r="V17" s="31">
        <v>54813</v>
      </c>
      <c r="W17" s="32">
        <f>SUM(X17:Y17)</f>
        <v>260084</v>
      </c>
      <c r="X17" s="31">
        <v>256720</v>
      </c>
      <c r="Y17" s="219">
        <v>3364</v>
      </c>
    </row>
    <row r="18" spans="1:25" ht="18.75" customHeight="1">
      <c r="A18" s="364"/>
      <c r="B18" s="33"/>
      <c r="C18" s="33"/>
      <c r="D18" s="33"/>
      <c r="E18" s="33"/>
      <c r="F18" s="33"/>
      <c r="G18" s="33"/>
      <c r="H18" s="33"/>
      <c r="I18" s="33"/>
      <c r="J18" s="33"/>
      <c r="K18" s="33"/>
      <c r="L18" s="33"/>
      <c r="M18" s="33"/>
      <c r="N18" s="33"/>
      <c r="O18" s="33"/>
      <c r="P18" s="33"/>
      <c r="Q18" s="149"/>
      <c r="R18" s="149"/>
      <c r="S18" s="149"/>
      <c r="T18" s="33"/>
      <c r="U18" s="33"/>
      <c r="V18" s="33"/>
      <c r="W18" s="33"/>
      <c r="X18" s="33"/>
      <c r="Y18" s="33"/>
    </row>
    <row r="19" spans="1:25" ht="18.75" customHeight="1">
      <c r="A19" s="372" t="s">
        <v>398</v>
      </c>
      <c r="B19" s="32">
        <f>SUM(C19:D19)</f>
        <v>269132</v>
      </c>
      <c r="C19" s="31">
        <v>236492</v>
      </c>
      <c r="D19" s="219">
        <v>32640</v>
      </c>
      <c r="E19" s="32">
        <f>SUM(F19:G19)</f>
        <v>243614</v>
      </c>
      <c r="F19" s="31">
        <v>242661</v>
      </c>
      <c r="G19" s="219">
        <v>953</v>
      </c>
      <c r="H19" s="32">
        <f>SUM(I19:J19)</f>
        <v>326357</v>
      </c>
      <c r="I19" s="31">
        <v>324257</v>
      </c>
      <c r="J19" s="219">
        <v>2100</v>
      </c>
      <c r="K19" s="32">
        <f>SUM(L19:M19)</f>
        <v>257961</v>
      </c>
      <c r="L19" s="31">
        <v>256807</v>
      </c>
      <c r="M19" s="31">
        <v>1154</v>
      </c>
      <c r="N19" s="32">
        <f>SUM(O19:P19)</f>
        <v>277359</v>
      </c>
      <c r="O19" s="31">
        <v>275951</v>
      </c>
      <c r="P19" s="31">
        <v>1408</v>
      </c>
      <c r="Q19" s="149" t="s">
        <v>305</v>
      </c>
      <c r="R19" s="149" t="s">
        <v>305</v>
      </c>
      <c r="S19" s="149" t="s">
        <v>305</v>
      </c>
      <c r="T19" s="32">
        <f>SUM(U19:V19)</f>
        <v>326828</v>
      </c>
      <c r="U19" s="31">
        <v>326709</v>
      </c>
      <c r="V19" s="31">
        <v>119</v>
      </c>
      <c r="W19" s="32">
        <f>SUM(X19:Y19)</f>
        <v>251525</v>
      </c>
      <c r="X19" s="31">
        <v>250756</v>
      </c>
      <c r="Y19" s="31">
        <v>769</v>
      </c>
    </row>
    <row r="20" spans="1:25" ht="18.75" customHeight="1">
      <c r="A20" s="372" t="s">
        <v>399</v>
      </c>
      <c r="B20" s="32">
        <f>SUM(C20:D20)</f>
        <v>313494</v>
      </c>
      <c r="C20" s="31">
        <v>247542</v>
      </c>
      <c r="D20" s="219">
        <v>65952</v>
      </c>
      <c r="E20" s="32">
        <f>SUM(F20:G20)</f>
        <v>250756</v>
      </c>
      <c r="F20" s="31">
        <v>250756</v>
      </c>
      <c r="G20" s="219" t="s">
        <v>111</v>
      </c>
      <c r="H20" s="32">
        <f>SUM(I20:J20)</f>
        <v>457232</v>
      </c>
      <c r="I20" s="31">
        <v>328618</v>
      </c>
      <c r="J20" s="219">
        <v>128614</v>
      </c>
      <c r="K20" s="32">
        <f>SUM(L20:M20)</f>
        <v>349187</v>
      </c>
      <c r="L20" s="31">
        <v>258962</v>
      </c>
      <c r="M20" s="31">
        <v>90225</v>
      </c>
      <c r="N20" s="32">
        <f>SUM(O20:P20)</f>
        <v>447617</v>
      </c>
      <c r="O20" s="31">
        <v>290124</v>
      </c>
      <c r="P20" s="31">
        <v>157493</v>
      </c>
      <c r="Q20" s="149" t="s">
        <v>305</v>
      </c>
      <c r="R20" s="149" t="s">
        <v>305</v>
      </c>
      <c r="S20" s="149" t="s">
        <v>305</v>
      </c>
      <c r="T20" s="32">
        <f>SUM(U20:V20)</f>
        <v>686609</v>
      </c>
      <c r="U20" s="31">
        <v>330869</v>
      </c>
      <c r="V20" s="31">
        <v>355740</v>
      </c>
      <c r="W20" s="32">
        <f>SUM(X20:Y20)</f>
        <v>361685</v>
      </c>
      <c r="X20" s="31">
        <v>254686</v>
      </c>
      <c r="Y20" s="31">
        <v>106999</v>
      </c>
    </row>
    <row r="21" spans="1:25" ht="18.75" customHeight="1">
      <c r="A21" s="372" t="s">
        <v>400</v>
      </c>
      <c r="B21" s="32">
        <f>SUM(C21:D21)</f>
        <v>533373</v>
      </c>
      <c r="C21" s="31">
        <v>248103</v>
      </c>
      <c r="D21" s="219">
        <v>285270</v>
      </c>
      <c r="E21" s="32">
        <f>SUM(F21:G21)</f>
        <v>484248</v>
      </c>
      <c r="F21" s="31">
        <v>251790</v>
      </c>
      <c r="G21" s="219">
        <v>232458</v>
      </c>
      <c r="H21" s="32">
        <f>SUM(I21:J21)</f>
        <v>771972</v>
      </c>
      <c r="I21" s="31">
        <v>321244</v>
      </c>
      <c r="J21" s="219">
        <v>450728</v>
      </c>
      <c r="K21" s="32">
        <f>SUM(L21:M21)</f>
        <v>652967</v>
      </c>
      <c r="L21" s="31">
        <v>256701</v>
      </c>
      <c r="M21" s="31">
        <v>396266</v>
      </c>
      <c r="N21" s="32">
        <f>SUM(O21:P21)</f>
        <v>563959</v>
      </c>
      <c r="O21" s="31">
        <v>279521</v>
      </c>
      <c r="P21" s="31">
        <v>284438</v>
      </c>
      <c r="Q21" s="149" t="s">
        <v>305</v>
      </c>
      <c r="R21" s="149" t="s">
        <v>305</v>
      </c>
      <c r="S21" s="149" t="s">
        <v>305</v>
      </c>
      <c r="T21" s="32">
        <f>SUM(U21:V21)</f>
        <v>475761</v>
      </c>
      <c r="U21" s="31">
        <v>327628</v>
      </c>
      <c r="V21" s="31">
        <v>148133</v>
      </c>
      <c r="W21" s="32">
        <f>SUM(X21:Y21)</f>
        <v>423984</v>
      </c>
      <c r="X21" s="31">
        <v>250661</v>
      </c>
      <c r="Y21" s="31">
        <v>173323</v>
      </c>
    </row>
    <row r="22" spans="1:25" ht="18.75" customHeight="1">
      <c r="A22" s="372" t="s">
        <v>401</v>
      </c>
      <c r="B22" s="32">
        <f>SUM(C22:D22)</f>
        <v>279781</v>
      </c>
      <c r="C22" s="31">
        <v>253185</v>
      </c>
      <c r="D22" s="219">
        <v>26596</v>
      </c>
      <c r="E22" s="32">
        <f>SUM(F22:G22)</f>
        <v>286687</v>
      </c>
      <c r="F22" s="31">
        <v>240179</v>
      </c>
      <c r="G22" s="219">
        <v>46508</v>
      </c>
      <c r="H22" s="32">
        <f>SUM(I22:J22)</f>
        <v>321195</v>
      </c>
      <c r="I22" s="31">
        <v>321195</v>
      </c>
      <c r="J22" s="219" t="s">
        <v>111</v>
      </c>
      <c r="K22" s="32">
        <f>SUM(L22:M22)</f>
        <v>263647</v>
      </c>
      <c r="L22" s="31">
        <v>254761</v>
      </c>
      <c r="M22" s="31">
        <v>8886</v>
      </c>
      <c r="N22" s="32">
        <f>SUM(O22:P22)</f>
        <v>341914</v>
      </c>
      <c r="O22" s="31">
        <v>283469</v>
      </c>
      <c r="P22" s="31">
        <v>58445</v>
      </c>
      <c r="Q22" s="149" t="s">
        <v>305</v>
      </c>
      <c r="R22" s="149" t="s">
        <v>305</v>
      </c>
      <c r="S22" s="149" t="s">
        <v>305</v>
      </c>
      <c r="T22" s="32">
        <f>SUM(U22:V22)</f>
        <v>463352</v>
      </c>
      <c r="U22" s="31">
        <v>334816</v>
      </c>
      <c r="V22" s="31">
        <v>128536</v>
      </c>
      <c r="W22" s="32">
        <f>SUM(X22:Y22)</f>
        <v>297508</v>
      </c>
      <c r="X22" s="31">
        <v>251200</v>
      </c>
      <c r="Y22" s="31">
        <v>46308</v>
      </c>
    </row>
    <row r="23" spans="1:25" ht="18.75" customHeight="1">
      <c r="A23" s="364"/>
      <c r="B23" s="33"/>
      <c r="C23" s="33"/>
      <c r="D23" s="33"/>
      <c r="E23" s="33"/>
      <c r="F23" s="33"/>
      <c r="G23" s="33"/>
      <c r="H23" s="33"/>
      <c r="I23" s="33"/>
      <c r="J23" s="33"/>
      <c r="K23" s="33"/>
      <c r="L23" s="33"/>
      <c r="M23" s="33"/>
      <c r="N23" s="33"/>
      <c r="O23" s="33"/>
      <c r="P23" s="33"/>
      <c r="Q23" s="149"/>
      <c r="R23" s="149"/>
      <c r="S23" s="149"/>
      <c r="T23" s="33"/>
      <c r="U23" s="33"/>
      <c r="V23" s="33"/>
      <c r="W23" s="33"/>
      <c r="X23" s="33"/>
      <c r="Y23" s="33"/>
    </row>
    <row r="24" spans="1:25" ht="18.75" customHeight="1">
      <c r="A24" s="372" t="s">
        <v>402</v>
      </c>
      <c r="B24" s="32">
        <f>SUM(C24:D24)</f>
        <v>251707</v>
      </c>
      <c r="C24" s="31">
        <v>251707</v>
      </c>
      <c r="D24" s="219" t="s">
        <v>111</v>
      </c>
      <c r="E24" s="32">
        <f>SUM(F24:G24)</f>
        <v>249427</v>
      </c>
      <c r="F24" s="31">
        <v>249427</v>
      </c>
      <c r="G24" s="219" t="s">
        <v>111</v>
      </c>
      <c r="H24" s="32">
        <f>SUM(I24:J24)</f>
        <v>322681</v>
      </c>
      <c r="I24" s="31">
        <v>322681</v>
      </c>
      <c r="J24" s="219" t="s">
        <v>111</v>
      </c>
      <c r="K24" s="32">
        <f>SUM(L24:M24)</f>
        <v>259450</v>
      </c>
      <c r="L24" s="31">
        <v>258592</v>
      </c>
      <c r="M24" s="31">
        <v>858</v>
      </c>
      <c r="N24" s="32">
        <f>SUM(O24:P24)</f>
        <v>316742</v>
      </c>
      <c r="O24" s="31">
        <v>290209</v>
      </c>
      <c r="P24" s="31">
        <v>26533</v>
      </c>
      <c r="Q24" s="149" t="s">
        <v>305</v>
      </c>
      <c r="R24" s="149" t="s">
        <v>305</v>
      </c>
      <c r="S24" s="149" t="s">
        <v>305</v>
      </c>
      <c r="T24" s="32">
        <f>SUM(U24:V24)</f>
        <v>338703</v>
      </c>
      <c r="U24" s="31">
        <v>332824</v>
      </c>
      <c r="V24" s="31">
        <v>5879</v>
      </c>
      <c r="W24" s="32">
        <f>SUM(X24:Y24)</f>
        <v>249888</v>
      </c>
      <c r="X24" s="31">
        <v>249888</v>
      </c>
      <c r="Y24" s="219" t="s">
        <v>111</v>
      </c>
    </row>
    <row r="25" spans="1:25" ht="18.75" customHeight="1">
      <c r="A25" s="372" t="s">
        <v>403</v>
      </c>
      <c r="B25" s="32">
        <f>SUM(C25:D25)</f>
        <v>248975</v>
      </c>
      <c r="C25" s="31">
        <v>248975</v>
      </c>
      <c r="D25" s="219" t="s">
        <v>111</v>
      </c>
      <c r="E25" s="32">
        <f>SUM(F25:G25)</f>
        <v>257920</v>
      </c>
      <c r="F25" s="31">
        <v>257920</v>
      </c>
      <c r="G25" s="219" t="s">
        <v>111</v>
      </c>
      <c r="H25" s="32">
        <f>SUM(I25:J25)</f>
        <v>319572</v>
      </c>
      <c r="I25" s="31">
        <v>319572</v>
      </c>
      <c r="J25" s="219" t="s">
        <v>111</v>
      </c>
      <c r="K25" s="32">
        <f>SUM(L25:M25)</f>
        <v>258450</v>
      </c>
      <c r="L25" s="31">
        <v>258447</v>
      </c>
      <c r="M25" s="31">
        <v>3</v>
      </c>
      <c r="N25" s="32">
        <f>SUM(O25:P25)</f>
        <v>284060</v>
      </c>
      <c r="O25" s="31">
        <v>284060</v>
      </c>
      <c r="P25" s="219" t="s">
        <v>111</v>
      </c>
      <c r="Q25" s="149" t="s">
        <v>305</v>
      </c>
      <c r="R25" s="149" t="s">
        <v>305</v>
      </c>
      <c r="S25" s="149" t="s">
        <v>305</v>
      </c>
      <c r="T25" s="32">
        <f>SUM(U25:V25)</f>
        <v>350892</v>
      </c>
      <c r="U25" s="31">
        <v>344708</v>
      </c>
      <c r="V25" s="31">
        <v>6184</v>
      </c>
      <c r="W25" s="32">
        <f>SUM(X25:Y25)</f>
        <v>250536</v>
      </c>
      <c r="X25" s="31">
        <v>249354</v>
      </c>
      <c r="Y25" s="31">
        <v>1182</v>
      </c>
    </row>
    <row r="26" spans="1:25" ht="18.75" customHeight="1">
      <c r="A26" s="372" t="s">
        <v>404</v>
      </c>
      <c r="B26" s="32">
        <f>SUM(C26:D26)</f>
        <v>248808</v>
      </c>
      <c r="C26" s="31">
        <v>248808</v>
      </c>
      <c r="D26" s="219" t="s">
        <v>111</v>
      </c>
      <c r="E26" s="32">
        <f>SUM(F26:G26)</f>
        <v>256018</v>
      </c>
      <c r="F26" s="31">
        <v>256018</v>
      </c>
      <c r="G26" s="219" t="s">
        <v>111</v>
      </c>
      <c r="H26" s="32">
        <f>SUM(I26:J26)</f>
        <v>413760</v>
      </c>
      <c r="I26" s="31">
        <v>320834</v>
      </c>
      <c r="J26" s="219">
        <v>92926</v>
      </c>
      <c r="K26" s="32">
        <f>SUM(L26:M26)</f>
        <v>262299</v>
      </c>
      <c r="L26" s="31">
        <v>257914</v>
      </c>
      <c r="M26" s="31">
        <v>4385</v>
      </c>
      <c r="N26" s="32">
        <f>SUM(O26:P26)</f>
        <v>296230</v>
      </c>
      <c r="O26" s="31">
        <v>281997</v>
      </c>
      <c r="P26" s="219">
        <v>14233</v>
      </c>
      <c r="Q26" s="149" t="s">
        <v>305</v>
      </c>
      <c r="R26" s="149" t="s">
        <v>305</v>
      </c>
      <c r="S26" s="149" t="s">
        <v>305</v>
      </c>
      <c r="T26" s="32">
        <f>SUM(U26:V26)</f>
        <v>340499</v>
      </c>
      <c r="U26" s="31">
        <v>339523</v>
      </c>
      <c r="V26" s="31">
        <v>976</v>
      </c>
      <c r="W26" s="32">
        <f>SUM(X26:Y26)</f>
        <v>251956</v>
      </c>
      <c r="X26" s="31">
        <v>251956</v>
      </c>
      <c r="Y26" s="219" t="s">
        <v>111</v>
      </c>
    </row>
    <row r="27" spans="1:25" ht="18.75" customHeight="1">
      <c r="A27" s="372" t="s">
        <v>405</v>
      </c>
      <c r="B27" s="32">
        <f>SUM(C27:D27)</f>
        <v>695407</v>
      </c>
      <c r="C27" s="31">
        <v>253471</v>
      </c>
      <c r="D27" s="219">
        <v>441936</v>
      </c>
      <c r="E27" s="32">
        <f>SUM(F27:G27)</f>
        <v>572367</v>
      </c>
      <c r="F27" s="31">
        <v>263338</v>
      </c>
      <c r="G27" s="219">
        <v>309029</v>
      </c>
      <c r="H27" s="32">
        <f>SUM(I27:J27)</f>
        <v>791282</v>
      </c>
      <c r="I27" s="31">
        <v>322975</v>
      </c>
      <c r="J27" s="219">
        <v>468307</v>
      </c>
      <c r="K27" s="32">
        <f>SUM(L27:M27)</f>
        <v>725603</v>
      </c>
      <c r="L27" s="31">
        <v>258885</v>
      </c>
      <c r="M27" s="31">
        <v>466718</v>
      </c>
      <c r="N27" s="32">
        <f>SUM(O27:P27)</f>
        <v>751108</v>
      </c>
      <c r="O27" s="31">
        <v>286010</v>
      </c>
      <c r="P27" s="219">
        <v>465098</v>
      </c>
      <c r="Q27" s="149" t="s">
        <v>305</v>
      </c>
      <c r="R27" s="149" t="s">
        <v>305</v>
      </c>
      <c r="S27" s="149" t="s">
        <v>305</v>
      </c>
      <c r="T27" s="32">
        <f>SUM(U27:V27)</f>
        <v>1032460</v>
      </c>
      <c r="U27" s="31">
        <v>338406</v>
      </c>
      <c r="V27" s="31">
        <v>694054</v>
      </c>
      <c r="W27" s="32">
        <f>SUM(X27:Y27)</f>
        <v>625992</v>
      </c>
      <c r="X27" s="31">
        <v>252020</v>
      </c>
      <c r="Y27" s="31">
        <v>373972</v>
      </c>
    </row>
    <row r="28" spans="1:25" ht="18.75" customHeight="1">
      <c r="A28" s="366"/>
      <c r="B28" s="33"/>
      <c r="C28" s="31"/>
      <c r="D28" s="219"/>
      <c r="E28" s="33"/>
      <c r="F28" s="31"/>
      <c r="G28" s="219"/>
      <c r="H28" s="33"/>
      <c r="I28" s="31"/>
      <c r="J28" s="219"/>
      <c r="K28" s="33"/>
      <c r="L28" s="31"/>
      <c r="M28" s="31"/>
      <c r="N28" s="33"/>
      <c r="O28" s="31"/>
      <c r="P28" s="219"/>
      <c r="Q28" s="149"/>
      <c r="R28" s="149"/>
      <c r="S28" s="149"/>
      <c r="T28" s="33"/>
      <c r="U28" s="31"/>
      <c r="V28" s="31"/>
      <c r="W28" s="33"/>
      <c r="X28" s="31"/>
      <c r="Y28" s="31"/>
    </row>
    <row r="29" spans="1:25" ht="18.75" customHeight="1">
      <c r="A29" s="250" t="s">
        <v>4</v>
      </c>
      <c r="B29" s="33"/>
      <c r="C29" s="33"/>
      <c r="D29" s="33"/>
      <c r="E29" s="33"/>
      <c r="F29" s="33"/>
      <c r="G29" s="33"/>
      <c r="H29" s="33"/>
      <c r="I29" s="33"/>
      <c r="J29" s="33"/>
      <c r="K29" s="33"/>
      <c r="L29" s="33"/>
      <c r="M29" s="33"/>
      <c r="N29" s="33"/>
      <c r="O29" s="33"/>
      <c r="P29" s="33"/>
      <c r="Q29" s="149"/>
      <c r="R29" s="149"/>
      <c r="S29" s="149"/>
      <c r="T29" s="33"/>
      <c r="U29" s="33"/>
      <c r="V29" s="33"/>
      <c r="W29" s="33"/>
      <c r="X29" s="33"/>
      <c r="Y29" s="33"/>
    </row>
    <row r="30" spans="1:25" ht="18.75" customHeight="1">
      <c r="A30" s="169" t="s">
        <v>358</v>
      </c>
      <c r="B30" s="32">
        <f>SUM(C30:D30)</f>
        <v>383097</v>
      </c>
      <c r="C30" s="31">
        <v>301456</v>
      </c>
      <c r="D30" s="31">
        <v>81641</v>
      </c>
      <c r="E30" s="32">
        <f>SUM(F30:G30)</f>
        <v>357071</v>
      </c>
      <c r="F30" s="31">
        <v>295587</v>
      </c>
      <c r="G30" s="31">
        <v>61484</v>
      </c>
      <c r="H30" s="32">
        <f>SUM(I30:J30)</f>
        <v>442738</v>
      </c>
      <c r="I30" s="31">
        <v>344629</v>
      </c>
      <c r="J30" s="31">
        <v>98109</v>
      </c>
      <c r="K30" s="32">
        <f>SUM(L30:M30)</f>
        <v>422984</v>
      </c>
      <c r="L30" s="31">
        <v>316588</v>
      </c>
      <c r="M30" s="31">
        <v>106396</v>
      </c>
      <c r="N30" s="32">
        <f>SUM(O30:P30)</f>
        <v>424246</v>
      </c>
      <c r="O30" s="31">
        <v>326587</v>
      </c>
      <c r="P30" s="31">
        <v>97659</v>
      </c>
      <c r="Q30" s="149" t="s">
        <v>305</v>
      </c>
      <c r="R30" s="149" t="s">
        <v>305</v>
      </c>
      <c r="S30" s="149" t="s">
        <v>305</v>
      </c>
      <c r="T30" s="32">
        <f>SUM(U30:V30)</f>
        <v>466442</v>
      </c>
      <c r="U30" s="31">
        <v>349686</v>
      </c>
      <c r="V30" s="31">
        <v>116756</v>
      </c>
      <c r="W30" s="32">
        <f>SUM(X30:Y30)</f>
        <v>437959</v>
      </c>
      <c r="X30" s="31">
        <v>338311</v>
      </c>
      <c r="Y30" s="31">
        <v>99648</v>
      </c>
    </row>
    <row r="31" spans="1:25" ht="18.75" customHeight="1">
      <c r="A31" s="372" t="s">
        <v>391</v>
      </c>
      <c r="B31" s="32">
        <f>SUM(C31:D31)</f>
        <v>411751</v>
      </c>
      <c r="C31" s="31">
        <v>312206</v>
      </c>
      <c r="D31" s="31">
        <v>99545</v>
      </c>
      <c r="E31" s="32">
        <f>SUM(F31:G31)</f>
        <v>368840</v>
      </c>
      <c r="F31" s="31">
        <v>294521</v>
      </c>
      <c r="G31" s="31">
        <v>74319</v>
      </c>
      <c r="H31" s="32">
        <f>SUM(I31:J31)</f>
        <v>459080</v>
      </c>
      <c r="I31" s="31">
        <v>354330</v>
      </c>
      <c r="J31" s="31">
        <v>104750</v>
      </c>
      <c r="K31" s="32">
        <f>SUM(L31:M31)</f>
        <v>443925</v>
      </c>
      <c r="L31" s="31">
        <v>332989</v>
      </c>
      <c r="M31" s="31">
        <v>110936</v>
      </c>
      <c r="N31" s="32">
        <f>SUM(O31:P31)</f>
        <v>439316</v>
      </c>
      <c r="O31" s="31">
        <v>334137</v>
      </c>
      <c r="P31" s="31">
        <v>105179</v>
      </c>
      <c r="Q31" s="149" t="s">
        <v>305</v>
      </c>
      <c r="R31" s="149" t="s">
        <v>305</v>
      </c>
      <c r="S31" s="149" t="s">
        <v>305</v>
      </c>
      <c r="T31" s="32">
        <f>SUM(U31:V31)</f>
        <v>473233</v>
      </c>
      <c r="U31" s="31">
        <v>351345</v>
      </c>
      <c r="V31" s="31">
        <v>121888</v>
      </c>
      <c r="W31" s="32">
        <f>SUM(X31:Y31)</f>
        <v>451647</v>
      </c>
      <c r="X31" s="31">
        <v>345933</v>
      </c>
      <c r="Y31" s="31">
        <v>105714</v>
      </c>
    </row>
    <row r="32" spans="1:25" ht="18.75" customHeight="1">
      <c r="A32" s="373" t="s">
        <v>392</v>
      </c>
      <c r="B32" s="22">
        <f>SUM(C32:D32)</f>
        <v>407478</v>
      </c>
      <c r="C32" s="22">
        <v>314745</v>
      </c>
      <c r="D32" s="22">
        <v>92733</v>
      </c>
      <c r="E32" s="22">
        <f>SUM(F32:G32)</f>
        <v>360296</v>
      </c>
      <c r="F32" s="22">
        <v>299774</v>
      </c>
      <c r="G32" s="22">
        <v>60522</v>
      </c>
      <c r="H32" s="22">
        <f>SUM(I32:J32)</f>
        <v>448002</v>
      </c>
      <c r="I32" s="22">
        <v>346251</v>
      </c>
      <c r="J32" s="22">
        <v>101751</v>
      </c>
      <c r="K32" s="22">
        <f>SUM(L32:M32)</f>
        <v>445530</v>
      </c>
      <c r="L32" s="22">
        <v>336416</v>
      </c>
      <c r="M32" s="22">
        <v>109114</v>
      </c>
      <c r="N32" s="22">
        <f>SUM(O32:P32)</f>
        <v>421931</v>
      </c>
      <c r="O32" s="22">
        <v>325289</v>
      </c>
      <c r="P32" s="22">
        <v>96642</v>
      </c>
      <c r="Q32" s="365" t="s">
        <v>305</v>
      </c>
      <c r="R32" s="365" t="s">
        <v>305</v>
      </c>
      <c r="S32" s="365" t="s">
        <v>305</v>
      </c>
      <c r="T32" s="22">
        <f>SUM(U32:V32)</f>
        <v>468242</v>
      </c>
      <c r="U32" s="22">
        <v>346571</v>
      </c>
      <c r="V32" s="22">
        <v>121671</v>
      </c>
      <c r="W32" s="22">
        <f>SUM(X32:Y32)</f>
        <v>416897</v>
      </c>
      <c r="X32" s="22">
        <v>334893</v>
      </c>
      <c r="Y32" s="22">
        <v>82004</v>
      </c>
    </row>
    <row r="33" spans="1:25" ht="18.75" customHeight="1">
      <c r="A33" s="87"/>
      <c r="B33" s="33"/>
      <c r="C33" s="33"/>
      <c r="D33" s="33"/>
      <c r="E33" s="33"/>
      <c r="F33" s="33"/>
      <c r="G33" s="33"/>
      <c r="H33" s="33"/>
      <c r="I33" s="33"/>
      <c r="J33" s="33"/>
      <c r="K33" s="33"/>
      <c r="L33" s="33"/>
      <c r="M33" s="33"/>
      <c r="N33" s="33"/>
      <c r="O33" s="33"/>
      <c r="P33" s="33"/>
      <c r="Q33" s="149"/>
      <c r="R33" s="149"/>
      <c r="S33" s="149"/>
      <c r="T33" s="33"/>
      <c r="U33" s="33"/>
      <c r="V33" s="33"/>
      <c r="W33" s="33"/>
      <c r="X33" s="33"/>
      <c r="Y33" s="33"/>
    </row>
    <row r="34" spans="1:25" ht="18.75" customHeight="1">
      <c r="A34" s="169" t="s">
        <v>357</v>
      </c>
      <c r="B34" s="32">
        <f>SUM(C34:D34)</f>
        <v>306132</v>
      </c>
      <c r="C34" s="31">
        <v>306132</v>
      </c>
      <c r="D34" s="219" t="s">
        <v>111</v>
      </c>
      <c r="E34" s="32">
        <f>SUM(F34:G34)</f>
        <v>302754</v>
      </c>
      <c r="F34" s="31">
        <v>302754</v>
      </c>
      <c r="G34" s="219" t="s">
        <v>111</v>
      </c>
      <c r="H34" s="32">
        <f>SUM(I34:J34)</f>
        <v>351259</v>
      </c>
      <c r="I34" s="31">
        <v>351259</v>
      </c>
      <c r="J34" s="219" t="s">
        <v>111</v>
      </c>
      <c r="K34" s="32">
        <f>SUM(L34:M34)</f>
        <v>329328</v>
      </c>
      <c r="L34" s="31">
        <v>329321</v>
      </c>
      <c r="M34" s="31">
        <v>7</v>
      </c>
      <c r="N34" s="32">
        <f>SUM(O34:P34)</f>
        <v>324337</v>
      </c>
      <c r="O34" s="31">
        <v>324337</v>
      </c>
      <c r="P34" s="219" t="s">
        <v>111</v>
      </c>
      <c r="Q34" s="149" t="s">
        <v>305</v>
      </c>
      <c r="R34" s="149" t="s">
        <v>305</v>
      </c>
      <c r="S34" s="149" t="s">
        <v>305</v>
      </c>
      <c r="T34" s="32">
        <f>SUM(U34:V34)</f>
        <v>362126</v>
      </c>
      <c r="U34" s="31">
        <v>348634</v>
      </c>
      <c r="V34" s="31">
        <v>13492</v>
      </c>
      <c r="W34" s="32">
        <f>SUM(X34:Y34)</f>
        <v>323562</v>
      </c>
      <c r="X34" s="31">
        <v>322876</v>
      </c>
      <c r="Y34" s="31">
        <v>686</v>
      </c>
    </row>
    <row r="35" spans="1:25" ht="18.75" customHeight="1">
      <c r="A35" s="372" t="s">
        <v>395</v>
      </c>
      <c r="B35" s="32">
        <f>SUM(C35:D35)</f>
        <v>304501</v>
      </c>
      <c r="C35" s="31">
        <v>304501</v>
      </c>
      <c r="D35" s="219" t="s">
        <v>111</v>
      </c>
      <c r="E35" s="32">
        <f>SUM(F35:G35)</f>
        <v>304275</v>
      </c>
      <c r="F35" s="31">
        <v>304275</v>
      </c>
      <c r="G35" s="219" t="s">
        <v>111</v>
      </c>
      <c r="H35" s="32">
        <f>SUM(I35:J35)</f>
        <v>359921</v>
      </c>
      <c r="I35" s="31">
        <v>359921</v>
      </c>
      <c r="J35" s="219" t="s">
        <v>111</v>
      </c>
      <c r="K35" s="32">
        <f>SUM(L35:M35)</f>
        <v>328206</v>
      </c>
      <c r="L35" s="31">
        <v>328199</v>
      </c>
      <c r="M35" s="219">
        <v>7</v>
      </c>
      <c r="N35" s="32">
        <f>SUM(O35:P35)</f>
        <v>336217</v>
      </c>
      <c r="O35" s="31">
        <v>336095</v>
      </c>
      <c r="P35" s="219">
        <v>122</v>
      </c>
      <c r="Q35" s="149" t="s">
        <v>305</v>
      </c>
      <c r="R35" s="149" t="s">
        <v>305</v>
      </c>
      <c r="S35" s="149" t="s">
        <v>305</v>
      </c>
      <c r="T35" s="32">
        <f>SUM(U35:V35)</f>
        <v>352348</v>
      </c>
      <c r="U35" s="31">
        <v>350970</v>
      </c>
      <c r="V35" s="31">
        <v>1378</v>
      </c>
      <c r="W35" s="32">
        <f>SUM(X35:Y35)</f>
        <v>327145</v>
      </c>
      <c r="X35" s="31">
        <v>327124</v>
      </c>
      <c r="Y35" s="219">
        <v>21</v>
      </c>
    </row>
    <row r="36" spans="1:25" ht="18.75" customHeight="1">
      <c r="A36" s="372" t="s">
        <v>396</v>
      </c>
      <c r="B36" s="32">
        <f>SUM(C36:D36)</f>
        <v>306278</v>
      </c>
      <c r="C36" s="31">
        <v>306278</v>
      </c>
      <c r="D36" s="219" t="s">
        <v>111</v>
      </c>
      <c r="E36" s="32">
        <f>SUM(F36:G36)</f>
        <v>301972</v>
      </c>
      <c r="F36" s="31">
        <v>301972</v>
      </c>
      <c r="G36" s="219" t="s">
        <v>111</v>
      </c>
      <c r="H36" s="32">
        <f>SUM(I36:J36)</f>
        <v>352569</v>
      </c>
      <c r="I36" s="31">
        <v>352569</v>
      </c>
      <c r="J36" s="219" t="s">
        <v>111</v>
      </c>
      <c r="K36" s="32">
        <f>SUM(L36:M36)</f>
        <v>342290</v>
      </c>
      <c r="L36" s="31">
        <v>340516</v>
      </c>
      <c r="M36" s="31">
        <v>1774</v>
      </c>
      <c r="N36" s="32">
        <f>SUM(O36:P36)</f>
        <v>340530</v>
      </c>
      <c r="O36" s="31">
        <v>327511</v>
      </c>
      <c r="P36" s="219">
        <v>13019</v>
      </c>
      <c r="Q36" s="149" t="s">
        <v>305</v>
      </c>
      <c r="R36" s="149" t="s">
        <v>305</v>
      </c>
      <c r="S36" s="149" t="s">
        <v>305</v>
      </c>
      <c r="T36" s="32">
        <f>SUM(U36:V36)</f>
        <v>387269</v>
      </c>
      <c r="U36" s="31">
        <v>349242</v>
      </c>
      <c r="V36" s="31">
        <v>38027</v>
      </c>
      <c r="W36" s="32">
        <f>SUM(X36:Y36)</f>
        <v>323809</v>
      </c>
      <c r="X36" s="31">
        <v>320900</v>
      </c>
      <c r="Y36" s="219">
        <v>2909</v>
      </c>
    </row>
    <row r="37" spans="1:25" ht="18.75" customHeight="1">
      <c r="A37" s="372" t="s">
        <v>397</v>
      </c>
      <c r="B37" s="32">
        <f>SUM(C37:D37)</f>
        <v>306688</v>
      </c>
      <c r="C37" s="31">
        <v>306688</v>
      </c>
      <c r="D37" s="219" t="s">
        <v>111</v>
      </c>
      <c r="E37" s="32">
        <f>SUM(F37:G37)</f>
        <v>296250</v>
      </c>
      <c r="F37" s="31">
        <v>294884</v>
      </c>
      <c r="G37" s="219">
        <v>1366</v>
      </c>
      <c r="H37" s="32">
        <f>SUM(I37:J37)</f>
        <v>348725</v>
      </c>
      <c r="I37" s="31">
        <v>342356</v>
      </c>
      <c r="J37" s="219">
        <v>6369</v>
      </c>
      <c r="K37" s="32">
        <f>SUM(L37:M37)</f>
        <v>337971</v>
      </c>
      <c r="L37" s="31">
        <v>337926</v>
      </c>
      <c r="M37" s="31">
        <v>45</v>
      </c>
      <c r="N37" s="32">
        <f>SUM(O37:P37)</f>
        <v>328788</v>
      </c>
      <c r="O37" s="31">
        <v>324258</v>
      </c>
      <c r="P37" s="219">
        <v>4530</v>
      </c>
      <c r="Q37" s="149" t="s">
        <v>305</v>
      </c>
      <c r="R37" s="149" t="s">
        <v>305</v>
      </c>
      <c r="S37" s="149" t="s">
        <v>305</v>
      </c>
      <c r="T37" s="32">
        <f>SUM(U37:V37)</f>
        <v>400081</v>
      </c>
      <c r="U37" s="31">
        <v>341142</v>
      </c>
      <c r="V37" s="31">
        <v>58939</v>
      </c>
      <c r="W37" s="32">
        <f>SUM(X37:Y37)</f>
        <v>352494</v>
      </c>
      <c r="X37" s="31">
        <v>347692</v>
      </c>
      <c r="Y37" s="219">
        <v>4802</v>
      </c>
    </row>
    <row r="38" spans="1:25" ht="18.75" customHeight="1">
      <c r="A38" s="364"/>
      <c r="B38" s="33"/>
      <c r="C38" s="33"/>
      <c r="D38" s="33"/>
      <c r="E38" s="33"/>
      <c r="F38" s="33"/>
      <c r="G38" s="33"/>
      <c r="H38" s="33"/>
      <c r="I38" s="33"/>
      <c r="J38" s="33"/>
      <c r="K38" s="33"/>
      <c r="L38" s="33"/>
      <c r="M38" s="33"/>
      <c r="N38" s="33"/>
      <c r="O38" s="33"/>
      <c r="P38" s="33"/>
      <c r="Q38" s="149"/>
      <c r="R38" s="149"/>
      <c r="S38" s="149"/>
      <c r="T38" s="33"/>
      <c r="U38" s="33"/>
      <c r="V38" s="33"/>
      <c r="W38" s="33"/>
      <c r="X38" s="33"/>
      <c r="Y38" s="33"/>
    </row>
    <row r="39" spans="1:25" ht="18.75" customHeight="1">
      <c r="A39" s="372" t="s">
        <v>398</v>
      </c>
      <c r="B39" s="32">
        <f>SUM(C39:D39)</f>
        <v>371258</v>
      </c>
      <c r="C39" s="31">
        <v>308382</v>
      </c>
      <c r="D39" s="219">
        <v>62876</v>
      </c>
      <c r="E39" s="32">
        <f>SUM(F39:G39)</f>
        <v>290111</v>
      </c>
      <c r="F39" s="31">
        <v>288986</v>
      </c>
      <c r="G39" s="31">
        <v>1125</v>
      </c>
      <c r="H39" s="32">
        <f>SUM(I39:J39)</f>
        <v>346982</v>
      </c>
      <c r="I39" s="31">
        <v>344760</v>
      </c>
      <c r="J39" s="31">
        <v>2222</v>
      </c>
      <c r="K39" s="32">
        <f>SUM(L39:M39)</f>
        <v>338176</v>
      </c>
      <c r="L39" s="31">
        <v>336850</v>
      </c>
      <c r="M39" s="31">
        <v>1326</v>
      </c>
      <c r="N39" s="32">
        <f>SUM(O39:P39)</f>
        <v>318698</v>
      </c>
      <c r="O39" s="31">
        <v>316946</v>
      </c>
      <c r="P39" s="31">
        <v>1752</v>
      </c>
      <c r="Q39" s="149" t="s">
        <v>305</v>
      </c>
      <c r="R39" s="149" t="s">
        <v>305</v>
      </c>
      <c r="S39" s="149" t="s">
        <v>305</v>
      </c>
      <c r="T39" s="32">
        <f>SUM(U39:V39)</f>
        <v>337449</v>
      </c>
      <c r="U39" s="31">
        <v>337375</v>
      </c>
      <c r="V39" s="31">
        <v>74</v>
      </c>
      <c r="W39" s="32">
        <f>SUM(X39:Y39)</f>
        <v>339271</v>
      </c>
      <c r="X39" s="31">
        <v>337968</v>
      </c>
      <c r="Y39" s="31">
        <v>1303</v>
      </c>
    </row>
    <row r="40" spans="1:25" ht="18.75" customHeight="1">
      <c r="A40" s="372" t="s">
        <v>399</v>
      </c>
      <c r="B40" s="32">
        <f>SUM(C40:D40)</f>
        <v>409133</v>
      </c>
      <c r="C40" s="31">
        <v>316363</v>
      </c>
      <c r="D40" s="31">
        <v>92770</v>
      </c>
      <c r="E40" s="32">
        <f>SUM(F40:G40)</f>
        <v>296729</v>
      </c>
      <c r="F40" s="31">
        <v>296729</v>
      </c>
      <c r="G40" s="219" t="s">
        <v>111</v>
      </c>
      <c r="H40" s="32">
        <f>SUM(I40:J40)</f>
        <v>495457</v>
      </c>
      <c r="I40" s="31">
        <v>349599</v>
      </c>
      <c r="J40" s="31">
        <v>145858</v>
      </c>
      <c r="K40" s="32">
        <f>SUM(L40:M40)</f>
        <v>447216</v>
      </c>
      <c r="L40" s="31">
        <v>338964</v>
      </c>
      <c r="M40" s="31">
        <v>108252</v>
      </c>
      <c r="N40" s="32">
        <f>SUM(O40:P40)</f>
        <v>532593</v>
      </c>
      <c r="O40" s="31">
        <v>331942</v>
      </c>
      <c r="P40" s="31">
        <v>200651</v>
      </c>
      <c r="Q40" s="149" t="s">
        <v>305</v>
      </c>
      <c r="R40" s="149" t="s">
        <v>305</v>
      </c>
      <c r="S40" s="149" t="s">
        <v>305</v>
      </c>
      <c r="T40" s="32">
        <f>SUM(U40:V40)</f>
        <v>711103</v>
      </c>
      <c r="U40" s="31">
        <v>341759</v>
      </c>
      <c r="V40" s="31">
        <v>369344</v>
      </c>
      <c r="W40" s="32">
        <f>SUM(X40:Y40)</f>
        <v>510117</v>
      </c>
      <c r="X40" s="31">
        <v>342595</v>
      </c>
      <c r="Y40" s="31">
        <v>167522</v>
      </c>
    </row>
    <row r="41" spans="1:25" ht="18.75" customHeight="1">
      <c r="A41" s="372" t="s">
        <v>400</v>
      </c>
      <c r="B41" s="32">
        <f>SUM(C41:D41)</f>
        <v>638873</v>
      </c>
      <c r="C41" s="31">
        <v>316491</v>
      </c>
      <c r="D41" s="31">
        <v>322382</v>
      </c>
      <c r="E41" s="32">
        <f>SUM(F41:G41)</f>
        <v>601122</v>
      </c>
      <c r="F41" s="31">
        <v>296832</v>
      </c>
      <c r="G41" s="219">
        <v>304290</v>
      </c>
      <c r="H41" s="32">
        <f>SUM(I41:J41)</f>
        <v>817825</v>
      </c>
      <c r="I41" s="31">
        <v>342092</v>
      </c>
      <c r="J41" s="31">
        <v>475733</v>
      </c>
      <c r="K41" s="32">
        <f>SUM(L41:M41)</f>
        <v>885150</v>
      </c>
      <c r="L41" s="31">
        <v>336485</v>
      </c>
      <c r="M41" s="31">
        <v>548665</v>
      </c>
      <c r="N41" s="32">
        <f>SUM(O41:P41)</f>
        <v>625342</v>
      </c>
      <c r="O41" s="31">
        <v>318932</v>
      </c>
      <c r="P41" s="31">
        <v>306410</v>
      </c>
      <c r="Q41" s="149" t="s">
        <v>305</v>
      </c>
      <c r="R41" s="149" t="s">
        <v>305</v>
      </c>
      <c r="S41" s="149" t="s">
        <v>305</v>
      </c>
      <c r="T41" s="32">
        <f>SUM(U41:V41)</f>
        <v>496054</v>
      </c>
      <c r="U41" s="31">
        <v>339367</v>
      </c>
      <c r="V41" s="31">
        <v>156687</v>
      </c>
      <c r="W41" s="32">
        <f>SUM(X41:Y41)</f>
        <v>579311</v>
      </c>
      <c r="X41" s="31">
        <v>337040</v>
      </c>
      <c r="Y41" s="31">
        <v>242271</v>
      </c>
    </row>
    <row r="42" spans="1:25" ht="18.75" customHeight="1">
      <c r="A42" s="372" t="s">
        <v>401</v>
      </c>
      <c r="B42" s="32">
        <f>SUM(C42:D42)</f>
        <v>369109</v>
      </c>
      <c r="C42" s="31">
        <v>324826</v>
      </c>
      <c r="D42" s="31">
        <v>44283</v>
      </c>
      <c r="E42" s="32">
        <f>SUM(F42:G42)</f>
        <v>330562</v>
      </c>
      <c r="F42" s="31">
        <v>283311</v>
      </c>
      <c r="G42" s="219">
        <v>47251</v>
      </c>
      <c r="H42" s="32">
        <f>SUM(I42:J42)</f>
        <v>342282</v>
      </c>
      <c r="I42" s="31">
        <v>342282</v>
      </c>
      <c r="J42" s="219" t="s">
        <v>111</v>
      </c>
      <c r="K42" s="32">
        <f>SUM(L42:M42)</f>
        <v>337721</v>
      </c>
      <c r="L42" s="31">
        <v>334776</v>
      </c>
      <c r="M42" s="31">
        <v>2945</v>
      </c>
      <c r="N42" s="32">
        <f>SUM(O42:P42)</f>
        <v>391774</v>
      </c>
      <c r="O42" s="31">
        <v>323083</v>
      </c>
      <c r="P42" s="31">
        <v>68691</v>
      </c>
      <c r="Q42" s="149" t="s">
        <v>305</v>
      </c>
      <c r="R42" s="149" t="s">
        <v>305</v>
      </c>
      <c r="S42" s="149" t="s">
        <v>305</v>
      </c>
      <c r="T42" s="32">
        <f>SUM(U42:V42)</f>
        <v>465576</v>
      </c>
      <c r="U42" s="31">
        <v>348152</v>
      </c>
      <c r="V42" s="31">
        <v>117424</v>
      </c>
      <c r="W42" s="32">
        <f>SUM(X42:Y42)</f>
        <v>404322</v>
      </c>
      <c r="X42" s="31">
        <v>337501</v>
      </c>
      <c r="Y42" s="31">
        <v>66821</v>
      </c>
    </row>
    <row r="43" spans="1:25" ht="18.75" customHeight="1">
      <c r="A43" s="364"/>
      <c r="B43" s="33"/>
      <c r="C43" s="33"/>
      <c r="D43" s="33"/>
      <c r="E43" s="33"/>
      <c r="F43" s="33"/>
      <c r="G43" s="33"/>
      <c r="H43" s="33"/>
      <c r="I43" s="33"/>
      <c r="J43" s="33"/>
      <c r="K43" s="33"/>
      <c r="L43" s="33"/>
      <c r="M43" s="33"/>
      <c r="N43" s="33"/>
      <c r="O43" s="33"/>
      <c r="P43" s="33"/>
      <c r="Q43" s="149"/>
      <c r="R43" s="149"/>
      <c r="S43" s="149"/>
      <c r="T43" s="33"/>
      <c r="U43" s="33"/>
      <c r="V43" s="33"/>
      <c r="W43" s="33"/>
      <c r="X43" s="33"/>
      <c r="Y43" s="33"/>
    </row>
    <row r="44" spans="1:25" ht="18.75" customHeight="1">
      <c r="A44" s="372" t="s">
        <v>402</v>
      </c>
      <c r="B44" s="32">
        <f>SUM(C44:D44)</f>
        <v>323408</v>
      </c>
      <c r="C44" s="31">
        <v>323408</v>
      </c>
      <c r="D44" s="219" t="s">
        <v>111</v>
      </c>
      <c r="E44" s="32">
        <f>SUM(F44:G44)</f>
        <v>296453</v>
      </c>
      <c r="F44" s="31">
        <v>296453</v>
      </c>
      <c r="G44" s="219" t="s">
        <v>111</v>
      </c>
      <c r="H44" s="32">
        <f>SUM(I44:J44)</f>
        <v>344165</v>
      </c>
      <c r="I44" s="31">
        <v>344165</v>
      </c>
      <c r="J44" s="219" t="s">
        <v>111</v>
      </c>
      <c r="K44" s="32">
        <f>SUM(L44:M44)</f>
        <v>340700</v>
      </c>
      <c r="L44" s="31">
        <v>338998</v>
      </c>
      <c r="M44" s="31">
        <v>1702</v>
      </c>
      <c r="N44" s="32">
        <f>SUM(O44:P44)</f>
        <v>351945</v>
      </c>
      <c r="O44" s="31">
        <v>330299</v>
      </c>
      <c r="P44" s="31">
        <v>21646</v>
      </c>
      <c r="Q44" s="149" t="s">
        <v>305</v>
      </c>
      <c r="R44" s="149" t="s">
        <v>305</v>
      </c>
      <c r="S44" s="149" t="s">
        <v>305</v>
      </c>
      <c r="T44" s="32">
        <f>SUM(U44:V44)</f>
        <v>350660</v>
      </c>
      <c r="U44" s="31">
        <v>344409</v>
      </c>
      <c r="V44" s="31">
        <v>6251</v>
      </c>
      <c r="W44" s="32">
        <f>SUM(X44:Y44)</f>
        <v>338093</v>
      </c>
      <c r="X44" s="31">
        <v>338093</v>
      </c>
      <c r="Y44" s="219" t="s">
        <v>111</v>
      </c>
    </row>
    <row r="45" spans="1:25" ht="18.75" customHeight="1">
      <c r="A45" s="372" t="s">
        <v>403</v>
      </c>
      <c r="B45" s="32">
        <f>SUM(C45:D45)</f>
        <v>318336</v>
      </c>
      <c r="C45" s="31">
        <v>318336</v>
      </c>
      <c r="D45" s="219" t="s">
        <v>111</v>
      </c>
      <c r="E45" s="32">
        <f>SUM(F45:G45)</f>
        <v>307456</v>
      </c>
      <c r="F45" s="31">
        <v>307456</v>
      </c>
      <c r="G45" s="219" t="s">
        <v>111</v>
      </c>
      <c r="H45" s="32">
        <f>SUM(I45:J45)</f>
        <v>340255</v>
      </c>
      <c r="I45" s="31">
        <v>340255</v>
      </c>
      <c r="J45" s="219" t="s">
        <v>111</v>
      </c>
      <c r="K45" s="32">
        <f>SUM(L45:M45)</f>
        <v>337419</v>
      </c>
      <c r="L45" s="31">
        <v>337413</v>
      </c>
      <c r="M45" s="31">
        <v>6</v>
      </c>
      <c r="N45" s="32">
        <f>SUM(O45:P45)</f>
        <v>322424</v>
      </c>
      <c r="O45" s="31">
        <v>322424</v>
      </c>
      <c r="P45" s="219" t="s">
        <v>111</v>
      </c>
      <c r="Q45" s="149" t="s">
        <v>305</v>
      </c>
      <c r="R45" s="149" t="s">
        <v>305</v>
      </c>
      <c r="S45" s="149" t="s">
        <v>305</v>
      </c>
      <c r="T45" s="32">
        <f>SUM(U45:V45)</f>
        <v>362898</v>
      </c>
      <c r="U45" s="31">
        <v>356648</v>
      </c>
      <c r="V45" s="31">
        <v>6250</v>
      </c>
      <c r="W45" s="32">
        <f>SUM(X45:Y45)</f>
        <v>336419</v>
      </c>
      <c r="X45" s="31">
        <v>335634</v>
      </c>
      <c r="Y45" s="31">
        <v>785</v>
      </c>
    </row>
    <row r="46" spans="1:25" ht="18.75" customHeight="1">
      <c r="A46" s="372" t="s">
        <v>404</v>
      </c>
      <c r="B46" s="32">
        <f>SUM(C46:D46)</f>
        <v>317436</v>
      </c>
      <c r="C46" s="31">
        <v>317436</v>
      </c>
      <c r="D46" s="219" t="s">
        <v>111</v>
      </c>
      <c r="E46" s="32">
        <f>SUM(F46:G46)</f>
        <v>307341</v>
      </c>
      <c r="F46" s="31">
        <v>307341</v>
      </c>
      <c r="G46" s="219" t="s">
        <v>111</v>
      </c>
      <c r="H46" s="32">
        <f>SUM(I46:J46)</f>
        <v>445360</v>
      </c>
      <c r="I46" s="31">
        <v>341674</v>
      </c>
      <c r="J46" s="219">
        <v>103686</v>
      </c>
      <c r="K46" s="32">
        <f>SUM(L46:M46)</f>
        <v>338406</v>
      </c>
      <c r="L46" s="31">
        <v>337461</v>
      </c>
      <c r="M46" s="31">
        <v>945</v>
      </c>
      <c r="N46" s="32">
        <f>SUM(O46:P46)</f>
        <v>336690</v>
      </c>
      <c r="O46" s="31">
        <v>320823</v>
      </c>
      <c r="P46" s="219">
        <v>15867</v>
      </c>
      <c r="Q46" s="149" t="s">
        <v>305</v>
      </c>
      <c r="R46" s="149" t="s">
        <v>305</v>
      </c>
      <c r="S46" s="149" t="s">
        <v>305</v>
      </c>
      <c r="T46" s="32">
        <f>SUM(U46:V46)</f>
        <v>351846</v>
      </c>
      <c r="U46" s="31">
        <v>350953</v>
      </c>
      <c r="V46" s="31">
        <v>893</v>
      </c>
      <c r="W46" s="32">
        <f>SUM(X46:Y46)</f>
        <v>339887</v>
      </c>
      <c r="X46" s="31">
        <v>339887</v>
      </c>
      <c r="Y46" s="219" t="s">
        <v>111</v>
      </c>
    </row>
    <row r="47" spans="1:25" ht="18.75" customHeight="1">
      <c r="A47" s="372" t="s">
        <v>405</v>
      </c>
      <c r="B47" s="32">
        <f>SUM(C47:D47)</f>
        <v>891023</v>
      </c>
      <c r="C47" s="31">
        <v>325970</v>
      </c>
      <c r="D47" s="219">
        <v>565053</v>
      </c>
      <c r="E47" s="32">
        <f>SUM(F47:G47)</f>
        <v>694904</v>
      </c>
      <c r="F47" s="31">
        <v>316997</v>
      </c>
      <c r="G47" s="219">
        <v>377907</v>
      </c>
      <c r="H47" s="32">
        <f>SUM(I47:J47)</f>
        <v>840648</v>
      </c>
      <c r="I47" s="31">
        <v>344007</v>
      </c>
      <c r="J47" s="219">
        <v>496641</v>
      </c>
      <c r="K47" s="32">
        <f>SUM(L47:M47)</f>
        <v>972408</v>
      </c>
      <c r="L47" s="31">
        <v>339788</v>
      </c>
      <c r="M47" s="31">
        <v>632620</v>
      </c>
      <c r="N47" s="32">
        <f>SUM(O47:P47)</f>
        <v>860622</v>
      </c>
      <c r="O47" s="31">
        <v>326585</v>
      </c>
      <c r="P47" s="219">
        <v>534037</v>
      </c>
      <c r="Q47" s="149" t="s">
        <v>305</v>
      </c>
      <c r="R47" s="149" t="s">
        <v>305</v>
      </c>
      <c r="S47" s="149" t="s">
        <v>305</v>
      </c>
      <c r="T47" s="32">
        <f>SUM(U47:V47)</f>
        <v>1068930</v>
      </c>
      <c r="U47" s="31">
        <v>350704</v>
      </c>
      <c r="V47" s="31">
        <v>718226</v>
      </c>
      <c r="W47" s="32">
        <f>SUM(X47:Y47)</f>
        <v>882572</v>
      </c>
      <c r="X47" s="31">
        <v>337389</v>
      </c>
      <c r="Y47" s="31">
        <v>545183</v>
      </c>
    </row>
    <row r="48" spans="1:25" ht="18.75" customHeight="1">
      <c r="A48" s="366"/>
      <c r="B48" s="33"/>
      <c r="C48" s="31"/>
      <c r="D48" s="219"/>
      <c r="E48" s="33"/>
      <c r="F48" s="31"/>
      <c r="G48" s="219"/>
      <c r="H48" s="33"/>
      <c r="I48" s="31"/>
      <c r="J48" s="219"/>
      <c r="K48" s="33"/>
      <c r="L48" s="31"/>
      <c r="M48" s="31"/>
      <c r="N48" s="33"/>
      <c r="O48" s="31"/>
      <c r="P48" s="219"/>
      <c r="Q48" s="149"/>
      <c r="R48" s="149"/>
      <c r="S48" s="149"/>
      <c r="T48" s="33"/>
      <c r="U48" s="31"/>
      <c r="V48" s="31"/>
      <c r="W48" s="33"/>
      <c r="X48" s="31"/>
      <c r="Y48" s="31"/>
    </row>
    <row r="49" spans="1:25" ht="18.75" customHeight="1">
      <c r="A49" s="250" t="s">
        <v>5</v>
      </c>
      <c r="B49" s="33"/>
      <c r="C49" s="31"/>
      <c r="D49" s="31"/>
      <c r="E49" s="33"/>
      <c r="F49" s="31"/>
      <c r="G49" s="31"/>
      <c r="H49" s="33"/>
      <c r="I49" s="31"/>
      <c r="J49" s="31"/>
      <c r="K49" s="33"/>
      <c r="L49" s="31"/>
      <c r="M49" s="31"/>
      <c r="N49" s="33"/>
      <c r="O49" s="31"/>
      <c r="P49" s="31"/>
      <c r="Q49" s="149"/>
      <c r="R49" s="149"/>
      <c r="S49" s="149"/>
      <c r="T49" s="33"/>
      <c r="U49" s="31"/>
      <c r="V49" s="31"/>
      <c r="W49" s="33"/>
      <c r="X49" s="31"/>
      <c r="Y49" s="31"/>
    </row>
    <row r="50" spans="1:25" ht="18.75" customHeight="1">
      <c r="A50" s="169" t="s">
        <v>358</v>
      </c>
      <c r="B50" s="32">
        <f>SUM(C50:D50)</f>
        <v>214937</v>
      </c>
      <c r="C50" s="31">
        <v>167634</v>
      </c>
      <c r="D50" s="31">
        <v>47303</v>
      </c>
      <c r="E50" s="32">
        <f>SUM(F50:G50)</f>
        <v>189618</v>
      </c>
      <c r="F50" s="31">
        <v>158680</v>
      </c>
      <c r="G50" s="31">
        <v>30938</v>
      </c>
      <c r="H50" s="32">
        <f>SUM(I50:J50)</f>
        <v>241405</v>
      </c>
      <c r="I50" s="31">
        <v>188592</v>
      </c>
      <c r="J50" s="31">
        <v>52813</v>
      </c>
      <c r="K50" s="32">
        <f>SUM(L50:M50)</f>
        <v>225469</v>
      </c>
      <c r="L50" s="31">
        <v>169280</v>
      </c>
      <c r="M50" s="31">
        <v>56189</v>
      </c>
      <c r="N50" s="32">
        <f>SUM(O50:P50)</f>
        <v>237495</v>
      </c>
      <c r="O50" s="31">
        <v>182475</v>
      </c>
      <c r="P50" s="31">
        <v>55020</v>
      </c>
      <c r="Q50" s="149" t="s">
        <v>305</v>
      </c>
      <c r="R50" s="149" t="s">
        <v>305</v>
      </c>
      <c r="S50" s="149" t="s">
        <v>305</v>
      </c>
      <c r="T50" s="32">
        <f>SUM(U50:V50)</f>
        <v>257929</v>
      </c>
      <c r="U50" s="31">
        <v>199320</v>
      </c>
      <c r="V50" s="31">
        <v>58609</v>
      </c>
      <c r="W50" s="32">
        <f>SUM(X50:Y50)</f>
        <v>185627</v>
      </c>
      <c r="X50" s="31">
        <v>153299</v>
      </c>
      <c r="Y50" s="31">
        <v>32328</v>
      </c>
    </row>
    <row r="51" spans="1:25" ht="18.75" customHeight="1">
      <c r="A51" s="372" t="s">
        <v>391</v>
      </c>
      <c r="B51" s="32">
        <f>SUM(C51:D51)</f>
        <v>216494</v>
      </c>
      <c r="C51" s="31">
        <v>168826</v>
      </c>
      <c r="D51" s="31">
        <v>47668</v>
      </c>
      <c r="E51" s="32">
        <f>SUM(F51:G51)</f>
        <v>185647</v>
      </c>
      <c r="F51" s="31">
        <v>155602</v>
      </c>
      <c r="G51" s="31">
        <v>30045</v>
      </c>
      <c r="H51" s="32">
        <f>SUM(I51:J51)</f>
        <v>243762</v>
      </c>
      <c r="I51" s="31">
        <v>191232</v>
      </c>
      <c r="J51" s="31">
        <v>52530</v>
      </c>
      <c r="K51" s="32">
        <f>SUM(L51:M51)</f>
        <v>232167</v>
      </c>
      <c r="L51" s="31">
        <v>176320</v>
      </c>
      <c r="M51" s="31">
        <v>55847</v>
      </c>
      <c r="N51" s="32">
        <f>SUM(O51:P51)</f>
        <v>242202</v>
      </c>
      <c r="O51" s="31">
        <v>183481</v>
      </c>
      <c r="P51" s="31">
        <v>58721</v>
      </c>
      <c r="Q51" s="149" t="s">
        <v>305</v>
      </c>
      <c r="R51" s="149" t="s">
        <v>305</v>
      </c>
      <c r="S51" s="149" t="s">
        <v>305</v>
      </c>
      <c r="T51" s="32">
        <f>SUM(U51:V51)</f>
        <v>278288</v>
      </c>
      <c r="U51" s="31">
        <v>220222</v>
      </c>
      <c r="V51" s="31">
        <v>58066</v>
      </c>
      <c r="W51" s="32">
        <f>SUM(X51:Y51)</f>
        <v>191594</v>
      </c>
      <c r="X51" s="31">
        <v>157305</v>
      </c>
      <c r="Y51" s="31">
        <v>34289</v>
      </c>
    </row>
    <row r="52" spans="1:25" ht="18.75" customHeight="1">
      <c r="A52" s="373" t="s">
        <v>392</v>
      </c>
      <c r="B52" s="22">
        <f>SUM(C52:D52)</f>
        <v>214650</v>
      </c>
      <c r="C52" s="22">
        <v>168163</v>
      </c>
      <c r="D52" s="22">
        <v>46487</v>
      </c>
      <c r="E52" s="22">
        <f>SUM(F52:G52)</f>
        <v>181607</v>
      </c>
      <c r="F52" s="22">
        <v>156480</v>
      </c>
      <c r="G52" s="22">
        <v>25127</v>
      </c>
      <c r="H52" s="22">
        <f>SUM(I52:J52)</f>
        <v>243660</v>
      </c>
      <c r="I52" s="22">
        <v>191297</v>
      </c>
      <c r="J52" s="22">
        <v>52363</v>
      </c>
      <c r="K52" s="22">
        <f>SUM(L52:M52)</f>
        <v>229473</v>
      </c>
      <c r="L52" s="22">
        <v>176450</v>
      </c>
      <c r="M52" s="22">
        <v>53023</v>
      </c>
      <c r="N52" s="22">
        <f>SUM(O52:P52)</f>
        <v>237502</v>
      </c>
      <c r="O52" s="22">
        <v>182898</v>
      </c>
      <c r="P52" s="22">
        <v>54604</v>
      </c>
      <c r="Q52" s="365" t="s">
        <v>305</v>
      </c>
      <c r="R52" s="365" t="s">
        <v>305</v>
      </c>
      <c r="S52" s="365" t="s">
        <v>305</v>
      </c>
      <c r="T52" s="22">
        <f>SUM(U52:V52)</f>
        <v>310401</v>
      </c>
      <c r="U52" s="22">
        <v>217828</v>
      </c>
      <c r="V52" s="22">
        <v>92573</v>
      </c>
      <c r="W52" s="22">
        <f>SUM(X52:Y52)</f>
        <v>191148</v>
      </c>
      <c r="X52" s="22">
        <v>159522</v>
      </c>
      <c r="Y52" s="22">
        <v>31626</v>
      </c>
    </row>
    <row r="53" spans="1:25" ht="18.75" customHeight="1">
      <c r="A53" s="87"/>
      <c r="B53" s="33"/>
      <c r="C53" s="33"/>
      <c r="D53" s="33"/>
      <c r="E53" s="33"/>
      <c r="F53" s="33"/>
      <c r="G53" s="33"/>
      <c r="H53" s="33"/>
      <c r="I53" s="33"/>
      <c r="J53" s="33"/>
      <c r="K53" s="33"/>
      <c r="L53" s="33"/>
      <c r="M53" s="33"/>
      <c r="N53" s="33"/>
      <c r="O53" s="33"/>
      <c r="P53" s="33"/>
      <c r="Q53" s="149"/>
      <c r="R53" s="149"/>
      <c r="S53" s="149"/>
      <c r="T53" s="33"/>
      <c r="U53" s="33"/>
      <c r="V53" s="33"/>
      <c r="W53" s="33"/>
      <c r="X53" s="33"/>
      <c r="Y53" s="33"/>
    </row>
    <row r="54" spans="1:25" ht="18.75" customHeight="1">
      <c r="A54" s="169" t="s">
        <v>357</v>
      </c>
      <c r="B54" s="32">
        <f>SUM(C54:D54)</f>
        <v>161848</v>
      </c>
      <c r="C54" s="31">
        <v>161848</v>
      </c>
      <c r="D54" s="219" t="s">
        <v>111</v>
      </c>
      <c r="E54" s="32">
        <f>SUM(F54:G54)</f>
        <v>153174</v>
      </c>
      <c r="F54" s="31">
        <v>153174</v>
      </c>
      <c r="G54" s="219" t="s">
        <v>111</v>
      </c>
      <c r="H54" s="32">
        <f>SUM(I54:J54)</f>
        <v>193640</v>
      </c>
      <c r="I54" s="31">
        <v>193640</v>
      </c>
      <c r="J54" s="219" t="s">
        <v>111</v>
      </c>
      <c r="K54" s="32">
        <f>SUM(L54:M54)</f>
        <v>172513</v>
      </c>
      <c r="L54" s="31">
        <v>172512</v>
      </c>
      <c r="M54" s="31">
        <v>1</v>
      </c>
      <c r="N54" s="32">
        <f>SUM(O54:P54)</f>
        <v>176595</v>
      </c>
      <c r="O54" s="31">
        <v>176595</v>
      </c>
      <c r="P54" s="219" t="s">
        <v>111</v>
      </c>
      <c r="Q54" s="149" t="s">
        <v>305</v>
      </c>
      <c r="R54" s="149" t="s">
        <v>305</v>
      </c>
      <c r="S54" s="149" t="s">
        <v>305</v>
      </c>
      <c r="T54" s="32">
        <f>SUM(U54:V54)</f>
        <v>212276</v>
      </c>
      <c r="U54" s="31">
        <v>206762</v>
      </c>
      <c r="V54" s="31">
        <v>5514</v>
      </c>
      <c r="W54" s="32">
        <f>SUM(X54:Y54)</f>
        <v>155476</v>
      </c>
      <c r="X54" s="31">
        <v>153826</v>
      </c>
      <c r="Y54" s="31">
        <v>1650</v>
      </c>
    </row>
    <row r="55" spans="1:25" ht="18.75" customHeight="1">
      <c r="A55" s="372" t="s">
        <v>395</v>
      </c>
      <c r="B55" s="32">
        <f>SUM(C55:D55)</f>
        <v>164815</v>
      </c>
      <c r="C55" s="31">
        <v>164815</v>
      </c>
      <c r="D55" s="219" t="s">
        <v>111</v>
      </c>
      <c r="E55" s="32">
        <f>SUM(F55:G55)</f>
        <v>159863</v>
      </c>
      <c r="F55" s="31">
        <v>159863</v>
      </c>
      <c r="G55" s="219" t="s">
        <v>111</v>
      </c>
      <c r="H55" s="32">
        <f>SUM(I55:J55)</f>
        <v>195793</v>
      </c>
      <c r="I55" s="31">
        <v>195793</v>
      </c>
      <c r="J55" s="219" t="s">
        <v>111</v>
      </c>
      <c r="K55" s="32">
        <f>SUM(L55:M55)</f>
        <v>171098</v>
      </c>
      <c r="L55" s="31">
        <v>171097</v>
      </c>
      <c r="M55" s="219">
        <v>1</v>
      </c>
      <c r="N55" s="32">
        <f>SUM(O55:P55)</f>
        <v>181084</v>
      </c>
      <c r="O55" s="31">
        <v>181084</v>
      </c>
      <c r="P55" s="219" t="s">
        <v>111</v>
      </c>
      <c r="Q55" s="149" t="s">
        <v>305</v>
      </c>
      <c r="R55" s="149" t="s">
        <v>305</v>
      </c>
      <c r="S55" s="149" t="s">
        <v>305</v>
      </c>
      <c r="T55" s="32">
        <f>SUM(U55:V55)</f>
        <v>182570</v>
      </c>
      <c r="U55" s="31">
        <v>181905</v>
      </c>
      <c r="V55" s="31">
        <v>665</v>
      </c>
      <c r="W55" s="32">
        <f>SUM(X55:Y55)</f>
        <v>160318</v>
      </c>
      <c r="X55" s="31">
        <v>160215</v>
      </c>
      <c r="Y55" s="219">
        <v>103</v>
      </c>
    </row>
    <row r="56" spans="1:25" ht="18.75" customHeight="1">
      <c r="A56" s="372" t="s">
        <v>396</v>
      </c>
      <c r="B56" s="32">
        <f>SUM(C56:D56)</f>
        <v>166364</v>
      </c>
      <c r="C56" s="31">
        <v>166364</v>
      </c>
      <c r="D56" s="219" t="s">
        <v>111</v>
      </c>
      <c r="E56" s="32">
        <f>SUM(F56:G56)</f>
        <v>156163</v>
      </c>
      <c r="F56" s="31">
        <v>156163</v>
      </c>
      <c r="G56" s="219" t="s">
        <v>111</v>
      </c>
      <c r="H56" s="32">
        <f>SUM(I56:J56)</f>
        <v>188359</v>
      </c>
      <c r="I56" s="31">
        <v>188359</v>
      </c>
      <c r="J56" s="219" t="s">
        <v>111</v>
      </c>
      <c r="K56" s="32">
        <f>SUM(L56:M56)</f>
        <v>175990</v>
      </c>
      <c r="L56" s="31">
        <v>175970</v>
      </c>
      <c r="M56" s="31">
        <v>20</v>
      </c>
      <c r="N56" s="32">
        <f>SUM(O56:P56)</f>
        <v>194222</v>
      </c>
      <c r="O56" s="31">
        <v>181423</v>
      </c>
      <c r="P56" s="219">
        <v>12799</v>
      </c>
      <c r="Q56" s="149" t="s">
        <v>305</v>
      </c>
      <c r="R56" s="149" t="s">
        <v>305</v>
      </c>
      <c r="S56" s="149" t="s">
        <v>305</v>
      </c>
      <c r="T56" s="32">
        <f>SUM(U56:V56)</f>
        <v>236877</v>
      </c>
      <c r="U56" s="31">
        <v>189503</v>
      </c>
      <c r="V56" s="31">
        <v>47374</v>
      </c>
      <c r="W56" s="32">
        <f>SUM(X56:Y56)</f>
        <v>155035</v>
      </c>
      <c r="X56" s="31">
        <v>155035</v>
      </c>
      <c r="Y56" s="219" t="s">
        <v>111</v>
      </c>
    </row>
    <row r="57" spans="1:25" ht="18.75" customHeight="1">
      <c r="A57" s="372" t="s">
        <v>397</v>
      </c>
      <c r="B57" s="32">
        <f>SUM(C57:D57)</f>
        <v>166401</v>
      </c>
      <c r="C57" s="31">
        <v>166401</v>
      </c>
      <c r="D57" s="219" t="s">
        <v>111</v>
      </c>
      <c r="E57" s="32">
        <f>SUM(F57:G57)</f>
        <v>153290</v>
      </c>
      <c r="F57" s="31">
        <v>151270</v>
      </c>
      <c r="G57" s="219">
        <v>2020</v>
      </c>
      <c r="H57" s="32">
        <f>SUM(I57:J57)</f>
        <v>192660</v>
      </c>
      <c r="I57" s="31">
        <v>189119</v>
      </c>
      <c r="J57" s="219">
        <v>3541</v>
      </c>
      <c r="K57" s="32">
        <f>SUM(L57:M57)</f>
        <v>181217</v>
      </c>
      <c r="L57" s="31">
        <v>181122</v>
      </c>
      <c r="M57" s="219">
        <v>95</v>
      </c>
      <c r="N57" s="32">
        <f>SUM(O57:P57)</f>
        <v>186676</v>
      </c>
      <c r="O57" s="31">
        <v>186336</v>
      </c>
      <c r="P57" s="219">
        <v>340</v>
      </c>
      <c r="Q57" s="149" t="s">
        <v>305</v>
      </c>
      <c r="R57" s="149" t="s">
        <v>305</v>
      </c>
      <c r="S57" s="149" t="s">
        <v>305</v>
      </c>
      <c r="T57" s="32">
        <f>SUM(U57:V57)</f>
        <v>199879</v>
      </c>
      <c r="U57" s="31">
        <v>197166</v>
      </c>
      <c r="V57" s="31">
        <v>2713</v>
      </c>
      <c r="W57" s="32">
        <f>SUM(X57:Y57)</f>
        <v>163750</v>
      </c>
      <c r="X57" s="31">
        <v>161886</v>
      </c>
      <c r="Y57" s="219">
        <v>1864</v>
      </c>
    </row>
    <row r="58" spans="1:25" ht="18.75" customHeight="1">
      <c r="A58" s="364"/>
      <c r="B58" s="33"/>
      <c r="C58" s="33"/>
      <c r="D58" s="33"/>
      <c r="E58" s="33"/>
      <c r="F58" s="33"/>
      <c r="G58" s="33"/>
      <c r="H58" s="33"/>
      <c r="I58" s="33"/>
      <c r="J58" s="33"/>
      <c r="K58" s="33"/>
      <c r="L58" s="222"/>
      <c r="M58" s="33"/>
      <c r="N58" s="33"/>
      <c r="O58" s="33"/>
      <c r="P58" s="33"/>
      <c r="Q58" s="149"/>
      <c r="R58" s="149"/>
      <c r="S58" s="149"/>
      <c r="T58" s="33"/>
      <c r="U58" s="33"/>
      <c r="V58" s="33"/>
      <c r="W58" s="33"/>
      <c r="X58" s="33"/>
      <c r="Y58" s="33"/>
    </row>
    <row r="59" spans="1:25" ht="18.75" customHeight="1">
      <c r="A59" s="372" t="s">
        <v>398</v>
      </c>
      <c r="B59" s="32">
        <f>SUM(C59:D59)</f>
        <v>171588</v>
      </c>
      <c r="C59" s="31">
        <v>167828</v>
      </c>
      <c r="D59" s="219">
        <v>3760</v>
      </c>
      <c r="E59" s="32">
        <f>SUM(F59:G59)</f>
        <v>151439</v>
      </c>
      <c r="F59" s="31">
        <v>150826</v>
      </c>
      <c r="G59" s="31">
        <v>613</v>
      </c>
      <c r="H59" s="32">
        <f>SUM(I59:J59)</f>
        <v>198835</v>
      </c>
      <c r="I59" s="31">
        <v>197488</v>
      </c>
      <c r="J59" s="31">
        <v>1347</v>
      </c>
      <c r="K59" s="32">
        <f>SUM(L59:M59)</f>
        <v>178159</v>
      </c>
      <c r="L59" s="31">
        <v>177176</v>
      </c>
      <c r="M59" s="31">
        <v>983</v>
      </c>
      <c r="N59" s="32">
        <f>SUM(O59:P59)</f>
        <v>179222</v>
      </c>
      <c r="O59" s="31">
        <v>178629</v>
      </c>
      <c r="P59" s="31">
        <v>593</v>
      </c>
      <c r="Q59" s="149" t="s">
        <v>305</v>
      </c>
      <c r="R59" s="149" t="s">
        <v>305</v>
      </c>
      <c r="S59" s="149" t="s">
        <v>305</v>
      </c>
      <c r="T59" s="32">
        <f>SUM(U59:V59)</f>
        <v>197547</v>
      </c>
      <c r="U59" s="31">
        <v>196879</v>
      </c>
      <c r="V59" s="31">
        <v>668</v>
      </c>
      <c r="W59" s="32">
        <f>SUM(X59:Y59)</f>
        <v>159846</v>
      </c>
      <c r="X59" s="31">
        <v>159636</v>
      </c>
      <c r="Y59" s="31">
        <v>210</v>
      </c>
    </row>
    <row r="60" spans="1:25" ht="18.75" customHeight="1">
      <c r="A60" s="372" t="s">
        <v>399</v>
      </c>
      <c r="B60" s="32">
        <f>SUM(C60:D60)</f>
        <v>202657</v>
      </c>
      <c r="C60" s="31">
        <v>167784</v>
      </c>
      <c r="D60" s="31">
        <v>34873</v>
      </c>
      <c r="E60" s="32">
        <f>SUM(F60:G60)</f>
        <v>159116</v>
      </c>
      <c r="F60" s="31">
        <v>159116</v>
      </c>
      <c r="G60" s="219" t="s">
        <v>111</v>
      </c>
      <c r="H60" s="32">
        <f>SUM(I60:J60)</f>
        <v>219681</v>
      </c>
      <c r="I60" s="31">
        <v>198230</v>
      </c>
      <c r="J60" s="31">
        <v>21451</v>
      </c>
      <c r="K60" s="32">
        <f>SUM(L60:M60)</f>
        <v>251197</v>
      </c>
      <c r="L60" s="31">
        <v>178992</v>
      </c>
      <c r="M60" s="31">
        <v>72205</v>
      </c>
      <c r="N60" s="32">
        <f>SUM(O60:P60)</f>
        <v>231405</v>
      </c>
      <c r="O60" s="31">
        <v>183722</v>
      </c>
      <c r="P60" s="31">
        <v>47683</v>
      </c>
      <c r="Q60" s="149" t="s">
        <v>305</v>
      </c>
      <c r="R60" s="149" t="s">
        <v>305</v>
      </c>
      <c r="S60" s="149" t="s">
        <v>305</v>
      </c>
      <c r="T60" s="32">
        <f>SUM(U60:V60)</f>
        <v>391253</v>
      </c>
      <c r="U60" s="31">
        <v>199552</v>
      </c>
      <c r="V60" s="31">
        <v>191701</v>
      </c>
      <c r="W60" s="32">
        <f>SUM(X60:Y60)</f>
        <v>206604</v>
      </c>
      <c r="X60" s="31">
        <v>162840</v>
      </c>
      <c r="Y60" s="31">
        <v>43764</v>
      </c>
    </row>
    <row r="61" spans="1:25" ht="18.75" customHeight="1">
      <c r="A61" s="372" t="s">
        <v>400</v>
      </c>
      <c r="B61" s="32">
        <f>SUM(C61:D61)</f>
        <v>411505</v>
      </c>
      <c r="C61" s="31">
        <v>169105</v>
      </c>
      <c r="D61" s="31">
        <v>242400</v>
      </c>
      <c r="E61" s="32">
        <f>SUM(F61:G61)</f>
        <v>238436</v>
      </c>
      <c r="F61" s="31">
        <v>157058</v>
      </c>
      <c r="G61" s="219">
        <v>81378</v>
      </c>
      <c r="H61" s="32">
        <f>SUM(I61:J61)</f>
        <v>487210</v>
      </c>
      <c r="I61" s="31">
        <v>191771</v>
      </c>
      <c r="J61" s="31">
        <v>295439</v>
      </c>
      <c r="K61" s="32">
        <f>SUM(L61:M61)</f>
        <v>421083</v>
      </c>
      <c r="L61" s="31">
        <v>177020</v>
      </c>
      <c r="M61" s="31">
        <v>244063</v>
      </c>
      <c r="N61" s="32">
        <f>SUM(O61:P61)</f>
        <v>415126</v>
      </c>
      <c r="O61" s="31">
        <v>183963</v>
      </c>
      <c r="P61" s="31">
        <v>231163</v>
      </c>
      <c r="Q61" s="149" t="s">
        <v>305</v>
      </c>
      <c r="R61" s="149" t="s">
        <v>305</v>
      </c>
      <c r="S61" s="149" t="s">
        <v>305</v>
      </c>
      <c r="T61" s="32">
        <f>SUM(U61:V61)</f>
        <v>306256</v>
      </c>
      <c r="U61" s="31">
        <v>229574</v>
      </c>
      <c r="V61" s="31">
        <v>76682</v>
      </c>
      <c r="W61" s="32">
        <f>SUM(X61:Y61)</f>
        <v>262563</v>
      </c>
      <c r="X61" s="31">
        <v>160894</v>
      </c>
      <c r="Y61" s="31">
        <v>101669</v>
      </c>
    </row>
    <row r="62" spans="1:25" ht="18.75" customHeight="1">
      <c r="A62" s="372" t="s">
        <v>401</v>
      </c>
      <c r="B62" s="32">
        <f>SUM(C62:D62)</f>
        <v>178413</v>
      </c>
      <c r="C62" s="31">
        <v>171889</v>
      </c>
      <c r="D62" s="31">
        <v>6524</v>
      </c>
      <c r="E62" s="32">
        <f>SUM(F62:G62)</f>
        <v>200536</v>
      </c>
      <c r="F62" s="31">
        <v>155486</v>
      </c>
      <c r="G62" s="219">
        <v>45050</v>
      </c>
      <c r="H62" s="32">
        <f>SUM(I62:J62)</f>
        <v>189641</v>
      </c>
      <c r="I62" s="31">
        <v>189641</v>
      </c>
      <c r="J62" s="219" t="s">
        <v>111</v>
      </c>
      <c r="K62" s="32">
        <f>SUM(L62:M62)</f>
        <v>189398</v>
      </c>
      <c r="L62" s="31">
        <v>174557</v>
      </c>
      <c r="M62" s="31">
        <v>14841</v>
      </c>
      <c r="N62" s="32">
        <f>SUM(O62:P62)</f>
        <v>214304</v>
      </c>
      <c r="O62" s="31">
        <v>182082</v>
      </c>
      <c r="P62" s="31">
        <v>32222</v>
      </c>
      <c r="Q62" s="149" t="s">
        <v>305</v>
      </c>
      <c r="R62" s="149" t="s">
        <v>305</v>
      </c>
      <c r="S62" s="149" t="s">
        <v>305</v>
      </c>
      <c r="T62" s="32">
        <f>SUM(U62:V62)</f>
        <v>444757</v>
      </c>
      <c r="U62" s="31">
        <v>223312</v>
      </c>
      <c r="V62" s="31">
        <v>221445</v>
      </c>
      <c r="W62" s="32">
        <f>SUM(X62:Y62)</f>
        <v>186816</v>
      </c>
      <c r="X62" s="31">
        <v>161765</v>
      </c>
      <c r="Y62" s="31">
        <v>25051</v>
      </c>
    </row>
    <row r="63" spans="1:25" ht="18.75" customHeight="1">
      <c r="A63" s="364"/>
      <c r="B63" s="33"/>
      <c r="C63" s="33"/>
      <c r="D63" s="33"/>
      <c r="E63" s="33"/>
      <c r="F63" s="33"/>
      <c r="G63" s="33"/>
      <c r="H63" s="33"/>
      <c r="I63" s="33"/>
      <c r="J63" s="33"/>
      <c r="K63" s="33"/>
      <c r="L63" s="33"/>
      <c r="M63" s="33"/>
      <c r="N63" s="33"/>
      <c r="O63" s="33"/>
      <c r="P63" s="33"/>
      <c r="Q63" s="149"/>
      <c r="R63" s="149"/>
      <c r="S63" s="149"/>
      <c r="T63" s="33"/>
      <c r="U63" s="33"/>
      <c r="V63" s="33"/>
      <c r="W63" s="33"/>
      <c r="X63" s="33"/>
      <c r="Y63" s="33"/>
    </row>
    <row r="64" spans="1:25" ht="18.75" customHeight="1">
      <c r="A64" s="372" t="s">
        <v>402</v>
      </c>
      <c r="B64" s="32">
        <f>SUM(C64:D64)</f>
        <v>171402</v>
      </c>
      <c r="C64" s="31">
        <v>171402</v>
      </c>
      <c r="D64" s="219" t="s">
        <v>111</v>
      </c>
      <c r="E64" s="32">
        <f>SUM(F64:G64)</f>
        <v>157152</v>
      </c>
      <c r="F64" s="31">
        <v>157152</v>
      </c>
      <c r="G64" s="219" t="s">
        <v>111</v>
      </c>
      <c r="H64" s="32">
        <f>SUM(I64:J64)</f>
        <v>187548</v>
      </c>
      <c r="I64" s="31">
        <v>187548</v>
      </c>
      <c r="J64" s="219" t="s">
        <v>111</v>
      </c>
      <c r="K64" s="32">
        <f>SUM(L64:M64)</f>
        <v>177285</v>
      </c>
      <c r="L64" s="31">
        <v>177280</v>
      </c>
      <c r="M64" s="31">
        <v>5</v>
      </c>
      <c r="N64" s="32">
        <f>SUM(O64:P64)</f>
        <v>226889</v>
      </c>
      <c r="O64" s="31">
        <v>187881</v>
      </c>
      <c r="P64" s="31">
        <v>39008</v>
      </c>
      <c r="Q64" s="149" t="s">
        <v>305</v>
      </c>
      <c r="R64" s="149" t="s">
        <v>305</v>
      </c>
      <c r="S64" s="149" t="s">
        <v>305</v>
      </c>
      <c r="T64" s="32">
        <f>SUM(U64:V64)</f>
        <v>237756</v>
      </c>
      <c r="U64" s="31">
        <v>235022</v>
      </c>
      <c r="V64" s="31">
        <v>2734</v>
      </c>
      <c r="W64" s="32">
        <f>SUM(X64:Y64)</f>
        <v>157575</v>
      </c>
      <c r="X64" s="31">
        <v>157575</v>
      </c>
      <c r="Y64" s="219" t="s">
        <v>111</v>
      </c>
    </row>
    <row r="65" spans="1:25" ht="18.75" customHeight="1">
      <c r="A65" s="372" t="s">
        <v>403</v>
      </c>
      <c r="B65" s="32">
        <f>SUM(C65:D65)</f>
        <v>170823</v>
      </c>
      <c r="C65" s="31">
        <v>170823</v>
      </c>
      <c r="D65" s="219" t="s">
        <v>111</v>
      </c>
      <c r="E65" s="32">
        <f>SUM(F65:G65)</f>
        <v>161332</v>
      </c>
      <c r="F65" s="31">
        <v>161332</v>
      </c>
      <c r="G65" s="219" t="s">
        <v>111</v>
      </c>
      <c r="H65" s="32">
        <f>SUM(I65:J65)</f>
        <v>188387</v>
      </c>
      <c r="I65" s="31">
        <v>188387</v>
      </c>
      <c r="J65" s="219" t="s">
        <v>111</v>
      </c>
      <c r="K65" s="32">
        <f>SUM(L65:M65)</f>
        <v>178128</v>
      </c>
      <c r="L65" s="31">
        <v>178127</v>
      </c>
      <c r="M65" s="219">
        <v>1</v>
      </c>
      <c r="N65" s="32">
        <f>SUM(O65:P65)</f>
        <v>186578</v>
      </c>
      <c r="O65" s="31">
        <v>186578</v>
      </c>
      <c r="P65" s="219" t="s">
        <v>111</v>
      </c>
      <c r="Q65" s="149" t="s">
        <v>305</v>
      </c>
      <c r="R65" s="149" t="s">
        <v>305</v>
      </c>
      <c r="S65" s="149" t="s">
        <v>305</v>
      </c>
      <c r="T65" s="32">
        <f>SUM(U65:V65)</f>
        <v>248566</v>
      </c>
      <c r="U65" s="31">
        <v>242942</v>
      </c>
      <c r="V65" s="31">
        <v>5624</v>
      </c>
      <c r="W65" s="32">
        <f>SUM(X65:Y65)</f>
        <v>160112</v>
      </c>
      <c r="X65" s="31">
        <v>158513</v>
      </c>
      <c r="Y65" s="31">
        <v>1599</v>
      </c>
    </row>
    <row r="66" spans="1:25" ht="18.75" customHeight="1">
      <c r="A66" s="372" t="s">
        <v>404</v>
      </c>
      <c r="B66" s="32">
        <f>SUM(C66:D66)</f>
        <v>170831</v>
      </c>
      <c r="C66" s="31">
        <v>170831</v>
      </c>
      <c r="D66" s="219" t="s">
        <v>111</v>
      </c>
      <c r="E66" s="32">
        <f>SUM(F66:G66)</f>
        <v>156875</v>
      </c>
      <c r="F66" s="31">
        <v>156875</v>
      </c>
      <c r="G66" s="219" t="s">
        <v>111</v>
      </c>
      <c r="H66" s="32">
        <f>SUM(I66:J66)</f>
        <v>211030</v>
      </c>
      <c r="I66" s="31">
        <v>187139</v>
      </c>
      <c r="J66" s="219">
        <v>23891</v>
      </c>
      <c r="K66" s="32">
        <f>SUM(L66:M66)</f>
        <v>184812</v>
      </c>
      <c r="L66" s="31">
        <v>176924</v>
      </c>
      <c r="M66" s="219">
        <v>7888</v>
      </c>
      <c r="N66" s="32">
        <f>SUM(O66:P66)</f>
        <v>193816</v>
      </c>
      <c r="O66" s="31">
        <v>183719</v>
      </c>
      <c r="P66" s="219">
        <v>10097</v>
      </c>
      <c r="Q66" s="149" t="s">
        <v>305</v>
      </c>
      <c r="R66" s="149" t="s">
        <v>305</v>
      </c>
      <c r="S66" s="149" t="s">
        <v>305</v>
      </c>
      <c r="T66" s="32">
        <f>SUM(U66:V66)</f>
        <v>244256</v>
      </c>
      <c r="U66" s="31">
        <v>242577</v>
      </c>
      <c r="V66" s="31">
        <v>1679</v>
      </c>
      <c r="W66" s="32">
        <f>SUM(X66:Y66)</f>
        <v>159044</v>
      </c>
      <c r="X66" s="31">
        <v>159044</v>
      </c>
      <c r="Y66" s="219" t="s">
        <v>111</v>
      </c>
    </row>
    <row r="67" spans="1:25" ht="18.75" customHeight="1">
      <c r="A67" s="374" t="s">
        <v>405</v>
      </c>
      <c r="B67" s="34">
        <f>SUM(C67:D67)</f>
        <v>471911</v>
      </c>
      <c r="C67" s="34">
        <v>170638</v>
      </c>
      <c r="D67" s="146">
        <v>301273</v>
      </c>
      <c r="E67" s="34">
        <f>SUM(F67:G67)</f>
        <v>335705</v>
      </c>
      <c r="F67" s="34">
        <v>159704</v>
      </c>
      <c r="G67" s="146">
        <v>176001</v>
      </c>
      <c r="H67" s="34">
        <f>SUM(I67:J67)</f>
        <v>472477</v>
      </c>
      <c r="I67" s="34">
        <v>187153</v>
      </c>
      <c r="J67" s="146">
        <v>285324</v>
      </c>
      <c r="K67" s="34">
        <f>SUM(L67:M67)</f>
        <v>474701</v>
      </c>
      <c r="L67" s="34">
        <v>176639</v>
      </c>
      <c r="M67" s="146">
        <v>298062</v>
      </c>
      <c r="N67" s="34">
        <f>SUM(O67:P67)</f>
        <v>473748</v>
      </c>
      <c r="O67" s="34">
        <v>183247</v>
      </c>
      <c r="P67" s="146">
        <v>290501</v>
      </c>
      <c r="Q67" s="146" t="s">
        <v>305</v>
      </c>
      <c r="R67" s="146" t="s">
        <v>305</v>
      </c>
      <c r="S67" s="146" t="s">
        <v>305</v>
      </c>
      <c r="T67" s="34">
        <f>SUM(U67:V67)</f>
        <v>724920</v>
      </c>
      <c r="U67" s="34">
        <v>234703</v>
      </c>
      <c r="V67" s="34">
        <v>490217</v>
      </c>
      <c r="W67" s="34">
        <f>SUM(X67:Y67)</f>
        <v>353998</v>
      </c>
      <c r="X67" s="34">
        <v>161522</v>
      </c>
      <c r="Y67" s="34">
        <v>192476</v>
      </c>
    </row>
    <row r="68" spans="1:25" ht="18.75" customHeight="1">
      <c r="A68" s="8" t="s">
        <v>304</v>
      </c>
      <c r="B68" s="4"/>
      <c r="C68" s="4"/>
      <c r="D68" s="4"/>
      <c r="E68" s="4"/>
      <c r="F68" s="4"/>
      <c r="G68" s="4"/>
      <c r="H68" s="4"/>
      <c r="I68" s="4"/>
      <c r="J68" s="4"/>
      <c r="K68" s="4"/>
      <c r="L68" s="4"/>
      <c r="M68" s="4"/>
      <c r="N68" s="4"/>
      <c r="O68" s="4"/>
      <c r="P68" s="4"/>
      <c r="Q68" s="4"/>
      <c r="R68" s="4"/>
      <c r="S68" s="4"/>
      <c r="T68" s="4"/>
      <c r="U68" s="4"/>
      <c r="V68" s="4"/>
      <c r="W68" s="4"/>
      <c r="X68" s="4"/>
      <c r="Y68" s="4"/>
    </row>
    <row r="69" spans="1:25" ht="18.75" customHeight="1">
      <c r="A69" s="8"/>
      <c r="B69" s="4"/>
      <c r="C69" s="4"/>
      <c r="D69" s="4"/>
      <c r="E69" s="4"/>
      <c r="F69" s="4"/>
      <c r="G69" s="4"/>
      <c r="H69" s="4"/>
      <c r="I69" s="4"/>
      <c r="J69" s="4"/>
      <c r="K69" s="4"/>
      <c r="L69" s="4"/>
      <c r="M69" s="4"/>
      <c r="N69" s="4"/>
      <c r="O69" s="4"/>
      <c r="P69" s="4"/>
      <c r="Q69" s="4"/>
      <c r="R69" s="4"/>
      <c r="S69" s="4"/>
      <c r="T69" s="4"/>
      <c r="U69" s="4"/>
      <c r="V69" s="4"/>
      <c r="W69" s="4"/>
      <c r="X69" s="4"/>
      <c r="Y69" s="4"/>
    </row>
    <row r="70" spans="1:25" ht="18.75" customHeight="1">
      <c r="A70" s="8"/>
      <c r="B70" s="4"/>
      <c r="C70" s="4"/>
      <c r="D70" s="4"/>
      <c r="E70" s="4"/>
      <c r="F70" s="4"/>
      <c r="G70" s="4"/>
      <c r="H70" s="4"/>
      <c r="I70" s="4"/>
      <c r="J70" s="4"/>
      <c r="K70" s="4"/>
      <c r="L70" s="4"/>
      <c r="M70" s="4"/>
      <c r="N70" s="4"/>
      <c r="O70" s="4"/>
      <c r="P70" s="4"/>
      <c r="Q70" s="4"/>
      <c r="R70" s="4"/>
      <c r="S70" s="4"/>
      <c r="T70" s="4"/>
      <c r="U70" s="4"/>
      <c r="V70" s="4"/>
      <c r="W70" s="4"/>
      <c r="X70" s="4"/>
      <c r="Y70" s="4"/>
    </row>
    <row r="71" spans="1:25" ht="18.75" customHeight="1">
      <c r="A71" s="8"/>
      <c r="B71" s="4"/>
      <c r="C71" s="4"/>
      <c r="D71" s="4"/>
      <c r="E71" s="4"/>
      <c r="F71" s="4"/>
      <c r="G71" s="4"/>
      <c r="H71" s="4"/>
      <c r="I71" s="4"/>
      <c r="J71" s="4"/>
      <c r="K71" s="4"/>
      <c r="L71" s="4"/>
      <c r="M71" s="4"/>
      <c r="N71" s="4"/>
      <c r="O71" s="4"/>
      <c r="P71" s="4"/>
      <c r="Q71" s="4"/>
      <c r="R71" s="4"/>
      <c r="S71" s="4"/>
      <c r="T71" s="4"/>
      <c r="U71" s="4"/>
      <c r="V71" s="4"/>
      <c r="W71" s="4"/>
      <c r="X71" s="4"/>
      <c r="Y71" s="4"/>
    </row>
  </sheetData>
  <sheetProtection/>
  <mergeCells count="35">
    <mergeCell ref="A3:Y3"/>
    <mergeCell ref="B5:P5"/>
    <mergeCell ref="X7:X8"/>
    <mergeCell ref="Y7:Y8"/>
    <mergeCell ref="R7:R8"/>
    <mergeCell ref="S7:S8"/>
    <mergeCell ref="T7:T8"/>
    <mergeCell ref="U7:U8"/>
    <mergeCell ref="V7:V8"/>
    <mergeCell ref="W7:W8"/>
    <mergeCell ref="L7:L8"/>
    <mergeCell ref="M7:M8"/>
    <mergeCell ref="N7:N8"/>
    <mergeCell ref="O7:O8"/>
    <mergeCell ref="P7:P8"/>
    <mergeCell ref="Q7:Q8"/>
    <mergeCell ref="F7:F8"/>
    <mergeCell ref="G7:G8"/>
    <mergeCell ref="H7:H8"/>
    <mergeCell ref="I7:I8"/>
    <mergeCell ref="J7:J8"/>
    <mergeCell ref="K7:K8"/>
    <mergeCell ref="B7:B8"/>
    <mergeCell ref="C7:C8"/>
    <mergeCell ref="D7:D8"/>
    <mergeCell ref="E7:E8"/>
    <mergeCell ref="A7:A8"/>
    <mergeCell ref="W5:Y6"/>
    <mergeCell ref="B6:D6"/>
    <mergeCell ref="E6:G6"/>
    <mergeCell ref="Q5:S6"/>
    <mergeCell ref="T5:V6"/>
    <mergeCell ref="H6:J6"/>
    <mergeCell ref="K6:M6"/>
    <mergeCell ref="N6:P6"/>
  </mergeCells>
  <printOptions horizontalCentered="1"/>
  <pageMargins left="0.5118110236220472" right="0.5118110236220472" top="0.5511811023622047" bottom="0.35433070866141736" header="0" footer="0"/>
  <pageSetup fitToHeight="1" fitToWidth="1" horizontalDpi="600" verticalDpi="600" orientation="landscape" paperSize="8"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71"/>
  <sheetViews>
    <sheetView zoomScalePageLayoutView="0" workbookViewId="0" topLeftCell="Q1">
      <selection activeCell="S1" sqref="S1"/>
    </sheetView>
  </sheetViews>
  <sheetFormatPr defaultColWidth="8.796875" defaultRowHeight="18.75" customHeight="1"/>
  <cols>
    <col min="1" max="1" width="14.3984375" style="0" customWidth="1"/>
    <col min="2" max="16384" width="10.59765625" style="0" customWidth="1"/>
  </cols>
  <sheetData>
    <row r="1" spans="1:19" ht="18.75" customHeight="1">
      <c r="A1" s="62" t="s">
        <v>410</v>
      </c>
      <c r="S1" s="64" t="s">
        <v>411</v>
      </c>
    </row>
    <row r="3" spans="1:19" ht="18.75" customHeight="1">
      <c r="A3" s="35" t="s">
        <v>407</v>
      </c>
      <c r="B3" s="35"/>
      <c r="C3" s="35"/>
      <c r="D3" s="35"/>
      <c r="E3" s="35"/>
      <c r="F3" s="35"/>
      <c r="G3" s="35"/>
      <c r="H3" s="35"/>
      <c r="I3" s="35"/>
      <c r="J3" s="35"/>
      <c r="K3" s="35"/>
      <c r="L3" s="35"/>
      <c r="M3" s="35"/>
      <c r="N3" s="35"/>
      <c r="O3" s="35"/>
      <c r="P3" s="35"/>
      <c r="Q3" s="35"/>
      <c r="R3" s="35"/>
      <c r="S3" s="35"/>
    </row>
    <row r="4" spans="1:19" ht="18.75" customHeight="1" thickBot="1">
      <c r="A4" s="4" t="s">
        <v>389</v>
      </c>
      <c r="B4" s="4"/>
      <c r="C4" s="4"/>
      <c r="D4" s="4"/>
      <c r="E4" s="4"/>
      <c r="F4" s="4"/>
      <c r="G4" s="4"/>
      <c r="H4" s="4"/>
      <c r="I4" s="4"/>
      <c r="J4" s="4"/>
      <c r="K4" s="4"/>
      <c r="L4" s="4"/>
      <c r="M4" s="4"/>
      <c r="N4" s="4"/>
      <c r="O4" s="4"/>
      <c r="P4" s="4"/>
      <c r="Q4" s="4"/>
      <c r="R4" s="4"/>
      <c r="S4" s="278" t="s">
        <v>388</v>
      </c>
    </row>
    <row r="5" spans="1:19" ht="18.75" customHeight="1">
      <c r="A5" s="371" t="s">
        <v>387</v>
      </c>
      <c r="B5" s="102" t="s">
        <v>380</v>
      </c>
      <c r="C5" s="101"/>
      <c r="D5" s="105"/>
      <c r="E5" s="143" t="s">
        <v>379</v>
      </c>
      <c r="F5" s="144"/>
      <c r="G5" s="144"/>
      <c r="H5" s="144"/>
      <c r="I5" s="144"/>
      <c r="J5" s="144"/>
      <c r="K5" s="144"/>
      <c r="L5" s="144"/>
      <c r="M5" s="144"/>
      <c r="N5" s="144"/>
      <c r="O5" s="144"/>
      <c r="P5" s="144"/>
      <c r="Q5" s="144"/>
      <c r="R5" s="144"/>
      <c r="S5" s="144"/>
    </row>
    <row r="6" spans="1:19" ht="18.75" customHeight="1">
      <c r="A6" s="87"/>
      <c r="B6" s="97"/>
      <c r="C6" s="96"/>
      <c r="D6" s="95"/>
      <c r="E6" s="162" t="s">
        <v>368</v>
      </c>
      <c r="F6" s="161"/>
      <c r="G6" s="160"/>
      <c r="H6" s="162" t="s">
        <v>367</v>
      </c>
      <c r="I6" s="161"/>
      <c r="J6" s="160"/>
      <c r="K6" s="162" t="s">
        <v>366</v>
      </c>
      <c r="L6" s="161"/>
      <c r="M6" s="160"/>
      <c r="N6" s="211" t="s">
        <v>365</v>
      </c>
      <c r="O6" s="161"/>
      <c r="P6" s="160"/>
      <c r="Q6" s="370" t="s">
        <v>364</v>
      </c>
      <c r="R6" s="369"/>
      <c r="S6" s="369"/>
    </row>
    <row r="7" spans="1:19" ht="18.75" customHeight="1">
      <c r="A7" s="368" t="s">
        <v>363</v>
      </c>
      <c r="B7" s="232" t="s">
        <v>362</v>
      </c>
      <c r="C7" s="159" t="s">
        <v>361</v>
      </c>
      <c r="D7" s="159" t="s">
        <v>360</v>
      </c>
      <c r="E7" s="232" t="s">
        <v>362</v>
      </c>
      <c r="F7" s="159" t="s">
        <v>361</v>
      </c>
      <c r="G7" s="159" t="s">
        <v>360</v>
      </c>
      <c r="H7" s="232" t="s">
        <v>362</v>
      </c>
      <c r="I7" s="159" t="s">
        <v>361</v>
      </c>
      <c r="J7" s="159" t="s">
        <v>360</v>
      </c>
      <c r="K7" s="232" t="s">
        <v>362</v>
      </c>
      <c r="L7" s="159" t="s">
        <v>361</v>
      </c>
      <c r="M7" s="159" t="s">
        <v>360</v>
      </c>
      <c r="N7" s="232" t="s">
        <v>362</v>
      </c>
      <c r="O7" s="159" t="s">
        <v>361</v>
      </c>
      <c r="P7" s="159" t="s">
        <v>360</v>
      </c>
      <c r="Q7" s="232" t="s">
        <v>362</v>
      </c>
      <c r="R7" s="159" t="s">
        <v>361</v>
      </c>
      <c r="S7" s="157" t="s">
        <v>360</v>
      </c>
    </row>
    <row r="8" spans="1:19" ht="18.75" customHeight="1">
      <c r="A8" s="367"/>
      <c r="B8" s="117"/>
      <c r="C8" s="118"/>
      <c r="D8" s="118"/>
      <c r="E8" s="117"/>
      <c r="F8" s="118"/>
      <c r="G8" s="118"/>
      <c r="H8" s="117"/>
      <c r="I8" s="118"/>
      <c r="J8" s="118"/>
      <c r="K8" s="117"/>
      <c r="L8" s="118"/>
      <c r="M8" s="118"/>
      <c r="N8" s="117"/>
      <c r="O8" s="118"/>
      <c r="P8" s="118"/>
      <c r="Q8" s="117"/>
      <c r="R8" s="118"/>
      <c r="S8" s="97"/>
    </row>
    <row r="9" spans="1:19" ht="18.75" customHeight="1">
      <c r="A9" s="29" t="s">
        <v>359</v>
      </c>
      <c r="B9" s="4"/>
      <c r="C9" s="4"/>
      <c r="D9" s="4"/>
      <c r="E9" s="4"/>
      <c r="F9" s="4"/>
      <c r="G9" s="4"/>
      <c r="H9" s="4"/>
      <c r="I9" s="4"/>
      <c r="J9" s="4"/>
      <c r="K9" s="4"/>
      <c r="L9" s="4"/>
      <c r="M9" s="4"/>
      <c r="N9" s="4"/>
      <c r="O9" s="4"/>
      <c r="P9" s="4"/>
      <c r="Q9" s="4"/>
      <c r="R9" s="4"/>
      <c r="S9" s="4"/>
    </row>
    <row r="10" spans="1:19" ht="18.75" customHeight="1">
      <c r="A10" s="169" t="s">
        <v>358</v>
      </c>
      <c r="B10" s="32">
        <f>SUM(C10:D10)</f>
        <v>388436</v>
      </c>
      <c r="C10" s="31">
        <v>280571</v>
      </c>
      <c r="D10" s="31">
        <v>107865</v>
      </c>
      <c r="E10" s="32">
        <f>SUM(F10:G10)</f>
        <v>363750</v>
      </c>
      <c r="F10" s="31">
        <v>277863</v>
      </c>
      <c r="G10" s="31">
        <v>85887</v>
      </c>
      <c r="H10" s="32">
        <f>SUM(I10:J10)</f>
        <v>217927</v>
      </c>
      <c r="I10" s="31">
        <v>202440</v>
      </c>
      <c r="J10" s="31">
        <v>15487</v>
      </c>
      <c r="K10" s="32">
        <f>SUM(L10:M10)</f>
        <v>350364</v>
      </c>
      <c r="L10" s="31">
        <v>265721</v>
      </c>
      <c r="M10" s="31">
        <v>84643</v>
      </c>
      <c r="N10" s="32">
        <f>SUM(O10:P10)</f>
        <v>514030</v>
      </c>
      <c r="O10" s="31">
        <v>356876</v>
      </c>
      <c r="P10" s="31">
        <v>157154</v>
      </c>
      <c r="Q10" s="32">
        <f>SUM(R10:S10)</f>
        <v>351039</v>
      </c>
      <c r="R10" s="5">
        <v>269366</v>
      </c>
      <c r="S10" s="5">
        <v>81673</v>
      </c>
    </row>
    <row r="11" spans="1:19" ht="18.75" customHeight="1">
      <c r="A11" s="372" t="s">
        <v>391</v>
      </c>
      <c r="B11" s="32">
        <f>SUM(C11:D11)</f>
        <v>398147</v>
      </c>
      <c r="C11" s="32">
        <v>288392</v>
      </c>
      <c r="D11" s="32">
        <v>109755</v>
      </c>
      <c r="E11" s="32">
        <f>SUM(F11:G11)</f>
        <v>372949</v>
      </c>
      <c r="F11" s="32">
        <v>280510</v>
      </c>
      <c r="G11" s="32">
        <v>92439</v>
      </c>
      <c r="H11" s="32">
        <f>SUM(I11:J11)</f>
        <v>216090</v>
      </c>
      <c r="I11" s="32">
        <v>196776</v>
      </c>
      <c r="J11" s="32">
        <v>19314</v>
      </c>
      <c r="K11" s="32">
        <f>SUM(L11:M11)</f>
        <v>346871</v>
      </c>
      <c r="L11" s="32">
        <v>267883</v>
      </c>
      <c r="M11" s="32">
        <v>78988</v>
      </c>
      <c r="N11" s="32">
        <f>SUM(O11:P11)</f>
        <v>517165</v>
      </c>
      <c r="O11" s="32">
        <v>358972</v>
      </c>
      <c r="P11" s="32">
        <v>158193</v>
      </c>
      <c r="Q11" s="32">
        <f>SUM(R11:S11)</f>
        <v>374822</v>
      </c>
      <c r="R11" s="6">
        <v>279602</v>
      </c>
      <c r="S11" s="6">
        <v>95220</v>
      </c>
    </row>
    <row r="12" spans="1:19" ht="18.75" customHeight="1">
      <c r="A12" s="373" t="s">
        <v>392</v>
      </c>
      <c r="B12" s="22">
        <f>SUM(C12:D12)</f>
        <v>389494</v>
      </c>
      <c r="C12" s="22">
        <v>290159</v>
      </c>
      <c r="D12" s="22">
        <v>99335</v>
      </c>
      <c r="E12" s="22">
        <f>SUM(F12:G12)</f>
        <v>380056</v>
      </c>
      <c r="F12" s="22">
        <v>284788</v>
      </c>
      <c r="G12" s="22">
        <v>95268</v>
      </c>
      <c r="H12" s="22">
        <f>SUM(I12:J12)</f>
        <v>211688</v>
      </c>
      <c r="I12" s="22">
        <v>191032</v>
      </c>
      <c r="J12" s="22">
        <v>20656</v>
      </c>
      <c r="K12" s="22">
        <f>SUM(L12:M12)</f>
        <v>350139</v>
      </c>
      <c r="L12" s="22">
        <v>271030</v>
      </c>
      <c r="M12" s="22">
        <v>79109</v>
      </c>
      <c r="N12" s="22">
        <f>SUM(O12:P12)</f>
        <v>528528</v>
      </c>
      <c r="O12" s="22">
        <v>365009</v>
      </c>
      <c r="P12" s="22">
        <v>163519</v>
      </c>
      <c r="Q12" s="22">
        <f>SUM(R12:S12)</f>
        <v>382782</v>
      </c>
      <c r="R12" s="22">
        <v>285329</v>
      </c>
      <c r="S12" s="22">
        <v>97453</v>
      </c>
    </row>
    <row r="13" spans="1:19" ht="18.75" customHeight="1">
      <c r="A13" s="87"/>
      <c r="B13" s="33"/>
      <c r="C13" s="32"/>
      <c r="D13" s="32"/>
      <c r="E13" s="33"/>
      <c r="F13" s="32"/>
      <c r="G13" s="32"/>
      <c r="H13" s="33"/>
      <c r="I13" s="32"/>
      <c r="J13" s="32"/>
      <c r="K13" s="33"/>
      <c r="L13" s="32"/>
      <c r="M13" s="32"/>
      <c r="N13" s="33"/>
      <c r="O13" s="32"/>
      <c r="P13" s="32"/>
      <c r="Q13" s="33"/>
      <c r="R13" s="7"/>
      <c r="S13" s="7"/>
    </row>
    <row r="14" spans="1:19" ht="18.75" customHeight="1">
      <c r="A14" s="169" t="s">
        <v>357</v>
      </c>
      <c r="B14" s="32">
        <f>SUM(C14:D14)</f>
        <v>286825</v>
      </c>
      <c r="C14" s="31">
        <v>284804</v>
      </c>
      <c r="D14" s="219">
        <v>2021</v>
      </c>
      <c r="E14" s="32">
        <f>SUM(F14:G14)</f>
        <v>288027</v>
      </c>
      <c r="F14" s="31">
        <v>284048</v>
      </c>
      <c r="G14" s="31">
        <v>3979</v>
      </c>
      <c r="H14" s="32">
        <f>SUM(I14:J14)</f>
        <v>193388</v>
      </c>
      <c r="I14" s="31">
        <v>193388</v>
      </c>
      <c r="J14" s="219" t="s">
        <v>111</v>
      </c>
      <c r="K14" s="32">
        <f>SUM(L14:M14)</f>
        <v>272910</v>
      </c>
      <c r="L14" s="31">
        <v>272824</v>
      </c>
      <c r="M14" s="31">
        <v>86</v>
      </c>
      <c r="N14" s="32">
        <f>SUM(O14:P14)</f>
        <v>365741</v>
      </c>
      <c r="O14" s="31">
        <v>365741</v>
      </c>
      <c r="P14" s="219" t="s">
        <v>111</v>
      </c>
      <c r="Q14" s="32">
        <f>SUM(R14:S14)</f>
        <v>291940</v>
      </c>
      <c r="R14" s="5">
        <v>280855</v>
      </c>
      <c r="S14" s="5">
        <v>11085</v>
      </c>
    </row>
    <row r="15" spans="1:19" ht="18.75" customHeight="1">
      <c r="A15" s="372" t="s">
        <v>395</v>
      </c>
      <c r="B15" s="32">
        <f>SUM(C15:D15)</f>
        <v>286197</v>
      </c>
      <c r="C15" s="31">
        <v>278351</v>
      </c>
      <c r="D15" s="31">
        <v>7846</v>
      </c>
      <c r="E15" s="32">
        <f>SUM(F15:G15)</f>
        <v>284990</v>
      </c>
      <c r="F15" s="31">
        <v>284624</v>
      </c>
      <c r="G15" s="31">
        <v>366</v>
      </c>
      <c r="H15" s="32">
        <f>SUM(I15:J15)</f>
        <v>187124</v>
      </c>
      <c r="I15" s="31">
        <v>187124</v>
      </c>
      <c r="J15" s="219" t="s">
        <v>111</v>
      </c>
      <c r="K15" s="32">
        <f>SUM(L15:M15)</f>
        <v>273836</v>
      </c>
      <c r="L15" s="31">
        <v>273836</v>
      </c>
      <c r="M15" s="219" t="s">
        <v>111</v>
      </c>
      <c r="N15" s="32">
        <f>SUM(O15:P15)</f>
        <v>369343</v>
      </c>
      <c r="O15" s="31">
        <v>369343</v>
      </c>
      <c r="P15" s="219" t="s">
        <v>111</v>
      </c>
      <c r="Q15" s="32">
        <f>SUM(R15:S15)</f>
        <v>282412</v>
      </c>
      <c r="R15" s="5">
        <v>281386</v>
      </c>
      <c r="S15" s="5">
        <v>1026</v>
      </c>
    </row>
    <row r="16" spans="1:19" ht="18.75" customHeight="1">
      <c r="A16" s="372" t="s">
        <v>396</v>
      </c>
      <c r="B16" s="32">
        <f>SUM(C16:D16)</f>
        <v>295735</v>
      </c>
      <c r="C16" s="31">
        <v>295224</v>
      </c>
      <c r="D16" s="219">
        <v>511</v>
      </c>
      <c r="E16" s="32">
        <f>SUM(F16:G16)</f>
        <v>359364</v>
      </c>
      <c r="F16" s="31">
        <v>286314</v>
      </c>
      <c r="G16" s="31">
        <v>73050</v>
      </c>
      <c r="H16" s="32">
        <f>SUM(I16:J16)</f>
        <v>190523</v>
      </c>
      <c r="I16" s="31">
        <v>190523</v>
      </c>
      <c r="J16" s="219" t="s">
        <v>111</v>
      </c>
      <c r="K16" s="32">
        <f>SUM(L16:M16)</f>
        <v>288643</v>
      </c>
      <c r="L16" s="31">
        <v>268089</v>
      </c>
      <c r="M16" s="31">
        <v>20554</v>
      </c>
      <c r="N16" s="32">
        <f>SUM(O16:P16)</f>
        <v>564799</v>
      </c>
      <c r="O16" s="31">
        <v>372659</v>
      </c>
      <c r="P16" s="31">
        <v>192140</v>
      </c>
      <c r="Q16" s="32">
        <f>SUM(R16:S16)</f>
        <v>362332</v>
      </c>
      <c r="R16" s="5">
        <v>287583</v>
      </c>
      <c r="S16" s="5">
        <v>74749</v>
      </c>
    </row>
    <row r="17" spans="1:19" ht="18.75" customHeight="1">
      <c r="A17" s="372" t="s">
        <v>397</v>
      </c>
      <c r="B17" s="32">
        <f>SUM(C17:D17)</f>
        <v>281297</v>
      </c>
      <c r="C17" s="31">
        <v>279931</v>
      </c>
      <c r="D17" s="219">
        <v>1366</v>
      </c>
      <c r="E17" s="32">
        <f>SUM(F17:G17)</f>
        <v>288671</v>
      </c>
      <c r="F17" s="31">
        <v>287350</v>
      </c>
      <c r="G17" s="31">
        <v>1321</v>
      </c>
      <c r="H17" s="32">
        <f>SUM(I17:J17)</f>
        <v>185878</v>
      </c>
      <c r="I17" s="31">
        <v>185878</v>
      </c>
      <c r="J17" s="219" t="s">
        <v>111</v>
      </c>
      <c r="K17" s="32">
        <f>SUM(L17:M17)</f>
        <v>273643</v>
      </c>
      <c r="L17" s="31">
        <v>272887</v>
      </c>
      <c r="M17" s="31">
        <v>756</v>
      </c>
      <c r="N17" s="32">
        <f>SUM(O17:P17)</f>
        <v>367392</v>
      </c>
      <c r="O17" s="31">
        <v>367392</v>
      </c>
      <c r="P17" s="219" t="s">
        <v>111</v>
      </c>
      <c r="Q17" s="32">
        <f>SUM(R17:S17)</f>
        <v>294718</v>
      </c>
      <c r="R17" s="5">
        <v>291696</v>
      </c>
      <c r="S17" s="5">
        <v>3022</v>
      </c>
    </row>
    <row r="18" spans="1:19" ht="18.75" customHeight="1">
      <c r="A18" s="364"/>
      <c r="B18" s="33"/>
      <c r="C18" s="33"/>
      <c r="D18" s="33"/>
      <c r="E18" s="33"/>
      <c r="F18" s="33"/>
      <c r="G18" s="33"/>
      <c r="H18" s="33"/>
      <c r="I18" s="33"/>
      <c r="J18" s="33"/>
      <c r="K18" s="33"/>
      <c r="L18" s="33"/>
      <c r="M18" s="33"/>
      <c r="N18" s="33"/>
      <c r="O18" s="33"/>
      <c r="P18" s="33"/>
      <c r="Q18" s="33"/>
      <c r="R18" s="114"/>
      <c r="S18" s="114"/>
    </row>
    <row r="19" spans="1:19" ht="18.75" customHeight="1">
      <c r="A19" s="372" t="s">
        <v>398</v>
      </c>
      <c r="B19" s="32">
        <f>SUM(C19:D19)</f>
        <v>288833</v>
      </c>
      <c r="C19" s="31">
        <v>286814</v>
      </c>
      <c r="D19" s="219">
        <v>2019</v>
      </c>
      <c r="E19" s="32">
        <f>SUM(F19:G19)</f>
        <v>286313</v>
      </c>
      <c r="F19" s="31">
        <v>285313</v>
      </c>
      <c r="G19" s="31">
        <v>1000</v>
      </c>
      <c r="H19" s="32">
        <f>SUM(I19:J19)</f>
        <v>192373</v>
      </c>
      <c r="I19" s="31">
        <v>191709</v>
      </c>
      <c r="J19" s="219">
        <v>664</v>
      </c>
      <c r="K19" s="32">
        <f>SUM(L19:M19)</f>
        <v>270625</v>
      </c>
      <c r="L19" s="31">
        <v>270625</v>
      </c>
      <c r="M19" s="219" t="s">
        <v>111</v>
      </c>
      <c r="N19" s="32">
        <f>SUM(O19:P19)</f>
        <v>362668</v>
      </c>
      <c r="O19" s="31">
        <v>362668</v>
      </c>
      <c r="P19" s="219" t="s">
        <v>111</v>
      </c>
      <c r="Q19" s="32">
        <f>SUM(R19:S19)</f>
        <v>290830</v>
      </c>
      <c r="R19" s="5">
        <v>288348</v>
      </c>
      <c r="S19" s="5">
        <v>2482</v>
      </c>
    </row>
    <row r="20" spans="1:19" ht="18.75" customHeight="1">
      <c r="A20" s="372" t="s">
        <v>399</v>
      </c>
      <c r="B20" s="32">
        <f>SUM(C20:D20)</f>
        <v>678794</v>
      </c>
      <c r="C20" s="31">
        <v>277192</v>
      </c>
      <c r="D20" s="31">
        <v>401602</v>
      </c>
      <c r="E20" s="32">
        <f>SUM(F20:G20)</f>
        <v>627637</v>
      </c>
      <c r="F20" s="31">
        <v>284251</v>
      </c>
      <c r="G20" s="31">
        <v>343386</v>
      </c>
      <c r="H20" s="32">
        <f>SUM(I20:J20)</f>
        <v>194041</v>
      </c>
      <c r="I20" s="31">
        <v>194041</v>
      </c>
      <c r="J20" s="219" t="s">
        <v>111</v>
      </c>
      <c r="K20" s="32">
        <f>SUM(L20:M20)</f>
        <v>486223</v>
      </c>
      <c r="L20" s="31">
        <v>270507</v>
      </c>
      <c r="M20" s="31">
        <v>215716</v>
      </c>
      <c r="N20" s="32">
        <f>SUM(O20:P20)</f>
        <v>1125611</v>
      </c>
      <c r="O20" s="31">
        <v>363411</v>
      </c>
      <c r="P20" s="31">
        <v>762200</v>
      </c>
      <c r="Q20" s="32">
        <f>SUM(R20:S20)</f>
        <v>623151</v>
      </c>
      <c r="R20" s="5">
        <v>284110</v>
      </c>
      <c r="S20" s="5">
        <v>339041</v>
      </c>
    </row>
    <row r="21" spans="1:19" ht="18.75" customHeight="1">
      <c r="A21" s="372" t="s">
        <v>400</v>
      </c>
      <c r="B21" s="32">
        <f>SUM(C21:D21)</f>
        <v>521815</v>
      </c>
      <c r="C21" s="31">
        <v>295655</v>
      </c>
      <c r="D21" s="31">
        <v>226160</v>
      </c>
      <c r="E21" s="32">
        <f>SUM(F21:G21)</f>
        <v>389257</v>
      </c>
      <c r="F21" s="31">
        <v>283840</v>
      </c>
      <c r="G21" s="31">
        <v>105417</v>
      </c>
      <c r="H21" s="32">
        <f>SUM(I21:J21)</f>
        <v>289543</v>
      </c>
      <c r="I21" s="31">
        <v>183707</v>
      </c>
      <c r="J21" s="219">
        <v>105836</v>
      </c>
      <c r="K21" s="32">
        <f>SUM(L21:M21)</f>
        <v>434633</v>
      </c>
      <c r="L21" s="31">
        <v>270269</v>
      </c>
      <c r="M21" s="31">
        <v>164364</v>
      </c>
      <c r="N21" s="32">
        <f>SUM(O21:P21)</f>
        <v>365914</v>
      </c>
      <c r="O21" s="31">
        <v>365914</v>
      </c>
      <c r="P21" s="219" t="s">
        <v>111</v>
      </c>
      <c r="Q21" s="32">
        <f>SUM(R21:S21)</f>
        <v>400982</v>
      </c>
      <c r="R21" s="5">
        <v>285187</v>
      </c>
      <c r="S21" s="5">
        <v>115795</v>
      </c>
    </row>
    <row r="22" spans="1:19" ht="18.75" customHeight="1">
      <c r="A22" s="372" t="s">
        <v>401</v>
      </c>
      <c r="B22" s="32">
        <f>SUM(C22:D22)</f>
        <v>306163</v>
      </c>
      <c r="C22" s="31">
        <v>297690</v>
      </c>
      <c r="D22" s="31">
        <v>8473</v>
      </c>
      <c r="E22" s="32">
        <f>SUM(F22:G22)</f>
        <v>309174</v>
      </c>
      <c r="F22" s="31">
        <v>283760</v>
      </c>
      <c r="G22" s="31">
        <v>25414</v>
      </c>
      <c r="H22" s="32">
        <f>SUM(I22:J22)</f>
        <v>230110</v>
      </c>
      <c r="I22" s="31">
        <v>191288</v>
      </c>
      <c r="J22" s="219">
        <v>38822</v>
      </c>
      <c r="K22" s="32">
        <f>SUM(L22:M22)</f>
        <v>289127</v>
      </c>
      <c r="L22" s="31">
        <v>271300</v>
      </c>
      <c r="M22" s="31">
        <v>17827</v>
      </c>
      <c r="N22" s="32">
        <f>SUM(O22:P22)</f>
        <v>361337</v>
      </c>
      <c r="O22" s="31">
        <v>361337</v>
      </c>
      <c r="P22" s="219" t="s">
        <v>111</v>
      </c>
      <c r="Q22" s="32">
        <f>SUM(R22:S22)</f>
        <v>324631</v>
      </c>
      <c r="R22" s="5">
        <v>283756</v>
      </c>
      <c r="S22" s="5">
        <v>40875</v>
      </c>
    </row>
    <row r="23" spans="1:19" ht="18.75" customHeight="1">
      <c r="A23" s="364"/>
      <c r="B23" s="33"/>
      <c r="C23" s="33"/>
      <c r="D23" s="33"/>
      <c r="E23" s="33"/>
      <c r="F23" s="33"/>
      <c r="G23" s="33"/>
      <c r="H23" s="33"/>
      <c r="I23" s="33"/>
      <c r="J23" s="33"/>
      <c r="K23" s="33"/>
      <c r="L23" s="33"/>
      <c r="M23" s="33"/>
      <c r="N23" s="33"/>
      <c r="O23" s="33"/>
      <c r="P23" s="33"/>
      <c r="Q23" s="33"/>
      <c r="R23" s="114"/>
      <c r="S23" s="114"/>
    </row>
    <row r="24" spans="1:19" ht="18.75" customHeight="1">
      <c r="A24" s="372" t="s">
        <v>402</v>
      </c>
      <c r="B24" s="32">
        <f>SUM(C24:D24)</f>
        <v>293286</v>
      </c>
      <c r="C24" s="31">
        <v>291099</v>
      </c>
      <c r="D24" s="31">
        <v>2187</v>
      </c>
      <c r="E24" s="32">
        <f>SUM(F24:G24)</f>
        <v>281670</v>
      </c>
      <c r="F24" s="31">
        <v>281224</v>
      </c>
      <c r="G24" s="31">
        <v>446</v>
      </c>
      <c r="H24" s="32">
        <f>SUM(I24:J24)</f>
        <v>184480</v>
      </c>
      <c r="I24" s="31">
        <v>184480</v>
      </c>
      <c r="J24" s="219" t="s">
        <v>111</v>
      </c>
      <c r="K24" s="32">
        <f>SUM(L24:M24)</f>
        <v>269817</v>
      </c>
      <c r="L24" s="31">
        <v>269817</v>
      </c>
      <c r="M24" s="219" t="s">
        <v>111</v>
      </c>
      <c r="N24" s="32">
        <f>SUM(O24:P24)</f>
        <v>360222</v>
      </c>
      <c r="O24" s="31">
        <v>360222</v>
      </c>
      <c r="P24" s="219" t="s">
        <v>111</v>
      </c>
      <c r="Q24" s="32">
        <f>SUM(R24:S24)</f>
        <v>282401</v>
      </c>
      <c r="R24" s="5">
        <v>281184</v>
      </c>
      <c r="S24" s="5">
        <v>1217</v>
      </c>
    </row>
    <row r="25" spans="1:19" ht="18.75" customHeight="1">
      <c r="A25" s="372" t="s">
        <v>403</v>
      </c>
      <c r="B25" s="32">
        <f>SUM(C25:D25)</f>
        <v>294337</v>
      </c>
      <c r="C25" s="31">
        <v>293628</v>
      </c>
      <c r="D25" s="31">
        <v>709</v>
      </c>
      <c r="E25" s="32">
        <f>SUM(F25:G25)</f>
        <v>297586</v>
      </c>
      <c r="F25" s="31">
        <v>283317</v>
      </c>
      <c r="G25" s="31">
        <v>14269</v>
      </c>
      <c r="H25" s="32">
        <f>SUM(I25:J25)</f>
        <v>190563</v>
      </c>
      <c r="I25" s="31">
        <v>190563</v>
      </c>
      <c r="J25" s="219" t="s">
        <v>111</v>
      </c>
      <c r="K25" s="32">
        <f>SUM(L25:M25)</f>
        <v>278071</v>
      </c>
      <c r="L25" s="31">
        <v>270429</v>
      </c>
      <c r="M25" s="219">
        <v>7642</v>
      </c>
      <c r="N25" s="32">
        <f>SUM(O25:P25)</f>
        <v>395149</v>
      </c>
      <c r="O25" s="31">
        <v>357991</v>
      </c>
      <c r="P25" s="219">
        <v>37158</v>
      </c>
      <c r="Q25" s="32">
        <f>SUM(R25:S25)</f>
        <v>297888</v>
      </c>
      <c r="R25" s="5">
        <v>285845</v>
      </c>
      <c r="S25" s="5">
        <v>12043</v>
      </c>
    </row>
    <row r="26" spans="1:19" ht="18.75" customHeight="1">
      <c r="A26" s="372" t="s">
        <v>404</v>
      </c>
      <c r="B26" s="32">
        <f>SUM(C26:D26)</f>
        <v>302956</v>
      </c>
      <c r="C26" s="31">
        <v>300508</v>
      </c>
      <c r="D26" s="31">
        <v>2448</v>
      </c>
      <c r="E26" s="32">
        <f>SUM(F26:G26)</f>
        <v>296710</v>
      </c>
      <c r="F26" s="31">
        <v>286571</v>
      </c>
      <c r="G26" s="31">
        <v>10139</v>
      </c>
      <c r="H26" s="32">
        <f>SUM(I26:J26)</f>
        <v>201505</v>
      </c>
      <c r="I26" s="31">
        <v>201505</v>
      </c>
      <c r="J26" s="219" t="s">
        <v>111</v>
      </c>
      <c r="K26" s="32">
        <f>SUM(L26:M26)</f>
        <v>302541</v>
      </c>
      <c r="L26" s="31">
        <v>271114</v>
      </c>
      <c r="M26" s="219">
        <v>31427</v>
      </c>
      <c r="N26" s="32">
        <f>SUM(O26:P26)</f>
        <v>366010</v>
      </c>
      <c r="O26" s="31">
        <v>366010</v>
      </c>
      <c r="P26" s="219" t="s">
        <v>111</v>
      </c>
      <c r="Q26" s="32">
        <f>SUM(R26:S26)</f>
        <v>288278</v>
      </c>
      <c r="R26" s="5">
        <v>286059</v>
      </c>
      <c r="S26" s="5">
        <v>2219</v>
      </c>
    </row>
    <row r="27" spans="1:19" ht="18.75" customHeight="1">
      <c r="A27" s="372" t="s">
        <v>405</v>
      </c>
      <c r="B27" s="32">
        <f>SUM(C27:D27)</f>
        <v>866236</v>
      </c>
      <c r="C27" s="31">
        <v>303849</v>
      </c>
      <c r="D27" s="31">
        <v>562387</v>
      </c>
      <c r="E27" s="32">
        <f>SUM(F27:G27)</f>
        <v>845166</v>
      </c>
      <c r="F27" s="31">
        <v>286903</v>
      </c>
      <c r="G27" s="31">
        <v>558263</v>
      </c>
      <c r="H27" s="32">
        <f>SUM(I27:J27)</f>
        <v>301949</v>
      </c>
      <c r="I27" s="31">
        <v>197808</v>
      </c>
      <c r="J27" s="219">
        <v>104141</v>
      </c>
      <c r="K27" s="32">
        <f>SUM(L27:M27)</f>
        <v>753536</v>
      </c>
      <c r="L27" s="31">
        <v>270731</v>
      </c>
      <c r="M27" s="219">
        <v>482805</v>
      </c>
      <c r="N27" s="32">
        <f>SUM(O27:P27)</f>
        <v>1341884</v>
      </c>
      <c r="O27" s="31">
        <v>367370</v>
      </c>
      <c r="P27" s="219">
        <v>974514</v>
      </c>
      <c r="Q27" s="32">
        <f>SUM(R27:S27)</f>
        <v>841982</v>
      </c>
      <c r="R27" s="5">
        <v>287870</v>
      </c>
      <c r="S27" s="5">
        <v>554112</v>
      </c>
    </row>
    <row r="28" spans="1:19" ht="18.75" customHeight="1">
      <c r="A28" s="366"/>
      <c r="B28" s="33"/>
      <c r="C28" s="31"/>
      <c r="D28" s="31"/>
      <c r="E28" s="33"/>
      <c r="F28" s="31"/>
      <c r="G28" s="31"/>
      <c r="H28" s="33"/>
      <c r="I28" s="31"/>
      <c r="J28" s="219"/>
      <c r="K28" s="33"/>
      <c r="L28" s="31"/>
      <c r="M28" s="219"/>
      <c r="N28" s="33"/>
      <c r="O28" s="31"/>
      <c r="P28" s="219"/>
      <c r="Q28" s="33"/>
      <c r="R28" s="5"/>
      <c r="S28" s="5"/>
    </row>
    <row r="29" spans="1:19" ht="18.75" customHeight="1">
      <c r="A29" s="250" t="s">
        <v>4</v>
      </c>
      <c r="B29" s="33"/>
      <c r="C29" s="33"/>
      <c r="D29" s="33"/>
      <c r="E29" s="33"/>
      <c r="F29" s="33"/>
      <c r="G29" s="33"/>
      <c r="H29" s="33"/>
      <c r="I29" s="33"/>
      <c r="J29" s="33"/>
      <c r="K29" s="33"/>
      <c r="L29" s="33"/>
      <c r="M29" s="33"/>
      <c r="N29" s="33"/>
      <c r="O29" s="33"/>
      <c r="P29" s="33"/>
      <c r="Q29" s="33"/>
      <c r="R29" s="114"/>
      <c r="S29" s="114"/>
    </row>
    <row r="30" spans="1:19" ht="18.75" customHeight="1">
      <c r="A30" s="169" t="s">
        <v>358</v>
      </c>
      <c r="B30" s="32">
        <f>SUM(C30:D30)</f>
        <v>635459</v>
      </c>
      <c r="C30" s="31">
        <v>442941</v>
      </c>
      <c r="D30" s="31">
        <v>192518</v>
      </c>
      <c r="E30" s="32">
        <f>SUM(F30:G30)</f>
        <v>466555</v>
      </c>
      <c r="F30" s="31">
        <v>352244</v>
      </c>
      <c r="G30" s="31">
        <v>114311</v>
      </c>
      <c r="H30" s="32">
        <f>SUM(I30:J30)</f>
        <v>271595</v>
      </c>
      <c r="I30" s="31">
        <v>248068</v>
      </c>
      <c r="J30" s="31">
        <v>23527</v>
      </c>
      <c r="K30" s="32">
        <f>SUM(L30:M30)</f>
        <v>498834</v>
      </c>
      <c r="L30" s="31">
        <v>387369</v>
      </c>
      <c r="M30" s="31">
        <v>111465</v>
      </c>
      <c r="N30" s="32">
        <f>SUM(O30:P30)</f>
        <v>614307</v>
      </c>
      <c r="O30" s="31">
        <v>424295</v>
      </c>
      <c r="P30" s="31">
        <v>190012</v>
      </c>
      <c r="Q30" s="32">
        <f>SUM(R30:S30)</f>
        <v>441610</v>
      </c>
      <c r="R30" s="5">
        <v>334265</v>
      </c>
      <c r="S30" s="5">
        <v>107345</v>
      </c>
    </row>
    <row r="31" spans="1:19" ht="18.75" customHeight="1">
      <c r="A31" s="372" t="s">
        <v>391</v>
      </c>
      <c r="B31" s="32">
        <f>SUM(C31:D31)</f>
        <v>660402</v>
      </c>
      <c r="C31" s="32">
        <v>463249</v>
      </c>
      <c r="D31" s="32">
        <v>197153</v>
      </c>
      <c r="E31" s="32">
        <f>SUM(F31:G31)</f>
        <v>477876</v>
      </c>
      <c r="F31" s="32">
        <v>354368</v>
      </c>
      <c r="G31" s="32">
        <v>123508</v>
      </c>
      <c r="H31" s="32">
        <f>SUM(I31:J31)</f>
        <v>265131</v>
      </c>
      <c r="I31" s="32">
        <v>232833</v>
      </c>
      <c r="J31" s="32">
        <v>32298</v>
      </c>
      <c r="K31" s="32">
        <f>SUM(L31:M31)</f>
        <v>489580</v>
      </c>
      <c r="L31" s="32">
        <v>388109</v>
      </c>
      <c r="M31" s="32">
        <v>101471</v>
      </c>
      <c r="N31" s="32">
        <f>SUM(O31:P31)</f>
        <v>612233</v>
      </c>
      <c r="O31" s="32">
        <v>420506</v>
      </c>
      <c r="P31" s="32">
        <v>191727</v>
      </c>
      <c r="Q31" s="32">
        <f>SUM(R31:S31)</f>
        <v>464821</v>
      </c>
      <c r="R31" s="6">
        <v>344747</v>
      </c>
      <c r="S31" s="6">
        <v>120074</v>
      </c>
    </row>
    <row r="32" spans="1:19" ht="18.75" customHeight="1">
      <c r="A32" s="373" t="s">
        <v>392</v>
      </c>
      <c r="B32" s="22">
        <f>SUM(C32:D32)</f>
        <v>648637</v>
      </c>
      <c r="C32" s="22">
        <v>467214</v>
      </c>
      <c r="D32" s="22">
        <v>181423</v>
      </c>
      <c r="E32" s="22">
        <f>SUM(F32:G32)</f>
        <v>484266</v>
      </c>
      <c r="F32" s="22">
        <v>359442</v>
      </c>
      <c r="G32" s="22">
        <v>124824</v>
      </c>
      <c r="H32" s="22">
        <f>SUM(I32:J32)</f>
        <v>282451</v>
      </c>
      <c r="I32" s="22">
        <v>245327</v>
      </c>
      <c r="J32" s="22">
        <v>37124</v>
      </c>
      <c r="K32" s="22">
        <f>SUM(L32:M32)</f>
        <v>485848</v>
      </c>
      <c r="L32" s="22">
        <v>386488</v>
      </c>
      <c r="M32" s="22">
        <v>99360</v>
      </c>
      <c r="N32" s="22">
        <f>SUM(O32:P32)</f>
        <v>599596</v>
      </c>
      <c r="O32" s="22">
        <v>414767</v>
      </c>
      <c r="P32" s="22">
        <v>184829</v>
      </c>
      <c r="Q32" s="22">
        <f>SUM(R32:S32)</f>
        <v>473784</v>
      </c>
      <c r="R32" s="22">
        <v>351114</v>
      </c>
      <c r="S32" s="22">
        <v>122670</v>
      </c>
    </row>
    <row r="33" spans="1:19" ht="18.75" customHeight="1">
      <c r="A33" s="87"/>
      <c r="B33" s="33"/>
      <c r="C33" s="33"/>
      <c r="D33" s="33"/>
      <c r="E33" s="33"/>
      <c r="F33" s="33"/>
      <c r="G33" s="33"/>
      <c r="H33" s="33"/>
      <c r="I33" s="33"/>
      <c r="J33" s="33"/>
      <c r="K33" s="33"/>
      <c r="L33" s="33"/>
      <c r="M33" s="33"/>
      <c r="N33" s="33"/>
      <c r="O33" s="33"/>
      <c r="P33" s="33"/>
      <c r="Q33" s="33"/>
      <c r="R33" s="114"/>
      <c r="S33" s="114"/>
    </row>
    <row r="34" spans="1:19" ht="18.75" customHeight="1">
      <c r="A34" s="169" t="s">
        <v>357</v>
      </c>
      <c r="B34" s="32">
        <f>SUM(C34:D34)</f>
        <v>468612</v>
      </c>
      <c r="C34" s="31">
        <v>468612</v>
      </c>
      <c r="D34" s="219" t="s">
        <v>111</v>
      </c>
      <c r="E34" s="32">
        <f>SUM(F34:G34)</f>
        <v>362503</v>
      </c>
      <c r="F34" s="31">
        <v>355085</v>
      </c>
      <c r="G34" s="31">
        <v>7418</v>
      </c>
      <c r="H34" s="32">
        <f>SUM(I34:J34)</f>
        <v>232598</v>
      </c>
      <c r="I34" s="31">
        <v>232598</v>
      </c>
      <c r="J34" s="219" t="s">
        <v>111</v>
      </c>
      <c r="K34" s="32">
        <f>SUM(L34:M34)</f>
        <v>390131</v>
      </c>
      <c r="L34" s="31">
        <v>390131</v>
      </c>
      <c r="M34" s="219" t="s">
        <v>111</v>
      </c>
      <c r="N34" s="32">
        <f>SUM(O34:P34)</f>
        <v>413659</v>
      </c>
      <c r="O34" s="31">
        <v>413659</v>
      </c>
      <c r="P34" s="219" t="s">
        <v>111</v>
      </c>
      <c r="Q34" s="32">
        <f>SUM(R34:S34)</f>
        <v>361276</v>
      </c>
      <c r="R34" s="5">
        <v>345757</v>
      </c>
      <c r="S34" s="5">
        <v>15519</v>
      </c>
    </row>
    <row r="35" spans="1:19" ht="18.75" customHeight="1">
      <c r="A35" s="372" t="s">
        <v>395</v>
      </c>
      <c r="B35" s="32">
        <f>SUM(C35:D35)</f>
        <v>462189</v>
      </c>
      <c r="C35" s="31">
        <v>461733</v>
      </c>
      <c r="D35" s="219">
        <v>456</v>
      </c>
      <c r="E35" s="32">
        <f>SUM(F35:G35)</f>
        <v>358304</v>
      </c>
      <c r="F35" s="31">
        <v>357806</v>
      </c>
      <c r="G35" s="31">
        <v>498</v>
      </c>
      <c r="H35" s="32">
        <f>SUM(I35:J35)</f>
        <v>239414</v>
      </c>
      <c r="I35" s="31">
        <v>239414</v>
      </c>
      <c r="J35" s="219" t="s">
        <v>111</v>
      </c>
      <c r="K35" s="32">
        <f>SUM(L35:M35)</f>
        <v>387562</v>
      </c>
      <c r="L35" s="31">
        <v>387562</v>
      </c>
      <c r="M35" s="219" t="s">
        <v>111</v>
      </c>
      <c r="N35" s="32">
        <f>SUM(O35:P35)</f>
        <v>417664</v>
      </c>
      <c r="O35" s="31">
        <v>417664</v>
      </c>
      <c r="P35" s="219" t="s">
        <v>111</v>
      </c>
      <c r="Q35" s="32">
        <f>SUM(R35:S35)</f>
        <v>348759</v>
      </c>
      <c r="R35" s="5">
        <v>347723</v>
      </c>
      <c r="S35" s="5">
        <v>1036</v>
      </c>
    </row>
    <row r="36" spans="1:19" ht="18.75" customHeight="1">
      <c r="A36" s="372" t="s">
        <v>396</v>
      </c>
      <c r="B36" s="32">
        <f>SUM(C36:D36)</f>
        <v>479513</v>
      </c>
      <c r="C36" s="31">
        <v>478663</v>
      </c>
      <c r="D36" s="219">
        <v>850</v>
      </c>
      <c r="E36" s="32">
        <f>SUM(F36:G36)</f>
        <v>467990</v>
      </c>
      <c r="F36" s="31">
        <v>364362</v>
      </c>
      <c r="G36" s="31">
        <v>103628</v>
      </c>
      <c r="H36" s="32">
        <f>SUM(I36:J36)</f>
        <v>241109</v>
      </c>
      <c r="I36" s="31">
        <v>241109</v>
      </c>
      <c r="J36" s="219" t="s">
        <v>111</v>
      </c>
      <c r="K36" s="32">
        <f>SUM(L36:M36)</f>
        <v>424698</v>
      </c>
      <c r="L36" s="31">
        <v>387893</v>
      </c>
      <c r="M36" s="31">
        <v>36805</v>
      </c>
      <c r="N36" s="32">
        <f>SUM(O36:P36)</f>
        <v>642427</v>
      </c>
      <c r="O36" s="31">
        <v>422430</v>
      </c>
      <c r="P36" s="31">
        <v>219997</v>
      </c>
      <c r="Q36" s="32">
        <f>SUM(R36:S36)</f>
        <v>440858</v>
      </c>
      <c r="R36" s="5">
        <v>355817</v>
      </c>
      <c r="S36" s="5">
        <v>85041</v>
      </c>
    </row>
    <row r="37" spans="1:19" ht="18.75" customHeight="1">
      <c r="A37" s="372" t="s">
        <v>397</v>
      </c>
      <c r="B37" s="32">
        <f>SUM(C37:D37)</f>
        <v>466283</v>
      </c>
      <c r="C37" s="31">
        <v>466040</v>
      </c>
      <c r="D37" s="219">
        <v>243</v>
      </c>
      <c r="E37" s="32">
        <f>SUM(F37:G37)</f>
        <v>366934</v>
      </c>
      <c r="F37" s="31">
        <v>365239</v>
      </c>
      <c r="G37" s="31">
        <v>1695</v>
      </c>
      <c r="H37" s="32">
        <f>SUM(I37:J37)</f>
        <v>245399</v>
      </c>
      <c r="I37" s="31">
        <v>245399</v>
      </c>
      <c r="J37" s="219" t="s">
        <v>111</v>
      </c>
      <c r="K37" s="32">
        <f>SUM(L37:M37)</f>
        <v>396756</v>
      </c>
      <c r="L37" s="31">
        <v>396037</v>
      </c>
      <c r="M37" s="219">
        <v>719</v>
      </c>
      <c r="N37" s="32">
        <f>SUM(O37:P37)</f>
        <v>415678</v>
      </c>
      <c r="O37" s="31">
        <v>415678</v>
      </c>
      <c r="P37" s="219" t="s">
        <v>111</v>
      </c>
      <c r="Q37" s="32">
        <f>SUM(R37:S37)</f>
        <v>361972</v>
      </c>
      <c r="R37" s="5">
        <v>358706</v>
      </c>
      <c r="S37" s="5">
        <v>3266</v>
      </c>
    </row>
    <row r="38" spans="1:19" ht="18.75" customHeight="1">
      <c r="A38" s="364"/>
      <c r="B38" s="33"/>
      <c r="C38" s="33"/>
      <c r="D38" s="33"/>
      <c r="E38" s="33"/>
      <c r="F38" s="33"/>
      <c r="G38" s="33"/>
      <c r="H38" s="33"/>
      <c r="I38" s="33"/>
      <c r="J38" s="33"/>
      <c r="K38" s="33"/>
      <c r="L38" s="33"/>
      <c r="M38" s="33"/>
      <c r="N38" s="33"/>
      <c r="O38" s="33"/>
      <c r="P38" s="33"/>
      <c r="Q38" s="33"/>
      <c r="R38" s="114"/>
      <c r="S38" s="114"/>
    </row>
    <row r="39" spans="1:19" ht="18.75" customHeight="1">
      <c r="A39" s="372" t="s">
        <v>398</v>
      </c>
      <c r="B39" s="32">
        <f>SUM(C39:D39)</f>
        <v>455257</v>
      </c>
      <c r="C39" s="31">
        <v>454430</v>
      </c>
      <c r="D39" s="219">
        <v>827</v>
      </c>
      <c r="E39" s="32">
        <f>SUM(F39:G39)</f>
        <v>362026</v>
      </c>
      <c r="F39" s="31">
        <v>360816</v>
      </c>
      <c r="G39" s="31">
        <v>1210</v>
      </c>
      <c r="H39" s="32">
        <f>SUM(I39:J39)</f>
        <v>245038</v>
      </c>
      <c r="I39" s="31">
        <v>244094</v>
      </c>
      <c r="J39" s="219">
        <v>944</v>
      </c>
      <c r="K39" s="32">
        <f>SUM(L39:M39)</f>
        <v>385223</v>
      </c>
      <c r="L39" s="31">
        <v>385223</v>
      </c>
      <c r="M39" s="219" t="s">
        <v>111</v>
      </c>
      <c r="N39" s="32">
        <f>SUM(O39:P39)</f>
        <v>414780</v>
      </c>
      <c r="O39" s="31">
        <v>414780</v>
      </c>
      <c r="P39" s="219" t="s">
        <v>111</v>
      </c>
      <c r="Q39" s="32">
        <f>SUM(R39:S39)</f>
        <v>356369</v>
      </c>
      <c r="R39" s="5">
        <v>354144</v>
      </c>
      <c r="S39" s="5">
        <v>2225</v>
      </c>
    </row>
    <row r="40" spans="1:19" ht="18.75" customHeight="1">
      <c r="A40" s="372" t="s">
        <v>399</v>
      </c>
      <c r="B40" s="32">
        <f>SUM(C40:D40)</f>
        <v>1276212</v>
      </c>
      <c r="C40" s="31">
        <v>472027</v>
      </c>
      <c r="D40" s="31">
        <v>804185</v>
      </c>
      <c r="E40" s="32">
        <f>SUM(F40:G40)</f>
        <v>843659</v>
      </c>
      <c r="F40" s="31">
        <v>358635</v>
      </c>
      <c r="G40" s="31">
        <v>485024</v>
      </c>
      <c r="H40" s="32">
        <f>SUM(I40:J40)</f>
        <v>246017</v>
      </c>
      <c r="I40" s="31">
        <v>246017</v>
      </c>
      <c r="J40" s="219" t="s">
        <v>111</v>
      </c>
      <c r="K40" s="32">
        <f>SUM(L40:M40)</f>
        <v>709979</v>
      </c>
      <c r="L40" s="31">
        <v>382269</v>
      </c>
      <c r="M40" s="31">
        <v>327710</v>
      </c>
      <c r="N40" s="32">
        <f>SUM(O40:P40)</f>
        <v>1309827</v>
      </c>
      <c r="O40" s="31">
        <v>412918</v>
      </c>
      <c r="P40" s="31">
        <v>896909</v>
      </c>
      <c r="Q40" s="32">
        <f>SUM(R40:S40)</f>
        <v>786841</v>
      </c>
      <c r="R40" s="5">
        <v>350768</v>
      </c>
      <c r="S40" s="5">
        <v>436073</v>
      </c>
    </row>
    <row r="41" spans="1:19" ht="18.75" customHeight="1">
      <c r="A41" s="372" t="s">
        <v>400</v>
      </c>
      <c r="B41" s="32">
        <f>SUM(C41:D41)</f>
        <v>867023</v>
      </c>
      <c r="C41" s="31">
        <v>470164</v>
      </c>
      <c r="D41" s="31">
        <v>396859</v>
      </c>
      <c r="E41" s="32">
        <f>SUM(F41:G41)</f>
        <v>479310</v>
      </c>
      <c r="F41" s="31">
        <v>360449</v>
      </c>
      <c r="G41" s="31">
        <v>118861</v>
      </c>
      <c r="H41" s="32">
        <f>SUM(I41:J41)</f>
        <v>441541</v>
      </c>
      <c r="I41" s="31">
        <v>247398</v>
      </c>
      <c r="J41" s="219">
        <v>194143</v>
      </c>
      <c r="K41" s="32">
        <f>SUM(L41:M41)</f>
        <v>535998</v>
      </c>
      <c r="L41" s="31">
        <v>383408</v>
      </c>
      <c r="M41" s="31">
        <v>152590</v>
      </c>
      <c r="N41" s="32">
        <f>SUM(O41:P41)</f>
        <v>420522</v>
      </c>
      <c r="O41" s="31">
        <v>420522</v>
      </c>
      <c r="P41" s="219" t="s">
        <v>111</v>
      </c>
      <c r="Q41" s="32">
        <f>SUM(R41:S41)</f>
        <v>502022</v>
      </c>
      <c r="R41" s="5">
        <v>351443</v>
      </c>
      <c r="S41" s="5">
        <v>150579</v>
      </c>
    </row>
    <row r="42" spans="1:19" ht="18.75" customHeight="1">
      <c r="A42" s="372" t="s">
        <v>401</v>
      </c>
      <c r="B42" s="32">
        <f>SUM(C42:D42)</f>
        <v>464958</v>
      </c>
      <c r="C42" s="31">
        <v>464718</v>
      </c>
      <c r="D42" s="31">
        <v>240</v>
      </c>
      <c r="E42" s="32">
        <f>SUM(F42:G42)</f>
        <v>389043</v>
      </c>
      <c r="F42" s="31">
        <v>357126</v>
      </c>
      <c r="G42" s="31">
        <v>31917</v>
      </c>
      <c r="H42" s="32">
        <f>SUM(I42:J42)</f>
        <v>306778</v>
      </c>
      <c r="I42" s="31">
        <v>249261</v>
      </c>
      <c r="J42" s="219">
        <v>57517</v>
      </c>
      <c r="K42" s="32">
        <f>SUM(L42:M42)</f>
        <v>403147</v>
      </c>
      <c r="L42" s="31">
        <v>386348</v>
      </c>
      <c r="M42" s="31">
        <v>16799</v>
      </c>
      <c r="N42" s="32">
        <f>SUM(O42:P42)</f>
        <v>409861</v>
      </c>
      <c r="O42" s="31">
        <v>409861</v>
      </c>
      <c r="P42" s="219" t="s">
        <v>111</v>
      </c>
      <c r="Q42" s="32">
        <f>SUM(R42:S42)</f>
        <v>394784</v>
      </c>
      <c r="R42" s="5">
        <v>348862</v>
      </c>
      <c r="S42" s="5">
        <v>45922</v>
      </c>
    </row>
    <row r="43" spans="1:19" ht="18.75" customHeight="1">
      <c r="A43" s="364"/>
      <c r="B43" s="33"/>
      <c r="C43" s="33"/>
      <c r="D43" s="33"/>
      <c r="E43" s="33"/>
      <c r="F43" s="33"/>
      <c r="G43" s="33"/>
      <c r="H43" s="33"/>
      <c r="I43" s="33"/>
      <c r="J43" s="33"/>
      <c r="K43" s="33"/>
      <c r="L43" s="33"/>
      <c r="M43" s="33"/>
      <c r="N43" s="33"/>
      <c r="O43" s="33"/>
      <c r="P43" s="33"/>
      <c r="Q43" s="33"/>
      <c r="R43" s="114"/>
      <c r="S43" s="114"/>
    </row>
    <row r="44" spans="1:19" ht="18.75" customHeight="1">
      <c r="A44" s="372" t="s">
        <v>402</v>
      </c>
      <c r="B44" s="32">
        <f>SUM(C44:D44)</f>
        <v>479071</v>
      </c>
      <c r="C44" s="31">
        <v>477874</v>
      </c>
      <c r="D44" s="31">
        <v>1197</v>
      </c>
      <c r="E44" s="32">
        <f>SUM(F44:G44)</f>
        <v>355919</v>
      </c>
      <c r="F44" s="31">
        <v>355617</v>
      </c>
      <c r="G44" s="31">
        <v>302</v>
      </c>
      <c r="H44" s="32">
        <f>SUM(I44:J44)</f>
        <v>248808</v>
      </c>
      <c r="I44" s="31">
        <v>248808</v>
      </c>
      <c r="J44" s="219" t="s">
        <v>111</v>
      </c>
      <c r="K44" s="32">
        <f>SUM(L44:M44)</f>
        <v>386851</v>
      </c>
      <c r="L44" s="31">
        <v>386851</v>
      </c>
      <c r="M44" s="219" t="s">
        <v>111</v>
      </c>
      <c r="N44" s="32">
        <f>SUM(O44:P44)</f>
        <v>407971</v>
      </c>
      <c r="O44" s="31">
        <v>407971</v>
      </c>
      <c r="P44" s="219" t="s">
        <v>111</v>
      </c>
      <c r="Q44" s="32">
        <f>SUM(R44:S44)</f>
        <v>347288</v>
      </c>
      <c r="R44" s="5">
        <v>346672</v>
      </c>
      <c r="S44" s="5">
        <v>616</v>
      </c>
    </row>
    <row r="45" spans="1:19" ht="18.75" customHeight="1">
      <c r="A45" s="372" t="s">
        <v>403</v>
      </c>
      <c r="B45" s="32">
        <f>SUM(C45:D45)</f>
        <v>466246</v>
      </c>
      <c r="C45" s="31">
        <v>465861</v>
      </c>
      <c r="D45" s="31">
        <v>385</v>
      </c>
      <c r="E45" s="32">
        <f>SUM(F45:G45)</f>
        <v>380724</v>
      </c>
      <c r="F45" s="31">
        <v>358202</v>
      </c>
      <c r="G45" s="31">
        <v>22522</v>
      </c>
      <c r="H45" s="32">
        <f>SUM(I45:J45)</f>
        <v>247260</v>
      </c>
      <c r="I45" s="31">
        <v>247260</v>
      </c>
      <c r="J45" s="219" t="s">
        <v>111</v>
      </c>
      <c r="K45" s="32">
        <f>SUM(L45:M45)</f>
        <v>399535</v>
      </c>
      <c r="L45" s="31">
        <v>383859</v>
      </c>
      <c r="M45" s="219">
        <v>15676</v>
      </c>
      <c r="N45" s="32">
        <f>SUM(O45:P45)</f>
        <v>458634</v>
      </c>
      <c r="O45" s="31">
        <v>408955</v>
      </c>
      <c r="P45" s="219">
        <v>49679</v>
      </c>
      <c r="Q45" s="32">
        <f>SUM(R45:S45)</f>
        <v>368432</v>
      </c>
      <c r="R45" s="5">
        <v>352259</v>
      </c>
      <c r="S45" s="5">
        <v>16173</v>
      </c>
    </row>
    <row r="46" spans="1:19" ht="18.75" customHeight="1">
      <c r="A46" s="372" t="s">
        <v>404</v>
      </c>
      <c r="B46" s="32">
        <f>SUM(C46:D46)</f>
        <v>461580</v>
      </c>
      <c r="C46" s="31">
        <v>460824</v>
      </c>
      <c r="D46" s="31">
        <v>756</v>
      </c>
      <c r="E46" s="32">
        <f>SUM(F46:G46)</f>
        <v>369020</v>
      </c>
      <c r="F46" s="31">
        <v>359569</v>
      </c>
      <c r="G46" s="31">
        <v>9451</v>
      </c>
      <c r="H46" s="32">
        <f>SUM(I46:J46)</f>
        <v>255164</v>
      </c>
      <c r="I46" s="31">
        <v>255164</v>
      </c>
      <c r="J46" s="219" t="s">
        <v>111</v>
      </c>
      <c r="K46" s="32">
        <f>SUM(L46:M46)</f>
        <v>445674</v>
      </c>
      <c r="L46" s="31">
        <v>385957</v>
      </c>
      <c r="M46" s="219">
        <v>59717</v>
      </c>
      <c r="N46" s="32">
        <f>SUM(O46:P46)</f>
        <v>414884</v>
      </c>
      <c r="O46" s="31">
        <v>414884</v>
      </c>
      <c r="P46" s="219" t="s">
        <v>111</v>
      </c>
      <c r="Q46" s="32">
        <f>SUM(R46:S46)</f>
        <v>351272</v>
      </c>
      <c r="R46" s="5">
        <v>349038</v>
      </c>
      <c r="S46" s="5">
        <v>2234</v>
      </c>
    </row>
    <row r="47" spans="1:19" ht="18.75" customHeight="1">
      <c r="A47" s="372" t="s">
        <v>405</v>
      </c>
      <c r="B47" s="32">
        <f>SUM(C47:D47)</f>
        <v>1450706</v>
      </c>
      <c r="C47" s="31">
        <v>466228</v>
      </c>
      <c r="D47" s="31">
        <v>984478</v>
      </c>
      <c r="E47" s="32">
        <f>SUM(F47:G47)</f>
        <v>1068595</v>
      </c>
      <c r="F47" s="31">
        <v>360574</v>
      </c>
      <c r="G47" s="31">
        <v>708021</v>
      </c>
      <c r="H47" s="32">
        <f>SUM(I47:J47)</f>
        <v>437324</v>
      </c>
      <c r="I47" s="31">
        <v>247897</v>
      </c>
      <c r="J47" s="219">
        <v>189427</v>
      </c>
      <c r="K47" s="32">
        <f>SUM(L47:M47)</f>
        <v>951439</v>
      </c>
      <c r="L47" s="31">
        <v>382691</v>
      </c>
      <c r="M47" s="219">
        <v>568748</v>
      </c>
      <c r="N47" s="32">
        <f>SUM(O47:P47)</f>
        <v>1475649</v>
      </c>
      <c r="O47" s="31">
        <v>417598</v>
      </c>
      <c r="P47" s="219">
        <v>1058051</v>
      </c>
      <c r="Q47" s="32">
        <f>SUM(R47:S47)</f>
        <v>1046516</v>
      </c>
      <c r="R47" s="5">
        <v>352290</v>
      </c>
      <c r="S47" s="5">
        <v>694226</v>
      </c>
    </row>
    <row r="48" spans="1:19" ht="18.75" customHeight="1">
      <c r="A48" s="366"/>
      <c r="B48" s="33"/>
      <c r="C48" s="31"/>
      <c r="D48" s="31"/>
      <c r="E48" s="33"/>
      <c r="F48" s="31"/>
      <c r="G48" s="31"/>
      <c r="H48" s="33"/>
      <c r="I48" s="31"/>
      <c r="J48" s="219"/>
      <c r="K48" s="33"/>
      <c r="L48" s="31"/>
      <c r="M48" s="219"/>
      <c r="N48" s="33"/>
      <c r="O48" s="31"/>
      <c r="P48" s="219"/>
      <c r="Q48" s="33"/>
      <c r="R48" s="5"/>
      <c r="S48" s="5"/>
    </row>
    <row r="49" spans="1:19" ht="18.75" customHeight="1">
      <c r="A49" s="250" t="s">
        <v>5</v>
      </c>
      <c r="B49" s="33"/>
      <c r="C49" s="33"/>
      <c r="D49" s="33"/>
      <c r="E49" s="33"/>
      <c r="F49" s="33"/>
      <c r="G49" s="33"/>
      <c r="H49" s="33"/>
      <c r="I49" s="33"/>
      <c r="J49" s="33"/>
      <c r="K49" s="33"/>
      <c r="L49" s="33"/>
      <c r="M49" s="33"/>
      <c r="N49" s="33"/>
      <c r="O49" s="33"/>
      <c r="P49" s="33"/>
      <c r="Q49" s="33"/>
      <c r="R49" s="114"/>
      <c r="S49" s="114"/>
    </row>
    <row r="50" spans="1:19" ht="18.75" customHeight="1">
      <c r="A50" s="169" t="s">
        <v>358</v>
      </c>
      <c r="B50" s="32">
        <f>SUM(C50:D50)</f>
        <v>248350</v>
      </c>
      <c r="C50" s="31">
        <v>188491</v>
      </c>
      <c r="D50" s="31">
        <v>59859</v>
      </c>
      <c r="E50" s="32">
        <f>SUM(F50:G50)</f>
        <v>280818</v>
      </c>
      <c r="F50" s="31">
        <v>217860</v>
      </c>
      <c r="G50" s="31">
        <v>62958</v>
      </c>
      <c r="H50" s="32">
        <f>SUM(I50:J50)</f>
        <v>173468</v>
      </c>
      <c r="I50" s="31">
        <v>164641</v>
      </c>
      <c r="J50" s="31">
        <v>8827</v>
      </c>
      <c r="K50" s="32">
        <f>SUM(L50:M50)</f>
        <v>309207</v>
      </c>
      <c r="L50" s="31">
        <v>232000</v>
      </c>
      <c r="M50" s="31">
        <v>77207</v>
      </c>
      <c r="N50" s="32">
        <f>SUM(O50:P50)</f>
        <v>392063</v>
      </c>
      <c r="O50" s="31">
        <v>274874</v>
      </c>
      <c r="P50" s="31">
        <v>117189</v>
      </c>
      <c r="Q50" s="32">
        <f>SUM(R50:S50)</f>
        <v>235350</v>
      </c>
      <c r="R50" s="5">
        <v>186469</v>
      </c>
      <c r="S50" s="5">
        <v>48881</v>
      </c>
    </row>
    <row r="51" spans="1:19" ht="18.75" customHeight="1">
      <c r="A51" s="372" t="s">
        <v>391</v>
      </c>
      <c r="B51" s="32">
        <f>SUM(C51:D51)</f>
        <v>257013</v>
      </c>
      <c r="C51" s="32">
        <v>194292</v>
      </c>
      <c r="D51" s="32">
        <v>62721</v>
      </c>
      <c r="E51" s="32">
        <f>SUM(F51:G51)</f>
        <v>287121</v>
      </c>
      <c r="F51" s="32">
        <v>220096</v>
      </c>
      <c r="G51" s="32">
        <v>67025</v>
      </c>
      <c r="H51" s="32">
        <f>SUM(I51:J51)</f>
        <v>180704</v>
      </c>
      <c r="I51" s="32">
        <v>170759</v>
      </c>
      <c r="J51" s="32">
        <v>9945</v>
      </c>
      <c r="K51" s="32">
        <f>SUM(L51:M51)</f>
        <v>308230</v>
      </c>
      <c r="L51" s="32">
        <v>235329</v>
      </c>
      <c r="M51" s="32">
        <v>72901</v>
      </c>
      <c r="N51" s="32">
        <f>SUM(O51:P51)</f>
        <v>403448</v>
      </c>
      <c r="O51" s="32">
        <v>285367</v>
      </c>
      <c r="P51" s="32">
        <v>118081</v>
      </c>
      <c r="Q51" s="32">
        <f>SUM(R51:S51)</f>
        <v>240288</v>
      </c>
      <c r="R51" s="6">
        <v>182221</v>
      </c>
      <c r="S51" s="6">
        <v>58067</v>
      </c>
    </row>
    <row r="52" spans="1:19" ht="18.75" customHeight="1">
      <c r="A52" s="373" t="s">
        <v>392</v>
      </c>
      <c r="B52" s="22">
        <f>SUM(C52:D52)</f>
        <v>245072</v>
      </c>
      <c r="C52" s="22">
        <v>191485</v>
      </c>
      <c r="D52" s="22">
        <v>53587</v>
      </c>
      <c r="E52" s="22">
        <f>SUM(F52:G52)</f>
        <v>294520</v>
      </c>
      <c r="F52" s="22">
        <v>223511</v>
      </c>
      <c r="G52" s="22">
        <v>71009</v>
      </c>
      <c r="H52" s="22">
        <f>SUM(I52:J52)</f>
        <v>164553</v>
      </c>
      <c r="I52" s="22">
        <v>154866</v>
      </c>
      <c r="J52" s="22">
        <v>9687</v>
      </c>
      <c r="K52" s="22">
        <f>SUM(L52:M52)</f>
        <v>313450</v>
      </c>
      <c r="L52" s="22">
        <v>239816</v>
      </c>
      <c r="M52" s="22">
        <v>73634</v>
      </c>
      <c r="N52" s="22">
        <f>SUM(O52:P52)</f>
        <v>441290</v>
      </c>
      <c r="O52" s="22">
        <v>303930</v>
      </c>
      <c r="P52" s="22">
        <v>137360</v>
      </c>
      <c r="Q52" s="22">
        <f>SUM(R52:S52)</f>
        <v>242264</v>
      </c>
      <c r="R52" s="22">
        <v>183748</v>
      </c>
      <c r="S52" s="22">
        <v>58516</v>
      </c>
    </row>
    <row r="53" spans="1:19" ht="18.75" customHeight="1">
      <c r="A53" s="87"/>
      <c r="B53" s="33"/>
      <c r="C53" s="31"/>
      <c r="D53" s="31"/>
      <c r="E53" s="33"/>
      <c r="F53" s="31"/>
      <c r="G53" s="31"/>
      <c r="H53" s="33"/>
      <c r="I53" s="31"/>
      <c r="J53" s="31"/>
      <c r="K53" s="33"/>
      <c r="L53" s="31"/>
      <c r="M53" s="31"/>
      <c r="N53" s="33"/>
      <c r="O53" s="31"/>
      <c r="P53" s="31"/>
      <c r="Q53" s="33"/>
      <c r="R53" s="5"/>
      <c r="S53" s="5"/>
    </row>
    <row r="54" spans="1:19" ht="18.75" customHeight="1">
      <c r="A54" s="169" t="s">
        <v>357</v>
      </c>
      <c r="B54" s="32">
        <f>SUM(C54:D54)</f>
        <v>190512</v>
      </c>
      <c r="C54" s="31">
        <v>187421</v>
      </c>
      <c r="D54" s="219">
        <v>3091</v>
      </c>
      <c r="E54" s="32">
        <f>SUM(F54:G54)</f>
        <v>226675</v>
      </c>
      <c r="F54" s="31">
        <v>225528</v>
      </c>
      <c r="G54" s="31">
        <v>1147</v>
      </c>
      <c r="H54" s="32">
        <f>SUM(I54:J54)</f>
        <v>166470</v>
      </c>
      <c r="I54" s="31">
        <v>166470</v>
      </c>
      <c r="J54" s="219" t="s">
        <v>111</v>
      </c>
      <c r="K54" s="32">
        <f>SUM(L54:M54)</f>
        <v>241174</v>
      </c>
      <c r="L54" s="31">
        <v>241064</v>
      </c>
      <c r="M54" s="31">
        <v>110</v>
      </c>
      <c r="N54" s="32">
        <f>SUM(O54:P54)</f>
        <v>306176</v>
      </c>
      <c r="O54" s="31">
        <v>306176</v>
      </c>
      <c r="P54" s="219" t="s">
        <v>111</v>
      </c>
      <c r="Q54" s="32">
        <f>SUM(R54:S54)</f>
        <v>185610</v>
      </c>
      <c r="R54" s="5">
        <v>181325</v>
      </c>
      <c r="S54" s="5">
        <v>4285</v>
      </c>
    </row>
    <row r="55" spans="1:19" ht="18.75" customHeight="1">
      <c r="A55" s="372" t="s">
        <v>395</v>
      </c>
      <c r="B55" s="32">
        <f>SUM(C55:D55)</f>
        <v>194070</v>
      </c>
      <c r="C55" s="31">
        <v>182355</v>
      </c>
      <c r="D55" s="31">
        <v>11715</v>
      </c>
      <c r="E55" s="32">
        <f>SUM(F55:G55)</f>
        <v>223776</v>
      </c>
      <c r="F55" s="31">
        <v>223521</v>
      </c>
      <c r="G55" s="31">
        <v>255</v>
      </c>
      <c r="H55" s="32">
        <f>SUM(I55:J55)</f>
        <v>151368</v>
      </c>
      <c r="I55" s="31">
        <v>151368</v>
      </c>
      <c r="J55" s="219" t="s">
        <v>111</v>
      </c>
      <c r="K55" s="32">
        <f>SUM(L55:M55)</f>
        <v>242922</v>
      </c>
      <c r="L55" s="31">
        <v>242922</v>
      </c>
      <c r="M55" s="219" t="s">
        <v>111</v>
      </c>
      <c r="N55" s="32">
        <f>SUM(O55:P55)</f>
        <v>308961</v>
      </c>
      <c r="O55" s="31">
        <v>308961</v>
      </c>
      <c r="P55" s="219" t="s">
        <v>111</v>
      </c>
      <c r="Q55" s="32">
        <f>SUM(R55:S55)</f>
        <v>177044</v>
      </c>
      <c r="R55" s="5">
        <v>176035</v>
      </c>
      <c r="S55" s="5">
        <v>1009</v>
      </c>
    </row>
    <row r="56" spans="1:19" ht="18.75" customHeight="1">
      <c r="A56" s="372" t="s">
        <v>396</v>
      </c>
      <c r="B56" s="32">
        <f>SUM(C56:D56)</f>
        <v>198672</v>
      </c>
      <c r="C56" s="31">
        <v>198339</v>
      </c>
      <c r="D56" s="219">
        <v>333</v>
      </c>
      <c r="E56" s="32">
        <f>SUM(F56:G56)</f>
        <v>269635</v>
      </c>
      <c r="F56" s="31">
        <v>221844</v>
      </c>
      <c r="G56" s="31">
        <v>47791</v>
      </c>
      <c r="H56" s="32">
        <f>SUM(I56:J56)</f>
        <v>159409</v>
      </c>
      <c r="I56" s="31">
        <v>159409</v>
      </c>
      <c r="J56" s="219" t="s">
        <v>111</v>
      </c>
      <c r="K56" s="32">
        <f>SUM(L56:M56)</f>
        <v>251853</v>
      </c>
      <c r="L56" s="31">
        <v>235693</v>
      </c>
      <c r="M56" s="31">
        <v>16160</v>
      </c>
      <c r="N56" s="32">
        <f>SUM(O56:P56)</f>
        <v>465091</v>
      </c>
      <c r="O56" s="31">
        <v>308732</v>
      </c>
      <c r="P56" s="31">
        <v>156359</v>
      </c>
      <c r="Q56" s="32">
        <f>SUM(R56:S56)</f>
        <v>237746</v>
      </c>
      <c r="R56" s="5">
        <v>179324</v>
      </c>
      <c r="S56" s="5">
        <v>58422</v>
      </c>
    </row>
    <row r="57" spans="1:19" ht="18.75" customHeight="1">
      <c r="A57" s="372" t="s">
        <v>397</v>
      </c>
      <c r="B57" s="32">
        <f>SUM(C57:D57)</f>
        <v>178991</v>
      </c>
      <c r="C57" s="31">
        <v>177004</v>
      </c>
      <c r="D57" s="219">
        <v>1987</v>
      </c>
      <c r="E57" s="32">
        <f>SUM(F57:G57)</f>
        <v>225146</v>
      </c>
      <c r="F57" s="31">
        <v>224128</v>
      </c>
      <c r="G57" s="31">
        <v>1018</v>
      </c>
      <c r="H57" s="32">
        <f>SUM(I57:J57)</f>
        <v>148188</v>
      </c>
      <c r="I57" s="31">
        <v>148188</v>
      </c>
      <c r="J57" s="219" t="s">
        <v>111</v>
      </c>
      <c r="K57" s="32">
        <f>SUM(L57:M57)</f>
        <v>240566</v>
      </c>
      <c r="L57" s="31">
        <v>239800</v>
      </c>
      <c r="M57" s="31">
        <v>766</v>
      </c>
      <c r="N57" s="32">
        <f>SUM(O57:P57)</f>
        <v>306770</v>
      </c>
      <c r="O57" s="31">
        <v>306770</v>
      </c>
      <c r="P57" s="219" t="s">
        <v>111</v>
      </c>
      <c r="Q57" s="32">
        <f>SUM(R57:S57)</f>
        <v>192672</v>
      </c>
      <c r="R57" s="5">
        <v>190020</v>
      </c>
      <c r="S57" s="5">
        <v>2652</v>
      </c>
    </row>
    <row r="58" spans="1:19" ht="18.75" customHeight="1">
      <c r="A58" s="364"/>
      <c r="B58" s="33"/>
      <c r="C58" s="33"/>
      <c r="D58" s="33"/>
      <c r="E58" s="33"/>
      <c r="F58" s="33"/>
      <c r="G58" s="33"/>
      <c r="H58" s="33"/>
      <c r="I58" s="33"/>
      <c r="J58" s="33"/>
      <c r="K58" s="33"/>
      <c r="L58" s="33"/>
      <c r="M58" s="33"/>
      <c r="N58" s="33"/>
      <c r="O58" s="33"/>
      <c r="P58" s="33"/>
      <c r="Q58" s="33"/>
      <c r="R58" s="114"/>
      <c r="S58" s="114"/>
    </row>
    <row r="59" spans="1:19" ht="18.75" customHeight="1">
      <c r="A59" s="372" t="s">
        <v>398</v>
      </c>
      <c r="B59" s="32">
        <f>SUM(C59:D59)</f>
        <v>194846</v>
      </c>
      <c r="C59" s="31">
        <v>192154</v>
      </c>
      <c r="D59" s="219">
        <v>2692</v>
      </c>
      <c r="E59" s="32">
        <f>SUM(F59:G59)</f>
        <v>225338</v>
      </c>
      <c r="F59" s="31">
        <v>224508</v>
      </c>
      <c r="G59" s="31">
        <v>830</v>
      </c>
      <c r="H59" s="32">
        <f>SUM(I59:J59)</f>
        <v>158762</v>
      </c>
      <c r="I59" s="31">
        <v>158277</v>
      </c>
      <c r="J59" s="219">
        <v>485</v>
      </c>
      <c r="K59" s="32">
        <f>SUM(L59:M59)</f>
        <v>239767</v>
      </c>
      <c r="L59" s="31">
        <v>239767</v>
      </c>
      <c r="M59" s="219" t="s">
        <v>111</v>
      </c>
      <c r="N59" s="32">
        <f>SUM(O59:P59)</f>
        <v>300075</v>
      </c>
      <c r="O59" s="31">
        <v>300075</v>
      </c>
      <c r="P59" s="219" t="s">
        <v>111</v>
      </c>
      <c r="Q59" s="32">
        <f>SUM(R59:S59)</f>
        <v>192126</v>
      </c>
      <c r="R59" s="5">
        <v>189258</v>
      </c>
      <c r="S59" s="5">
        <v>2868</v>
      </c>
    </row>
    <row r="60" spans="1:19" ht="18.75" customHeight="1">
      <c r="A60" s="372" t="s">
        <v>399</v>
      </c>
      <c r="B60" s="32">
        <f>SUM(C60:D60)</f>
        <v>361699</v>
      </c>
      <c r="C60" s="31">
        <v>173778</v>
      </c>
      <c r="D60" s="31">
        <v>187921</v>
      </c>
      <c r="E60" s="32">
        <f>SUM(F60:G60)</f>
        <v>452885</v>
      </c>
      <c r="F60" s="31">
        <v>224077</v>
      </c>
      <c r="G60" s="31">
        <v>228808</v>
      </c>
      <c r="H60" s="32">
        <f>SUM(I60:J60)</f>
        <v>160886</v>
      </c>
      <c r="I60" s="31">
        <v>160886</v>
      </c>
      <c r="J60" s="219" t="s">
        <v>111</v>
      </c>
      <c r="K60" s="32">
        <f>SUM(L60:M60)</f>
        <v>425521</v>
      </c>
      <c r="L60" s="31">
        <v>240188</v>
      </c>
      <c r="M60" s="31">
        <v>185333</v>
      </c>
      <c r="N60" s="32">
        <f>SUM(O60:P60)</f>
        <v>902440</v>
      </c>
      <c r="O60" s="31">
        <v>303436</v>
      </c>
      <c r="P60" s="31">
        <v>599004</v>
      </c>
      <c r="Q60" s="32">
        <f>SUM(R60:S60)</f>
        <v>375809</v>
      </c>
      <c r="R60" s="5">
        <v>183387</v>
      </c>
      <c r="S60" s="5">
        <v>192422</v>
      </c>
    </row>
    <row r="61" spans="1:19" ht="18.75" customHeight="1">
      <c r="A61" s="372" t="s">
        <v>400</v>
      </c>
      <c r="B61" s="32">
        <f>SUM(C61:D61)</f>
        <v>337179</v>
      </c>
      <c r="C61" s="31">
        <v>202318</v>
      </c>
      <c r="D61" s="31">
        <v>134861</v>
      </c>
      <c r="E61" s="32">
        <f>SUM(F61:G61)</f>
        <v>315318</v>
      </c>
      <c r="F61" s="31">
        <v>220939</v>
      </c>
      <c r="G61" s="31">
        <v>94379</v>
      </c>
      <c r="H61" s="32">
        <f>SUM(I61:J61)</f>
        <v>181641</v>
      </c>
      <c r="I61" s="31">
        <v>138494</v>
      </c>
      <c r="J61" s="219">
        <v>43147</v>
      </c>
      <c r="K61" s="32">
        <f>SUM(L61:M61)</f>
        <v>407329</v>
      </c>
      <c r="L61" s="31">
        <v>239794</v>
      </c>
      <c r="M61" s="31">
        <v>167535</v>
      </c>
      <c r="N61" s="32">
        <f>SUM(O61:P61)</f>
        <v>299474</v>
      </c>
      <c r="O61" s="31">
        <v>299474</v>
      </c>
      <c r="P61" s="219" t="s">
        <v>111</v>
      </c>
      <c r="Q61" s="32">
        <f>SUM(R61:S61)</f>
        <v>247639</v>
      </c>
      <c r="R61" s="5">
        <v>184635</v>
      </c>
      <c r="S61" s="5">
        <v>63004</v>
      </c>
    </row>
    <row r="62" spans="1:19" ht="18.75" customHeight="1">
      <c r="A62" s="372" t="s">
        <v>401</v>
      </c>
      <c r="B62" s="32">
        <f>SUM(C62:D62)</f>
        <v>220635</v>
      </c>
      <c r="C62" s="31">
        <v>207727</v>
      </c>
      <c r="D62" s="31">
        <v>12908</v>
      </c>
      <c r="E62" s="32">
        <f>SUM(F62:G62)</f>
        <v>243569</v>
      </c>
      <c r="F62" s="31">
        <v>223496</v>
      </c>
      <c r="G62" s="31">
        <v>20073</v>
      </c>
      <c r="H62" s="32">
        <f>SUM(I62:J62)</f>
        <v>175762</v>
      </c>
      <c r="I62" s="31">
        <v>150192</v>
      </c>
      <c r="J62" s="219">
        <v>25570</v>
      </c>
      <c r="K62" s="32">
        <f>SUM(L62:M62)</f>
        <v>258469</v>
      </c>
      <c r="L62" s="31">
        <v>240365</v>
      </c>
      <c r="M62" s="31">
        <v>18104</v>
      </c>
      <c r="N62" s="32">
        <f>SUM(O62:P62)</f>
        <v>303123</v>
      </c>
      <c r="O62" s="31">
        <v>303123</v>
      </c>
      <c r="P62" s="219" t="s">
        <v>111</v>
      </c>
      <c r="Q62" s="32">
        <f>SUM(R62:S62)</f>
        <v>217392</v>
      </c>
      <c r="R62" s="5">
        <v>184232</v>
      </c>
      <c r="S62" s="5">
        <v>33160</v>
      </c>
    </row>
    <row r="63" spans="1:19" ht="18.75" customHeight="1">
      <c r="A63" s="364"/>
      <c r="B63" s="33"/>
      <c r="C63" s="33"/>
      <c r="D63" s="33"/>
      <c r="E63" s="33"/>
      <c r="F63" s="33"/>
      <c r="G63" s="33"/>
      <c r="H63" s="33"/>
      <c r="I63" s="33"/>
      <c r="J63" s="33"/>
      <c r="K63" s="33"/>
      <c r="L63" s="33"/>
      <c r="M63" s="33"/>
      <c r="N63" s="33"/>
      <c r="O63" s="33"/>
      <c r="P63" s="33"/>
      <c r="Q63" s="33"/>
      <c r="R63" s="114"/>
      <c r="S63" s="114"/>
    </row>
    <row r="64" spans="1:19" ht="18.75" customHeight="1">
      <c r="A64" s="372" t="s">
        <v>402</v>
      </c>
      <c r="B64" s="32">
        <f>SUM(C64:D64)</f>
        <v>190594</v>
      </c>
      <c r="C64" s="31">
        <v>187859</v>
      </c>
      <c r="D64" s="31">
        <v>2735</v>
      </c>
      <c r="E64" s="32">
        <f>SUM(F64:G64)</f>
        <v>220536</v>
      </c>
      <c r="F64" s="31">
        <v>219973</v>
      </c>
      <c r="G64" s="31">
        <v>563</v>
      </c>
      <c r="H64" s="32">
        <f>SUM(I64:J64)</f>
        <v>138993</v>
      </c>
      <c r="I64" s="31">
        <v>138993</v>
      </c>
      <c r="J64" s="219" t="s">
        <v>111</v>
      </c>
      <c r="K64" s="32">
        <f>SUM(L64:M64)</f>
        <v>237968</v>
      </c>
      <c r="L64" s="31">
        <v>237968</v>
      </c>
      <c r="M64" s="219" t="s">
        <v>111</v>
      </c>
      <c r="N64" s="32">
        <f>SUM(O64:P64)</f>
        <v>302948</v>
      </c>
      <c r="O64" s="31">
        <v>302948</v>
      </c>
      <c r="P64" s="219" t="s">
        <v>111</v>
      </c>
      <c r="Q64" s="32">
        <f>SUM(R64:S64)</f>
        <v>183009</v>
      </c>
      <c r="R64" s="5">
        <v>180871</v>
      </c>
      <c r="S64" s="5">
        <v>2138</v>
      </c>
    </row>
    <row r="65" spans="1:19" ht="18.75" customHeight="1">
      <c r="A65" s="372" t="s">
        <v>403</v>
      </c>
      <c r="B65" s="32">
        <f>SUM(C65:D65)</f>
        <v>190503</v>
      </c>
      <c r="C65" s="31">
        <v>189599</v>
      </c>
      <c r="D65" s="31">
        <v>904</v>
      </c>
      <c r="E65" s="32">
        <f>SUM(F65:G65)</f>
        <v>229466</v>
      </c>
      <c r="F65" s="31">
        <v>221959</v>
      </c>
      <c r="G65" s="31">
        <v>7507</v>
      </c>
      <c r="H65" s="32">
        <f>SUM(I65:J65)</f>
        <v>151929</v>
      </c>
      <c r="I65" s="31">
        <v>151929</v>
      </c>
      <c r="J65" s="219" t="s">
        <v>111</v>
      </c>
      <c r="K65" s="32">
        <f>SUM(L65:M65)</f>
        <v>245466</v>
      </c>
      <c r="L65" s="31">
        <v>239981</v>
      </c>
      <c r="M65" s="219">
        <v>5485</v>
      </c>
      <c r="N65" s="32">
        <f>SUM(O65:P65)</f>
        <v>317829</v>
      </c>
      <c r="O65" s="31">
        <v>295920</v>
      </c>
      <c r="P65" s="219">
        <v>21909</v>
      </c>
      <c r="Q65" s="32">
        <f>SUM(R65:S65)</f>
        <v>189607</v>
      </c>
      <c r="R65" s="5">
        <v>183904</v>
      </c>
      <c r="S65" s="5">
        <v>5703</v>
      </c>
    </row>
    <row r="66" spans="1:19" ht="18.75" customHeight="1">
      <c r="A66" s="372" t="s">
        <v>404</v>
      </c>
      <c r="B66" s="32">
        <f>SUM(C66:D66)</f>
        <v>202724</v>
      </c>
      <c r="C66" s="31">
        <v>199206</v>
      </c>
      <c r="D66" s="31">
        <v>3518</v>
      </c>
      <c r="E66" s="32">
        <f>SUM(F66:G66)</f>
        <v>236907</v>
      </c>
      <c r="F66" s="31">
        <v>226198</v>
      </c>
      <c r="G66" s="31">
        <v>10709</v>
      </c>
      <c r="H66" s="32">
        <f>SUM(I66:J66)</f>
        <v>166538</v>
      </c>
      <c r="I66" s="31">
        <v>166538</v>
      </c>
      <c r="J66" s="219" t="s">
        <v>111</v>
      </c>
      <c r="K66" s="32">
        <f>SUM(L66:M66)</f>
        <v>263779</v>
      </c>
      <c r="L66" s="31">
        <v>240013</v>
      </c>
      <c r="M66" s="219">
        <v>23766</v>
      </c>
      <c r="N66" s="32">
        <f>SUM(O66:P66)</f>
        <v>305931</v>
      </c>
      <c r="O66" s="31">
        <v>305931</v>
      </c>
      <c r="P66" s="219" t="s">
        <v>111</v>
      </c>
      <c r="Q66" s="32">
        <f>SUM(R66:S66)</f>
        <v>188060</v>
      </c>
      <c r="R66" s="5">
        <v>185865</v>
      </c>
      <c r="S66" s="5">
        <v>2195</v>
      </c>
    </row>
    <row r="67" spans="1:19" ht="18.75" customHeight="1">
      <c r="A67" s="374" t="s">
        <v>405</v>
      </c>
      <c r="B67" s="34">
        <f>SUM(C67:D67)</f>
        <v>502381</v>
      </c>
      <c r="C67" s="34">
        <v>202762</v>
      </c>
      <c r="D67" s="34">
        <v>299619</v>
      </c>
      <c r="E67" s="34">
        <f>SUM(F67:G67)</f>
        <v>660317</v>
      </c>
      <c r="F67" s="34">
        <v>225953</v>
      </c>
      <c r="G67" s="34">
        <v>434364</v>
      </c>
      <c r="H67" s="34">
        <f>SUM(I67:J67)</f>
        <v>214339</v>
      </c>
      <c r="I67" s="34">
        <v>165392</v>
      </c>
      <c r="J67" s="146">
        <v>48947</v>
      </c>
      <c r="K67" s="34">
        <f>SUM(L67:M67)</f>
        <v>699630</v>
      </c>
      <c r="L67" s="34">
        <v>240234</v>
      </c>
      <c r="M67" s="146">
        <v>459396</v>
      </c>
      <c r="N67" s="34">
        <f>SUM(O67:P67)</f>
        <v>1178042</v>
      </c>
      <c r="O67" s="34">
        <v>305848</v>
      </c>
      <c r="P67" s="146">
        <v>872194</v>
      </c>
      <c r="Q67" s="34">
        <f>SUM(R67:S67)</f>
        <v>516651</v>
      </c>
      <c r="R67" s="112">
        <v>185404</v>
      </c>
      <c r="S67" s="112">
        <v>331247</v>
      </c>
    </row>
    <row r="68" spans="1:19" ht="18.75" customHeight="1">
      <c r="A68" s="8" t="s">
        <v>304</v>
      </c>
      <c r="B68" s="4"/>
      <c r="C68" s="4"/>
      <c r="D68" s="4"/>
      <c r="E68" s="4"/>
      <c r="F68" s="4"/>
      <c r="G68" s="4"/>
      <c r="H68" s="4"/>
      <c r="I68" s="4"/>
      <c r="J68" s="4"/>
      <c r="K68" s="4"/>
      <c r="L68" s="4"/>
      <c r="M68" s="4"/>
      <c r="N68" s="4"/>
      <c r="O68" s="4"/>
      <c r="P68" s="4"/>
      <c r="Q68" s="4"/>
      <c r="R68" s="4"/>
      <c r="S68" s="4"/>
    </row>
    <row r="69" spans="1:19" ht="18.75" customHeight="1">
      <c r="A69" s="8"/>
      <c r="B69" s="4"/>
      <c r="C69" s="4"/>
      <c r="D69" s="4"/>
      <c r="E69" s="4"/>
      <c r="F69" s="4"/>
      <c r="G69" s="4"/>
      <c r="H69" s="4"/>
      <c r="I69" s="4"/>
      <c r="J69" s="4"/>
      <c r="K69" s="4"/>
      <c r="L69" s="4"/>
      <c r="M69" s="4"/>
      <c r="N69" s="4"/>
      <c r="O69" s="4"/>
      <c r="P69" s="4"/>
      <c r="Q69" s="4"/>
      <c r="R69" s="4"/>
      <c r="S69" s="4"/>
    </row>
    <row r="70" spans="1:19" ht="18.75" customHeight="1">
      <c r="A70" s="8"/>
      <c r="B70" s="4"/>
      <c r="C70" s="4"/>
      <c r="D70" s="4"/>
      <c r="E70" s="4"/>
      <c r="F70" s="4"/>
      <c r="G70" s="4"/>
      <c r="H70" s="4"/>
      <c r="I70" s="4"/>
      <c r="J70" s="4"/>
      <c r="K70" s="4"/>
      <c r="L70" s="4"/>
      <c r="M70" s="4"/>
      <c r="N70" s="4"/>
      <c r="O70" s="4"/>
      <c r="P70" s="4"/>
      <c r="Q70" s="4"/>
      <c r="R70" s="4"/>
      <c r="S70" s="4"/>
    </row>
    <row r="71" spans="1:19" ht="18.75" customHeight="1">
      <c r="A71" s="8"/>
      <c r="B71" s="4"/>
      <c r="C71" s="4"/>
      <c r="D71" s="4"/>
      <c r="E71" s="4"/>
      <c r="F71" s="4"/>
      <c r="G71" s="4"/>
      <c r="H71" s="4"/>
      <c r="I71" s="4"/>
      <c r="J71" s="4"/>
      <c r="K71" s="4"/>
      <c r="L71" s="4"/>
      <c r="M71" s="4"/>
      <c r="N71" s="4"/>
      <c r="O71" s="4"/>
      <c r="P71" s="4"/>
      <c r="Q71" s="4"/>
      <c r="R71" s="4"/>
      <c r="S71" s="4"/>
    </row>
  </sheetData>
  <sheetProtection/>
  <mergeCells count="27">
    <mergeCell ref="R7:R8"/>
    <mergeCell ref="S7:S8"/>
    <mergeCell ref="A3:S3"/>
    <mergeCell ref="L7:L8"/>
    <mergeCell ref="M7:M8"/>
    <mergeCell ref="N7:N8"/>
    <mergeCell ref="O7:O8"/>
    <mergeCell ref="P7:P8"/>
    <mergeCell ref="Q7:Q8"/>
    <mergeCell ref="F7:F8"/>
    <mergeCell ref="G7:G8"/>
    <mergeCell ref="H7:H8"/>
    <mergeCell ref="I7:I8"/>
    <mergeCell ref="J7:J8"/>
    <mergeCell ref="K7:K8"/>
    <mergeCell ref="B7:B8"/>
    <mergeCell ref="C7:C8"/>
    <mergeCell ref="D7:D8"/>
    <mergeCell ref="E7:E8"/>
    <mergeCell ref="E6:G6"/>
    <mergeCell ref="H6:J6"/>
    <mergeCell ref="K6:M6"/>
    <mergeCell ref="N6:P6"/>
    <mergeCell ref="Q6:S6"/>
    <mergeCell ref="A7:A8"/>
    <mergeCell ref="B5:D6"/>
    <mergeCell ref="E5:S5"/>
  </mergeCells>
  <printOptions horizontalCentered="1"/>
  <pageMargins left="0.5118110236220472" right="0.5118110236220472" top="0.5511811023622047" bottom="0.35433070866141736" header="0" footer="0"/>
  <pageSetup fitToHeight="1" fitToWidth="1" horizontalDpi="600" verticalDpi="600" orientation="landscape" paperSize="8" scale="6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G72"/>
  <sheetViews>
    <sheetView zoomScalePageLayoutView="0" workbookViewId="0" topLeftCell="A1">
      <selection activeCell="A1" sqref="A1"/>
    </sheetView>
  </sheetViews>
  <sheetFormatPr defaultColWidth="8.796875" defaultRowHeight="18.75" customHeight="1"/>
  <cols>
    <col min="1" max="1" width="14.5" style="0" customWidth="1"/>
    <col min="2" max="16384" width="8.09765625" style="0" customWidth="1"/>
  </cols>
  <sheetData>
    <row r="1" spans="1:33" ht="18.75" customHeight="1">
      <c r="A1" s="62" t="s">
        <v>412</v>
      </c>
      <c r="AG1" s="64" t="s">
        <v>437</v>
      </c>
    </row>
    <row r="3" spans="1:33" ht="18.75" customHeight="1">
      <c r="A3" s="35" t="s">
        <v>436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4" spans="1:33" ht="18.75" customHeight="1" thickBot="1">
      <c r="A4" s="394" t="s">
        <v>389</v>
      </c>
      <c r="B4" s="394"/>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4"/>
      <c r="AD4" s="4"/>
      <c r="AE4" s="4"/>
      <c r="AF4" s="4"/>
      <c r="AG4" s="107" t="s">
        <v>435</v>
      </c>
    </row>
    <row r="5" spans="1:33" ht="18.75" customHeight="1">
      <c r="A5" s="371" t="s">
        <v>387</v>
      </c>
      <c r="B5" s="102" t="s">
        <v>434</v>
      </c>
      <c r="C5" s="101"/>
      <c r="D5" s="101"/>
      <c r="E5" s="105"/>
      <c r="F5" s="110" t="s">
        <v>433</v>
      </c>
      <c r="G5" s="101"/>
      <c r="H5" s="101"/>
      <c r="I5" s="105"/>
      <c r="J5" s="102" t="s">
        <v>432</v>
      </c>
      <c r="K5" s="101"/>
      <c r="L5" s="101"/>
      <c r="M5" s="105"/>
      <c r="N5" s="55" t="s">
        <v>438</v>
      </c>
      <c r="O5" s="144"/>
      <c r="P5" s="144"/>
      <c r="Q5" s="144"/>
      <c r="R5" s="144"/>
      <c r="S5" s="144"/>
      <c r="T5" s="144"/>
      <c r="U5" s="144"/>
      <c r="V5" s="144"/>
      <c r="W5" s="144"/>
      <c r="X5" s="144"/>
      <c r="Y5" s="144"/>
      <c r="Z5" s="144"/>
      <c r="AA5" s="144"/>
      <c r="AB5" s="144"/>
      <c r="AC5" s="144"/>
      <c r="AD5" s="144"/>
      <c r="AE5" s="144"/>
      <c r="AF5" s="144"/>
      <c r="AG5" s="144"/>
    </row>
    <row r="6" spans="1:33" ht="18.75" customHeight="1">
      <c r="A6" s="389"/>
      <c r="B6" s="97"/>
      <c r="C6" s="96"/>
      <c r="D6" s="96"/>
      <c r="E6" s="95"/>
      <c r="F6" s="97"/>
      <c r="G6" s="96"/>
      <c r="H6" s="96"/>
      <c r="I6" s="95"/>
      <c r="J6" s="97"/>
      <c r="K6" s="96"/>
      <c r="L6" s="96"/>
      <c r="M6" s="95"/>
      <c r="N6" s="162" t="s">
        <v>428</v>
      </c>
      <c r="O6" s="161"/>
      <c r="P6" s="161"/>
      <c r="Q6" s="160"/>
      <c r="R6" s="162" t="s">
        <v>427</v>
      </c>
      <c r="S6" s="161"/>
      <c r="T6" s="161"/>
      <c r="U6" s="160"/>
      <c r="V6" s="393" t="s">
        <v>426</v>
      </c>
      <c r="W6" s="391"/>
      <c r="X6" s="391"/>
      <c r="Y6" s="390"/>
      <c r="Z6" s="392" t="s">
        <v>425</v>
      </c>
      <c r="AA6" s="391"/>
      <c r="AB6" s="391"/>
      <c r="AC6" s="390"/>
      <c r="AD6" s="392" t="s">
        <v>424</v>
      </c>
      <c r="AE6" s="391"/>
      <c r="AF6" s="391"/>
      <c r="AG6" s="391"/>
    </row>
    <row r="7" spans="1:33" ht="18.75" customHeight="1">
      <c r="A7" s="389"/>
      <c r="B7" s="232" t="s">
        <v>419</v>
      </c>
      <c r="C7" s="232" t="s">
        <v>418</v>
      </c>
      <c r="D7" s="232" t="s">
        <v>417</v>
      </c>
      <c r="E7" s="232" t="s">
        <v>416</v>
      </c>
      <c r="F7" s="232" t="s">
        <v>419</v>
      </c>
      <c r="G7" s="232" t="s">
        <v>418</v>
      </c>
      <c r="H7" s="232" t="s">
        <v>417</v>
      </c>
      <c r="I7" s="232" t="s">
        <v>416</v>
      </c>
      <c r="J7" s="232" t="s">
        <v>419</v>
      </c>
      <c r="K7" s="232" t="s">
        <v>418</v>
      </c>
      <c r="L7" s="232" t="s">
        <v>417</v>
      </c>
      <c r="M7" s="232" t="s">
        <v>416</v>
      </c>
      <c r="N7" s="232" t="s">
        <v>419</v>
      </c>
      <c r="O7" s="232" t="s">
        <v>418</v>
      </c>
      <c r="P7" s="232" t="s">
        <v>417</v>
      </c>
      <c r="Q7" s="232" t="s">
        <v>416</v>
      </c>
      <c r="R7" s="232" t="s">
        <v>419</v>
      </c>
      <c r="S7" s="232" t="s">
        <v>418</v>
      </c>
      <c r="T7" s="232" t="s">
        <v>417</v>
      </c>
      <c r="U7" s="232" t="s">
        <v>416</v>
      </c>
      <c r="V7" s="232" t="s">
        <v>419</v>
      </c>
      <c r="W7" s="232" t="s">
        <v>418</v>
      </c>
      <c r="X7" s="232" t="s">
        <v>417</v>
      </c>
      <c r="Y7" s="232" t="s">
        <v>416</v>
      </c>
      <c r="Z7" s="232" t="s">
        <v>419</v>
      </c>
      <c r="AA7" s="232" t="s">
        <v>418</v>
      </c>
      <c r="AB7" s="232" t="s">
        <v>417</v>
      </c>
      <c r="AC7" s="251" t="s">
        <v>416</v>
      </c>
      <c r="AD7" s="232" t="s">
        <v>419</v>
      </c>
      <c r="AE7" s="232" t="s">
        <v>418</v>
      </c>
      <c r="AF7" s="232" t="s">
        <v>417</v>
      </c>
      <c r="AG7" s="251" t="s">
        <v>416</v>
      </c>
    </row>
    <row r="8" spans="1:33" ht="18.75" customHeight="1">
      <c r="A8" s="388" t="s">
        <v>415</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343"/>
      <c r="AD8" s="121"/>
      <c r="AE8" s="121"/>
      <c r="AF8" s="121"/>
      <c r="AG8" s="343"/>
    </row>
    <row r="9" spans="1:33" ht="18.75" customHeight="1">
      <c r="A9" s="138" t="s">
        <v>414</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98"/>
      <c r="AD9" s="117"/>
      <c r="AE9" s="117"/>
      <c r="AF9" s="117"/>
      <c r="AG9" s="98"/>
    </row>
    <row r="10" spans="1:33" ht="18.75" customHeight="1">
      <c r="A10" s="29" t="s">
        <v>359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18.75" customHeight="1">
      <c r="A11" s="169" t="s">
        <v>358</v>
      </c>
      <c r="B11" s="378">
        <v>20.6</v>
      </c>
      <c r="C11" s="379">
        <f>SUM(D11:E11)</f>
        <v>163.4</v>
      </c>
      <c r="D11" s="380">
        <v>152.5</v>
      </c>
      <c r="E11" s="380">
        <v>10.9</v>
      </c>
      <c r="F11" s="380">
        <v>20.6</v>
      </c>
      <c r="G11" s="379">
        <f>SUM(H11:I11)</f>
        <v>166</v>
      </c>
      <c r="H11" s="380">
        <v>153.1</v>
      </c>
      <c r="I11" s="380">
        <v>12.9</v>
      </c>
      <c r="J11" s="380">
        <v>21.3</v>
      </c>
      <c r="K11" s="379">
        <f>SUM(L11:M11)</f>
        <v>176.5</v>
      </c>
      <c r="L11" s="380">
        <v>161.5</v>
      </c>
      <c r="M11" s="380">
        <v>15</v>
      </c>
      <c r="N11" s="380">
        <v>20.5</v>
      </c>
      <c r="O11" s="379">
        <f>SUM(P11:Q11)</f>
        <v>169.4</v>
      </c>
      <c r="P11" s="380">
        <v>156.1</v>
      </c>
      <c r="Q11" s="380">
        <v>13.3</v>
      </c>
      <c r="R11" s="380">
        <v>21.3</v>
      </c>
      <c r="S11" s="379">
        <f>SUM(T11:U11)</f>
        <v>163.3</v>
      </c>
      <c r="T11" s="380">
        <v>156.3</v>
      </c>
      <c r="U11" s="380">
        <v>7</v>
      </c>
      <c r="V11" s="382">
        <v>21.5</v>
      </c>
      <c r="W11" s="379">
        <f>SUM(X11:Y11)</f>
        <v>172.9</v>
      </c>
      <c r="X11" s="382">
        <v>161.8</v>
      </c>
      <c r="Y11" s="382">
        <v>11.1</v>
      </c>
      <c r="Z11" s="380">
        <v>21</v>
      </c>
      <c r="AA11" s="379">
        <f>SUM(AB11:AC11)</f>
        <v>162.6</v>
      </c>
      <c r="AB11" s="380">
        <v>155.6</v>
      </c>
      <c r="AC11" s="380">
        <v>7</v>
      </c>
      <c r="AD11" s="380">
        <v>21.3</v>
      </c>
      <c r="AE11" s="379">
        <f>SUM(AF11:AG11)</f>
        <v>175.9</v>
      </c>
      <c r="AF11" s="380">
        <v>163.8</v>
      </c>
      <c r="AG11" s="380">
        <v>12.1</v>
      </c>
    </row>
    <row r="12" spans="1:33" ht="18.75" customHeight="1">
      <c r="A12" s="372" t="s">
        <v>391</v>
      </c>
      <c r="B12" s="312">
        <v>20.4</v>
      </c>
      <c r="C12" s="379">
        <f>SUM(D12:E12)</f>
        <v>161.5</v>
      </c>
      <c r="D12" s="379">
        <v>150.7</v>
      </c>
      <c r="E12" s="379">
        <v>10.8</v>
      </c>
      <c r="F12" s="379">
        <v>20.4</v>
      </c>
      <c r="G12" s="379">
        <f>SUM(H12:I12)</f>
        <v>164.4</v>
      </c>
      <c r="H12" s="379">
        <v>151.3</v>
      </c>
      <c r="I12" s="379">
        <v>13.1</v>
      </c>
      <c r="J12" s="379">
        <v>20.7</v>
      </c>
      <c r="K12" s="379">
        <f>SUM(L12:M12)</f>
        <v>167.79999999999998</v>
      </c>
      <c r="L12" s="379">
        <v>156.2</v>
      </c>
      <c r="M12" s="379">
        <v>11.6</v>
      </c>
      <c r="N12" s="379">
        <v>20.3</v>
      </c>
      <c r="O12" s="379">
        <f>SUM(P12:Q12)</f>
        <v>169.1</v>
      </c>
      <c r="P12" s="379">
        <v>154.7</v>
      </c>
      <c r="Q12" s="379">
        <v>14.4</v>
      </c>
      <c r="R12" s="379">
        <v>20.7</v>
      </c>
      <c r="S12" s="379">
        <f>SUM(T12:U12)</f>
        <v>164.7</v>
      </c>
      <c r="T12" s="379">
        <v>154.2</v>
      </c>
      <c r="U12" s="379">
        <v>10.5</v>
      </c>
      <c r="V12" s="381">
        <v>21.2</v>
      </c>
      <c r="W12" s="379">
        <f>SUM(X12:Y12)</f>
        <v>170.3</v>
      </c>
      <c r="X12" s="381">
        <v>158.9</v>
      </c>
      <c r="Y12" s="381">
        <v>11.4</v>
      </c>
      <c r="Z12" s="379">
        <v>21.2</v>
      </c>
      <c r="AA12" s="379">
        <f>SUM(AB12:AC12)</f>
        <v>164.7</v>
      </c>
      <c r="AB12" s="379">
        <v>157</v>
      </c>
      <c r="AC12" s="379">
        <v>7.7</v>
      </c>
      <c r="AD12" s="379">
        <v>21.6</v>
      </c>
      <c r="AE12" s="379">
        <f>SUM(AF12:AG12)</f>
        <v>177.1</v>
      </c>
      <c r="AF12" s="379">
        <v>164.4</v>
      </c>
      <c r="AG12" s="379">
        <v>12.7</v>
      </c>
    </row>
    <row r="13" spans="1:33" ht="18.75" customHeight="1">
      <c r="A13" s="373" t="s">
        <v>392</v>
      </c>
      <c r="B13" s="317">
        <v>20.3</v>
      </c>
      <c r="C13" s="317">
        <f>SUM(D13:E13)</f>
        <v>159.7</v>
      </c>
      <c r="D13" s="317">
        <v>150.1</v>
      </c>
      <c r="E13" s="317">
        <v>9.6</v>
      </c>
      <c r="F13" s="317">
        <v>20.4</v>
      </c>
      <c r="G13" s="317">
        <f>SUM(H13:I13)</f>
        <v>162.3</v>
      </c>
      <c r="H13" s="317">
        <v>151</v>
      </c>
      <c r="I13" s="317">
        <v>11.3</v>
      </c>
      <c r="J13" s="317">
        <v>21</v>
      </c>
      <c r="K13" s="317">
        <f>SUM(L13:M13)</f>
        <v>167.29999999999998</v>
      </c>
      <c r="L13" s="317">
        <v>156.7</v>
      </c>
      <c r="M13" s="317">
        <v>10.6</v>
      </c>
      <c r="N13" s="317">
        <v>20</v>
      </c>
      <c r="O13" s="317">
        <f>SUM(P13:Q13)</f>
        <v>164</v>
      </c>
      <c r="P13" s="317">
        <v>152.6</v>
      </c>
      <c r="Q13" s="317">
        <v>11.4</v>
      </c>
      <c r="R13" s="317">
        <v>20.8</v>
      </c>
      <c r="S13" s="317">
        <f>SUM(T13:U13)</f>
        <v>162.20000000000002</v>
      </c>
      <c r="T13" s="317">
        <v>153.8</v>
      </c>
      <c r="U13" s="317">
        <v>8.4</v>
      </c>
      <c r="V13" s="383">
        <v>21</v>
      </c>
      <c r="W13" s="317">
        <f>SUM(X13:Y13)</f>
        <v>165.6</v>
      </c>
      <c r="X13" s="383">
        <v>156.9</v>
      </c>
      <c r="Y13" s="383">
        <v>8.7</v>
      </c>
      <c r="Z13" s="317">
        <v>21.1</v>
      </c>
      <c r="AA13" s="317">
        <f>SUM(AB13:AC13)</f>
        <v>161.1</v>
      </c>
      <c r="AB13" s="317">
        <v>153.7</v>
      </c>
      <c r="AC13" s="317">
        <v>7.4</v>
      </c>
      <c r="AD13" s="317">
        <v>21.1</v>
      </c>
      <c r="AE13" s="317">
        <f>SUM(AF13:AG13)</f>
        <v>171.9</v>
      </c>
      <c r="AF13" s="317">
        <v>161.1</v>
      </c>
      <c r="AG13" s="317">
        <v>10.8</v>
      </c>
    </row>
    <row r="14" spans="1:33" ht="18.75" customHeight="1">
      <c r="A14" s="87"/>
      <c r="B14" s="114"/>
      <c r="C14" s="33"/>
      <c r="D14" s="33"/>
      <c r="E14" s="33"/>
      <c r="F14" s="33"/>
      <c r="G14" s="33"/>
      <c r="H14" s="379"/>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row>
    <row r="15" spans="1:33" ht="18.75" customHeight="1">
      <c r="A15" s="169" t="s">
        <v>357</v>
      </c>
      <c r="B15" s="378">
        <v>18.7</v>
      </c>
      <c r="C15" s="379">
        <f>SUM(D15:E15)</f>
        <v>146.79999999999998</v>
      </c>
      <c r="D15" s="380">
        <v>137.2</v>
      </c>
      <c r="E15" s="380">
        <v>9.6</v>
      </c>
      <c r="F15" s="380">
        <v>18.6</v>
      </c>
      <c r="G15" s="379">
        <f>SUM(H15:I15)</f>
        <v>147.9</v>
      </c>
      <c r="H15" s="379">
        <v>136.5</v>
      </c>
      <c r="I15" s="380">
        <v>11.4</v>
      </c>
      <c r="J15" s="380">
        <v>18.6</v>
      </c>
      <c r="K15" s="379">
        <f>SUM(L15:M15)</f>
        <v>147.8</v>
      </c>
      <c r="L15" s="380">
        <v>137.5</v>
      </c>
      <c r="M15" s="380">
        <v>10.3</v>
      </c>
      <c r="N15" s="380">
        <v>18</v>
      </c>
      <c r="O15" s="379">
        <f>SUM(P15:Q15)</f>
        <v>149</v>
      </c>
      <c r="P15" s="380">
        <v>137.1</v>
      </c>
      <c r="Q15" s="380">
        <v>11.9</v>
      </c>
      <c r="R15" s="380">
        <v>19.8</v>
      </c>
      <c r="S15" s="379">
        <f>SUM(T15:U15)</f>
        <v>154.60000000000002</v>
      </c>
      <c r="T15" s="380">
        <v>146.3</v>
      </c>
      <c r="U15" s="380">
        <v>8.3</v>
      </c>
      <c r="V15" s="382">
        <v>19.6</v>
      </c>
      <c r="W15" s="379">
        <f>SUM(X15:Y15)</f>
        <v>155.5</v>
      </c>
      <c r="X15" s="382">
        <v>146.5</v>
      </c>
      <c r="Y15" s="382">
        <v>9</v>
      </c>
      <c r="Z15" s="380">
        <v>18.7</v>
      </c>
      <c r="AA15" s="379">
        <f>SUM(AB15:AC15)</f>
        <v>141.2</v>
      </c>
      <c r="AB15" s="380">
        <v>135.1</v>
      </c>
      <c r="AC15" s="380">
        <v>6.1</v>
      </c>
      <c r="AD15" s="380">
        <v>18.3</v>
      </c>
      <c r="AE15" s="379">
        <f>SUM(AF15:AG15)</f>
        <v>149.1</v>
      </c>
      <c r="AF15" s="380">
        <v>139.4</v>
      </c>
      <c r="AG15" s="380">
        <v>9.7</v>
      </c>
    </row>
    <row r="16" spans="1:33" ht="18.75" customHeight="1">
      <c r="A16" s="372" t="s">
        <v>395</v>
      </c>
      <c r="B16" s="378">
        <v>20.1</v>
      </c>
      <c r="C16" s="379">
        <f>SUM(D16:E16)</f>
        <v>159.5</v>
      </c>
      <c r="D16" s="380">
        <v>148.8</v>
      </c>
      <c r="E16" s="380">
        <v>10.7</v>
      </c>
      <c r="F16" s="380">
        <v>20.4</v>
      </c>
      <c r="G16" s="379">
        <f>SUM(H16:I16)</f>
        <v>163.60000000000002</v>
      </c>
      <c r="H16" s="379">
        <v>150.8</v>
      </c>
      <c r="I16" s="380">
        <v>12.8</v>
      </c>
      <c r="J16" s="380">
        <v>20.1</v>
      </c>
      <c r="K16" s="379">
        <f>SUM(L16:M16)</f>
        <v>159.8</v>
      </c>
      <c r="L16" s="380">
        <v>148.3</v>
      </c>
      <c r="M16" s="380">
        <v>11.5</v>
      </c>
      <c r="N16" s="380">
        <v>20.5</v>
      </c>
      <c r="O16" s="379">
        <f>SUM(P16:Q16)</f>
        <v>169.4</v>
      </c>
      <c r="P16" s="380">
        <v>156.1</v>
      </c>
      <c r="Q16" s="380">
        <v>13.3</v>
      </c>
      <c r="R16" s="380">
        <v>20.5</v>
      </c>
      <c r="S16" s="379">
        <f>SUM(T16:U16)</f>
        <v>158.2</v>
      </c>
      <c r="T16" s="380">
        <v>151.2</v>
      </c>
      <c r="U16" s="380">
        <v>7</v>
      </c>
      <c r="V16" s="382">
        <v>21.3</v>
      </c>
      <c r="W16" s="379">
        <f>SUM(X16:Y16)</f>
        <v>169.6</v>
      </c>
      <c r="X16" s="382">
        <v>159.9</v>
      </c>
      <c r="Y16" s="382">
        <v>9.7</v>
      </c>
      <c r="Z16" s="380">
        <v>21.6</v>
      </c>
      <c r="AA16" s="379">
        <f>SUM(AB16:AC16)</f>
        <v>165.8</v>
      </c>
      <c r="AB16" s="380">
        <v>156.9</v>
      </c>
      <c r="AC16" s="380">
        <v>8.9</v>
      </c>
      <c r="AD16" s="380">
        <v>21.5</v>
      </c>
      <c r="AE16" s="379">
        <f>SUM(AF16:AG16)</f>
        <v>176.5</v>
      </c>
      <c r="AF16" s="380">
        <v>165</v>
      </c>
      <c r="AG16" s="380">
        <v>11.5</v>
      </c>
    </row>
    <row r="17" spans="1:33" ht="18.75" customHeight="1">
      <c r="A17" s="372" t="s">
        <v>396</v>
      </c>
      <c r="B17" s="378">
        <v>20.3</v>
      </c>
      <c r="C17" s="379">
        <f>SUM(D17:E17)</f>
        <v>161.6</v>
      </c>
      <c r="D17" s="380">
        <v>150.7</v>
      </c>
      <c r="E17" s="380">
        <v>10.9</v>
      </c>
      <c r="F17" s="380">
        <v>20.5</v>
      </c>
      <c r="G17" s="379">
        <f>SUM(H17:I17)</f>
        <v>164.60000000000002</v>
      </c>
      <c r="H17" s="379">
        <v>151.8</v>
      </c>
      <c r="I17" s="380">
        <v>12.8</v>
      </c>
      <c r="J17" s="380">
        <v>22.1</v>
      </c>
      <c r="K17" s="379">
        <f>SUM(L17:M17)</f>
        <v>176</v>
      </c>
      <c r="L17" s="380">
        <v>164.7</v>
      </c>
      <c r="M17" s="380">
        <v>11.3</v>
      </c>
      <c r="N17" s="380">
        <v>20.1</v>
      </c>
      <c r="O17" s="379">
        <f>SUM(P17:Q17)</f>
        <v>166.2</v>
      </c>
      <c r="P17" s="380">
        <v>153.1</v>
      </c>
      <c r="Q17" s="380">
        <v>13.1</v>
      </c>
      <c r="R17" s="380">
        <v>20.7</v>
      </c>
      <c r="S17" s="379">
        <f>SUM(T17:U17)</f>
        <v>158.6</v>
      </c>
      <c r="T17" s="380">
        <v>152.1</v>
      </c>
      <c r="U17" s="380">
        <v>6.5</v>
      </c>
      <c r="V17" s="382">
        <v>21.4</v>
      </c>
      <c r="W17" s="379">
        <f>SUM(X17:Y17)</f>
        <v>169.5</v>
      </c>
      <c r="X17" s="382">
        <v>160.7</v>
      </c>
      <c r="Y17" s="382">
        <v>8.8</v>
      </c>
      <c r="Z17" s="380">
        <v>20.6</v>
      </c>
      <c r="AA17" s="379">
        <f>SUM(AB17:AC17)</f>
        <v>156.7</v>
      </c>
      <c r="AB17" s="380">
        <v>150.1</v>
      </c>
      <c r="AC17" s="380">
        <v>6.6</v>
      </c>
      <c r="AD17" s="380">
        <v>21.4</v>
      </c>
      <c r="AE17" s="379">
        <f>SUM(AF17:AG17)</f>
        <v>177.1</v>
      </c>
      <c r="AF17" s="380">
        <v>163.7</v>
      </c>
      <c r="AG17" s="380">
        <v>13.4</v>
      </c>
    </row>
    <row r="18" spans="1:33" ht="18.75" customHeight="1">
      <c r="A18" s="372" t="s">
        <v>397</v>
      </c>
      <c r="B18" s="378">
        <v>21</v>
      </c>
      <c r="C18" s="379">
        <f>SUM(D18:E18)</f>
        <v>166.2</v>
      </c>
      <c r="D18" s="380">
        <v>156.2</v>
      </c>
      <c r="E18" s="380">
        <v>10</v>
      </c>
      <c r="F18" s="380">
        <v>21.2</v>
      </c>
      <c r="G18" s="379">
        <f>SUM(H18:I18)</f>
        <v>169.4</v>
      </c>
      <c r="H18" s="379">
        <v>158.1</v>
      </c>
      <c r="I18" s="380">
        <v>11.3</v>
      </c>
      <c r="J18" s="380">
        <v>22</v>
      </c>
      <c r="K18" s="379">
        <f>SUM(L18:M18)</f>
        <v>173.5</v>
      </c>
      <c r="L18" s="380">
        <v>165.2</v>
      </c>
      <c r="M18" s="380">
        <v>8.3</v>
      </c>
      <c r="N18" s="380">
        <v>21</v>
      </c>
      <c r="O18" s="379">
        <f>SUM(P18:Q18)</f>
        <v>171.1</v>
      </c>
      <c r="P18" s="380">
        <v>159.5</v>
      </c>
      <c r="Q18" s="380">
        <v>11.6</v>
      </c>
      <c r="R18" s="380">
        <v>21.2</v>
      </c>
      <c r="S18" s="379">
        <f>SUM(T18:U18)</f>
        <v>162.8</v>
      </c>
      <c r="T18" s="380">
        <v>155.8</v>
      </c>
      <c r="U18" s="380">
        <v>7</v>
      </c>
      <c r="V18" s="382">
        <v>21.4</v>
      </c>
      <c r="W18" s="379">
        <f>SUM(X18:Y18)</f>
        <v>170</v>
      </c>
      <c r="X18" s="382">
        <v>159.7</v>
      </c>
      <c r="Y18" s="382">
        <v>10.3</v>
      </c>
      <c r="Z18" s="380">
        <v>22.2</v>
      </c>
      <c r="AA18" s="379">
        <f>SUM(AB18:AC18)</f>
        <v>169.5</v>
      </c>
      <c r="AB18" s="380">
        <v>160.6</v>
      </c>
      <c r="AC18" s="380">
        <v>8.9</v>
      </c>
      <c r="AD18" s="380">
        <v>22.3</v>
      </c>
      <c r="AE18" s="379">
        <f>SUM(AF18:AG18)</f>
        <v>182.6</v>
      </c>
      <c r="AF18" s="380">
        <v>170.4</v>
      </c>
      <c r="AG18" s="380">
        <v>12.2</v>
      </c>
    </row>
    <row r="19" spans="1:33" ht="18.75" customHeight="1">
      <c r="A19" s="364"/>
      <c r="B19" s="114"/>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row>
    <row r="20" spans="1:33" ht="18.75" customHeight="1">
      <c r="A20" s="372" t="s">
        <v>398</v>
      </c>
      <c r="B20" s="378">
        <v>19.5</v>
      </c>
      <c r="C20" s="379">
        <f>SUM(D20:E20)</f>
        <v>152.89999999999998</v>
      </c>
      <c r="D20" s="380">
        <v>143.7</v>
      </c>
      <c r="E20" s="380">
        <v>9.2</v>
      </c>
      <c r="F20" s="380">
        <v>19.3</v>
      </c>
      <c r="G20" s="379">
        <f>SUM(H20:I20)</f>
        <v>153.6</v>
      </c>
      <c r="H20" s="379">
        <v>143</v>
      </c>
      <c r="I20" s="380">
        <v>10.6</v>
      </c>
      <c r="J20" s="380">
        <v>19.6</v>
      </c>
      <c r="K20" s="379">
        <f>SUM(L20:M20)</f>
        <v>154.5</v>
      </c>
      <c r="L20" s="380">
        <v>144.2</v>
      </c>
      <c r="M20" s="380">
        <v>10.3</v>
      </c>
      <c r="N20" s="380">
        <v>18.8</v>
      </c>
      <c r="O20" s="379">
        <f>SUM(P20:Q20)</f>
        <v>153.9</v>
      </c>
      <c r="P20" s="380">
        <v>143.5</v>
      </c>
      <c r="Q20" s="380">
        <v>10.4</v>
      </c>
      <c r="R20" s="380">
        <v>19.9</v>
      </c>
      <c r="S20" s="379">
        <f>SUM(T20:U20)</f>
        <v>154.70000000000002</v>
      </c>
      <c r="T20" s="380">
        <v>146.9</v>
      </c>
      <c r="U20" s="380">
        <v>7.8</v>
      </c>
      <c r="V20" s="382">
        <v>20.7</v>
      </c>
      <c r="W20" s="379">
        <f>SUM(X20:Y20)</f>
        <v>163.9</v>
      </c>
      <c r="X20" s="382">
        <v>155</v>
      </c>
      <c r="Y20" s="382">
        <v>8.9</v>
      </c>
      <c r="Z20" s="380">
        <v>19.6</v>
      </c>
      <c r="AA20" s="379">
        <f>SUM(AB20:AC20)</f>
        <v>152.60000000000002</v>
      </c>
      <c r="AB20" s="380">
        <v>147.3</v>
      </c>
      <c r="AC20" s="380">
        <v>5.3</v>
      </c>
      <c r="AD20" s="380">
        <v>20.2</v>
      </c>
      <c r="AE20" s="379">
        <f>SUM(AF20:AG20)</f>
        <v>162.6</v>
      </c>
      <c r="AF20" s="380">
        <v>152.4</v>
      </c>
      <c r="AG20" s="380">
        <v>10.2</v>
      </c>
    </row>
    <row r="21" spans="1:33" ht="18.75" customHeight="1">
      <c r="A21" s="372" t="s">
        <v>399</v>
      </c>
      <c r="B21" s="378">
        <v>21.5</v>
      </c>
      <c r="C21" s="379">
        <f>SUM(D21:E21)</f>
        <v>168.7</v>
      </c>
      <c r="D21" s="380">
        <v>159.5</v>
      </c>
      <c r="E21" s="380">
        <v>9.2</v>
      </c>
      <c r="F21" s="380">
        <v>21.5</v>
      </c>
      <c r="G21" s="379">
        <f>SUM(H21:I21)</f>
        <v>171.3</v>
      </c>
      <c r="H21" s="379">
        <v>160.3</v>
      </c>
      <c r="I21" s="380">
        <v>11</v>
      </c>
      <c r="J21" s="380">
        <v>22.5</v>
      </c>
      <c r="K21" s="379">
        <f>SUM(L21:M21)</f>
        <v>180.20000000000002</v>
      </c>
      <c r="L21" s="380">
        <v>170.9</v>
      </c>
      <c r="M21" s="380">
        <v>9.3</v>
      </c>
      <c r="N21" s="380">
        <v>21.2</v>
      </c>
      <c r="O21" s="379">
        <f>SUM(P21:Q21)</f>
        <v>172.6</v>
      </c>
      <c r="P21" s="380">
        <v>161.4</v>
      </c>
      <c r="Q21" s="380">
        <v>11.2</v>
      </c>
      <c r="R21" s="380">
        <v>21.1</v>
      </c>
      <c r="S21" s="379">
        <f>SUM(T21:U21)</f>
        <v>161.89999999999998</v>
      </c>
      <c r="T21" s="380">
        <v>155.2</v>
      </c>
      <c r="U21" s="380">
        <v>6.7</v>
      </c>
      <c r="V21" s="382">
        <v>22.4</v>
      </c>
      <c r="W21" s="379">
        <f>SUM(X21:Y21)</f>
        <v>176.9</v>
      </c>
      <c r="X21" s="382">
        <v>167.1</v>
      </c>
      <c r="Y21" s="382">
        <v>9.8</v>
      </c>
      <c r="Z21" s="380">
        <v>22.7</v>
      </c>
      <c r="AA21" s="379">
        <f>SUM(AB21:AC21)</f>
        <v>169.4</v>
      </c>
      <c r="AB21" s="380">
        <v>164.6</v>
      </c>
      <c r="AC21" s="380">
        <v>4.8</v>
      </c>
      <c r="AD21" s="380">
        <v>22.3</v>
      </c>
      <c r="AE21" s="379">
        <f>SUM(AF21:AG21)</f>
        <v>182.3</v>
      </c>
      <c r="AF21" s="380">
        <v>170.9</v>
      </c>
      <c r="AG21" s="380">
        <v>11.4</v>
      </c>
    </row>
    <row r="22" spans="1:33" ht="18.75" customHeight="1">
      <c r="A22" s="372" t="s">
        <v>400</v>
      </c>
      <c r="B22" s="378">
        <v>20.8</v>
      </c>
      <c r="C22" s="379">
        <f>SUM(D22:E22)</f>
        <v>162.8</v>
      </c>
      <c r="D22" s="380">
        <v>154.5</v>
      </c>
      <c r="E22" s="380">
        <v>8.3</v>
      </c>
      <c r="F22" s="380">
        <v>20.9</v>
      </c>
      <c r="G22" s="379">
        <f>SUM(H22:I22)</f>
        <v>165.29999999999998</v>
      </c>
      <c r="H22" s="379">
        <v>155.6</v>
      </c>
      <c r="I22" s="380">
        <v>9.7</v>
      </c>
      <c r="J22" s="380">
        <v>22.2</v>
      </c>
      <c r="K22" s="379">
        <f>SUM(L22:M22)</f>
        <v>176.8</v>
      </c>
      <c r="L22" s="380">
        <v>168</v>
      </c>
      <c r="M22" s="380">
        <v>8.8</v>
      </c>
      <c r="N22" s="380">
        <v>20.4</v>
      </c>
      <c r="O22" s="379">
        <f>SUM(P22:Q22)</f>
        <v>164.6</v>
      </c>
      <c r="P22" s="380">
        <v>154.6</v>
      </c>
      <c r="Q22" s="380">
        <v>10</v>
      </c>
      <c r="R22" s="380">
        <v>20.7</v>
      </c>
      <c r="S22" s="379">
        <f>SUM(T22:U22)</f>
        <v>160.6</v>
      </c>
      <c r="T22" s="380">
        <v>153.6</v>
      </c>
      <c r="U22" s="380">
        <v>7</v>
      </c>
      <c r="V22" s="382">
        <v>21</v>
      </c>
      <c r="W22" s="379">
        <f>SUM(X22:Y22)</f>
        <v>164.9</v>
      </c>
      <c r="X22" s="382">
        <v>156.3</v>
      </c>
      <c r="Y22" s="382">
        <v>8.6</v>
      </c>
      <c r="Z22" s="380">
        <v>21.7</v>
      </c>
      <c r="AA22" s="379">
        <f>SUM(AB22:AC22)</f>
        <v>163.2</v>
      </c>
      <c r="AB22" s="380">
        <v>158.1</v>
      </c>
      <c r="AC22" s="380">
        <v>5.1</v>
      </c>
      <c r="AD22" s="380">
        <v>20.3</v>
      </c>
      <c r="AE22" s="379">
        <f>SUM(AF22:AG22)</f>
        <v>165.8</v>
      </c>
      <c r="AF22" s="380">
        <v>155.9</v>
      </c>
      <c r="AG22" s="380">
        <v>9.9</v>
      </c>
    </row>
    <row r="23" spans="1:33" ht="18.75" customHeight="1">
      <c r="A23" s="372" t="s">
        <v>401</v>
      </c>
      <c r="B23" s="378">
        <v>19.4</v>
      </c>
      <c r="C23" s="379">
        <f>SUM(D23:E23)</f>
        <v>153.1</v>
      </c>
      <c r="D23" s="380">
        <v>144.2</v>
      </c>
      <c r="E23" s="380">
        <v>8.9</v>
      </c>
      <c r="F23" s="380">
        <v>19.4</v>
      </c>
      <c r="G23" s="379">
        <f>SUM(H23:I23)</f>
        <v>154.8</v>
      </c>
      <c r="H23" s="379">
        <v>144.4</v>
      </c>
      <c r="I23" s="380">
        <v>10.4</v>
      </c>
      <c r="J23" s="380">
        <v>19.3</v>
      </c>
      <c r="K23" s="379">
        <f>SUM(L23:M23)</f>
        <v>154.10000000000002</v>
      </c>
      <c r="L23" s="380">
        <v>144.8</v>
      </c>
      <c r="M23" s="380">
        <v>9.3</v>
      </c>
      <c r="N23" s="380">
        <v>18.9</v>
      </c>
      <c r="O23" s="379">
        <f>SUM(P23:Q23)</f>
        <v>154.6</v>
      </c>
      <c r="P23" s="380">
        <v>144.4</v>
      </c>
      <c r="Q23" s="380">
        <v>10.2</v>
      </c>
      <c r="R23" s="380">
        <v>20.3</v>
      </c>
      <c r="S23" s="379">
        <f>SUM(T23:U23)</f>
        <v>157.70000000000002</v>
      </c>
      <c r="T23" s="380">
        <v>149.4</v>
      </c>
      <c r="U23" s="380">
        <v>8.3</v>
      </c>
      <c r="V23" s="382">
        <v>19.1</v>
      </c>
      <c r="W23" s="379">
        <f>SUM(X23:Y23)</f>
        <v>150</v>
      </c>
      <c r="X23" s="382">
        <v>142.6</v>
      </c>
      <c r="Y23" s="382">
        <v>7.4</v>
      </c>
      <c r="Z23" s="380">
        <v>20.6</v>
      </c>
      <c r="AA23" s="379">
        <f>SUM(AB23:AC23)</f>
        <v>160.1</v>
      </c>
      <c r="AB23" s="380">
        <v>150.6</v>
      </c>
      <c r="AC23" s="380">
        <v>9.5</v>
      </c>
      <c r="AD23" s="380">
        <v>20</v>
      </c>
      <c r="AE23" s="379">
        <f>SUM(AF23:AG23)</f>
        <v>161.2</v>
      </c>
      <c r="AF23" s="380">
        <v>153.1</v>
      </c>
      <c r="AG23" s="380">
        <v>8.1</v>
      </c>
    </row>
    <row r="24" spans="1:33" ht="18.75" customHeight="1">
      <c r="A24" s="364"/>
      <c r="B24" s="114"/>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row>
    <row r="25" spans="1:33" ht="18.75" customHeight="1">
      <c r="A25" s="372" t="s">
        <v>402</v>
      </c>
      <c r="B25" s="378">
        <v>20.3</v>
      </c>
      <c r="C25" s="379">
        <f>SUM(D25:E25)</f>
        <v>158.8</v>
      </c>
      <c r="D25" s="380">
        <v>149.4</v>
      </c>
      <c r="E25" s="380">
        <v>9.4</v>
      </c>
      <c r="F25" s="380">
        <v>20.4</v>
      </c>
      <c r="G25" s="379">
        <f>SUM(H25:I25)</f>
        <v>161.70000000000002</v>
      </c>
      <c r="H25" s="379">
        <v>150.4</v>
      </c>
      <c r="I25" s="380">
        <v>11.3</v>
      </c>
      <c r="J25" s="380">
        <v>21.1</v>
      </c>
      <c r="K25" s="379">
        <f>SUM(L25:M25)</f>
        <v>170.4</v>
      </c>
      <c r="L25" s="380">
        <v>158.6</v>
      </c>
      <c r="M25" s="380">
        <v>11.8</v>
      </c>
      <c r="N25" s="380">
        <v>20.3</v>
      </c>
      <c r="O25" s="379">
        <f>SUM(P25:Q25)</f>
        <v>165.5</v>
      </c>
      <c r="P25" s="380">
        <v>154</v>
      </c>
      <c r="Q25" s="380">
        <v>11.5</v>
      </c>
      <c r="R25" s="380">
        <v>20.5</v>
      </c>
      <c r="S25" s="379">
        <f>SUM(T25:U25)</f>
        <v>161.4</v>
      </c>
      <c r="T25" s="380">
        <v>152</v>
      </c>
      <c r="U25" s="380">
        <v>9.4</v>
      </c>
      <c r="V25" s="382">
        <v>21.3</v>
      </c>
      <c r="W25" s="379">
        <f>SUM(X25:Y25)</f>
        <v>165.7</v>
      </c>
      <c r="X25" s="382">
        <v>158.1</v>
      </c>
      <c r="Y25" s="382">
        <v>7.6</v>
      </c>
      <c r="Z25" s="380">
        <v>22.5</v>
      </c>
      <c r="AA25" s="379">
        <f>SUM(AB25:AC25)</f>
        <v>171.70000000000002</v>
      </c>
      <c r="AB25" s="380">
        <v>162.9</v>
      </c>
      <c r="AC25" s="380">
        <v>8.8</v>
      </c>
      <c r="AD25" s="380">
        <v>20.7</v>
      </c>
      <c r="AE25" s="379">
        <f>SUM(AF25:AG25)</f>
        <v>170.1</v>
      </c>
      <c r="AF25" s="380">
        <v>158.9</v>
      </c>
      <c r="AG25" s="380">
        <v>11.2</v>
      </c>
    </row>
    <row r="26" spans="1:33" ht="18.75" customHeight="1">
      <c r="A26" s="372" t="s">
        <v>403</v>
      </c>
      <c r="B26" s="378">
        <v>21</v>
      </c>
      <c r="C26" s="379">
        <f>SUM(D26:E26)</f>
        <v>164.79999999999998</v>
      </c>
      <c r="D26" s="380">
        <v>155.6</v>
      </c>
      <c r="E26" s="380">
        <v>9.2</v>
      </c>
      <c r="F26" s="380">
        <v>21.1</v>
      </c>
      <c r="G26" s="379">
        <f>SUM(H26:I26)</f>
        <v>167.5</v>
      </c>
      <c r="H26" s="379">
        <v>156.6</v>
      </c>
      <c r="I26" s="380">
        <v>10.9</v>
      </c>
      <c r="J26" s="380">
        <v>22.8</v>
      </c>
      <c r="K26" s="379">
        <f>SUM(L26:M26)</f>
        <v>183.7</v>
      </c>
      <c r="L26" s="380">
        <v>171.7</v>
      </c>
      <c r="M26" s="380">
        <v>12</v>
      </c>
      <c r="N26" s="380">
        <v>20.7</v>
      </c>
      <c r="O26" s="379">
        <f>SUM(P26:Q26)</f>
        <v>167.70000000000002</v>
      </c>
      <c r="P26" s="380">
        <v>157.3</v>
      </c>
      <c r="Q26" s="380">
        <v>10.4</v>
      </c>
      <c r="R26" s="380">
        <v>21.5</v>
      </c>
      <c r="S26" s="379">
        <f>SUM(T26:U26)</f>
        <v>166.89999999999998</v>
      </c>
      <c r="T26" s="380">
        <v>159.2</v>
      </c>
      <c r="U26" s="380">
        <v>7.7</v>
      </c>
      <c r="V26" s="382">
        <v>20.7</v>
      </c>
      <c r="W26" s="379">
        <f>SUM(X26:Y26)</f>
        <v>162.6</v>
      </c>
      <c r="X26" s="382">
        <v>155.1</v>
      </c>
      <c r="Y26" s="382">
        <v>7.5</v>
      </c>
      <c r="Z26" s="380">
        <v>22.1</v>
      </c>
      <c r="AA26" s="379">
        <f>SUM(AB26:AC26)</f>
        <v>167.39999999999998</v>
      </c>
      <c r="AB26" s="380">
        <v>160.7</v>
      </c>
      <c r="AC26" s="380">
        <v>6.7</v>
      </c>
      <c r="AD26" s="380">
        <v>21.9</v>
      </c>
      <c r="AE26" s="379">
        <f>SUM(AF26:AG26)</f>
        <v>179</v>
      </c>
      <c r="AF26" s="380">
        <v>167.9</v>
      </c>
      <c r="AG26" s="380">
        <v>11.1</v>
      </c>
    </row>
    <row r="27" spans="1:33" ht="18.75" customHeight="1">
      <c r="A27" s="372" t="s">
        <v>404</v>
      </c>
      <c r="B27" s="378">
        <v>20.6</v>
      </c>
      <c r="C27" s="379">
        <f>SUM(D27:E27)</f>
        <v>162.20000000000002</v>
      </c>
      <c r="D27" s="380">
        <v>152.3</v>
      </c>
      <c r="E27" s="380">
        <v>9.9</v>
      </c>
      <c r="F27" s="380">
        <v>20.7</v>
      </c>
      <c r="G27" s="379">
        <f>SUM(H27:I27)</f>
        <v>165.39999999999998</v>
      </c>
      <c r="H27" s="379">
        <v>153.7</v>
      </c>
      <c r="I27" s="380">
        <v>11.7</v>
      </c>
      <c r="J27" s="380">
        <v>21.1</v>
      </c>
      <c r="K27" s="379">
        <f>SUM(L27:M27)</f>
        <v>169.4</v>
      </c>
      <c r="L27" s="380">
        <v>156.1</v>
      </c>
      <c r="M27" s="380">
        <v>13.3</v>
      </c>
      <c r="N27" s="380">
        <v>20.7</v>
      </c>
      <c r="O27" s="379">
        <f>SUM(P27:Q27)</f>
        <v>168.7</v>
      </c>
      <c r="P27" s="380">
        <v>157.7</v>
      </c>
      <c r="Q27" s="380">
        <v>11</v>
      </c>
      <c r="R27" s="380">
        <v>22.2</v>
      </c>
      <c r="S27" s="379">
        <f>SUM(T27:U27)</f>
        <v>174.79999999999998</v>
      </c>
      <c r="T27" s="380">
        <v>164.6</v>
      </c>
      <c r="U27" s="380">
        <v>10.2</v>
      </c>
      <c r="V27" s="382">
        <v>22.1</v>
      </c>
      <c r="W27" s="379">
        <f>SUM(X27:Y27)</f>
        <v>173.3</v>
      </c>
      <c r="X27" s="382">
        <v>164.3</v>
      </c>
      <c r="Y27" s="382">
        <v>9</v>
      </c>
      <c r="Z27" s="380">
        <v>20.1</v>
      </c>
      <c r="AA27" s="379">
        <f>SUM(AB27:AC27)</f>
        <v>155.8</v>
      </c>
      <c r="AB27" s="380">
        <v>146.9</v>
      </c>
      <c r="AC27" s="380">
        <v>8.9</v>
      </c>
      <c r="AD27" s="380">
        <v>22</v>
      </c>
      <c r="AE27" s="379">
        <f>SUM(AF27:AG27)</f>
        <v>179.1</v>
      </c>
      <c r="AF27" s="380">
        <v>168.7</v>
      </c>
      <c r="AG27" s="380">
        <v>10.4</v>
      </c>
    </row>
    <row r="28" spans="1:33" ht="18.75" customHeight="1">
      <c r="A28" s="372" t="s">
        <v>405</v>
      </c>
      <c r="B28" s="378">
        <v>20.1</v>
      </c>
      <c r="C28" s="379">
        <f>SUM(D28:E28)</f>
        <v>159</v>
      </c>
      <c r="D28" s="380">
        <v>148.9</v>
      </c>
      <c r="E28" s="380">
        <v>10.1</v>
      </c>
      <c r="F28" s="380">
        <v>20.3</v>
      </c>
      <c r="G28" s="379">
        <f>SUM(H28:I28)</f>
        <v>163</v>
      </c>
      <c r="H28" s="379">
        <v>151.1</v>
      </c>
      <c r="I28" s="380">
        <v>11.9</v>
      </c>
      <c r="J28" s="380">
        <v>20.2</v>
      </c>
      <c r="K28" s="379">
        <f>SUM(L28:M28)</f>
        <v>161.3</v>
      </c>
      <c r="L28" s="380">
        <v>150.3</v>
      </c>
      <c r="M28" s="380">
        <v>11</v>
      </c>
      <c r="N28" s="380">
        <v>20.1</v>
      </c>
      <c r="O28" s="379">
        <f>SUM(P28:Q28)</f>
        <v>165</v>
      </c>
      <c r="P28" s="380">
        <v>153</v>
      </c>
      <c r="Q28" s="380">
        <v>12</v>
      </c>
      <c r="R28" s="380">
        <v>21.5</v>
      </c>
      <c r="S28" s="379">
        <f>SUM(T28:U28)</f>
        <v>174.4</v>
      </c>
      <c r="T28" s="380">
        <v>159.5</v>
      </c>
      <c r="U28" s="380">
        <v>14.9</v>
      </c>
      <c r="V28" s="382">
        <v>21.1</v>
      </c>
      <c r="W28" s="379">
        <f>SUM(X28:Y28)</f>
        <v>165.9</v>
      </c>
      <c r="X28" s="382">
        <v>158</v>
      </c>
      <c r="Y28" s="382">
        <v>7.9</v>
      </c>
      <c r="Z28" s="380">
        <v>20.7</v>
      </c>
      <c r="AA28" s="379">
        <f>SUM(AB28:AC28)</f>
        <v>159.7</v>
      </c>
      <c r="AB28" s="380">
        <v>150</v>
      </c>
      <c r="AC28" s="380">
        <v>9.7</v>
      </c>
      <c r="AD28" s="380">
        <v>21.8</v>
      </c>
      <c r="AE28" s="379">
        <f>SUM(AF28:AG28)</f>
        <v>177.20000000000002</v>
      </c>
      <c r="AF28" s="380">
        <v>166.9</v>
      </c>
      <c r="AG28" s="380">
        <v>10.3</v>
      </c>
    </row>
    <row r="29" spans="1:33" ht="18.75" customHeight="1">
      <c r="A29" s="366"/>
      <c r="B29" s="378"/>
      <c r="C29" s="33"/>
      <c r="D29" s="380"/>
      <c r="E29" s="380"/>
      <c r="F29" s="380"/>
      <c r="G29" s="33"/>
      <c r="H29" s="379"/>
      <c r="I29" s="380"/>
      <c r="J29" s="380"/>
      <c r="K29" s="33"/>
      <c r="L29" s="380"/>
      <c r="M29" s="380"/>
      <c r="N29" s="380"/>
      <c r="O29" s="33"/>
      <c r="P29" s="380"/>
      <c r="Q29" s="380"/>
      <c r="R29" s="380"/>
      <c r="S29" s="33"/>
      <c r="T29" s="380"/>
      <c r="U29" s="380"/>
      <c r="V29" s="382"/>
      <c r="W29" s="33"/>
      <c r="X29" s="382"/>
      <c r="Y29" s="382"/>
      <c r="Z29" s="380"/>
      <c r="AA29" s="33"/>
      <c r="AB29" s="380"/>
      <c r="AC29" s="380"/>
      <c r="AD29" s="380"/>
      <c r="AE29" s="33"/>
      <c r="AF29" s="380"/>
      <c r="AG29" s="380"/>
    </row>
    <row r="30" spans="1:33" ht="18.75" customHeight="1">
      <c r="A30" s="250" t="s">
        <v>4</v>
      </c>
      <c r="B30" s="1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row>
    <row r="31" spans="1:33" ht="18.75" customHeight="1">
      <c r="A31" s="169" t="s">
        <v>358</v>
      </c>
      <c r="B31" s="378">
        <v>20.8</v>
      </c>
      <c r="C31" s="379">
        <f>SUM(D31:E31)</f>
        <v>171.6</v>
      </c>
      <c r="D31" s="380">
        <v>156.5</v>
      </c>
      <c r="E31" s="380">
        <v>15.1</v>
      </c>
      <c r="F31" s="380">
        <v>20.8</v>
      </c>
      <c r="G31" s="379">
        <f>SUM(H31:I31)</f>
        <v>172.79999999999998</v>
      </c>
      <c r="H31" s="380">
        <v>156.1</v>
      </c>
      <c r="I31" s="380">
        <v>16.7</v>
      </c>
      <c r="J31" s="380">
        <v>21.3</v>
      </c>
      <c r="K31" s="379">
        <f>SUM(L31:M31)</f>
        <v>178.8</v>
      </c>
      <c r="L31" s="380">
        <v>161.9</v>
      </c>
      <c r="M31" s="380">
        <v>16.9</v>
      </c>
      <c r="N31" s="380">
        <v>20.6</v>
      </c>
      <c r="O31" s="379">
        <f>SUM(P31:Q31)</f>
        <v>176.1</v>
      </c>
      <c r="P31" s="380">
        <v>158.1</v>
      </c>
      <c r="Q31" s="380">
        <v>18</v>
      </c>
      <c r="R31" s="380">
        <v>21.9</v>
      </c>
      <c r="S31" s="379">
        <f>SUM(T31:U31)</f>
        <v>176.7</v>
      </c>
      <c r="T31" s="380">
        <v>165.7</v>
      </c>
      <c r="U31" s="380">
        <v>11</v>
      </c>
      <c r="V31" s="382">
        <v>21.7</v>
      </c>
      <c r="W31" s="379">
        <f>SUM(X31:Y31)</f>
        <v>178.8</v>
      </c>
      <c r="X31" s="382">
        <v>164.4</v>
      </c>
      <c r="Y31" s="382">
        <v>14.4</v>
      </c>
      <c r="Z31" s="380">
        <v>22.4</v>
      </c>
      <c r="AA31" s="379">
        <f>SUM(AB31:AC31)</f>
        <v>171.4</v>
      </c>
      <c r="AB31" s="380">
        <v>168.1</v>
      </c>
      <c r="AC31" s="380">
        <v>3.3</v>
      </c>
      <c r="AD31" s="380">
        <v>22</v>
      </c>
      <c r="AE31" s="379">
        <f>SUM(AF31:AG31)</f>
        <v>184</v>
      </c>
      <c r="AF31" s="380">
        <v>169.2</v>
      </c>
      <c r="AG31" s="380">
        <v>14.8</v>
      </c>
    </row>
    <row r="32" spans="1:33" ht="18.75" customHeight="1">
      <c r="A32" s="372" t="s">
        <v>391</v>
      </c>
      <c r="B32" s="4">
        <v>20.6</v>
      </c>
      <c r="C32" s="379">
        <f>SUM(D32:E32)</f>
        <v>169.20000000000002</v>
      </c>
      <c r="D32" s="248">
        <v>154.3</v>
      </c>
      <c r="E32" s="248">
        <v>14.9</v>
      </c>
      <c r="F32" s="248">
        <v>20.6</v>
      </c>
      <c r="G32" s="379">
        <f>SUM(H32:I32)</f>
        <v>170.9</v>
      </c>
      <c r="H32" s="248">
        <v>154.1</v>
      </c>
      <c r="I32" s="248">
        <v>16.8</v>
      </c>
      <c r="J32" s="248">
        <v>20.7</v>
      </c>
      <c r="K32" s="379">
        <f>SUM(L32:M32)</f>
        <v>169.8</v>
      </c>
      <c r="L32" s="384">
        <v>157</v>
      </c>
      <c r="M32" s="248">
        <v>12.8</v>
      </c>
      <c r="N32" s="248">
        <v>20.5</v>
      </c>
      <c r="O32" s="379">
        <f>SUM(P32:Q32)</f>
        <v>176.1</v>
      </c>
      <c r="P32" s="248">
        <v>156.7</v>
      </c>
      <c r="Q32" s="384">
        <v>19.4</v>
      </c>
      <c r="R32" s="248">
        <v>21.1</v>
      </c>
      <c r="S32" s="379">
        <f>SUM(T32:U32)</f>
        <v>176.7</v>
      </c>
      <c r="T32" s="248">
        <v>161.2</v>
      </c>
      <c r="U32" s="384">
        <v>15.5</v>
      </c>
      <c r="V32" s="382">
        <v>21.3</v>
      </c>
      <c r="W32" s="379">
        <f>SUM(X32:Y32)</f>
        <v>175.6</v>
      </c>
      <c r="X32" s="382">
        <v>161</v>
      </c>
      <c r="Y32" s="382">
        <v>14.6</v>
      </c>
      <c r="Z32" s="248">
        <v>22.3</v>
      </c>
      <c r="AA32" s="379">
        <f>SUM(AB32:AC32)</f>
        <v>169.6</v>
      </c>
      <c r="AB32" s="248">
        <v>166.1</v>
      </c>
      <c r="AC32" s="248">
        <v>3.5</v>
      </c>
      <c r="AD32" s="384">
        <v>22.2</v>
      </c>
      <c r="AE32" s="379">
        <f>SUM(AF32:AG32)</f>
        <v>184.8</v>
      </c>
      <c r="AF32" s="384">
        <v>169</v>
      </c>
      <c r="AG32" s="248">
        <v>15.8</v>
      </c>
    </row>
    <row r="33" spans="1:33" ht="18.75" customHeight="1">
      <c r="A33" s="373" t="s">
        <v>392</v>
      </c>
      <c r="B33" s="317">
        <v>20.6</v>
      </c>
      <c r="C33" s="317">
        <f>SUM(D33:E33)</f>
        <v>167.2</v>
      </c>
      <c r="D33" s="317">
        <v>154.1</v>
      </c>
      <c r="E33" s="317">
        <v>13.1</v>
      </c>
      <c r="F33" s="317">
        <v>20.5</v>
      </c>
      <c r="G33" s="317">
        <f>SUM(H33:I33)</f>
        <v>168.3</v>
      </c>
      <c r="H33" s="317">
        <v>153.9</v>
      </c>
      <c r="I33" s="317">
        <v>14.4</v>
      </c>
      <c r="J33" s="317">
        <v>21.1</v>
      </c>
      <c r="K33" s="317">
        <f>SUM(L33:M33)</f>
        <v>169.7</v>
      </c>
      <c r="L33" s="317">
        <v>158.1</v>
      </c>
      <c r="M33" s="317">
        <v>11.6</v>
      </c>
      <c r="N33" s="317">
        <v>20.1</v>
      </c>
      <c r="O33" s="317">
        <f>SUM(P33:Q33)</f>
        <v>169.89999999999998</v>
      </c>
      <c r="P33" s="317">
        <v>154.7</v>
      </c>
      <c r="Q33" s="317">
        <v>15.2</v>
      </c>
      <c r="R33" s="317">
        <v>21.2</v>
      </c>
      <c r="S33" s="317">
        <f>SUM(T33:U33)</f>
        <v>172.5</v>
      </c>
      <c r="T33" s="317">
        <v>161.7</v>
      </c>
      <c r="U33" s="317">
        <v>10.8</v>
      </c>
      <c r="V33" s="383">
        <v>21.2</v>
      </c>
      <c r="W33" s="317">
        <f>SUM(X33:Y33)</f>
        <v>171</v>
      </c>
      <c r="X33" s="383">
        <v>159.6</v>
      </c>
      <c r="Y33" s="383">
        <v>11.4</v>
      </c>
      <c r="Z33" s="317">
        <v>22</v>
      </c>
      <c r="AA33" s="317">
        <f>SUM(AB33:AC33)</f>
        <v>168.9</v>
      </c>
      <c r="AB33" s="317">
        <v>165.5</v>
      </c>
      <c r="AC33" s="317">
        <v>3.4</v>
      </c>
      <c r="AD33" s="317">
        <v>21.7</v>
      </c>
      <c r="AE33" s="317">
        <f>SUM(AF33:AG33)</f>
        <v>180.20000000000002</v>
      </c>
      <c r="AF33" s="317">
        <v>166.4</v>
      </c>
      <c r="AG33" s="317">
        <v>13.8</v>
      </c>
    </row>
    <row r="34" spans="1:33" ht="18.75" customHeight="1">
      <c r="A34" s="87"/>
      <c r="B34" s="114"/>
      <c r="C34" s="33"/>
      <c r="D34" s="33"/>
      <c r="E34" s="33"/>
      <c r="F34" s="33"/>
      <c r="G34" s="33"/>
      <c r="H34" s="379"/>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18.75" customHeight="1">
      <c r="A35" s="169" t="s">
        <v>357</v>
      </c>
      <c r="B35" s="378">
        <v>18.8</v>
      </c>
      <c r="C35" s="379">
        <f>SUM(D35:E35)</f>
        <v>152.7</v>
      </c>
      <c r="D35" s="380">
        <v>139.7</v>
      </c>
      <c r="E35" s="380">
        <v>13</v>
      </c>
      <c r="F35" s="380">
        <v>18.7</v>
      </c>
      <c r="G35" s="379">
        <f>SUM(H35:I35)</f>
        <v>153</v>
      </c>
      <c r="H35" s="379">
        <v>138.4</v>
      </c>
      <c r="I35" s="380">
        <v>14.6</v>
      </c>
      <c r="J35" s="380">
        <v>18.7</v>
      </c>
      <c r="K35" s="379">
        <f>SUM(L35:M35)</f>
        <v>149.29999999999998</v>
      </c>
      <c r="L35" s="380">
        <v>138.1</v>
      </c>
      <c r="M35" s="380">
        <v>11.2</v>
      </c>
      <c r="N35" s="380">
        <v>18</v>
      </c>
      <c r="O35" s="379">
        <f>SUM(P35:Q35)</f>
        <v>154.2</v>
      </c>
      <c r="P35" s="380">
        <v>138</v>
      </c>
      <c r="Q35" s="380">
        <v>16.2</v>
      </c>
      <c r="R35" s="380">
        <v>20</v>
      </c>
      <c r="S35" s="379">
        <f>SUM(T35:U35)</f>
        <v>163.9</v>
      </c>
      <c r="T35" s="380">
        <v>153</v>
      </c>
      <c r="U35" s="380">
        <v>10.9</v>
      </c>
      <c r="V35" s="382">
        <v>19.7</v>
      </c>
      <c r="W35" s="379">
        <f>SUM(X35:Y35)</f>
        <v>159.5</v>
      </c>
      <c r="X35" s="382">
        <v>148</v>
      </c>
      <c r="Y35" s="382">
        <v>11.5</v>
      </c>
      <c r="Z35" s="380">
        <v>19.1</v>
      </c>
      <c r="AA35" s="379">
        <f>SUM(AB35:AC35)</f>
        <v>141.39999999999998</v>
      </c>
      <c r="AB35" s="380">
        <v>139.2</v>
      </c>
      <c r="AC35" s="380">
        <v>2.2</v>
      </c>
      <c r="AD35" s="380">
        <v>19.1</v>
      </c>
      <c r="AE35" s="379">
        <f>SUM(AF35:AG35)</f>
        <v>159.2</v>
      </c>
      <c r="AF35" s="380">
        <v>146.5</v>
      </c>
      <c r="AG35" s="380">
        <v>12.7</v>
      </c>
    </row>
    <row r="36" spans="1:33" ht="18.75" customHeight="1">
      <c r="A36" s="372" t="s">
        <v>395</v>
      </c>
      <c r="B36" s="378">
        <v>20.5</v>
      </c>
      <c r="C36" s="379">
        <f>SUM(D36:E36)</f>
        <v>167.89999999999998</v>
      </c>
      <c r="D36" s="380">
        <v>153.2</v>
      </c>
      <c r="E36" s="380">
        <v>14.7</v>
      </c>
      <c r="F36" s="380">
        <v>20.7</v>
      </c>
      <c r="G36" s="379">
        <f>SUM(H36:I36)</f>
        <v>170.8</v>
      </c>
      <c r="H36" s="379">
        <v>154.4</v>
      </c>
      <c r="I36" s="380">
        <v>16.4</v>
      </c>
      <c r="J36" s="380">
        <v>20.2</v>
      </c>
      <c r="K36" s="379">
        <f>SUM(L36:M36)</f>
        <v>161.79999999999998</v>
      </c>
      <c r="L36" s="380">
        <v>149.2</v>
      </c>
      <c r="M36" s="380">
        <v>12.6</v>
      </c>
      <c r="N36" s="380">
        <v>20.8</v>
      </c>
      <c r="O36" s="379">
        <f>SUM(P36:Q36)</f>
        <v>178.1</v>
      </c>
      <c r="P36" s="380">
        <v>160</v>
      </c>
      <c r="Q36" s="380">
        <v>18.1</v>
      </c>
      <c r="R36" s="380">
        <v>21.5</v>
      </c>
      <c r="S36" s="379">
        <f>SUM(T36:U36)</f>
        <v>172.5</v>
      </c>
      <c r="T36" s="380">
        <v>163.8</v>
      </c>
      <c r="U36" s="380">
        <v>8.7</v>
      </c>
      <c r="V36" s="382">
        <v>21.4</v>
      </c>
      <c r="W36" s="379">
        <f>SUM(X36:Y36)</f>
        <v>174.9</v>
      </c>
      <c r="X36" s="382">
        <v>162.4</v>
      </c>
      <c r="Y36" s="382">
        <v>12.5</v>
      </c>
      <c r="Z36" s="380">
        <v>22.8</v>
      </c>
      <c r="AA36" s="379">
        <f>SUM(AB36:AC36)</f>
        <v>173.3</v>
      </c>
      <c r="AB36" s="380">
        <v>169.8</v>
      </c>
      <c r="AC36" s="380">
        <v>3.5</v>
      </c>
      <c r="AD36" s="380">
        <v>22</v>
      </c>
      <c r="AE36" s="379">
        <f>SUM(AF36:AG36)</f>
        <v>183.9</v>
      </c>
      <c r="AF36" s="380">
        <v>169</v>
      </c>
      <c r="AG36" s="380">
        <v>14.9</v>
      </c>
    </row>
    <row r="37" spans="1:33" ht="18.75" customHeight="1">
      <c r="A37" s="372" t="s">
        <v>396</v>
      </c>
      <c r="B37" s="378">
        <v>20.8</v>
      </c>
      <c r="C37" s="379">
        <f>SUM(D37:E37)</f>
        <v>170.4</v>
      </c>
      <c r="D37" s="380">
        <v>155.5</v>
      </c>
      <c r="E37" s="380">
        <v>14.9</v>
      </c>
      <c r="F37" s="380">
        <v>20.7</v>
      </c>
      <c r="G37" s="379">
        <f>SUM(H37:I37)</f>
        <v>171.4</v>
      </c>
      <c r="H37" s="379">
        <v>155</v>
      </c>
      <c r="I37" s="380">
        <v>16.4</v>
      </c>
      <c r="J37" s="380">
        <v>22.2</v>
      </c>
      <c r="K37" s="379">
        <f>SUM(L37:M37)</f>
        <v>178.3</v>
      </c>
      <c r="L37" s="380">
        <v>165.9</v>
      </c>
      <c r="M37" s="380">
        <v>12.4</v>
      </c>
      <c r="N37" s="380">
        <v>20.32</v>
      </c>
      <c r="O37" s="379">
        <f>SUM(P37:Q37)</f>
        <v>173.29999999999998</v>
      </c>
      <c r="P37" s="380">
        <v>155.7</v>
      </c>
      <c r="Q37" s="380">
        <v>17.6</v>
      </c>
      <c r="R37" s="380">
        <v>20.7</v>
      </c>
      <c r="S37" s="379">
        <f>SUM(T37:U37)</f>
        <v>164.7</v>
      </c>
      <c r="T37" s="380">
        <v>156.7</v>
      </c>
      <c r="U37" s="380">
        <v>8</v>
      </c>
      <c r="V37" s="382">
        <v>21.6</v>
      </c>
      <c r="W37" s="379">
        <f>SUM(X37:Y37)</f>
        <v>174.9</v>
      </c>
      <c r="X37" s="382">
        <v>163.8</v>
      </c>
      <c r="Y37" s="382">
        <v>11.1</v>
      </c>
      <c r="Z37" s="380">
        <v>22</v>
      </c>
      <c r="AA37" s="379">
        <f>SUM(AB37:AC37)</f>
        <v>164.70000000000002</v>
      </c>
      <c r="AB37" s="380">
        <v>162.3</v>
      </c>
      <c r="AC37" s="380">
        <v>2.4</v>
      </c>
      <c r="AD37" s="380">
        <v>22</v>
      </c>
      <c r="AE37" s="379">
        <f>SUM(AF37:AG37)</f>
        <v>185.5</v>
      </c>
      <c r="AF37" s="380">
        <v>169</v>
      </c>
      <c r="AG37" s="380">
        <v>16.5</v>
      </c>
    </row>
    <row r="38" spans="1:33" ht="18.75" customHeight="1">
      <c r="A38" s="372" t="s">
        <v>397</v>
      </c>
      <c r="B38" s="378">
        <v>21.4</v>
      </c>
      <c r="C38" s="379">
        <f>SUM(D38:E38)</f>
        <v>174.20000000000002</v>
      </c>
      <c r="D38" s="380">
        <v>160.8</v>
      </c>
      <c r="E38" s="380">
        <v>13.4</v>
      </c>
      <c r="F38" s="380">
        <v>21.4</v>
      </c>
      <c r="G38" s="379">
        <f>SUM(H38:I38)</f>
        <v>175.5</v>
      </c>
      <c r="H38" s="379">
        <v>161.4</v>
      </c>
      <c r="I38" s="380">
        <v>14.1</v>
      </c>
      <c r="J38" s="380">
        <v>22.1</v>
      </c>
      <c r="K38" s="379">
        <f>SUM(L38:M38)</f>
        <v>174.6</v>
      </c>
      <c r="L38" s="380">
        <v>165.7</v>
      </c>
      <c r="M38" s="380">
        <v>8.9</v>
      </c>
      <c r="N38" s="380">
        <v>21.1</v>
      </c>
      <c r="O38" s="379">
        <f>SUM(P38:Q38)</f>
        <v>177.1</v>
      </c>
      <c r="P38" s="380">
        <v>161.9</v>
      </c>
      <c r="Q38" s="380">
        <v>15.2</v>
      </c>
      <c r="R38" s="380">
        <v>21.8</v>
      </c>
      <c r="S38" s="379">
        <f>SUM(T38:U38)</f>
        <v>172.4</v>
      </c>
      <c r="T38" s="380">
        <v>164</v>
      </c>
      <c r="U38" s="380">
        <v>8.4</v>
      </c>
      <c r="V38" s="382">
        <v>21.4</v>
      </c>
      <c r="W38" s="379">
        <f>SUM(X38:Y38)</f>
        <v>174.5</v>
      </c>
      <c r="X38" s="382">
        <v>161.1</v>
      </c>
      <c r="Y38" s="382">
        <v>13.4</v>
      </c>
      <c r="Z38" s="380">
        <v>23</v>
      </c>
      <c r="AA38" s="379">
        <f>SUM(AB38:AC38)</f>
        <v>177.8</v>
      </c>
      <c r="AB38" s="380">
        <v>173.8</v>
      </c>
      <c r="AC38" s="380">
        <v>4</v>
      </c>
      <c r="AD38" s="380">
        <v>22.8</v>
      </c>
      <c r="AE38" s="379">
        <f>SUM(AF38:AG38)</f>
        <v>190.29999999999998</v>
      </c>
      <c r="AF38" s="380">
        <v>174.6</v>
      </c>
      <c r="AG38" s="380">
        <v>15.7</v>
      </c>
    </row>
    <row r="39" spans="1:33" ht="18.75" customHeight="1">
      <c r="A39" s="364"/>
      <c r="B39" s="11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3" ht="18.75" customHeight="1">
      <c r="A40" s="372" t="s">
        <v>398</v>
      </c>
      <c r="B40" s="378">
        <v>19.6</v>
      </c>
      <c r="C40" s="379">
        <f>SUM(D40:E40)</f>
        <v>158.8</v>
      </c>
      <c r="D40" s="380">
        <v>146.4</v>
      </c>
      <c r="E40" s="380">
        <v>12.4</v>
      </c>
      <c r="F40" s="380">
        <v>19.4</v>
      </c>
      <c r="G40" s="379">
        <f>SUM(H40:I40)</f>
        <v>158.2</v>
      </c>
      <c r="H40" s="379">
        <v>145</v>
      </c>
      <c r="I40" s="380">
        <v>13.2</v>
      </c>
      <c r="J40" s="380">
        <v>19.8</v>
      </c>
      <c r="K40" s="379">
        <f>SUM(L40:M40)</f>
        <v>156.9</v>
      </c>
      <c r="L40" s="380">
        <v>145.8</v>
      </c>
      <c r="M40" s="380">
        <v>11.1</v>
      </c>
      <c r="N40" s="380">
        <v>18.9</v>
      </c>
      <c r="O40" s="379">
        <f>SUM(P40:Q40)</f>
        <v>159</v>
      </c>
      <c r="P40" s="380">
        <v>145.3</v>
      </c>
      <c r="Q40" s="380">
        <v>13.7</v>
      </c>
      <c r="R40" s="380">
        <v>19.9</v>
      </c>
      <c r="S40" s="379">
        <f>SUM(T40:U40)</f>
        <v>160.79999999999998</v>
      </c>
      <c r="T40" s="380">
        <v>151.2</v>
      </c>
      <c r="U40" s="380">
        <v>9.6</v>
      </c>
      <c r="V40" s="382">
        <v>21.1</v>
      </c>
      <c r="W40" s="379">
        <f>SUM(X40:Y40)</f>
        <v>170.4</v>
      </c>
      <c r="X40" s="382">
        <v>158.9</v>
      </c>
      <c r="Y40" s="382">
        <v>11.5</v>
      </c>
      <c r="Z40" s="380">
        <v>20</v>
      </c>
      <c r="AA40" s="379">
        <f>SUM(AB40:AC40)</f>
        <v>158.1</v>
      </c>
      <c r="AB40" s="380">
        <v>155.7</v>
      </c>
      <c r="AC40" s="380">
        <v>2.4</v>
      </c>
      <c r="AD40" s="380">
        <v>21</v>
      </c>
      <c r="AE40" s="379">
        <f>SUM(AF40:AG40)</f>
        <v>170.29999999999998</v>
      </c>
      <c r="AF40" s="380">
        <v>157.2</v>
      </c>
      <c r="AG40" s="380">
        <v>13.1</v>
      </c>
    </row>
    <row r="41" spans="1:33" ht="18.75" customHeight="1">
      <c r="A41" s="372" t="s">
        <v>399</v>
      </c>
      <c r="B41" s="378">
        <v>21.7</v>
      </c>
      <c r="C41" s="379">
        <f>SUM(D41:E41)</f>
        <v>176</v>
      </c>
      <c r="D41" s="380">
        <v>163.2</v>
      </c>
      <c r="E41" s="380">
        <v>12.8</v>
      </c>
      <c r="F41" s="380">
        <v>21.7</v>
      </c>
      <c r="G41" s="379">
        <f>SUM(H41:I41)</f>
        <v>177.39999999999998</v>
      </c>
      <c r="H41" s="379">
        <v>163.2</v>
      </c>
      <c r="I41" s="380">
        <v>14.2</v>
      </c>
      <c r="J41" s="380">
        <v>22.4</v>
      </c>
      <c r="K41" s="379">
        <f>SUM(L41:M41)</f>
        <v>181.3</v>
      </c>
      <c r="L41" s="380">
        <v>170.9</v>
      </c>
      <c r="M41" s="380">
        <v>10.4</v>
      </c>
      <c r="N41" s="380">
        <v>21.3</v>
      </c>
      <c r="O41" s="379">
        <f>SUM(P41:Q41)</f>
        <v>179.20000000000002</v>
      </c>
      <c r="P41" s="380">
        <v>163.8</v>
      </c>
      <c r="Q41" s="380">
        <v>15.4</v>
      </c>
      <c r="R41" s="380">
        <v>21.3</v>
      </c>
      <c r="S41" s="379">
        <f>SUM(T41:U41)</f>
        <v>170.89999999999998</v>
      </c>
      <c r="T41" s="380">
        <v>161.7</v>
      </c>
      <c r="U41" s="380">
        <v>9.2</v>
      </c>
      <c r="V41" s="382">
        <v>22.6</v>
      </c>
      <c r="W41" s="379">
        <f>SUM(X41:Y41)</f>
        <v>184.1</v>
      </c>
      <c r="X41" s="382">
        <v>170.7</v>
      </c>
      <c r="Y41" s="382">
        <v>13.4</v>
      </c>
      <c r="Z41" s="380">
        <v>23.8</v>
      </c>
      <c r="AA41" s="379">
        <f>SUM(AB41:AC41)</f>
        <v>188.9</v>
      </c>
      <c r="AB41" s="380">
        <v>185.8</v>
      </c>
      <c r="AC41" s="380">
        <v>3.1</v>
      </c>
      <c r="AD41" s="380">
        <v>23</v>
      </c>
      <c r="AE41" s="379">
        <f>SUM(AF41:AG41)</f>
        <v>190.9</v>
      </c>
      <c r="AF41" s="380">
        <v>176.4</v>
      </c>
      <c r="AG41" s="380">
        <v>14.5</v>
      </c>
    </row>
    <row r="42" spans="1:33" ht="18.75" customHeight="1">
      <c r="A42" s="372" t="s">
        <v>400</v>
      </c>
      <c r="B42" s="378">
        <v>21.1</v>
      </c>
      <c r="C42" s="379">
        <f>SUM(D42:E42)</f>
        <v>170.6</v>
      </c>
      <c r="D42" s="380">
        <v>159.1</v>
      </c>
      <c r="E42" s="380">
        <v>11.5</v>
      </c>
      <c r="F42" s="380">
        <v>21</v>
      </c>
      <c r="G42" s="379">
        <f>SUM(H42:I42)</f>
        <v>170.9</v>
      </c>
      <c r="H42" s="379">
        <v>158.3</v>
      </c>
      <c r="I42" s="380">
        <v>12.6</v>
      </c>
      <c r="J42" s="380">
        <v>22.2</v>
      </c>
      <c r="K42" s="379">
        <f>SUM(L42:M42)</f>
        <v>178.8</v>
      </c>
      <c r="L42" s="380">
        <v>169</v>
      </c>
      <c r="M42" s="380">
        <v>9.8</v>
      </c>
      <c r="N42" s="380">
        <v>20.3</v>
      </c>
      <c r="O42" s="379">
        <f>SUM(P42:Q42)</f>
        <v>169.6</v>
      </c>
      <c r="P42" s="380">
        <v>156</v>
      </c>
      <c r="Q42" s="380">
        <v>13.6</v>
      </c>
      <c r="R42" s="380">
        <v>20.8</v>
      </c>
      <c r="S42" s="379">
        <f>SUM(T42:U42)</f>
        <v>169</v>
      </c>
      <c r="T42" s="380">
        <v>158.9</v>
      </c>
      <c r="U42" s="380">
        <v>10.1</v>
      </c>
      <c r="V42" s="382">
        <v>21.2</v>
      </c>
      <c r="W42" s="379">
        <f>SUM(X42:Y42)</f>
        <v>171</v>
      </c>
      <c r="X42" s="382">
        <v>159.3</v>
      </c>
      <c r="Y42" s="382">
        <v>11.7</v>
      </c>
      <c r="Z42" s="380">
        <v>22.1</v>
      </c>
      <c r="AA42" s="379">
        <f>SUM(AB42:AC42)</f>
        <v>172.39999999999998</v>
      </c>
      <c r="AB42" s="380">
        <v>167.7</v>
      </c>
      <c r="AC42" s="380">
        <v>4.7</v>
      </c>
      <c r="AD42" s="380">
        <v>21.5</v>
      </c>
      <c r="AE42" s="379">
        <f>SUM(AF42:AG42)</f>
        <v>177.3</v>
      </c>
      <c r="AF42" s="380">
        <v>164.5</v>
      </c>
      <c r="AG42" s="380">
        <v>12.8</v>
      </c>
    </row>
    <row r="43" spans="1:33" ht="18.75" customHeight="1">
      <c r="A43" s="372" t="s">
        <v>401</v>
      </c>
      <c r="B43" s="378">
        <v>19.7</v>
      </c>
      <c r="C43" s="379">
        <f>SUM(D43:E43)</f>
        <v>160.6</v>
      </c>
      <c r="D43" s="380">
        <v>148.6</v>
      </c>
      <c r="E43" s="380">
        <v>12</v>
      </c>
      <c r="F43" s="380">
        <v>19.5</v>
      </c>
      <c r="G43" s="379">
        <f>SUM(H43:I43)</f>
        <v>160.4</v>
      </c>
      <c r="H43" s="379">
        <v>147.4</v>
      </c>
      <c r="I43" s="380">
        <v>13</v>
      </c>
      <c r="J43" s="380">
        <v>19.5</v>
      </c>
      <c r="K43" s="379">
        <f>SUM(L43:M43)</f>
        <v>157.3</v>
      </c>
      <c r="L43" s="380">
        <v>146.9</v>
      </c>
      <c r="M43" s="380">
        <v>10.4</v>
      </c>
      <c r="N43" s="380">
        <v>19</v>
      </c>
      <c r="O43" s="379">
        <f>SUM(P43:Q43)</f>
        <v>160</v>
      </c>
      <c r="P43" s="380">
        <v>146.8</v>
      </c>
      <c r="Q43" s="380">
        <v>13.2</v>
      </c>
      <c r="R43" s="380">
        <v>20.9</v>
      </c>
      <c r="S43" s="379">
        <f>SUM(T43:U43)</f>
        <v>170.4</v>
      </c>
      <c r="T43" s="380">
        <v>159.3</v>
      </c>
      <c r="U43" s="380">
        <v>11.1</v>
      </c>
      <c r="V43" s="382">
        <v>19.3</v>
      </c>
      <c r="W43" s="379">
        <f>SUM(X43:Y43)</f>
        <v>154.60000000000002</v>
      </c>
      <c r="X43" s="382">
        <v>145.3</v>
      </c>
      <c r="Y43" s="382">
        <v>9.3</v>
      </c>
      <c r="Z43" s="380">
        <v>21.3</v>
      </c>
      <c r="AA43" s="379">
        <f>SUM(AB43:AC43)</f>
        <v>164.20000000000002</v>
      </c>
      <c r="AB43" s="380">
        <v>159.3</v>
      </c>
      <c r="AC43" s="380">
        <v>4.9</v>
      </c>
      <c r="AD43" s="380">
        <v>21.1</v>
      </c>
      <c r="AE43" s="379">
        <f>SUM(AF43:AG43)</f>
        <v>171.70000000000002</v>
      </c>
      <c r="AF43" s="380">
        <v>161.4</v>
      </c>
      <c r="AG43" s="380">
        <v>10.3</v>
      </c>
    </row>
    <row r="44" spans="1:33" ht="18.75" customHeight="1">
      <c r="A44" s="364"/>
      <c r="B44" s="114"/>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row>
    <row r="45" spans="1:33" ht="18.75" customHeight="1">
      <c r="A45" s="372" t="s">
        <v>402</v>
      </c>
      <c r="B45" s="378">
        <v>20.5</v>
      </c>
      <c r="C45" s="379">
        <f>SUM(D45:E45)</f>
        <v>166.4</v>
      </c>
      <c r="D45" s="380">
        <v>153.6</v>
      </c>
      <c r="E45" s="380">
        <v>12.8</v>
      </c>
      <c r="F45" s="380">
        <v>20.5</v>
      </c>
      <c r="G45" s="379">
        <f>SUM(H45:I45)</f>
        <v>167.9</v>
      </c>
      <c r="H45" s="379">
        <v>153.6</v>
      </c>
      <c r="I45" s="380">
        <v>14.3</v>
      </c>
      <c r="J45" s="380">
        <v>21.4</v>
      </c>
      <c r="K45" s="379">
        <f>SUM(L45:M45)</f>
        <v>174.6</v>
      </c>
      <c r="L45" s="380">
        <v>161.5</v>
      </c>
      <c r="M45" s="380">
        <v>13.1</v>
      </c>
      <c r="N45" s="380">
        <v>20.2</v>
      </c>
      <c r="O45" s="379">
        <f>SUM(P45:Q45)</f>
        <v>170.1</v>
      </c>
      <c r="P45" s="380">
        <v>155.1</v>
      </c>
      <c r="Q45" s="380">
        <v>15</v>
      </c>
      <c r="R45" s="380">
        <v>21.1</v>
      </c>
      <c r="S45" s="379">
        <f>SUM(T45:U45)</f>
        <v>173.60000000000002</v>
      </c>
      <c r="T45" s="380">
        <v>161.3</v>
      </c>
      <c r="U45" s="380">
        <v>12.3</v>
      </c>
      <c r="V45" s="382">
        <v>21.3</v>
      </c>
      <c r="W45" s="379">
        <f>SUM(X45:Y45)</f>
        <v>170</v>
      </c>
      <c r="X45" s="382">
        <v>160</v>
      </c>
      <c r="Y45" s="382">
        <v>10</v>
      </c>
      <c r="Z45" s="380">
        <v>24.1</v>
      </c>
      <c r="AA45" s="379">
        <f>SUM(AB45:AC45)</f>
        <v>181</v>
      </c>
      <c r="AB45" s="380">
        <v>177.1</v>
      </c>
      <c r="AC45" s="380">
        <v>3.9</v>
      </c>
      <c r="AD45" s="380">
        <v>21.2</v>
      </c>
      <c r="AE45" s="379">
        <f>SUM(AF45:AG45)</f>
        <v>177.4</v>
      </c>
      <c r="AF45" s="380">
        <v>162.9</v>
      </c>
      <c r="AG45" s="380">
        <v>14.5</v>
      </c>
    </row>
    <row r="46" spans="1:33" ht="18.75" customHeight="1">
      <c r="A46" s="372" t="s">
        <v>403</v>
      </c>
      <c r="B46" s="378">
        <v>21.3</v>
      </c>
      <c r="C46" s="379">
        <f>SUM(D46:E46)</f>
        <v>172.79999999999998</v>
      </c>
      <c r="D46" s="380">
        <v>160.2</v>
      </c>
      <c r="E46" s="380">
        <v>12.6</v>
      </c>
      <c r="F46" s="380">
        <v>21.3</v>
      </c>
      <c r="G46" s="379">
        <f>SUM(H46:I46)</f>
        <v>173.8</v>
      </c>
      <c r="H46" s="379">
        <v>159.9</v>
      </c>
      <c r="I46" s="380">
        <v>13.9</v>
      </c>
      <c r="J46" s="380">
        <v>23.1</v>
      </c>
      <c r="K46" s="379">
        <f>SUM(L46:M46)</f>
        <v>188.20000000000002</v>
      </c>
      <c r="L46" s="380">
        <v>174.8</v>
      </c>
      <c r="M46" s="380">
        <v>13.4</v>
      </c>
      <c r="N46" s="380">
        <v>20.7</v>
      </c>
      <c r="O46" s="379">
        <f>SUM(P46:Q46)</f>
        <v>172.4</v>
      </c>
      <c r="P46" s="380">
        <v>158.6</v>
      </c>
      <c r="Q46" s="380">
        <v>13.8</v>
      </c>
      <c r="R46" s="380">
        <v>21.8</v>
      </c>
      <c r="S46" s="379">
        <f>SUM(T46:U46)</f>
        <v>176.9</v>
      </c>
      <c r="T46" s="380">
        <v>166.5</v>
      </c>
      <c r="U46" s="380">
        <v>10.4</v>
      </c>
      <c r="V46" s="382">
        <v>20.8</v>
      </c>
      <c r="W46" s="379">
        <f>SUM(X46:Y46)</f>
        <v>167.79999999999998</v>
      </c>
      <c r="X46" s="382">
        <v>157.7</v>
      </c>
      <c r="Y46" s="382">
        <v>10.1</v>
      </c>
      <c r="Z46" s="380">
        <v>22.7</v>
      </c>
      <c r="AA46" s="379">
        <f>SUM(AB46:AC46)</f>
        <v>170.9</v>
      </c>
      <c r="AB46" s="380">
        <v>167.8</v>
      </c>
      <c r="AC46" s="380">
        <v>3.1</v>
      </c>
      <c r="AD46" s="380">
        <v>22.4</v>
      </c>
      <c r="AE46" s="379">
        <f>SUM(AF46:AG46)</f>
        <v>185.9</v>
      </c>
      <c r="AF46" s="380">
        <v>171.8</v>
      </c>
      <c r="AG46" s="380">
        <v>14.1</v>
      </c>
    </row>
    <row r="47" spans="1:33" ht="18.75" customHeight="1">
      <c r="A47" s="372" t="s">
        <v>404</v>
      </c>
      <c r="B47" s="378">
        <v>20.9</v>
      </c>
      <c r="C47" s="379">
        <f>SUM(D47:E47)</f>
        <v>169.6</v>
      </c>
      <c r="D47" s="380">
        <v>156.1</v>
      </c>
      <c r="E47" s="380">
        <v>13.5</v>
      </c>
      <c r="F47" s="380">
        <v>20.9</v>
      </c>
      <c r="G47" s="379">
        <f>SUM(H47:I47)</f>
        <v>171.5</v>
      </c>
      <c r="H47" s="379">
        <v>156.7</v>
      </c>
      <c r="I47" s="380">
        <v>14.8</v>
      </c>
      <c r="J47" s="380">
        <v>21.2</v>
      </c>
      <c r="K47" s="379">
        <f>SUM(L47:M47)</f>
        <v>171.79999999999998</v>
      </c>
      <c r="L47" s="380">
        <v>157.2</v>
      </c>
      <c r="M47" s="380">
        <v>14.6</v>
      </c>
      <c r="N47" s="380">
        <v>20.9</v>
      </c>
      <c r="O47" s="379">
        <f>SUM(P47:Q47)</f>
        <v>175.1</v>
      </c>
      <c r="P47" s="380">
        <v>160.6</v>
      </c>
      <c r="Q47" s="380">
        <v>14.5</v>
      </c>
      <c r="R47" s="380">
        <v>22.9</v>
      </c>
      <c r="S47" s="379">
        <f>SUM(T47:U47)</f>
        <v>188.2</v>
      </c>
      <c r="T47" s="380">
        <v>175</v>
      </c>
      <c r="U47" s="380">
        <v>13.2</v>
      </c>
      <c r="V47" s="382">
        <v>22.3</v>
      </c>
      <c r="W47" s="379">
        <f>SUM(X47:Y47)</f>
        <v>179.4</v>
      </c>
      <c r="X47" s="382">
        <v>167.6</v>
      </c>
      <c r="Y47" s="382">
        <v>11.8</v>
      </c>
      <c r="Z47" s="380">
        <v>21.2</v>
      </c>
      <c r="AA47" s="379">
        <f>SUM(AB47:AC47)</f>
        <v>167.7</v>
      </c>
      <c r="AB47" s="380">
        <v>163.7</v>
      </c>
      <c r="AC47" s="380">
        <v>4</v>
      </c>
      <c r="AD47" s="380">
        <v>22.4</v>
      </c>
      <c r="AE47" s="379">
        <f>SUM(AF47:AG47)</f>
        <v>185.20000000000002</v>
      </c>
      <c r="AF47" s="380">
        <v>171.8</v>
      </c>
      <c r="AG47" s="380">
        <v>13.4</v>
      </c>
    </row>
    <row r="48" spans="1:33" ht="18.75" customHeight="1">
      <c r="A48" s="372" t="s">
        <v>405</v>
      </c>
      <c r="B48" s="378">
        <v>20.4</v>
      </c>
      <c r="C48" s="379">
        <f>SUM(D48:E48)</f>
        <v>166.2</v>
      </c>
      <c r="D48" s="380">
        <v>152.7</v>
      </c>
      <c r="E48" s="380">
        <v>13.5</v>
      </c>
      <c r="F48" s="380">
        <v>20.4</v>
      </c>
      <c r="G48" s="379">
        <f>SUM(H48:I48)</f>
        <v>168.4</v>
      </c>
      <c r="H48" s="379">
        <v>153.6</v>
      </c>
      <c r="I48" s="380">
        <v>14.8</v>
      </c>
      <c r="J48" s="380">
        <v>20.4</v>
      </c>
      <c r="K48" s="379">
        <f>SUM(L48:M48)</f>
        <v>164.7</v>
      </c>
      <c r="L48" s="380">
        <v>152.6</v>
      </c>
      <c r="M48" s="380">
        <v>12.1</v>
      </c>
      <c r="N48" s="380">
        <v>20.1</v>
      </c>
      <c r="O48" s="379">
        <f>SUM(P48:Q48)</f>
        <v>169.9</v>
      </c>
      <c r="P48" s="380">
        <v>154.4</v>
      </c>
      <c r="Q48" s="380">
        <v>15.5</v>
      </c>
      <c r="R48" s="380">
        <v>22.2</v>
      </c>
      <c r="S48" s="379">
        <f>SUM(T48:U48)</f>
        <v>186.7</v>
      </c>
      <c r="T48" s="380">
        <v>169.1</v>
      </c>
      <c r="U48" s="380">
        <v>17.6</v>
      </c>
      <c r="V48" s="382">
        <v>21.3</v>
      </c>
      <c r="W48" s="379">
        <f>SUM(X48:Y48)</f>
        <v>171.1</v>
      </c>
      <c r="X48" s="382">
        <v>160.6</v>
      </c>
      <c r="Y48" s="382">
        <v>10.5</v>
      </c>
      <c r="Z48" s="380">
        <v>22.2</v>
      </c>
      <c r="AA48" s="379">
        <f>SUM(AB48:AC48)</f>
        <v>168.4</v>
      </c>
      <c r="AB48" s="380">
        <v>165.5</v>
      </c>
      <c r="AC48" s="380">
        <v>2.9</v>
      </c>
      <c r="AD48" s="380">
        <v>22.4</v>
      </c>
      <c r="AE48" s="379">
        <f>SUM(AF48:AG48)</f>
        <v>184.6</v>
      </c>
      <c r="AF48" s="380">
        <v>171.5</v>
      </c>
      <c r="AG48" s="380">
        <v>13.1</v>
      </c>
    </row>
    <row r="49" spans="1:33" ht="18.75" customHeight="1">
      <c r="A49" s="366"/>
      <c r="B49" s="378"/>
      <c r="C49" s="33"/>
      <c r="D49" s="380"/>
      <c r="E49" s="380"/>
      <c r="F49" s="380"/>
      <c r="G49" s="33"/>
      <c r="H49" s="379"/>
      <c r="I49" s="380"/>
      <c r="J49" s="380"/>
      <c r="K49" s="33"/>
      <c r="L49" s="380"/>
      <c r="M49" s="380"/>
      <c r="N49" s="380"/>
      <c r="O49" s="33"/>
      <c r="P49" s="380"/>
      <c r="Q49" s="380"/>
      <c r="R49" s="380"/>
      <c r="S49" s="33"/>
      <c r="T49" s="380"/>
      <c r="U49" s="380"/>
      <c r="V49" s="382"/>
      <c r="W49" s="33"/>
      <c r="X49" s="382"/>
      <c r="Y49" s="382"/>
      <c r="Z49" s="380"/>
      <c r="AA49" s="33"/>
      <c r="AB49" s="380"/>
      <c r="AC49" s="380"/>
      <c r="AD49" s="380"/>
      <c r="AE49" s="33"/>
      <c r="AF49" s="380"/>
      <c r="AG49" s="380"/>
    </row>
    <row r="50" spans="1:33" ht="18.75" customHeight="1">
      <c r="A50" s="250" t="s">
        <v>5</v>
      </c>
      <c r="B50" s="114"/>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row>
    <row r="51" spans="1:33" ht="18.75" customHeight="1">
      <c r="A51" s="169" t="s">
        <v>358</v>
      </c>
      <c r="B51" s="378">
        <v>20.3</v>
      </c>
      <c r="C51" s="379">
        <f>SUM(D51:E51)</f>
        <v>152.1</v>
      </c>
      <c r="D51" s="380">
        <v>147</v>
      </c>
      <c r="E51" s="380">
        <v>5.1</v>
      </c>
      <c r="F51" s="380">
        <v>20.3</v>
      </c>
      <c r="G51" s="379">
        <f>SUM(H51:I51)</f>
        <v>154</v>
      </c>
      <c r="H51" s="380">
        <v>147.8</v>
      </c>
      <c r="I51" s="380">
        <v>6.2</v>
      </c>
      <c r="J51" s="380">
        <v>21</v>
      </c>
      <c r="K51" s="379">
        <f>SUM(L51:M51)</f>
        <v>164.5</v>
      </c>
      <c r="L51" s="380">
        <v>159.6</v>
      </c>
      <c r="M51" s="380">
        <v>4.9</v>
      </c>
      <c r="N51" s="380">
        <v>20.3</v>
      </c>
      <c r="O51" s="379">
        <f>SUM(P51:Q51)</f>
        <v>159.4</v>
      </c>
      <c r="P51" s="380">
        <v>153.1</v>
      </c>
      <c r="Q51" s="380">
        <v>6.3</v>
      </c>
      <c r="R51" s="380">
        <v>20.9</v>
      </c>
      <c r="S51" s="379">
        <f>SUM(T51:U51)</f>
        <v>154</v>
      </c>
      <c r="T51" s="380">
        <v>149.8</v>
      </c>
      <c r="U51" s="380">
        <v>4.2</v>
      </c>
      <c r="V51" s="382">
        <v>21.2</v>
      </c>
      <c r="W51" s="379">
        <f>SUM(X51:Y51)</f>
        <v>164.2</v>
      </c>
      <c r="X51" s="382">
        <v>158</v>
      </c>
      <c r="Y51" s="382">
        <v>6.2</v>
      </c>
      <c r="Z51" s="380">
        <v>20.7</v>
      </c>
      <c r="AA51" s="379">
        <f>SUM(AB51:AC51)</f>
        <v>160.8</v>
      </c>
      <c r="AB51" s="380">
        <v>153</v>
      </c>
      <c r="AC51" s="380">
        <v>7.8</v>
      </c>
      <c r="AD51" s="380">
        <v>20.2</v>
      </c>
      <c r="AE51" s="379">
        <f>SUM(AF51:AG51)</f>
        <v>161.70000000000002</v>
      </c>
      <c r="AF51" s="380">
        <v>154.3</v>
      </c>
      <c r="AG51" s="380">
        <v>7.4</v>
      </c>
    </row>
    <row r="52" spans="1:33" ht="18.75" customHeight="1">
      <c r="A52" s="372" t="s">
        <v>391</v>
      </c>
      <c r="B52" s="386">
        <v>20</v>
      </c>
      <c r="C52" s="379">
        <f>SUM(D52:E52)</f>
        <v>150.9</v>
      </c>
      <c r="D52" s="384">
        <v>145.8</v>
      </c>
      <c r="E52" s="385">
        <v>5.1</v>
      </c>
      <c r="F52" s="385">
        <v>20.1</v>
      </c>
      <c r="G52" s="379">
        <f>SUM(H52:I52)</f>
        <v>152.5</v>
      </c>
      <c r="H52" s="385">
        <v>146.2</v>
      </c>
      <c r="I52" s="385">
        <v>6.3</v>
      </c>
      <c r="J52" s="384">
        <v>20.4</v>
      </c>
      <c r="K52" s="379">
        <f>SUM(L52:M52)</f>
        <v>156.20000000000002</v>
      </c>
      <c r="L52" s="385">
        <v>151.3</v>
      </c>
      <c r="M52" s="385">
        <v>4.9</v>
      </c>
      <c r="N52" s="385">
        <v>20.1</v>
      </c>
      <c r="O52" s="379">
        <f>SUM(P52:Q52)</f>
        <v>158.5</v>
      </c>
      <c r="P52" s="385">
        <v>151.7</v>
      </c>
      <c r="Q52" s="385">
        <v>6.8</v>
      </c>
      <c r="R52" s="385">
        <v>20.5</v>
      </c>
      <c r="S52" s="379">
        <f>SUM(T52:U52)</f>
        <v>156.4</v>
      </c>
      <c r="T52" s="385">
        <v>149.3</v>
      </c>
      <c r="U52" s="385">
        <v>7.1</v>
      </c>
      <c r="V52" s="382">
        <v>21</v>
      </c>
      <c r="W52" s="379">
        <f>SUM(X52:Y52)</f>
        <v>162.2</v>
      </c>
      <c r="X52" s="382">
        <v>155.6</v>
      </c>
      <c r="Y52" s="382">
        <v>6.6</v>
      </c>
      <c r="Z52" s="384">
        <v>21</v>
      </c>
      <c r="AA52" s="379">
        <f>SUM(AB52:AC52)</f>
        <v>163.6</v>
      </c>
      <c r="AB52" s="384">
        <v>155</v>
      </c>
      <c r="AC52" s="384">
        <v>8.6</v>
      </c>
      <c r="AD52" s="385">
        <v>20.5</v>
      </c>
      <c r="AE52" s="379">
        <f>SUM(AF52:AG52)</f>
        <v>162.7</v>
      </c>
      <c r="AF52" s="385">
        <v>155.7</v>
      </c>
      <c r="AG52" s="384">
        <v>7</v>
      </c>
    </row>
    <row r="53" spans="1:33" ht="18.75" customHeight="1">
      <c r="A53" s="373" t="s">
        <v>392</v>
      </c>
      <c r="B53" s="317">
        <v>19.9</v>
      </c>
      <c r="C53" s="317">
        <f>SUM(D53:E53)</f>
        <v>149</v>
      </c>
      <c r="D53" s="317">
        <v>144.4</v>
      </c>
      <c r="E53" s="317">
        <v>4.6</v>
      </c>
      <c r="F53" s="317">
        <v>20</v>
      </c>
      <c r="G53" s="317">
        <f>SUM(H53:I53)</f>
        <v>151</v>
      </c>
      <c r="H53" s="317">
        <v>145.5</v>
      </c>
      <c r="I53" s="317">
        <v>5.5</v>
      </c>
      <c r="J53" s="317">
        <v>20.2</v>
      </c>
      <c r="K53" s="317">
        <f>SUM(L53:M53)</f>
        <v>152.8</v>
      </c>
      <c r="L53" s="317">
        <v>148.4</v>
      </c>
      <c r="M53" s="317">
        <v>4.4</v>
      </c>
      <c r="N53" s="317">
        <v>19.9</v>
      </c>
      <c r="O53" s="317">
        <f>SUM(P53:Q53)</f>
        <v>154.9</v>
      </c>
      <c r="P53" s="317">
        <v>149.4</v>
      </c>
      <c r="Q53" s="317">
        <v>5.5</v>
      </c>
      <c r="R53" s="317">
        <v>20.5</v>
      </c>
      <c r="S53" s="317">
        <f>SUM(T53:U53)</f>
        <v>153.6</v>
      </c>
      <c r="T53" s="317">
        <v>147.2</v>
      </c>
      <c r="U53" s="317">
        <v>6.4</v>
      </c>
      <c r="V53" s="383">
        <v>20.7</v>
      </c>
      <c r="W53" s="317">
        <f>SUM(X53:Y53)</f>
        <v>157.4</v>
      </c>
      <c r="X53" s="383">
        <v>152.8</v>
      </c>
      <c r="Y53" s="383">
        <v>4.6</v>
      </c>
      <c r="Z53" s="317">
        <v>20.9</v>
      </c>
      <c r="AA53" s="317">
        <f>SUM(AB53:AC53)</f>
        <v>159.4</v>
      </c>
      <c r="AB53" s="317">
        <v>151.1</v>
      </c>
      <c r="AC53" s="317">
        <v>8.3</v>
      </c>
      <c r="AD53" s="317">
        <v>19.8</v>
      </c>
      <c r="AE53" s="317">
        <f>SUM(AF53:AG53)</f>
        <v>155.9</v>
      </c>
      <c r="AF53" s="317">
        <v>150.9</v>
      </c>
      <c r="AG53" s="317">
        <v>5</v>
      </c>
    </row>
    <row r="54" spans="1:33" ht="18.75" customHeight="1">
      <c r="A54" s="87"/>
      <c r="B54" s="114"/>
      <c r="C54" s="33"/>
      <c r="D54" s="33"/>
      <c r="E54" s="33"/>
      <c r="F54" s="33"/>
      <c r="G54" s="33"/>
      <c r="H54" s="379"/>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row>
    <row r="55" spans="1:33" ht="18.75" customHeight="1">
      <c r="A55" s="169" t="s">
        <v>357</v>
      </c>
      <c r="B55" s="378">
        <v>18.5</v>
      </c>
      <c r="C55" s="379">
        <f>SUM(D55:E55)</f>
        <v>138.29999999999998</v>
      </c>
      <c r="D55" s="380">
        <v>133.6</v>
      </c>
      <c r="E55" s="380">
        <v>4.7</v>
      </c>
      <c r="F55" s="380">
        <v>18.4</v>
      </c>
      <c r="G55" s="379">
        <f>SUM(H55:I55)</f>
        <v>138.10000000000002</v>
      </c>
      <c r="H55" s="379">
        <v>132.8</v>
      </c>
      <c r="I55" s="380">
        <v>5.3</v>
      </c>
      <c r="J55" s="380">
        <v>18.4</v>
      </c>
      <c r="K55" s="379">
        <f>SUM(L55:M55)</f>
        <v>139.5</v>
      </c>
      <c r="L55" s="380">
        <v>134.2</v>
      </c>
      <c r="M55" s="380">
        <v>5.3</v>
      </c>
      <c r="N55" s="380">
        <v>18.1</v>
      </c>
      <c r="O55" s="379">
        <f>SUM(P55:Q55)</f>
        <v>141</v>
      </c>
      <c r="P55" s="380">
        <v>135.8</v>
      </c>
      <c r="Q55" s="380">
        <v>5.2</v>
      </c>
      <c r="R55" s="380">
        <v>19.7</v>
      </c>
      <c r="S55" s="379">
        <f>SUM(T55:U55)</f>
        <v>146.6</v>
      </c>
      <c r="T55" s="380">
        <v>140.5</v>
      </c>
      <c r="U55" s="380">
        <v>6.1</v>
      </c>
      <c r="V55" s="382">
        <v>19.6</v>
      </c>
      <c r="W55" s="379">
        <f>SUM(X55:Y55)</f>
        <v>149.5</v>
      </c>
      <c r="X55" s="382">
        <v>144.3</v>
      </c>
      <c r="Y55" s="382">
        <v>5.2</v>
      </c>
      <c r="Z55" s="380">
        <v>18.6</v>
      </c>
      <c r="AA55" s="379">
        <f>SUM(AB55:AC55)</f>
        <v>141.2</v>
      </c>
      <c r="AB55" s="380">
        <v>134.2</v>
      </c>
      <c r="AC55" s="380">
        <v>7</v>
      </c>
      <c r="AD55" s="380">
        <v>16.7</v>
      </c>
      <c r="AE55" s="379">
        <f>SUM(AF55:AG55)</f>
        <v>130.1</v>
      </c>
      <c r="AF55" s="380">
        <v>126.1</v>
      </c>
      <c r="AG55" s="380">
        <v>4</v>
      </c>
    </row>
    <row r="56" spans="1:33" ht="18.75" customHeight="1">
      <c r="A56" s="372" t="s">
        <v>395</v>
      </c>
      <c r="B56" s="378">
        <v>19.5</v>
      </c>
      <c r="C56" s="379">
        <f>SUM(D56:E56)</f>
        <v>146.89999999999998</v>
      </c>
      <c r="D56" s="380">
        <v>142.2</v>
      </c>
      <c r="E56" s="380">
        <v>4.7</v>
      </c>
      <c r="F56" s="380">
        <v>19.6</v>
      </c>
      <c r="G56" s="379">
        <f>SUM(H56:I56)</f>
        <v>149.29999999999998</v>
      </c>
      <c r="H56" s="379">
        <v>143.7</v>
      </c>
      <c r="I56" s="380">
        <v>5.6</v>
      </c>
      <c r="J56" s="380">
        <v>19.8</v>
      </c>
      <c r="K56" s="379">
        <f>SUM(L56:M56)</f>
        <v>148.2</v>
      </c>
      <c r="L56" s="380">
        <v>143.2</v>
      </c>
      <c r="M56" s="380">
        <v>5</v>
      </c>
      <c r="N56" s="380">
        <v>19.9</v>
      </c>
      <c r="O56" s="379">
        <f>SUM(P56:Q56)</f>
        <v>156</v>
      </c>
      <c r="P56" s="380">
        <v>150.1</v>
      </c>
      <c r="Q56" s="380">
        <v>5.9</v>
      </c>
      <c r="R56" s="380">
        <v>19.5</v>
      </c>
      <c r="S56" s="379">
        <f>SUM(T56:U56)</f>
        <v>145.8</v>
      </c>
      <c r="T56" s="380">
        <v>140.3</v>
      </c>
      <c r="U56" s="380">
        <v>5.5</v>
      </c>
      <c r="V56" s="382">
        <v>21.1</v>
      </c>
      <c r="W56" s="379">
        <f>SUM(X56:Y56)</f>
        <v>161.4</v>
      </c>
      <c r="X56" s="382">
        <v>156</v>
      </c>
      <c r="Y56" s="382">
        <v>5.4</v>
      </c>
      <c r="Z56" s="380">
        <v>21.3</v>
      </c>
      <c r="AA56" s="379">
        <f>SUM(AB56:AC56)</f>
        <v>164.1</v>
      </c>
      <c r="AB56" s="380">
        <v>154</v>
      </c>
      <c r="AC56" s="380">
        <v>10.1</v>
      </c>
      <c r="AD56" s="380">
        <v>20.6</v>
      </c>
      <c r="AE56" s="379">
        <f>SUM(AF56:AG56)</f>
        <v>162.3</v>
      </c>
      <c r="AF56" s="380">
        <v>157.3</v>
      </c>
      <c r="AG56" s="380">
        <v>5</v>
      </c>
    </row>
    <row r="57" spans="1:33" ht="18.75" customHeight="1">
      <c r="A57" s="372" t="s">
        <v>396</v>
      </c>
      <c r="B57" s="378">
        <v>19.7</v>
      </c>
      <c r="C57" s="379">
        <f>SUM(D57:E57)</f>
        <v>148.5</v>
      </c>
      <c r="D57" s="380">
        <v>143.6</v>
      </c>
      <c r="E57" s="380">
        <v>4.9</v>
      </c>
      <c r="F57" s="380">
        <v>20</v>
      </c>
      <c r="G57" s="379">
        <f>SUM(H57:I57)</f>
        <v>151</v>
      </c>
      <c r="H57" s="379">
        <v>145.3</v>
      </c>
      <c r="I57" s="380">
        <v>5.7</v>
      </c>
      <c r="J57" s="380">
        <v>21.5</v>
      </c>
      <c r="K57" s="379">
        <f>SUM(L57:M57)</f>
        <v>162.4</v>
      </c>
      <c r="L57" s="380">
        <v>157.4</v>
      </c>
      <c r="M57" s="380">
        <v>5</v>
      </c>
      <c r="N57" s="380">
        <v>19.9</v>
      </c>
      <c r="O57" s="379">
        <f>SUM(P57:Q57)</f>
        <v>155.2</v>
      </c>
      <c r="P57" s="380">
        <v>149.2</v>
      </c>
      <c r="Q57" s="380">
        <v>6</v>
      </c>
      <c r="R57" s="380">
        <v>20.7</v>
      </c>
      <c r="S57" s="379">
        <f>SUM(T57:U57)</f>
        <v>153.2</v>
      </c>
      <c r="T57" s="380">
        <v>148.1</v>
      </c>
      <c r="U57" s="380">
        <v>5.1</v>
      </c>
      <c r="V57" s="382">
        <v>21.1</v>
      </c>
      <c r="W57" s="379">
        <f>SUM(X57:Y57)</f>
        <v>161.4</v>
      </c>
      <c r="X57" s="382">
        <v>156</v>
      </c>
      <c r="Y57" s="382">
        <v>5.4</v>
      </c>
      <c r="Z57" s="380">
        <v>20.3</v>
      </c>
      <c r="AA57" s="379">
        <f>SUM(AB57:AC57)</f>
        <v>154.9</v>
      </c>
      <c r="AB57" s="380">
        <v>147.4</v>
      </c>
      <c r="AC57" s="380">
        <v>7.5</v>
      </c>
      <c r="AD57" s="380">
        <v>20.2</v>
      </c>
      <c r="AE57" s="379">
        <f>SUM(AF57:AG57)</f>
        <v>161</v>
      </c>
      <c r="AF57" s="380">
        <v>153.5</v>
      </c>
      <c r="AG57" s="380">
        <v>7.5</v>
      </c>
    </row>
    <row r="58" spans="1:33" ht="18.75" customHeight="1">
      <c r="A58" s="372" t="s">
        <v>397</v>
      </c>
      <c r="B58" s="378">
        <v>20.6</v>
      </c>
      <c r="C58" s="379">
        <f>SUM(D58:E58)</f>
        <v>154.7</v>
      </c>
      <c r="D58" s="380">
        <v>149.6</v>
      </c>
      <c r="E58" s="380">
        <v>5.1</v>
      </c>
      <c r="F58" s="380">
        <v>20.8</v>
      </c>
      <c r="G58" s="379">
        <f>SUM(H58:I58)</f>
        <v>157.7</v>
      </c>
      <c r="H58" s="379">
        <v>151.7</v>
      </c>
      <c r="I58" s="380">
        <v>6</v>
      </c>
      <c r="J58" s="380">
        <v>21.5</v>
      </c>
      <c r="K58" s="379">
        <f>SUM(L58:M58)</f>
        <v>166.4</v>
      </c>
      <c r="L58" s="380">
        <v>162.1</v>
      </c>
      <c r="M58" s="380">
        <v>4.3</v>
      </c>
      <c r="N58" s="380">
        <v>20.8</v>
      </c>
      <c r="O58" s="379">
        <f>SUM(P58:Q58)</f>
        <v>161.6</v>
      </c>
      <c r="P58" s="380">
        <v>155.6</v>
      </c>
      <c r="Q58" s="380">
        <v>6</v>
      </c>
      <c r="R58" s="380">
        <v>20.7</v>
      </c>
      <c r="S58" s="379">
        <f>SUM(T58:U58)</f>
        <v>154.1</v>
      </c>
      <c r="T58" s="380">
        <v>148.4</v>
      </c>
      <c r="U58" s="380">
        <v>5.7</v>
      </c>
      <c r="V58" s="382">
        <v>21.3</v>
      </c>
      <c r="W58" s="379">
        <f>SUM(X58:Y58)</f>
        <v>163.1</v>
      </c>
      <c r="X58" s="382">
        <v>157.5</v>
      </c>
      <c r="Y58" s="382">
        <v>5.6</v>
      </c>
      <c r="Z58" s="380">
        <v>22</v>
      </c>
      <c r="AA58" s="379">
        <f>SUM(AB58:AC58)</f>
        <v>167.70000000000002</v>
      </c>
      <c r="AB58" s="380">
        <v>157.8</v>
      </c>
      <c r="AC58" s="380">
        <v>9.9</v>
      </c>
      <c r="AD58" s="380">
        <v>21.4</v>
      </c>
      <c r="AE58" s="379">
        <f>SUM(AF58:AG58)</f>
        <v>167.6</v>
      </c>
      <c r="AF58" s="380">
        <v>162.2</v>
      </c>
      <c r="AG58" s="380">
        <v>5.4</v>
      </c>
    </row>
    <row r="59" spans="1:33" ht="18.75" customHeight="1">
      <c r="A59" s="364"/>
      <c r="B59" s="114"/>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row>
    <row r="60" spans="1:33" ht="18.75" customHeight="1">
      <c r="A60" s="372" t="s">
        <v>398</v>
      </c>
      <c r="B60" s="378">
        <v>19.3</v>
      </c>
      <c r="C60" s="379">
        <f>SUM(D60:E60)</f>
        <v>144.7</v>
      </c>
      <c r="D60" s="380">
        <v>140</v>
      </c>
      <c r="E60" s="380">
        <v>4.7</v>
      </c>
      <c r="F60" s="380">
        <v>19.1</v>
      </c>
      <c r="G60" s="379">
        <f>SUM(H60:I60)</f>
        <v>144.79999999999998</v>
      </c>
      <c r="H60" s="379">
        <v>139.2</v>
      </c>
      <c r="I60" s="380">
        <v>5.6</v>
      </c>
      <c r="J60" s="380">
        <v>18.4</v>
      </c>
      <c r="K60" s="379">
        <f>SUM(L60:M60)</f>
        <v>140.7</v>
      </c>
      <c r="L60" s="380">
        <v>135.1</v>
      </c>
      <c r="M60" s="380">
        <v>5.6</v>
      </c>
      <c r="N60" s="380">
        <v>18.7</v>
      </c>
      <c r="O60" s="379">
        <f>SUM(P60:Q60)</f>
        <v>146</v>
      </c>
      <c r="P60" s="380">
        <v>140.8</v>
      </c>
      <c r="Q60" s="380">
        <v>5.2</v>
      </c>
      <c r="R60" s="380">
        <v>19.9</v>
      </c>
      <c r="S60" s="379">
        <f>SUM(T60:U60)</f>
        <v>149.70000000000002</v>
      </c>
      <c r="T60" s="380">
        <v>143.4</v>
      </c>
      <c r="U60" s="380">
        <v>6.3</v>
      </c>
      <c r="V60" s="382">
        <v>20.2</v>
      </c>
      <c r="W60" s="379">
        <f>SUM(X60:Y60)</f>
        <v>154</v>
      </c>
      <c r="X60" s="382">
        <v>149.1</v>
      </c>
      <c r="Y60" s="382">
        <v>4.9</v>
      </c>
      <c r="Z60" s="380">
        <v>19.5</v>
      </c>
      <c r="AA60" s="379">
        <f>SUM(AB60:AC60)</f>
        <v>151.4</v>
      </c>
      <c r="AB60" s="380">
        <v>145.5</v>
      </c>
      <c r="AC60" s="380">
        <v>5.9</v>
      </c>
      <c r="AD60" s="380">
        <v>18.8</v>
      </c>
      <c r="AE60" s="379">
        <f>SUM(AF60:AG60)</f>
        <v>148.1</v>
      </c>
      <c r="AF60" s="380">
        <v>143.4</v>
      </c>
      <c r="AG60" s="380">
        <v>4.7</v>
      </c>
    </row>
    <row r="61" spans="1:33" ht="18.75" customHeight="1">
      <c r="A61" s="372" t="s">
        <v>399</v>
      </c>
      <c r="B61" s="378">
        <v>21.2</v>
      </c>
      <c r="C61" s="379">
        <f>SUM(D61:E61)</f>
        <v>158.2</v>
      </c>
      <c r="D61" s="380">
        <v>154.2</v>
      </c>
      <c r="E61" s="380">
        <v>4</v>
      </c>
      <c r="F61" s="380">
        <v>21.2</v>
      </c>
      <c r="G61" s="379">
        <f>SUM(H61:I61)</f>
        <v>159.8</v>
      </c>
      <c r="H61" s="379">
        <v>154.9</v>
      </c>
      <c r="I61" s="380">
        <v>4.9</v>
      </c>
      <c r="J61" s="380">
        <v>22.6</v>
      </c>
      <c r="K61" s="379">
        <f>SUM(L61:M61)</f>
        <v>173.9</v>
      </c>
      <c r="L61" s="380">
        <v>170.8</v>
      </c>
      <c r="M61" s="380">
        <v>3.1</v>
      </c>
      <c r="N61" s="380">
        <v>21</v>
      </c>
      <c r="O61" s="379">
        <f>SUM(P61:Q61)</f>
        <v>162.29999999999998</v>
      </c>
      <c r="P61" s="380">
        <v>157.6</v>
      </c>
      <c r="Q61" s="380">
        <v>4.7</v>
      </c>
      <c r="R61" s="380">
        <v>20.8</v>
      </c>
      <c r="S61" s="379">
        <f>SUM(T61:U61)</f>
        <v>154.7</v>
      </c>
      <c r="T61" s="380">
        <v>150</v>
      </c>
      <c r="U61" s="380">
        <v>4.7</v>
      </c>
      <c r="V61" s="382">
        <v>21.9</v>
      </c>
      <c r="W61" s="379">
        <f>SUM(X61:Y61)</f>
        <v>166</v>
      </c>
      <c r="X61" s="382">
        <v>161.6</v>
      </c>
      <c r="Y61" s="382">
        <v>4.4</v>
      </c>
      <c r="Z61" s="380">
        <v>22.5</v>
      </c>
      <c r="AA61" s="379">
        <f>SUM(AB61:AC61)</f>
        <v>165.29999999999998</v>
      </c>
      <c r="AB61" s="380">
        <v>160.2</v>
      </c>
      <c r="AC61" s="380">
        <v>5.1</v>
      </c>
      <c r="AD61" s="380">
        <v>21.1</v>
      </c>
      <c r="AE61" s="379">
        <f>SUM(AF61:AG61)</f>
        <v>166</v>
      </c>
      <c r="AF61" s="380">
        <v>160.4</v>
      </c>
      <c r="AG61" s="380">
        <v>5.6</v>
      </c>
    </row>
    <row r="62" spans="1:33" ht="18.75" customHeight="1">
      <c r="A62" s="372" t="s">
        <v>400</v>
      </c>
      <c r="B62" s="378">
        <v>20.4</v>
      </c>
      <c r="C62" s="379">
        <f>SUM(D62:E62)</f>
        <v>151.8</v>
      </c>
      <c r="D62" s="380">
        <v>148</v>
      </c>
      <c r="E62" s="380">
        <v>3.8</v>
      </c>
      <c r="F62" s="380">
        <v>20.7</v>
      </c>
      <c r="G62" s="379">
        <f>SUM(H62:I62)</f>
        <v>155.2</v>
      </c>
      <c r="H62" s="379">
        <v>150.7</v>
      </c>
      <c r="I62" s="380">
        <v>4.5</v>
      </c>
      <c r="J62" s="380">
        <v>22.1</v>
      </c>
      <c r="K62" s="379">
        <f>SUM(L62:M62)</f>
        <v>165.79999999999998</v>
      </c>
      <c r="L62" s="380">
        <v>162.6</v>
      </c>
      <c r="M62" s="380">
        <v>3.2</v>
      </c>
      <c r="N62" s="380">
        <v>20.4</v>
      </c>
      <c r="O62" s="379">
        <f>SUM(P62:Q62)</f>
        <v>156.8</v>
      </c>
      <c r="P62" s="380">
        <v>152.4</v>
      </c>
      <c r="Q62" s="380">
        <v>4.4</v>
      </c>
      <c r="R62" s="380">
        <v>20.7</v>
      </c>
      <c r="S62" s="379">
        <f>SUM(T62:U62)</f>
        <v>153.8</v>
      </c>
      <c r="T62" s="380">
        <v>149.3</v>
      </c>
      <c r="U62" s="380">
        <v>4.5</v>
      </c>
      <c r="V62" s="382">
        <v>20.7</v>
      </c>
      <c r="W62" s="379">
        <f>SUM(X62:Y62)</f>
        <v>155.39999999999998</v>
      </c>
      <c r="X62" s="382">
        <v>151.7</v>
      </c>
      <c r="Y62" s="382">
        <v>3.7</v>
      </c>
      <c r="Z62" s="380">
        <v>21.6</v>
      </c>
      <c r="AA62" s="379">
        <f>SUM(AB62:AC62)</f>
        <v>161.2</v>
      </c>
      <c r="AB62" s="380">
        <v>156</v>
      </c>
      <c r="AC62" s="380">
        <v>5.2</v>
      </c>
      <c r="AD62" s="380">
        <v>18.4</v>
      </c>
      <c r="AE62" s="379">
        <f>SUM(AF62:AG62)</f>
        <v>145.9</v>
      </c>
      <c r="AF62" s="380">
        <v>141</v>
      </c>
      <c r="AG62" s="380">
        <v>4.9</v>
      </c>
    </row>
    <row r="63" spans="1:33" ht="18.75" customHeight="1">
      <c r="A63" s="372" t="s">
        <v>401</v>
      </c>
      <c r="B63" s="378">
        <v>19</v>
      </c>
      <c r="C63" s="379">
        <f>SUM(D63:E63)</f>
        <v>142.79999999999998</v>
      </c>
      <c r="D63" s="380">
        <v>138.2</v>
      </c>
      <c r="E63" s="380">
        <v>4.6</v>
      </c>
      <c r="F63" s="380">
        <v>19.1</v>
      </c>
      <c r="G63" s="379">
        <f>SUM(H63:I63)</f>
        <v>144.3</v>
      </c>
      <c r="H63" s="379">
        <v>138.8</v>
      </c>
      <c r="I63" s="380">
        <v>5.5</v>
      </c>
      <c r="J63" s="380">
        <v>18.3</v>
      </c>
      <c r="K63" s="379">
        <f>SUM(L63:M63)</f>
        <v>136.6</v>
      </c>
      <c r="L63" s="380">
        <v>133.2</v>
      </c>
      <c r="M63" s="380">
        <v>3.4</v>
      </c>
      <c r="N63" s="380">
        <v>18.8</v>
      </c>
      <c r="O63" s="379">
        <f>SUM(P63:Q63)</f>
        <v>146.4</v>
      </c>
      <c r="P63" s="380">
        <v>140.8</v>
      </c>
      <c r="Q63" s="380">
        <v>5.6</v>
      </c>
      <c r="R63" s="380">
        <v>19.9</v>
      </c>
      <c r="S63" s="379">
        <f>SUM(T63:U63)</f>
        <v>147.7</v>
      </c>
      <c r="T63" s="380">
        <v>141.6</v>
      </c>
      <c r="U63" s="380">
        <v>6.1</v>
      </c>
      <c r="V63" s="382">
        <v>18.8</v>
      </c>
      <c r="W63" s="379">
        <f>SUM(X63:Y63)</f>
        <v>142.70000000000002</v>
      </c>
      <c r="X63" s="382">
        <v>138.4</v>
      </c>
      <c r="Y63" s="382">
        <v>4.3</v>
      </c>
      <c r="Z63" s="380">
        <v>20.5</v>
      </c>
      <c r="AA63" s="379">
        <f>SUM(AB63:AC63)</f>
        <v>159.3</v>
      </c>
      <c r="AB63" s="380">
        <v>148.8</v>
      </c>
      <c r="AC63" s="380">
        <v>10.5</v>
      </c>
      <c r="AD63" s="380">
        <v>18.1</v>
      </c>
      <c r="AE63" s="379">
        <f>SUM(AF63:AG63)</f>
        <v>142.9</v>
      </c>
      <c r="AF63" s="380">
        <v>138.6</v>
      </c>
      <c r="AG63" s="380">
        <v>4.3</v>
      </c>
    </row>
    <row r="64" spans="1:33" ht="18.75" customHeight="1">
      <c r="A64" s="364"/>
      <c r="B64" s="114"/>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row>
    <row r="65" spans="1:33" ht="18.75" customHeight="1">
      <c r="A65" s="372" t="s">
        <v>402</v>
      </c>
      <c r="B65" s="378">
        <v>20.1</v>
      </c>
      <c r="C65" s="379">
        <f>SUM(D65:E65)</f>
        <v>148.2</v>
      </c>
      <c r="D65" s="380">
        <v>143.5</v>
      </c>
      <c r="E65" s="380">
        <v>4.7</v>
      </c>
      <c r="F65" s="380">
        <v>20.2</v>
      </c>
      <c r="G65" s="379">
        <f>SUM(H65:I65)</f>
        <v>150.20000000000002</v>
      </c>
      <c r="H65" s="379">
        <v>144.3</v>
      </c>
      <c r="I65" s="380">
        <v>5.9</v>
      </c>
      <c r="J65" s="380">
        <v>19.4</v>
      </c>
      <c r="K65" s="379">
        <f>SUM(L65:M65)</f>
        <v>146.20000000000002</v>
      </c>
      <c r="L65" s="380">
        <v>141.9</v>
      </c>
      <c r="M65" s="380">
        <v>4.3</v>
      </c>
      <c r="N65" s="380">
        <v>20.3</v>
      </c>
      <c r="O65" s="379">
        <f>SUM(P65:Q65)</f>
        <v>158.1</v>
      </c>
      <c r="P65" s="380">
        <v>152.2</v>
      </c>
      <c r="Q65" s="380">
        <v>5.9</v>
      </c>
      <c r="R65" s="380">
        <v>20.1</v>
      </c>
      <c r="S65" s="379">
        <f>SUM(T65:U65)</f>
        <v>151.6</v>
      </c>
      <c r="T65" s="380">
        <v>144.5</v>
      </c>
      <c r="U65" s="380">
        <v>7.1</v>
      </c>
      <c r="V65" s="382">
        <v>21.2</v>
      </c>
      <c r="W65" s="379">
        <f>SUM(X65:Y65)</f>
        <v>159.2</v>
      </c>
      <c r="X65" s="382">
        <v>155.2</v>
      </c>
      <c r="Y65" s="382">
        <v>4</v>
      </c>
      <c r="Z65" s="380">
        <v>22.2</v>
      </c>
      <c r="AA65" s="379">
        <f>SUM(AB65:AC65)</f>
        <v>169.70000000000002</v>
      </c>
      <c r="AB65" s="380">
        <v>159.8</v>
      </c>
      <c r="AC65" s="380">
        <v>9.9</v>
      </c>
      <c r="AD65" s="380">
        <v>19.6</v>
      </c>
      <c r="AE65" s="379">
        <f>SUM(AF65:AG65)</f>
        <v>155.6</v>
      </c>
      <c r="AF65" s="380">
        <v>151</v>
      </c>
      <c r="AG65" s="380">
        <v>4.6</v>
      </c>
    </row>
    <row r="66" spans="1:33" ht="18.75" customHeight="1">
      <c r="A66" s="372" t="s">
        <v>403</v>
      </c>
      <c r="B66" s="378">
        <v>20.6</v>
      </c>
      <c r="C66" s="379">
        <f>SUM(D66:E66)</f>
        <v>153.3</v>
      </c>
      <c r="D66" s="380">
        <v>149</v>
      </c>
      <c r="E66" s="380">
        <v>4.3</v>
      </c>
      <c r="F66" s="380">
        <v>20.7</v>
      </c>
      <c r="G66" s="379">
        <f>SUM(H66:I66)</f>
        <v>155.4</v>
      </c>
      <c r="H66" s="379">
        <v>150.3</v>
      </c>
      <c r="I66" s="380">
        <v>5.1</v>
      </c>
      <c r="J66" s="380">
        <v>21.3</v>
      </c>
      <c r="K66" s="379">
        <f>SUM(L66:M66)</f>
        <v>157.4</v>
      </c>
      <c r="L66" s="380">
        <v>153.4</v>
      </c>
      <c r="M66" s="380">
        <v>4</v>
      </c>
      <c r="N66" s="380">
        <v>20.6</v>
      </c>
      <c r="O66" s="379">
        <f>SUM(P66:Q66)</f>
        <v>160.29999999999998</v>
      </c>
      <c r="P66" s="380">
        <v>155.2</v>
      </c>
      <c r="Q66" s="380">
        <v>5.1</v>
      </c>
      <c r="R66" s="380">
        <v>21.2</v>
      </c>
      <c r="S66" s="379">
        <f>SUM(T66:U66)</f>
        <v>158.6</v>
      </c>
      <c r="T66" s="380">
        <v>153.2</v>
      </c>
      <c r="U66" s="380">
        <v>5.4</v>
      </c>
      <c r="V66" s="382">
        <v>20.4</v>
      </c>
      <c r="W66" s="379">
        <f>SUM(X66:Y66)</f>
        <v>154.5</v>
      </c>
      <c r="X66" s="382">
        <v>151.1</v>
      </c>
      <c r="Y66" s="382">
        <v>3.4</v>
      </c>
      <c r="Z66" s="380">
        <v>22</v>
      </c>
      <c r="AA66" s="379">
        <f>SUM(AB66:AC66)</f>
        <v>166.6</v>
      </c>
      <c r="AB66" s="380">
        <v>159.1</v>
      </c>
      <c r="AC66" s="380">
        <v>7.5</v>
      </c>
      <c r="AD66" s="380">
        <v>21</v>
      </c>
      <c r="AE66" s="379">
        <f>SUM(AF66:AG66)</f>
        <v>165.39999999999998</v>
      </c>
      <c r="AF66" s="380">
        <v>160.2</v>
      </c>
      <c r="AG66" s="380">
        <v>5.2</v>
      </c>
    </row>
    <row r="67" spans="1:33" ht="18.75" customHeight="1">
      <c r="A67" s="372" t="s">
        <v>404</v>
      </c>
      <c r="B67" s="378">
        <v>20.3</v>
      </c>
      <c r="C67" s="379">
        <f>SUM(D67:E67)</f>
        <v>151.8</v>
      </c>
      <c r="D67" s="380">
        <v>147</v>
      </c>
      <c r="E67" s="380">
        <v>4.8</v>
      </c>
      <c r="F67" s="380">
        <v>20.4</v>
      </c>
      <c r="G67" s="379">
        <f>SUM(H67:I67)</f>
        <v>153.70000000000002</v>
      </c>
      <c r="H67" s="379">
        <v>147.9</v>
      </c>
      <c r="I67" s="380">
        <v>5.8</v>
      </c>
      <c r="J67" s="380">
        <v>20.8</v>
      </c>
      <c r="K67" s="379">
        <f>SUM(L67:M67)</f>
        <v>155.29999999999998</v>
      </c>
      <c r="L67" s="380">
        <v>149.7</v>
      </c>
      <c r="M67" s="380">
        <v>5.6</v>
      </c>
      <c r="N67" s="380">
        <v>20.4</v>
      </c>
      <c r="O67" s="379">
        <f>SUM(P67:Q67)</f>
        <v>158.5</v>
      </c>
      <c r="P67" s="380">
        <v>152.9</v>
      </c>
      <c r="Q67" s="380">
        <v>5.6</v>
      </c>
      <c r="R67" s="380">
        <v>21.6</v>
      </c>
      <c r="S67" s="379">
        <f>SUM(T67:U67)</f>
        <v>163.7</v>
      </c>
      <c r="T67" s="380">
        <v>156</v>
      </c>
      <c r="U67" s="380">
        <v>7.7</v>
      </c>
      <c r="V67" s="382">
        <v>21.7</v>
      </c>
      <c r="W67" s="379">
        <f>SUM(X67:Y67)</f>
        <v>163.9</v>
      </c>
      <c r="X67" s="382">
        <v>159.3</v>
      </c>
      <c r="Y67" s="382">
        <v>4.6</v>
      </c>
      <c r="Z67" s="380">
        <v>19.9</v>
      </c>
      <c r="AA67" s="379">
        <f>SUM(AB67:AC67)</f>
        <v>153.2</v>
      </c>
      <c r="AB67" s="380">
        <v>143.2</v>
      </c>
      <c r="AC67" s="380">
        <v>10</v>
      </c>
      <c r="AD67" s="380">
        <v>21.3</v>
      </c>
      <c r="AE67" s="379">
        <f>SUM(AF67:AG67)</f>
        <v>166.9</v>
      </c>
      <c r="AF67" s="380">
        <v>162.6</v>
      </c>
      <c r="AG67" s="380">
        <v>4.3</v>
      </c>
    </row>
    <row r="68" spans="1:33" ht="18.75" customHeight="1">
      <c r="A68" s="374" t="s">
        <v>405</v>
      </c>
      <c r="B68" s="309">
        <v>19.8</v>
      </c>
      <c r="C68" s="376">
        <f>SUM(D68:E68)</f>
        <v>148.89999999999998</v>
      </c>
      <c r="D68" s="376">
        <v>143.7</v>
      </c>
      <c r="E68" s="376">
        <v>5.2</v>
      </c>
      <c r="F68" s="376">
        <v>20.1</v>
      </c>
      <c r="G68" s="376">
        <f>SUM(H68:I68)</f>
        <v>152.6</v>
      </c>
      <c r="H68" s="376">
        <v>146.2</v>
      </c>
      <c r="I68" s="376">
        <v>6.4</v>
      </c>
      <c r="J68" s="376">
        <v>18.9</v>
      </c>
      <c r="K68" s="376">
        <f>SUM(L68:M68)</f>
        <v>141.29999999999998</v>
      </c>
      <c r="L68" s="376">
        <v>136.6</v>
      </c>
      <c r="M68" s="376">
        <v>4.7</v>
      </c>
      <c r="N68" s="376">
        <v>20.1</v>
      </c>
      <c r="O68" s="376">
        <f>SUM(P68:Q68)</f>
        <v>157.20000000000002</v>
      </c>
      <c r="P68" s="376">
        <v>150.8</v>
      </c>
      <c r="Q68" s="376">
        <v>6.4</v>
      </c>
      <c r="R68" s="376">
        <v>21</v>
      </c>
      <c r="S68" s="376">
        <f>SUM(T68:U68)</f>
        <v>164.29999999999998</v>
      </c>
      <c r="T68" s="376">
        <v>151.6</v>
      </c>
      <c r="U68" s="376">
        <v>12.7</v>
      </c>
      <c r="V68" s="377">
        <v>20.9</v>
      </c>
      <c r="W68" s="376">
        <f>SUM(X68:Y68)</f>
        <v>158</v>
      </c>
      <c r="X68" s="377">
        <v>154.1</v>
      </c>
      <c r="Y68" s="377">
        <v>3.9</v>
      </c>
      <c r="Z68" s="376">
        <v>20.3</v>
      </c>
      <c r="AA68" s="376">
        <f>SUM(AB68:AC68)</f>
        <v>157.82999999999998</v>
      </c>
      <c r="AB68" s="376">
        <v>146.6</v>
      </c>
      <c r="AC68" s="376">
        <v>11.23</v>
      </c>
      <c r="AD68" s="376">
        <v>20.6</v>
      </c>
      <c r="AE68" s="376">
        <f>SUM(AF68:AG68)</f>
        <v>162.29999999999998</v>
      </c>
      <c r="AF68" s="376">
        <v>157.6</v>
      </c>
      <c r="AG68" s="376">
        <v>4.7</v>
      </c>
    </row>
    <row r="69" spans="1:33" ht="18.75" customHeight="1">
      <c r="A69" s="4" t="s">
        <v>413</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ht="18.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ht="18.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ht="18.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sheetData>
  <sheetProtection/>
  <mergeCells count="43">
    <mergeCell ref="A3:AG3"/>
    <mergeCell ref="A4:B4"/>
    <mergeCell ref="N5:AG5"/>
    <mergeCell ref="N6:Q6"/>
    <mergeCell ref="R6:U6"/>
    <mergeCell ref="V6:Y6"/>
    <mergeCell ref="Z6:AC6"/>
    <mergeCell ref="AD6:AG6"/>
    <mergeCell ref="O7:O9"/>
    <mergeCell ref="P7:P9"/>
    <mergeCell ref="X7:X9"/>
    <mergeCell ref="Y7:Y9"/>
    <mergeCell ref="Z7:Z9"/>
    <mergeCell ref="H7:H9"/>
    <mergeCell ref="I7:I9"/>
    <mergeCell ref="J7:J9"/>
    <mergeCell ref="AE7:AE9"/>
    <mergeCell ref="AF7:AF9"/>
    <mergeCell ref="AG7:AG9"/>
    <mergeCell ref="K7:K9"/>
    <mergeCell ref="N7:N9"/>
    <mergeCell ref="Q7:Q9"/>
    <mergeCell ref="W7:W9"/>
    <mergeCell ref="B7:B9"/>
    <mergeCell ref="C7:C9"/>
    <mergeCell ref="D7:D9"/>
    <mergeCell ref="E7:E9"/>
    <mergeCell ref="F7:F9"/>
    <mergeCell ref="G7:G9"/>
    <mergeCell ref="B5:E6"/>
    <mergeCell ref="F5:I6"/>
    <mergeCell ref="J5:M6"/>
    <mergeCell ref="AC7:AC9"/>
    <mergeCell ref="R7:R9"/>
    <mergeCell ref="S7:S9"/>
    <mergeCell ref="T7:T9"/>
    <mergeCell ref="U7:U9"/>
    <mergeCell ref="L7:L9"/>
    <mergeCell ref="M7:M9"/>
    <mergeCell ref="AA7:AA9"/>
    <mergeCell ref="AB7:AB9"/>
    <mergeCell ref="AD7:AD9"/>
    <mergeCell ref="V7:V9"/>
  </mergeCells>
  <printOptions horizontalCentered="1"/>
  <pageMargins left="0.5118110236220472" right="0.5118110236220472" top="0.5511811023622047" bottom="0.35433070866141736" header="0" footer="0"/>
  <pageSetup fitToHeight="1" fitToWidth="1" horizontalDpi="600" verticalDpi="6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yutaka-k</cp:lastModifiedBy>
  <cp:lastPrinted>2013-05-22T07:00:52Z</cp:lastPrinted>
  <dcterms:created xsi:type="dcterms:W3CDTF">1997-12-02T06:59:26Z</dcterms:created>
  <dcterms:modified xsi:type="dcterms:W3CDTF">2013-05-22T07:01:18Z</dcterms:modified>
  <cp:category/>
  <cp:version/>
  <cp:contentType/>
  <cp:contentStatus/>
</cp:coreProperties>
</file>