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300" windowWidth="9690" windowHeight="6465" activeTab="6"/>
  </bookViews>
  <sheets>
    <sheet name="036" sheetId="1" r:id="rId1"/>
    <sheet name="038" sheetId="2" r:id="rId2"/>
    <sheet name="040" sheetId="3" r:id="rId3"/>
    <sheet name="042" sheetId="4" r:id="rId4"/>
    <sheet name="044" sheetId="5" r:id="rId5"/>
    <sheet name="046" sheetId="6" r:id="rId6"/>
    <sheet name="048" sheetId="7" r:id="rId7"/>
  </sheets>
  <externalReferences>
    <externalReference r:id="rId10"/>
  </externalReferences>
  <definedNames>
    <definedName name="_xlnm.Print_Area" localSheetId="0">'036'!$A$1:$W$65</definedName>
    <definedName name="_xlnm.Print_Area" localSheetId="1">'038'!$A$1:$AD$71</definedName>
    <definedName name="_xlnm.Print_Area" localSheetId="2">'040'!$A$1:$X$68</definedName>
    <definedName name="_xlnm.Print_Area" localSheetId="3">'042'!$A$1:$T$73</definedName>
    <definedName name="_xlnm.Print_Area" localSheetId="4">'044'!$A$1:$V$58</definedName>
    <definedName name="_xlnm.Print_Area" localSheetId="5">'046'!$A$1:$N$44</definedName>
    <definedName name="_xlnm.Print_Area" localSheetId="6">'048'!$A$1:$T$49</definedName>
  </definedNames>
  <calcPr fullCalcOnLoad="1"/>
</workbook>
</file>

<file path=xl/sharedStrings.xml><?xml version="1.0" encoding="utf-8"?>
<sst xmlns="http://schemas.openxmlformats.org/spreadsheetml/2006/main" count="1676" uniqueCount="469">
  <si>
    <t>（単位：戸）</t>
  </si>
  <si>
    <t>計</t>
  </si>
  <si>
    <t>第１種兼業農家</t>
  </si>
  <si>
    <t>第２種兼業農家</t>
  </si>
  <si>
    <t>年　　次</t>
  </si>
  <si>
    <t>0.5ha未満</t>
  </si>
  <si>
    <t>0.5～1.0</t>
  </si>
  <si>
    <t>3.0～5.0</t>
  </si>
  <si>
    <t>5.0ha以上</t>
  </si>
  <si>
    <t>農　　家　　人　　口</t>
  </si>
  <si>
    <t>農　業　就　業　人　口</t>
  </si>
  <si>
    <t>基 幹 的 農 業 従 事 者</t>
  </si>
  <si>
    <t>男</t>
  </si>
  <si>
    <t>女</t>
  </si>
  <si>
    <t>２３　　農 家 数 及 び 農 家 人 口</t>
  </si>
  <si>
    <t>（１）　　　総　　  　農　  　　家</t>
  </si>
  <si>
    <t>資料　北陸農政局統計情報部</t>
  </si>
  <si>
    <t>２３　　農 家 数 及 び 農 家 人 口（つ づ き）</t>
  </si>
  <si>
    <t>（２）　　専   兼   業   別   農   家   数（販 売 農 家）</t>
  </si>
  <si>
    <t>平成７年</t>
  </si>
  <si>
    <r>
      <t>販 売</t>
    </r>
    <r>
      <rPr>
        <sz val="12"/>
        <rFont val="ＭＳ 明朝"/>
        <family val="1"/>
      </rPr>
      <t xml:space="preserve"> </t>
    </r>
    <r>
      <rPr>
        <sz val="12"/>
        <rFont val="ＭＳ 明朝"/>
        <family val="1"/>
      </rPr>
      <t>農</t>
    </r>
    <r>
      <rPr>
        <sz val="12"/>
        <rFont val="ＭＳ 明朝"/>
        <family val="1"/>
      </rPr>
      <t xml:space="preserve"> </t>
    </r>
    <r>
      <rPr>
        <sz val="12"/>
        <rFont val="ＭＳ 明朝"/>
        <family val="1"/>
      </rPr>
      <t>家</t>
    </r>
  </si>
  <si>
    <r>
      <t>専 業</t>
    </r>
    <r>
      <rPr>
        <sz val="12"/>
        <rFont val="ＭＳ 明朝"/>
        <family val="1"/>
      </rPr>
      <t xml:space="preserve"> </t>
    </r>
    <r>
      <rPr>
        <sz val="12"/>
        <rFont val="ＭＳ 明朝"/>
        <family val="1"/>
      </rPr>
      <t>農</t>
    </r>
    <r>
      <rPr>
        <sz val="12"/>
        <rFont val="ＭＳ 明朝"/>
        <family val="1"/>
      </rPr>
      <t xml:space="preserve"> </t>
    </r>
    <r>
      <rPr>
        <sz val="12"/>
        <rFont val="ＭＳ 明朝"/>
        <family val="1"/>
      </rPr>
      <t>家</t>
    </r>
  </si>
  <si>
    <t>２３　　農 家 数 及 び 農 家 人 口（つ づ き）</t>
  </si>
  <si>
    <t>（３）　経営耕地規模別農家数（販売農家）</t>
  </si>
  <si>
    <r>
      <t>1.</t>
    </r>
    <r>
      <rPr>
        <sz val="12"/>
        <rFont val="ＭＳ 明朝"/>
        <family val="1"/>
      </rPr>
      <t>0</t>
    </r>
    <r>
      <rPr>
        <sz val="12"/>
        <rFont val="ＭＳ 明朝"/>
        <family val="1"/>
      </rPr>
      <t>～</t>
    </r>
    <r>
      <rPr>
        <sz val="12"/>
        <rFont val="ＭＳ 明朝"/>
        <family val="1"/>
      </rPr>
      <t>1.5</t>
    </r>
  </si>
  <si>
    <r>
      <t>1.</t>
    </r>
    <r>
      <rPr>
        <sz val="12"/>
        <rFont val="ＭＳ 明朝"/>
        <family val="1"/>
      </rPr>
      <t>5</t>
    </r>
    <r>
      <rPr>
        <sz val="12"/>
        <rFont val="ＭＳ 明朝"/>
        <family val="1"/>
      </rPr>
      <t>～2.0</t>
    </r>
  </si>
  <si>
    <r>
      <t>2</t>
    </r>
    <r>
      <rPr>
        <sz val="12"/>
        <rFont val="ＭＳ 明朝"/>
        <family val="1"/>
      </rPr>
      <t>.0</t>
    </r>
    <r>
      <rPr>
        <sz val="12"/>
        <rFont val="ＭＳ 明朝"/>
        <family val="1"/>
      </rPr>
      <t>～2.</t>
    </r>
    <r>
      <rPr>
        <sz val="12"/>
        <rFont val="ＭＳ 明朝"/>
        <family val="1"/>
      </rPr>
      <t>5</t>
    </r>
  </si>
  <si>
    <r>
      <t>2</t>
    </r>
    <r>
      <rPr>
        <sz val="12"/>
        <rFont val="ＭＳ 明朝"/>
        <family val="1"/>
      </rPr>
      <t>.</t>
    </r>
    <r>
      <rPr>
        <sz val="12"/>
        <rFont val="ＭＳ 明朝"/>
        <family val="1"/>
      </rPr>
      <t>5</t>
    </r>
    <r>
      <rPr>
        <sz val="12"/>
        <rFont val="ＭＳ 明朝"/>
        <family val="1"/>
      </rPr>
      <t>～</t>
    </r>
    <r>
      <rPr>
        <sz val="12"/>
        <rFont val="ＭＳ 明朝"/>
        <family val="1"/>
      </rPr>
      <t>3</t>
    </r>
    <r>
      <rPr>
        <sz val="12"/>
        <rFont val="ＭＳ 明朝"/>
        <family val="1"/>
      </rPr>
      <t>.0</t>
    </r>
  </si>
  <si>
    <t>資料　北陸農政局統計情報部</t>
  </si>
  <si>
    <t>（４）　　農  家  人  口  及  び  農  業  労  働  力（販売農家）</t>
  </si>
  <si>
    <t>資料　北陸農政局統計情報部</t>
  </si>
  <si>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</si>
  <si>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 xml:space="preserve">  ９</t>
    </r>
  </si>
  <si>
    <r>
      <t xml:space="preserve">  </t>
    </r>
    <r>
      <rPr>
        <sz val="12"/>
        <rFont val="ＭＳ 明朝"/>
        <family val="1"/>
      </rPr>
      <t xml:space="preserve">  </t>
    </r>
    <r>
      <rPr>
        <sz val="12"/>
        <rFont val="ＭＳ 明朝"/>
        <family val="1"/>
      </rPr>
      <t xml:space="preserve">   10</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</si>
  <si>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</si>
  <si>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</si>
  <si>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</si>
  <si>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８</t>
    </r>
  </si>
  <si>
    <r>
      <t>平 成</t>
    </r>
    <r>
      <rPr>
        <sz val="12"/>
        <rFont val="ＭＳ 明朝"/>
        <family val="1"/>
      </rPr>
      <t xml:space="preserve"> </t>
    </r>
    <r>
      <rPr>
        <sz val="12"/>
        <rFont val="ＭＳ 明朝"/>
        <family val="1"/>
      </rPr>
      <t>７</t>
    </r>
    <r>
      <rPr>
        <sz val="12"/>
        <rFont val="ＭＳ 明朝"/>
        <family val="1"/>
      </rPr>
      <t xml:space="preserve"> </t>
    </r>
    <r>
      <rPr>
        <sz val="12"/>
        <rFont val="ＭＳ 明朝"/>
        <family val="1"/>
      </rPr>
      <t>年</t>
    </r>
  </si>
  <si>
    <r>
      <t xml:space="preserve"> </t>
    </r>
    <r>
      <rPr>
        <sz val="12"/>
        <rFont val="ＭＳ 明朝"/>
        <family val="1"/>
      </rPr>
      <t xml:space="preserve"> </t>
    </r>
    <r>
      <rPr>
        <sz val="12"/>
        <rFont val="ＭＳ 明朝"/>
        <family val="1"/>
      </rPr>
      <t xml:space="preserve">    ９</t>
    </r>
  </si>
  <si>
    <r>
      <t xml:space="preserve">  </t>
    </r>
    <r>
      <rPr>
        <sz val="12"/>
        <rFont val="ＭＳ 明朝"/>
        <family val="1"/>
      </rPr>
      <t xml:space="preserve"> </t>
    </r>
    <r>
      <rPr>
        <sz val="12"/>
        <rFont val="ＭＳ 明朝"/>
        <family val="1"/>
      </rPr>
      <t xml:space="preserve">   10</t>
    </r>
  </si>
  <si>
    <t xml:space="preserve">      11</t>
  </si>
  <si>
    <r>
      <t xml:space="preserve">  </t>
    </r>
    <r>
      <rPr>
        <sz val="12"/>
        <rFont val="ＭＳ 明朝"/>
        <family val="1"/>
      </rPr>
      <t xml:space="preserve"> </t>
    </r>
    <r>
      <rPr>
        <sz val="12"/>
        <rFont val="ＭＳ 明朝"/>
        <family val="1"/>
      </rPr>
      <t xml:space="preserve">   ８</t>
    </r>
  </si>
  <si>
    <r>
      <t xml:space="preserve">  </t>
    </r>
    <r>
      <rPr>
        <sz val="12"/>
        <rFont val="ＭＳ 明朝"/>
        <family val="1"/>
      </rPr>
      <t xml:space="preserve"> </t>
    </r>
    <r>
      <rPr>
        <sz val="12"/>
        <rFont val="ＭＳ 明朝"/>
        <family val="1"/>
      </rPr>
      <t xml:space="preserve">   ９</t>
    </r>
  </si>
  <si>
    <r>
      <t xml:space="preserve">  </t>
    </r>
    <r>
      <rPr>
        <sz val="12"/>
        <rFont val="ＭＳ 明朝"/>
        <family val="1"/>
      </rPr>
      <t xml:space="preserve"> </t>
    </r>
    <r>
      <rPr>
        <sz val="12"/>
        <rFont val="ＭＳ 明朝"/>
        <family val="1"/>
      </rPr>
      <t xml:space="preserve">   10</t>
    </r>
  </si>
  <si>
    <t>（単位：人）</t>
  </si>
  <si>
    <t>平成７年</t>
  </si>
  <si>
    <t>兼　　業　　農　　家</t>
  </si>
  <si>
    <t xml:space="preserve">     11</t>
  </si>
  <si>
    <t>36  農　業</t>
  </si>
  <si>
    <r>
      <t>総 農</t>
    </r>
    <r>
      <rPr>
        <sz val="12"/>
        <rFont val="ＭＳ 明朝"/>
        <family val="1"/>
      </rPr>
      <t xml:space="preserve"> </t>
    </r>
    <r>
      <rPr>
        <sz val="12"/>
        <rFont val="ＭＳ 明朝"/>
        <family val="1"/>
      </rPr>
      <t>家</t>
    </r>
    <r>
      <rPr>
        <sz val="12"/>
        <rFont val="ＭＳ 明朝"/>
        <family val="1"/>
      </rPr>
      <t xml:space="preserve"> </t>
    </r>
    <r>
      <rPr>
        <sz val="12"/>
        <rFont val="ＭＳ 明朝"/>
        <family val="1"/>
      </rPr>
      <t>数</t>
    </r>
  </si>
  <si>
    <r>
      <t>自給</t>
    </r>
    <r>
      <rPr>
        <sz val="12"/>
        <rFont val="ＭＳ 明朝"/>
        <family val="1"/>
      </rPr>
      <t>的</t>
    </r>
    <r>
      <rPr>
        <sz val="12"/>
        <rFont val="ＭＳ 明朝"/>
        <family val="1"/>
      </rPr>
      <t>農</t>
    </r>
    <r>
      <rPr>
        <sz val="12"/>
        <rFont val="ＭＳ 明朝"/>
        <family val="1"/>
      </rPr>
      <t>家</t>
    </r>
  </si>
  <si>
    <r>
      <t>資料　石川県統計課「2</t>
    </r>
    <r>
      <rPr>
        <sz val="12"/>
        <rFont val="ＭＳ 明朝"/>
        <family val="1"/>
      </rPr>
      <t>000</t>
    </r>
    <r>
      <rPr>
        <sz val="12"/>
        <rFont val="ＭＳ 明朝"/>
        <family val="1"/>
      </rPr>
      <t>年世界農林業センサス」</t>
    </r>
  </si>
  <si>
    <t>　　   農業を主とし兼業を従とする農家をいい、第２種兼業農家とは、兼業を主とし農業を従とする農家をいう。</t>
  </si>
  <si>
    <t>　　   自営兼業に従事した者をいう。）がいる農家をいい、専業農家とは、それらの者がいない農家をいう。兼業農家のうち第１種兼業農家とは、</t>
  </si>
  <si>
    <t>　２   兼業農家とは、世帯員の中に自家の農業以外の仕事に従事した者（年間30日以上雇用兼業に従事するか、又は、年間15万円以上の売上げのある</t>
  </si>
  <si>
    <t>注１  「2000年世界農林業センサス」では、経営耕地面積が10アール以上あるか、又は、農産物販売金額が15万円以上のものを農家として調査した。</t>
  </si>
  <si>
    <t>内浦町</t>
  </si>
  <si>
    <t>珠洲郡</t>
  </si>
  <si>
    <t>柳田村</t>
  </si>
  <si>
    <t>能都町</t>
  </si>
  <si>
    <t>門前町</t>
  </si>
  <si>
    <t>穴水町</t>
  </si>
  <si>
    <t>鳳至郡</t>
  </si>
  <si>
    <t>鹿西町</t>
  </si>
  <si>
    <t>能登島町</t>
  </si>
  <si>
    <t>鹿島町</t>
  </si>
  <si>
    <t>中島町</t>
  </si>
  <si>
    <t>鳥屋町</t>
  </si>
  <si>
    <t>田鶴浜町</t>
  </si>
  <si>
    <t>鹿島郡</t>
  </si>
  <si>
    <t>押水町</t>
  </si>
  <si>
    <t>志賀町</t>
  </si>
  <si>
    <t>志雄町</t>
  </si>
  <si>
    <t>富来町</t>
  </si>
  <si>
    <t>羽咋郡</t>
  </si>
  <si>
    <t>内灘町</t>
  </si>
  <si>
    <t>宇ノ気町</t>
  </si>
  <si>
    <t>七塚町</t>
  </si>
  <si>
    <t>高松町</t>
  </si>
  <si>
    <t>津幡町</t>
  </si>
  <si>
    <t>河北郡</t>
  </si>
  <si>
    <t>―</t>
  </si>
  <si>
    <t>白峰村</t>
  </si>
  <si>
    <t>尾口村</t>
  </si>
  <si>
    <t>鳥越村</t>
  </si>
  <si>
    <t>吉野谷村</t>
  </si>
  <si>
    <t>河内村</t>
  </si>
  <si>
    <t>野々市町</t>
  </si>
  <si>
    <t>鶴来町</t>
  </si>
  <si>
    <t>美川町</t>
  </si>
  <si>
    <t>石川郡</t>
  </si>
  <si>
    <t>川北町</t>
  </si>
  <si>
    <t>辰口町</t>
  </si>
  <si>
    <t>寺井町</t>
  </si>
  <si>
    <t>根上町</t>
  </si>
  <si>
    <t>能美郡</t>
  </si>
  <si>
    <t>山中町</t>
  </si>
  <si>
    <t>江沼郡</t>
  </si>
  <si>
    <t>松任市</t>
  </si>
  <si>
    <t>羽咋市</t>
  </si>
  <si>
    <t>加賀市</t>
  </si>
  <si>
    <t>珠洲市</t>
  </si>
  <si>
    <t>輪島市</t>
  </si>
  <si>
    <t>小松市</t>
  </si>
  <si>
    <t>七尾市</t>
  </si>
  <si>
    <t>金沢市</t>
  </si>
  <si>
    <t>県計</t>
  </si>
  <si>
    <t>第２種</t>
  </si>
  <si>
    <t>第１種</t>
  </si>
  <si>
    <t>兼　　　　　　　業</t>
  </si>
  <si>
    <t>専　業</t>
  </si>
  <si>
    <r>
      <t xml:space="preserve"> </t>
    </r>
    <r>
      <rPr>
        <sz val="12"/>
        <rFont val="ＭＳ 明朝"/>
        <family val="1"/>
      </rPr>
      <t>計</t>
    </r>
  </si>
  <si>
    <t>自給的農家</t>
  </si>
  <si>
    <t xml:space="preserve">販　　　　売　　　　農　　　　家 </t>
  </si>
  <si>
    <t>総　数</t>
  </si>
  <si>
    <t>市 町 村 別</t>
  </si>
  <si>
    <r>
      <t>（１）　専</t>
    </r>
    <r>
      <rPr>
        <sz val="12"/>
        <rFont val="ＭＳ 明朝"/>
        <family val="1"/>
      </rPr>
      <t xml:space="preserve"> </t>
    </r>
    <r>
      <rPr>
        <sz val="12"/>
        <rFont val="ＭＳ 明朝"/>
        <family val="1"/>
      </rPr>
      <t>業</t>
    </r>
    <r>
      <rPr>
        <sz val="12"/>
        <rFont val="ＭＳ 明朝"/>
        <family val="1"/>
      </rPr>
      <t xml:space="preserve"> </t>
    </r>
    <r>
      <rPr>
        <sz val="12"/>
        <rFont val="ＭＳ 明朝"/>
        <family val="1"/>
      </rPr>
      <t>・</t>
    </r>
    <r>
      <rPr>
        <sz val="12"/>
        <rFont val="ＭＳ 明朝"/>
        <family val="1"/>
      </rPr>
      <t xml:space="preserve"> </t>
    </r>
    <r>
      <rPr>
        <sz val="12"/>
        <rFont val="ＭＳ 明朝"/>
        <family val="1"/>
      </rPr>
      <t>兼</t>
    </r>
    <r>
      <rPr>
        <sz val="12"/>
        <rFont val="ＭＳ 明朝"/>
        <family val="1"/>
      </rPr>
      <t xml:space="preserve"> </t>
    </r>
    <r>
      <rPr>
        <sz val="12"/>
        <rFont val="ＭＳ 明朝"/>
        <family val="1"/>
      </rPr>
      <t>業</t>
    </r>
    <r>
      <rPr>
        <sz val="12"/>
        <rFont val="ＭＳ 明朝"/>
        <family val="1"/>
      </rPr>
      <t xml:space="preserve"> </t>
    </r>
    <r>
      <rPr>
        <sz val="12"/>
        <rFont val="ＭＳ 明朝"/>
        <family val="1"/>
      </rPr>
      <t>別</t>
    </r>
    <r>
      <rPr>
        <sz val="12"/>
        <rFont val="ＭＳ 明朝"/>
        <family val="1"/>
      </rPr>
      <t xml:space="preserve"> </t>
    </r>
    <r>
      <rPr>
        <sz val="12"/>
        <rFont val="ＭＳ 明朝"/>
        <family val="1"/>
      </rPr>
      <t>、自</t>
    </r>
    <r>
      <rPr>
        <sz val="12"/>
        <rFont val="ＭＳ 明朝"/>
        <family val="1"/>
      </rPr>
      <t xml:space="preserve"> 小 作 別　</t>
    </r>
    <r>
      <rPr>
        <sz val="12"/>
        <rFont val="ＭＳ 明朝"/>
        <family val="1"/>
      </rPr>
      <t>農</t>
    </r>
    <r>
      <rPr>
        <sz val="12"/>
        <rFont val="ＭＳ 明朝"/>
        <family val="1"/>
      </rPr>
      <t xml:space="preserve"> </t>
    </r>
    <r>
      <rPr>
        <sz val="12"/>
        <rFont val="ＭＳ 明朝"/>
        <family val="1"/>
      </rPr>
      <t>家</t>
    </r>
    <r>
      <rPr>
        <sz val="12"/>
        <rFont val="ＭＳ 明朝"/>
        <family val="1"/>
      </rPr>
      <t xml:space="preserve"> </t>
    </r>
    <r>
      <rPr>
        <sz val="12"/>
        <rFont val="ＭＳ 明朝"/>
        <family val="1"/>
      </rPr>
      <t>数（平成</t>
    </r>
    <r>
      <rPr>
        <sz val="12"/>
        <rFont val="ＭＳ 明朝"/>
        <family val="1"/>
      </rPr>
      <t>12</t>
    </r>
    <r>
      <rPr>
        <sz val="12"/>
        <rFont val="ＭＳ 明朝"/>
        <family val="1"/>
      </rPr>
      <t>年２月１日現在）</t>
    </r>
  </si>
  <si>
    <t>２４　　市 　　 町 　　 村 　　 別 　　 農 　　 家 　　 数</t>
  </si>
  <si>
    <t>５　　　農　　　　　　　　　　　　業</t>
  </si>
  <si>
    <t>農  業　37</t>
  </si>
  <si>
    <r>
      <t xml:space="preserve"> 　　</t>
    </r>
    <r>
      <rPr>
        <sz val="12"/>
        <rFont val="ＭＳ 明朝"/>
        <family val="1"/>
      </rPr>
      <t xml:space="preserve"> </t>
    </r>
    <r>
      <rPr>
        <sz val="12"/>
        <rFont val="ＭＳ 明朝"/>
        <family val="1"/>
      </rPr>
      <t>たとえば、温室栽培や、養蚕を営む農家などは良い例である。</t>
    </r>
  </si>
  <si>
    <r>
      <t>注　　例外規定農家とは、経営耕地面積が1</t>
    </r>
    <r>
      <rPr>
        <sz val="12"/>
        <rFont val="ＭＳ 明朝"/>
        <family val="1"/>
      </rPr>
      <t>0アール未満か全くなくても、過去１年間の農産物販売金額が15万円以上あった農家をいう。</t>
    </r>
  </si>
  <si>
    <t>―</t>
  </si>
  <si>
    <t>県　計</t>
  </si>
  <si>
    <r>
      <t xml:space="preserve">以 </t>
    </r>
    <r>
      <rPr>
        <sz val="12"/>
        <rFont val="ＭＳ 明朝"/>
        <family val="1"/>
      </rPr>
      <t xml:space="preserve"> </t>
    </r>
    <r>
      <rPr>
        <sz val="12"/>
        <rFont val="ＭＳ 明朝"/>
        <family val="1"/>
      </rPr>
      <t>上</t>
    </r>
  </si>
  <si>
    <t>10.0</t>
  </si>
  <si>
    <t>5.0</t>
  </si>
  <si>
    <t>4.0</t>
  </si>
  <si>
    <t>3.0</t>
  </si>
  <si>
    <t>2.5</t>
  </si>
  <si>
    <t>2.0</t>
  </si>
  <si>
    <t>1.0</t>
  </si>
  <si>
    <t>未満</t>
  </si>
  <si>
    <t>0.3ha</t>
  </si>
  <si>
    <t>0.1～</t>
  </si>
  <si>
    <t>0.1ha</t>
  </si>
  <si>
    <t>10.0ha</t>
  </si>
  <si>
    <t>5.0～</t>
  </si>
  <si>
    <t>4.0～</t>
  </si>
  <si>
    <t>3.0～</t>
  </si>
  <si>
    <t>2.5～</t>
  </si>
  <si>
    <t>2.0～</t>
  </si>
  <si>
    <t>1.5～</t>
  </si>
  <si>
    <t>1.0～</t>
  </si>
  <si>
    <t>0.5～</t>
  </si>
  <si>
    <t>0.3～</t>
  </si>
  <si>
    <t>例外規定販売農家</t>
  </si>
  <si>
    <t>例　外　　　規　定</t>
  </si>
  <si>
    <t>販　　　　　　売　　　　　　農　　　　　　家</t>
  </si>
  <si>
    <t>自給的農家</t>
  </si>
  <si>
    <t>総　数</t>
  </si>
  <si>
    <t>市 町 村 別</t>
  </si>
  <si>
    <r>
      <t>（２）　経 営</t>
    </r>
    <r>
      <rPr>
        <sz val="12"/>
        <rFont val="ＭＳ 明朝"/>
        <family val="1"/>
      </rPr>
      <t xml:space="preserve"> </t>
    </r>
    <r>
      <rPr>
        <sz val="12"/>
        <rFont val="ＭＳ 明朝"/>
        <family val="1"/>
      </rPr>
      <t>耕</t>
    </r>
    <r>
      <rPr>
        <sz val="12"/>
        <rFont val="ＭＳ 明朝"/>
        <family val="1"/>
      </rPr>
      <t xml:space="preserve"> </t>
    </r>
    <r>
      <rPr>
        <sz val="12"/>
        <rFont val="ＭＳ 明朝"/>
        <family val="1"/>
      </rPr>
      <t>地</t>
    </r>
    <r>
      <rPr>
        <sz val="12"/>
        <rFont val="ＭＳ 明朝"/>
        <family val="1"/>
      </rPr>
      <t xml:space="preserve"> </t>
    </r>
    <r>
      <rPr>
        <sz val="12"/>
        <rFont val="ＭＳ 明朝"/>
        <family val="1"/>
      </rPr>
      <t>面</t>
    </r>
    <r>
      <rPr>
        <sz val="12"/>
        <rFont val="ＭＳ 明朝"/>
        <family val="1"/>
      </rPr>
      <t xml:space="preserve"> </t>
    </r>
    <r>
      <rPr>
        <sz val="12"/>
        <rFont val="ＭＳ 明朝"/>
        <family val="1"/>
      </rPr>
      <t>積</t>
    </r>
    <r>
      <rPr>
        <sz val="12"/>
        <rFont val="ＭＳ 明朝"/>
        <family val="1"/>
      </rPr>
      <t xml:space="preserve"> </t>
    </r>
    <r>
      <rPr>
        <sz val="12"/>
        <rFont val="ＭＳ 明朝"/>
        <family val="1"/>
      </rPr>
      <t>規</t>
    </r>
    <r>
      <rPr>
        <sz val="12"/>
        <rFont val="ＭＳ 明朝"/>
        <family val="1"/>
      </rPr>
      <t xml:space="preserve"> </t>
    </r>
    <r>
      <rPr>
        <sz val="12"/>
        <rFont val="ＭＳ 明朝"/>
        <family val="1"/>
      </rPr>
      <t>模</t>
    </r>
    <r>
      <rPr>
        <sz val="12"/>
        <rFont val="ＭＳ 明朝"/>
        <family val="1"/>
      </rPr>
      <t xml:space="preserve"> </t>
    </r>
    <r>
      <rPr>
        <sz val="12"/>
        <rFont val="ＭＳ 明朝"/>
        <family val="1"/>
      </rPr>
      <t>別</t>
    </r>
    <r>
      <rPr>
        <sz val="12"/>
        <rFont val="ＭＳ 明朝"/>
        <family val="1"/>
      </rPr>
      <t xml:space="preserve"> </t>
    </r>
    <r>
      <rPr>
        <sz val="12"/>
        <rFont val="ＭＳ 明朝"/>
        <family val="1"/>
      </rPr>
      <t>農</t>
    </r>
    <r>
      <rPr>
        <sz val="12"/>
        <rFont val="ＭＳ 明朝"/>
        <family val="1"/>
      </rPr>
      <t xml:space="preserve"> </t>
    </r>
    <r>
      <rPr>
        <sz val="12"/>
        <rFont val="ＭＳ 明朝"/>
        <family val="1"/>
      </rPr>
      <t>家</t>
    </r>
    <r>
      <rPr>
        <sz val="12"/>
        <rFont val="ＭＳ 明朝"/>
        <family val="1"/>
      </rPr>
      <t xml:space="preserve"> </t>
    </r>
    <r>
      <rPr>
        <sz val="12"/>
        <rFont val="ＭＳ 明朝"/>
        <family val="1"/>
      </rPr>
      <t>数（平成</t>
    </r>
    <r>
      <rPr>
        <sz val="12"/>
        <rFont val="ＭＳ 明朝"/>
        <family val="1"/>
      </rPr>
      <t>12</t>
    </r>
    <r>
      <rPr>
        <sz val="12"/>
        <rFont val="ＭＳ 明朝"/>
        <family val="1"/>
      </rPr>
      <t>年２月１日現在）</t>
    </r>
  </si>
  <si>
    <t>２４　 市 　　町　 　村　 　別　 　農　 　家　 　数（つづき）</t>
  </si>
  <si>
    <t>38  農　業</t>
  </si>
  <si>
    <t>農  業　39</t>
  </si>
  <si>
    <t>　　自営農業従事日数が多かった世帯員のことである。</t>
  </si>
  <si>
    <t xml:space="preserve">    ２）の農業就業人口とは、満15歳以上の農家世帯員のうち、自営農業だけに従事した世帯員及び自営農業とその他の仕事の双方に従事したが、</t>
  </si>
  <si>
    <t>　　よそに独立して住んでいる者は除く。</t>
  </si>
  <si>
    <t>注　１）の農家人口は、原則として住居と生計を共にしている農家の「世帯員数」であり、出かせぎに出ている人は含めるが、勉学、就職のため</t>
  </si>
  <si>
    <t>基 幹 的 農 業 従 事 者 数</t>
  </si>
  <si>
    <t>　　農　業　就　業　人　口　２）</t>
  </si>
  <si>
    <t>　　農　　家　　人　　口　　１）</t>
  </si>
  <si>
    <t>（単位：人）</t>
  </si>
  <si>
    <r>
      <t>（３）　農 家 人 口 及 び 農 業 就 業 人 口（販売農家）（平成</t>
    </r>
    <r>
      <rPr>
        <sz val="12"/>
        <rFont val="ＭＳ 明朝"/>
        <family val="1"/>
      </rPr>
      <t>12</t>
    </r>
    <r>
      <rPr>
        <sz val="12"/>
        <rFont val="ＭＳ 明朝"/>
        <family val="1"/>
      </rPr>
      <t>年２月１日現在）</t>
    </r>
  </si>
  <si>
    <t>２４　 市 　　町　 　村　 　別　 　農　 　家　 　数（つづき）</t>
  </si>
  <si>
    <t>40  農　業</t>
  </si>
  <si>
    <r>
      <t xml:space="preserve">注　 </t>
    </r>
    <r>
      <rPr>
        <sz val="12"/>
        <rFont val="ＭＳ 明朝"/>
        <family val="1"/>
      </rPr>
      <t xml:space="preserve"> </t>
    </r>
    <r>
      <rPr>
        <sz val="12"/>
        <rFont val="ＭＳ 明朝"/>
        <family val="1"/>
      </rPr>
      <t>樹園地の内訳の果樹園、茶園、その他は販売農家のみの面積であり、したがって、樹園地の計とは一致しない。</t>
    </r>
  </si>
  <si>
    <t>（ｈａ）</t>
  </si>
  <si>
    <t>その他</t>
  </si>
  <si>
    <t>茶　園</t>
  </si>
  <si>
    <t>果樹園</t>
  </si>
  <si>
    <t>保有山林</t>
  </si>
  <si>
    <t>　　樹　　　　園　　　　地</t>
  </si>
  <si>
    <t>畑</t>
  </si>
  <si>
    <t>田</t>
  </si>
  <si>
    <t>総　　数</t>
  </si>
  <si>
    <t>農 家 の</t>
  </si>
  <si>
    <t>採草地　　　　　　・　　　　　　放牧地</t>
  </si>
  <si>
    <t>経　　　　　　営　　　　　　耕　　　　　　地</t>
  </si>
  <si>
    <t>（単位：ａ）</t>
  </si>
  <si>
    <t>２５　市 町 村 別 経 営 耕 地 面 積（平成12年２月１日現在）</t>
  </si>
  <si>
    <t>ｘ</t>
  </si>
  <si>
    <t>輪島市</t>
  </si>
  <si>
    <t>の農業団体</t>
  </si>
  <si>
    <t>非法人</t>
  </si>
  <si>
    <r>
      <t>国・地方　　　公</t>
    </r>
    <r>
      <rPr>
        <sz val="12"/>
        <rFont val="ＭＳ 明朝"/>
        <family val="1"/>
      </rPr>
      <t>共</t>
    </r>
    <r>
      <rPr>
        <sz val="12"/>
        <rFont val="ＭＳ 明朝"/>
        <family val="1"/>
      </rPr>
      <t>団</t>
    </r>
    <r>
      <rPr>
        <sz val="12"/>
        <rFont val="ＭＳ 明朝"/>
        <family val="1"/>
      </rPr>
      <t>体</t>
    </r>
  </si>
  <si>
    <t>その他の　　法　　人</t>
  </si>
  <si>
    <t>農協・その他</t>
  </si>
  <si>
    <t>有限会社</t>
  </si>
  <si>
    <t>株式会社</t>
  </si>
  <si>
    <t>農事組合　　　　法　　人</t>
  </si>
  <si>
    <t>経営目的がそ　の　他</t>
  </si>
  <si>
    <t>経 営 目 的 が 農 産 物 販 売 又 は 牧 草 地 経 営</t>
  </si>
  <si>
    <t>農業事業体　　　総　　　数</t>
  </si>
  <si>
    <t>市町村別</t>
  </si>
  <si>
    <t>２６　市町村別農家以外農業事業体数（平成12年２月１日現在）</t>
  </si>
  <si>
    <t>農  業　41</t>
  </si>
  <si>
    <t>42  農　業</t>
  </si>
  <si>
    <t>…</t>
  </si>
  <si>
    <t>茶（未乾燥）</t>
  </si>
  <si>
    <t>葉たばこ</t>
  </si>
  <si>
    <t>工 芸 農 作 物</t>
  </si>
  <si>
    <t>キウイフルーツ</t>
  </si>
  <si>
    <t>くり</t>
  </si>
  <si>
    <t>かき</t>
  </si>
  <si>
    <t>うめ</t>
  </si>
  <si>
    <t>もも</t>
  </si>
  <si>
    <t>日本なし</t>
  </si>
  <si>
    <t>ぶどう</t>
  </si>
  <si>
    <t>り ん ご</t>
  </si>
  <si>
    <t>果　　　  樹</t>
  </si>
  <si>
    <t>たけのこ</t>
  </si>
  <si>
    <t>ブロッコリー</t>
  </si>
  <si>
    <t>レタス</t>
  </si>
  <si>
    <t>メロン</t>
  </si>
  <si>
    <t>すいか</t>
  </si>
  <si>
    <t>いちご</t>
  </si>
  <si>
    <t>未成熟とうもろこし</t>
  </si>
  <si>
    <t>さやいんげん</t>
  </si>
  <si>
    <t>えだまめ</t>
  </si>
  <si>
    <t>さやえんどう</t>
  </si>
  <si>
    <t>ピーマン</t>
  </si>
  <si>
    <t>かぼちゃ</t>
  </si>
  <si>
    <t>きゅうり</t>
  </si>
  <si>
    <t>トマト</t>
  </si>
  <si>
    <t>なす</t>
  </si>
  <si>
    <t>たまねぎ</t>
  </si>
  <si>
    <t>ねぎ</t>
  </si>
  <si>
    <t>ほうれんそう</t>
  </si>
  <si>
    <t>キャベツ</t>
  </si>
  <si>
    <t>はくさい</t>
  </si>
  <si>
    <t>やまのいも</t>
  </si>
  <si>
    <t>さといも</t>
  </si>
  <si>
    <t>れんこん</t>
  </si>
  <si>
    <t>ごぼう</t>
  </si>
  <si>
    <t>にんじん</t>
  </si>
  <si>
    <t>かぶ</t>
  </si>
  <si>
    <t>だいこん</t>
  </si>
  <si>
    <t>野　　　  菜</t>
  </si>
  <si>
    <t>小　　豆</t>
  </si>
  <si>
    <t>大　　豆</t>
  </si>
  <si>
    <t>豆　　　  類</t>
  </si>
  <si>
    <t>ばれいしょ</t>
  </si>
  <si>
    <t>かんしょ</t>
  </si>
  <si>
    <t>い　 も　 類</t>
  </si>
  <si>
    <t>六条大麦</t>
  </si>
  <si>
    <t>小　　麦</t>
  </si>
  <si>
    <t>麦　　　  類</t>
  </si>
  <si>
    <t xml:space="preserve">     米</t>
  </si>
  <si>
    <r>
      <t>1</t>
    </r>
    <r>
      <rPr>
        <sz val="12"/>
        <rFont val="ＭＳ 明朝"/>
        <family val="1"/>
      </rPr>
      <t>1</t>
    </r>
    <r>
      <rPr>
        <sz val="12"/>
        <rFont val="ＭＳ 明朝"/>
        <family val="1"/>
      </rPr>
      <t>　年</t>
    </r>
  </si>
  <si>
    <t>10　年</t>
  </si>
  <si>
    <t>９　年</t>
  </si>
  <si>
    <t>８　年</t>
  </si>
  <si>
    <t>平 成 ７ 年</t>
  </si>
  <si>
    <t>農　    作    　物</t>
  </si>
  <si>
    <t>（単位：ｔ）</t>
  </si>
  <si>
    <t>２７　　農　 作 　物 　収　 穫　 量</t>
  </si>
  <si>
    <r>
      <t xml:space="preserve">注　 </t>
    </r>
    <r>
      <rPr>
        <sz val="12"/>
        <rFont val="ＭＳ 明朝"/>
        <family val="1"/>
      </rPr>
      <t xml:space="preserve"> </t>
    </r>
    <r>
      <rPr>
        <sz val="12"/>
        <rFont val="ＭＳ 明朝"/>
        <family val="1"/>
      </rPr>
      <t>郡計（平均）は、該当町村分を単純に積み上げ又は平均したものである。</t>
    </r>
  </si>
  <si>
    <r>
      <t xml:space="preserve">   </t>
    </r>
    <r>
      <rPr>
        <sz val="12"/>
        <rFont val="ＭＳ 明朝"/>
        <family val="1"/>
      </rPr>
      <t xml:space="preserve">   10</t>
    </r>
  </si>
  <si>
    <r>
      <t xml:space="preserve">   </t>
    </r>
    <r>
      <rPr>
        <sz val="12"/>
        <rFont val="ＭＳ 明朝"/>
        <family val="1"/>
      </rPr>
      <t xml:space="preserve">   ９</t>
    </r>
  </si>
  <si>
    <r>
      <t xml:space="preserve">   </t>
    </r>
    <r>
      <rPr>
        <sz val="12"/>
        <rFont val="ＭＳ 明朝"/>
        <family val="1"/>
      </rPr>
      <t xml:space="preserve">   ８</t>
    </r>
  </si>
  <si>
    <t>kg</t>
  </si>
  <si>
    <t>収穫量</t>
  </si>
  <si>
    <t>10ａ当たり　　　　収　　　量</t>
  </si>
  <si>
    <t>作付面積</t>
  </si>
  <si>
    <t>収 穫 量</t>
  </si>
  <si>
    <t>六　　条　　大　　麦</t>
  </si>
  <si>
    <t>小　　　　　　　　麦</t>
  </si>
  <si>
    <t>米</t>
  </si>
  <si>
    <t>年次及び　　市町村別</t>
  </si>
  <si>
    <t>（単位:ha、ｔ）</t>
  </si>
  <si>
    <t>２８　市 町 村 別 米、小 麦 及 び 大 麦 収 穫 量</t>
  </si>
  <si>
    <r>
      <t>農業　4</t>
    </r>
    <r>
      <rPr>
        <sz val="12"/>
        <rFont val="ＭＳ 明朝"/>
        <family val="1"/>
      </rPr>
      <t>3</t>
    </r>
  </si>
  <si>
    <t>44  農　業</t>
  </si>
  <si>
    <t>資料　石川県農産課「園芸要覧」</t>
  </si>
  <si>
    <t xml:space="preserve">      10</t>
  </si>
  <si>
    <t xml:space="preserve">      ９</t>
  </si>
  <si>
    <t xml:space="preserve">      ８</t>
  </si>
  <si>
    <t>中 玉 繭</t>
  </si>
  <si>
    <t>上　　繭</t>
  </si>
  <si>
    <t>（箱）</t>
  </si>
  <si>
    <t>（戸）</t>
  </si>
  <si>
    <t>（10a）</t>
  </si>
  <si>
    <t>収　　　　繭　　　　量    (kg)</t>
  </si>
  <si>
    <t>掃 立 箱 数</t>
  </si>
  <si>
    <t>養 蚕 戸 数</t>
  </si>
  <si>
    <t>桑 園 面 積</t>
  </si>
  <si>
    <t>年　　  次</t>
  </si>
  <si>
    <t>２９　　桑 園 面 積、養 蚕 戸 数 及 び 収 繭 量</t>
  </si>
  <si>
    <t>ｽﾋﾟｰﾄﾞｽﾌﾟﾚﾔｰ</t>
  </si>
  <si>
    <t>30馬力以上</t>
  </si>
  <si>
    <t>15　～　30</t>
  </si>
  <si>
    <t>15馬力未満</t>
  </si>
  <si>
    <t>歩　行　型</t>
  </si>
  <si>
    <t>米麦用　　乾燥機</t>
  </si>
  <si>
    <r>
      <t>自脱型　　ｺ</t>
    </r>
    <r>
      <rPr>
        <sz val="12"/>
        <rFont val="ＭＳ 明朝"/>
        <family val="1"/>
      </rPr>
      <t>ﾝ</t>
    </r>
    <r>
      <rPr>
        <sz val="12"/>
        <rFont val="ＭＳ 明朝"/>
        <family val="1"/>
      </rPr>
      <t>ﾊﾞ</t>
    </r>
    <r>
      <rPr>
        <sz val="12"/>
        <rFont val="ＭＳ 明朝"/>
        <family val="1"/>
      </rPr>
      <t>ｲ</t>
    </r>
    <r>
      <rPr>
        <sz val="12"/>
        <rFont val="ＭＳ 明朝"/>
        <family val="1"/>
      </rPr>
      <t>ﾝ</t>
    </r>
  </si>
  <si>
    <t>バインダー</t>
  </si>
  <si>
    <t>動　力　　　田植機</t>
  </si>
  <si>
    <t>乗 用 型</t>
  </si>
  <si>
    <t>動　力　　　防除機</t>
  </si>
  <si>
    <t>動力耕うん機・農用トラクター</t>
  </si>
  <si>
    <t>（単位：台）</t>
  </si>
  <si>
    <t>３３　　市町村別農業用機械所有台数（販売農家）（平成12年２月１日現在）</t>
  </si>
  <si>
    <t>農業　45</t>
  </si>
  <si>
    <t>資料　北陸農政局統計情報部「畜産統計」（ただし、平成７年は「家畜の飼養動向」による。）</t>
  </si>
  <si>
    <t>（千羽）</t>
  </si>
  <si>
    <t>（頭）</t>
  </si>
  <si>
    <t>ブロイラー</t>
  </si>
  <si>
    <t>採　卵　鶏</t>
  </si>
  <si>
    <t>豚</t>
  </si>
  <si>
    <t>肉　用　牛</t>
  </si>
  <si>
    <t>乳　　　牛</t>
  </si>
  <si>
    <t>３０　　家　畜　飼　養　頭　羽　数(各年２月１日現在）</t>
  </si>
  <si>
    <t>資料　北陸農政局統計情報部「畜産統計」及び「鶏卵流通統計」</t>
  </si>
  <si>
    <t xml:space="preserve">     11</t>
  </si>
  <si>
    <r>
      <t xml:space="preserve">     </t>
    </r>
    <r>
      <rPr>
        <sz val="12"/>
        <rFont val="ＭＳ 明朝"/>
        <family val="1"/>
      </rPr>
      <t xml:space="preserve"> </t>
    </r>
    <r>
      <rPr>
        <sz val="12"/>
        <rFont val="ＭＳ 明朝"/>
        <family val="1"/>
      </rPr>
      <t>10</t>
    </r>
  </si>
  <si>
    <t xml:space="preserve">      ９</t>
  </si>
  <si>
    <t xml:space="preserve">      ８</t>
  </si>
  <si>
    <t>平成７年</t>
  </si>
  <si>
    <t>（ｔ）</t>
  </si>
  <si>
    <t>（kg）</t>
  </si>
  <si>
    <r>
      <t xml:space="preserve">産 </t>
    </r>
    <r>
      <rPr>
        <sz val="12"/>
        <rFont val="ＭＳ 明朝"/>
        <family val="1"/>
      </rPr>
      <t xml:space="preserve">   </t>
    </r>
    <r>
      <rPr>
        <sz val="12"/>
        <rFont val="ＭＳ 明朝"/>
        <family val="1"/>
      </rPr>
      <t>卵</t>
    </r>
    <r>
      <rPr>
        <sz val="12"/>
        <rFont val="ＭＳ 明朝"/>
        <family val="1"/>
      </rPr>
      <t xml:space="preserve">    </t>
    </r>
    <r>
      <rPr>
        <sz val="12"/>
        <rFont val="ＭＳ 明朝"/>
        <family val="1"/>
      </rPr>
      <t>量</t>
    </r>
  </si>
  <si>
    <t>一羽当たり産卵量</t>
  </si>
  <si>
    <t>成 鶏 め す 羽 数</t>
  </si>
  <si>
    <t>３１　　成  鶏  め  す  羽  数  及  び  産  卵  量</t>
  </si>
  <si>
    <t>資料　北陸農政局統計情報部「牛乳乳製品統計」</t>
  </si>
  <si>
    <t>そ　の　他</t>
  </si>
  <si>
    <t>乳製品等</t>
  </si>
  <si>
    <t>飲用牛乳等</t>
  </si>
  <si>
    <t>処　　　　    理　    　　　量</t>
  </si>
  <si>
    <t>移 出 量</t>
  </si>
  <si>
    <t>移 入 量</t>
  </si>
  <si>
    <t>生 産 量</t>
  </si>
  <si>
    <t>３２　　生　乳　生　産　量　及　び　用　途　別　処　理　量</t>
  </si>
  <si>
    <t>46  農　業</t>
  </si>
  <si>
    <t>資料　北陸農政局統計情報部「農業経営動向統計」</t>
  </si>
  <si>
    <t xml:space="preserve">   ４　石川県統計書原書から一部エクセル計算結果に合わせて修正をした。</t>
  </si>
  <si>
    <t xml:space="preserve">   ３　経営耕地規模別の結果は、調査農家数が少ないので、おおよその傾向をみる程度に利用されたい。</t>
  </si>
  <si>
    <t xml:space="preserve">     掲載しないこととした。</t>
  </si>
  <si>
    <t xml:space="preserve">   ２　エンゲル係数の規模別数値については、平成７年から農業経営統計調査に移行したことに伴い、家計費の内訳把握が簡素化されたため、規模別の飲食費が適切に反映されないことから、</t>
  </si>
  <si>
    <t>注 １  農機具資本額には農用自動車を含めている。</t>
  </si>
  <si>
    <t>平均消費性向（％）</t>
  </si>
  <si>
    <t>エンゲル係数（％）</t>
  </si>
  <si>
    <t>世帯員１人当たり家計費</t>
  </si>
  <si>
    <t>生活水準</t>
  </si>
  <si>
    <t>年末手持ち現金</t>
  </si>
  <si>
    <t>資産分割による増減・不突合等</t>
  </si>
  <si>
    <t>財産的支出</t>
  </si>
  <si>
    <t>経常的支出</t>
  </si>
  <si>
    <t>年内支出</t>
  </si>
  <si>
    <t>財産的収入</t>
  </si>
  <si>
    <t>経常的収入</t>
  </si>
  <si>
    <t>年内収入</t>
  </si>
  <si>
    <t>年始め手持ち現金</t>
  </si>
  <si>
    <r>
      <t>現金</t>
    </r>
    <r>
      <rPr>
        <sz val="12"/>
        <rFont val="ＭＳ 明朝"/>
        <family val="1"/>
      </rPr>
      <t>収</t>
    </r>
    <r>
      <rPr>
        <sz val="12"/>
        <rFont val="ＭＳ 明朝"/>
        <family val="1"/>
      </rPr>
      <t>支</t>
    </r>
    <r>
      <rPr>
        <sz val="12"/>
        <rFont val="ＭＳ 明朝"/>
        <family val="1"/>
      </rPr>
      <t>の</t>
    </r>
    <r>
      <rPr>
        <sz val="12"/>
        <rFont val="ＭＳ 明朝"/>
        <family val="1"/>
      </rPr>
      <t>総</t>
    </r>
    <r>
      <rPr>
        <sz val="12"/>
        <rFont val="ＭＳ 明朝"/>
        <family val="1"/>
      </rPr>
      <t>括</t>
    </r>
  </si>
  <si>
    <t>農家経済余剰</t>
  </si>
  <si>
    <t>家   計   費</t>
  </si>
  <si>
    <t>可 処 分 所 得</t>
  </si>
  <si>
    <t>年金・被贈等の収入</t>
  </si>
  <si>
    <t>租税公課諸負担</t>
  </si>
  <si>
    <t>農  外  支  出</t>
  </si>
  <si>
    <t>農  外  収  入</t>
  </si>
  <si>
    <t>農  外  所  得</t>
  </si>
  <si>
    <t>農 業 経 営 費</t>
  </si>
  <si>
    <t>農 業 粗 収 益</t>
  </si>
  <si>
    <t>農　業　所　得</t>
  </si>
  <si>
    <t>農　家　所　得</t>
  </si>
  <si>
    <t>農家経済の総括</t>
  </si>
  <si>
    <t>うち 農機具資本額</t>
  </si>
  <si>
    <t>農業固定資本額（千円）</t>
  </si>
  <si>
    <t>農業労働時間（時間）</t>
  </si>
  <si>
    <t>経営耕地面積（ａ）</t>
  </si>
  <si>
    <t>年始め世帯員（人）</t>
  </si>
  <si>
    <r>
      <t xml:space="preserve">概 </t>
    </r>
    <r>
      <rPr>
        <sz val="12"/>
        <rFont val="ＭＳ 明朝"/>
        <family val="1"/>
      </rPr>
      <t xml:space="preserve"> </t>
    </r>
    <r>
      <rPr>
        <sz val="12"/>
        <rFont val="ＭＳ 明朝"/>
        <family val="1"/>
      </rPr>
      <t>況</t>
    </r>
  </si>
  <si>
    <t>2.0 ha 以上</t>
  </si>
  <si>
    <t>1.5 ～ 2.0</t>
  </si>
  <si>
    <t>1.0 ～ 1.5</t>
  </si>
  <si>
    <t>0.5 ～ 1.0</t>
  </si>
  <si>
    <t>0.5 ha 未満</t>
  </si>
  <si>
    <t>経　　　営　　　耕　　　地　　　規　　　模　　　別</t>
  </si>
  <si>
    <r>
      <t>1</t>
    </r>
    <r>
      <rPr>
        <sz val="12"/>
        <rFont val="ＭＳ 明朝"/>
        <family val="1"/>
      </rPr>
      <t>1</t>
    </r>
    <r>
      <rPr>
        <sz val="12"/>
        <rFont val="ＭＳ 明朝"/>
        <family val="1"/>
      </rPr>
      <t xml:space="preserve">  年</t>
    </r>
  </si>
  <si>
    <r>
      <t>1</t>
    </r>
    <r>
      <rPr>
        <sz val="12"/>
        <rFont val="ＭＳ 明朝"/>
        <family val="1"/>
      </rPr>
      <t>0</t>
    </r>
    <r>
      <rPr>
        <sz val="12"/>
        <rFont val="ＭＳ 明朝"/>
        <family val="1"/>
      </rPr>
      <t xml:space="preserve">  年</t>
    </r>
  </si>
  <si>
    <t>９  年</t>
  </si>
  <si>
    <t>８  年</t>
  </si>
  <si>
    <t>（単位：千円）</t>
  </si>
  <si>
    <t>（販売農家１戸当たり平均）</t>
  </si>
  <si>
    <t>（１）　　農　　　家　　　経　　　済　　　の　　　総　　　括</t>
  </si>
  <si>
    <t>３４　　　農　　　　　家　　　　　経　　　　　済</t>
  </si>
  <si>
    <t>項　　　　　　　　目</t>
  </si>
  <si>
    <t>農　業　47</t>
  </si>
  <si>
    <t>48  農　業</t>
  </si>
  <si>
    <t xml:space="preserve">  3　石川県統計書原書から一部エクセル計算結果に合わせて修正をした。</t>
  </si>
  <si>
    <t xml:space="preserve">     を含む。</t>
  </si>
  <si>
    <t>　２　「農機具・農用自動車等」には、農用自動車の修繕、任意保険料などの維持費及び減価償却費、農業被服費</t>
  </si>
  <si>
    <t>注１　「光熱動力」には、農用自動車に使用したガソリン・オイル等の燃料代を含む。</t>
  </si>
  <si>
    <t>そ　　の　　他</t>
  </si>
  <si>
    <t>土地改良水利費</t>
  </si>
  <si>
    <t>賃借料及び料金</t>
  </si>
  <si>
    <t>農用建物維持修繕</t>
  </si>
  <si>
    <t>農機具・農用自動車</t>
  </si>
  <si>
    <t>光　熱　動　力</t>
  </si>
  <si>
    <t>諸材料</t>
  </si>
  <si>
    <t>農　業　薬　剤</t>
  </si>
  <si>
    <t>飼　　　　　料</t>
  </si>
  <si>
    <t>肥　　　　　料</t>
  </si>
  <si>
    <t>動　　　　　物</t>
  </si>
  <si>
    <t>種苗、苗木、蚕種</t>
  </si>
  <si>
    <t>農業雇用労賃</t>
  </si>
  <si>
    <t>うち減価償却費</t>
  </si>
  <si>
    <t>う　ち　現　金</t>
  </si>
  <si>
    <r>
      <t>農</t>
    </r>
    <r>
      <rPr>
        <sz val="12"/>
        <rFont val="ＭＳ 明朝"/>
        <family val="1"/>
      </rPr>
      <t xml:space="preserve"> </t>
    </r>
    <r>
      <rPr>
        <sz val="12"/>
        <rFont val="ＭＳ 明朝"/>
        <family val="1"/>
      </rPr>
      <t xml:space="preserve"> </t>
    </r>
    <r>
      <rPr>
        <sz val="12"/>
        <rFont val="ＭＳ 明朝"/>
        <family val="1"/>
      </rPr>
      <t>業</t>
    </r>
    <r>
      <rPr>
        <sz val="12"/>
        <rFont val="ＭＳ 明朝"/>
        <family val="1"/>
      </rPr>
      <t xml:space="preserve">  </t>
    </r>
    <r>
      <rPr>
        <sz val="12"/>
        <rFont val="ＭＳ 明朝"/>
        <family val="1"/>
      </rPr>
      <t>経</t>
    </r>
    <r>
      <rPr>
        <sz val="12"/>
        <rFont val="ＭＳ 明朝"/>
        <family val="1"/>
      </rPr>
      <t xml:space="preserve">  </t>
    </r>
    <r>
      <rPr>
        <sz val="12"/>
        <rFont val="ＭＳ 明朝"/>
        <family val="1"/>
      </rPr>
      <t>営</t>
    </r>
    <r>
      <rPr>
        <sz val="12"/>
        <rFont val="ＭＳ 明朝"/>
        <family val="1"/>
      </rPr>
      <t xml:space="preserve">  </t>
    </r>
    <r>
      <rPr>
        <sz val="12"/>
        <rFont val="ＭＳ 明朝"/>
        <family val="1"/>
      </rPr>
      <t>費</t>
    </r>
  </si>
  <si>
    <t>合　　　　計</t>
  </si>
  <si>
    <t>農 業 雑 収 入</t>
  </si>
  <si>
    <t>畜　産　収　入</t>
  </si>
  <si>
    <t>養　蚕　収　入</t>
  </si>
  <si>
    <t>その他の作物</t>
  </si>
  <si>
    <t>工芸農作物</t>
  </si>
  <si>
    <t>果　　　　樹</t>
  </si>
  <si>
    <t>野　　　　菜</t>
  </si>
  <si>
    <t>い　も　　類</t>
  </si>
  <si>
    <t>豆類</t>
  </si>
  <si>
    <t>麦　　　　作</t>
  </si>
  <si>
    <t>稲　　　　作</t>
  </si>
  <si>
    <t>作　物　収　入</t>
  </si>
  <si>
    <r>
      <t>農 業</t>
    </r>
    <r>
      <rPr>
        <sz val="12"/>
        <rFont val="ＭＳ 明朝"/>
        <family val="1"/>
      </rPr>
      <t xml:space="preserve"> </t>
    </r>
    <r>
      <rPr>
        <sz val="12"/>
        <rFont val="ＭＳ 明朝"/>
        <family val="1"/>
      </rPr>
      <t>粗</t>
    </r>
    <r>
      <rPr>
        <sz val="12"/>
        <rFont val="ＭＳ 明朝"/>
        <family val="1"/>
      </rPr>
      <t xml:space="preserve"> </t>
    </r>
    <r>
      <rPr>
        <sz val="12"/>
        <rFont val="ＭＳ 明朝"/>
        <family val="1"/>
      </rPr>
      <t>収</t>
    </r>
    <r>
      <rPr>
        <sz val="12"/>
        <rFont val="ＭＳ 明朝"/>
        <family val="1"/>
      </rPr>
      <t xml:space="preserve"> </t>
    </r>
    <r>
      <rPr>
        <sz val="12"/>
        <rFont val="ＭＳ 明朝"/>
        <family val="1"/>
      </rPr>
      <t>益</t>
    </r>
  </si>
  <si>
    <t>合　　　　　計</t>
  </si>
  <si>
    <r>
      <t>1</t>
    </r>
    <r>
      <rPr>
        <sz val="12"/>
        <rFont val="ＭＳ 明朝"/>
        <family val="1"/>
      </rPr>
      <t>1</t>
    </r>
    <r>
      <rPr>
        <sz val="12"/>
        <rFont val="ＭＳ 明朝"/>
        <family val="1"/>
      </rPr>
      <t>年</t>
    </r>
  </si>
  <si>
    <t>10年</t>
  </si>
  <si>
    <t>９年</t>
  </si>
  <si>
    <t>８年</t>
  </si>
  <si>
    <t>平成７年</t>
  </si>
  <si>
    <t>項　　　　　　　目</t>
  </si>
  <si>
    <t>（２）　　　農　業　粗　収　益　及　び　農　業　経　営　費</t>
  </si>
  <si>
    <t>３４　　　農　　　家　　　経　　　済（つ　づ　き）</t>
  </si>
  <si>
    <t xml:space="preserve">   ２　石川県統計書原書から一部エクセル計算結果に合わせて修正をした。</t>
  </si>
  <si>
    <t>　　留意されたい。</t>
  </si>
  <si>
    <t>注 １　平成７年から家計費の内訳把握の簡素化により、その動向が正しく反映されない科目があるので</t>
  </si>
  <si>
    <t>臨　　時　　費</t>
  </si>
  <si>
    <t>雑　　　　　費</t>
  </si>
  <si>
    <t xml:space="preserve">教 養 娯 楽 費 </t>
  </si>
  <si>
    <t>教　　育　　費</t>
  </si>
  <si>
    <t>交 通 通 信 費</t>
  </si>
  <si>
    <t>保 健 医 療 費</t>
  </si>
  <si>
    <t>被服及び履物費</t>
  </si>
  <si>
    <t>家具・家事用品費</t>
  </si>
  <si>
    <t>家計光熱・水道料</t>
  </si>
  <si>
    <t>住　　居　　費</t>
  </si>
  <si>
    <t>飲　　食　　費</t>
  </si>
  <si>
    <r>
      <t xml:space="preserve">家 </t>
    </r>
    <r>
      <rPr>
        <sz val="12"/>
        <rFont val="ＭＳ 明朝"/>
        <family val="1"/>
      </rPr>
      <t xml:space="preserve">   </t>
    </r>
    <r>
      <rPr>
        <sz val="12"/>
        <rFont val="ＭＳ 明朝"/>
        <family val="1"/>
      </rPr>
      <t>計</t>
    </r>
    <r>
      <rPr>
        <sz val="12"/>
        <rFont val="ＭＳ 明朝"/>
        <family val="1"/>
      </rPr>
      <t xml:space="preserve">    </t>
    </r>
    <r>
      <rPr>
        <sz val="12"/>
        <rFont val="ＭＳ 明朝"/>
        <family val="1"/>
      </rPr>
      <t>費</t>
    </r>
  </si>
  <si>
    <t>公 課 諸 負 担</t>
  </si>
  <si>
    <t>市  町  村  税</t>
  </si>
  <si>
    <t>県　　　　　税</t>
  </si>
  <si>
    <t>国　　　　　税</t>
  </si>
  <si>
    <r>
      <t xml:space="preserve">租 </t>
    </r>
    <r>
      <rPr>
        <sz val="12"/>
        <rFont val="ＭＳ 明朝"/>
        <family val="1"/>
      </rPr>
      <t xml:space="preserve"> </t>
    </r>
    <r>
      <rPr>
        <sz val="12"/>
        <rFont val="ＭＳ 明朝"/>
        <family val="1"/>
      </rPr>
      <t>税</t>
    </r>
    <r>
      <rPr>
        <sz val="12"/>
        <rFont val="ＭＳ 明朝"/>
        <family val="1"/>
      </rPr>
      <t xml:space="preserve">  </t>
    </r>
    <r>
      <rPr>
        <sz val="12"/>
        <rFont val="ＭＳ 明朝"/>
        <family val="1"/>
      </rPr>
      <t>公</t>
    </r>
    <r>
      <rPr>
        <sz val="12"/>
        <rFont val="ＭＳ 明朝"/>
        <family val="1"/>
      </rPr>
      <t xml:space="preserve">  </t>
    </r>
    <r>
      <rPr>
        <sz val="12"/>
        <rFont val="ＭＳ 明朝"/>
        <family val="1"/>
      </rPr>
      <t>課</t>
    </r>
    <r>
      <rPr>
        <sz val="12"/>
        <rFont val="ＭＳ 明朝"/>
        <family val="1"/>
      </rPr>
      <t xml:space="preserve">  </t>
    </r>
    <r>
      <rPr>
        <sz val="12"/>
        <rFont val="ＭＳ 明朝"/>
        <family val="1"/>
      </rPr>
      <t>諸</t>
    </r>
    <r>
      <rPr>
        <sz val="12"/>
        <rFont val="ＭＳ 明朝"/>
        <family val="1"/>
      </rPr>
      <t xml:space="preserve">  </t>
    </r>
    <r>
      <rPr>
        <sz val="12"/>
        <rFont val="ＭＳ 明朝"/>
        <family val="1"/>
      </rPr>
      <t>負</t>
    </r>
    <r>
      <rPr>
        <sz val="12"/>
        <rFont val="ＭＳ 明朝"/>
        <family val="1"/>
      </rPr>
      <t xml:space="preserve">  </t>
    </r>
    <r>
      <rPr>
        <sz val="12"/>
        <rFont val="ＭＳ 明朝"/>
        <family val="1"/>
      </rPr>
      <t>担</t>
    </r>
  </si>
  <si>
    <t>給料・俸給</t>
  </si>
  <si>
    <t>被用労賃</t>
  </si>
  <si>
    <t>事業以外収入</t>
  </si>
  <si>
    <t>農外雑収入</t>
  </si>
  <si>
    <t>商工鉱業収入</t>
  </si>
  <si>
    <t>水産業収入</t>
  </si>
  <si>
    <t>林 業 収 入</t>
  </si>
  <si>
    <t>農外事業収入</t>
  </si>
  <si>
    <r>
      <t>農</t>
    </r>
    <r>
      <rPr>
        <sz val="12"/>
        <rFont val="ＭＳ 明朝"/>
        <family val="1"/>
      </rPr>
      <t xml:space="preserve"> </t>
    </r>
    <r>
      <rPr>
        <sz val="12"/>
        <rFont val="ＭＳ 明朝"/>
        <family val="1"/>
      </rPr>
      <t xml:space="preserve"> 外</t>
    </r>
    <r>
      <rPr>
        <sz val="12"/>
        <rFont val="ＭＳ 明朝"/>
        <family val="1"/>
      </rPr>
      <t xml:space="preserve">  </t>
    </r>
    <r>
      <rPr>
        <sz val="12"/>
        <rFont val="ＭＳ 明朝"/>
        <family val="1"/>
      </rPr>
      <t>収</t>
    </r>
    <r>
      <rPr>
        <sz val="12"/>
        <rFont val="ＭＳ 明朝"/>
        <family val="1"/>
      </rPr>
      <t xml:space="preserve">  </t>
    </r>
    <r>
      <rPr>
        <sz val="12"/>
        <rFont val="ＭＳ 明朝"/>
        <family val="1"/>
      </rPr>
      <t>入</t>
    </r>
  </si>
  <si>
    <t>項　　　　　　　目</t>
  </si>
  <si>
    <t>(単位：千円)</t>
  </si>
  <si>
    <t>（３）　　農 外 収 入、租 税 公 課 諸 負 担 及 び 家 計 費</t>
  </si>
  <si>
    <t>農  業　49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</si>
</sst>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s>
  <fonts count="49">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2"/>
      <name val="ＭＳ ゴシック"/>
      <family val="3"/>
    </font>
    <font>
      <b/>
      <sz val="14"/>
      <name val="ＭＳ ゴシック"/>
      <family val="3"/>
    </font>
    <font>
      <b/>
      <sz val="12"/>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b/>
      <sz val="12"/>
      <name val="ＭＳ 明朝"/>
      <family val="1"/>
    </font>
    <font>
      <sz val="11"/>
      <name val="ＭＳ 明朝"/>
      <family val="1"/>
    </font>
    <font>
      <sz val="6"/>
      <name val="ＭＳ 明朝"/>
      <family val="1"/>
    </font>
    <font>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5" fillId="0" borderId="0">
      <alignment/>
      <protection/>
    </xf>
    <xf numFmtId="0" fontId="48" fillId="32" borderId="0" applyNumberFormat="0" applyBorder="0" applyAlignment="0" applyProtection="0"/>
  </cellStyleXfs>
  <cellXfs count="345">
    <xf numFmtId="0" fontId="0" fillId="0" borderId="0" xfId="0" applyAlignment="1">
      <alignment/>
    </xf>
    <xf numFmtId="0" fontId="0"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vertical="center"/>
    </xf>
    <xf numFmtId="37" fontId="0" fillId="0" borderId="0" xfId="0" applyNumberFormat="1" applyFont="1" applyFill="1" applyBorder="1" applyAlignment="1" applyProtection="1">
      <alignment horizontal="right" vertical="center"/>
      <protection/>
    </xf>
    <xf numFmtId="37" fontId="0" fillId="0" borderId="1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quotePrefix="1">
      <alignment horizontal="left" vertical="center"/>
      <protection/>
    </xf>
    <xf numFmtId="0" fontId="0" fillId="0" borderId="0" xfId="0" applyFont="1" applyFill="1" applyAlignment="1" applyProtection="1">
      <alignment vertical="center"/>
      <protection/>
    </xf>
    <xf numFmtId="0" fontId="7" fillId="0" borderId="14" xfId="0" applyFont="1" applyFill="1" applyBorder="1" applyAlignment="1" applyProtection="1">
      <alignment horizontal="distributed" vertical="center"/>
      <protection/>
    </xf>
    <xf numFmtId="37" fontId="7" fillId="0" borderId="10" xfId="0" applyNumberFormat="1" applyFont="1" applyFill="1" applyBorder="1" applyAlignment="1" applyProtection="1">
      <alignment vertical="center"/>
      <protection/>
    </xf>
    <xf numFmtId="0" fontId="9" fillId="0" borderId="15" xfId="0" applyFont="1" applyFill="1" applyBorder="1" applyAlignment="1" applyProtection="1" quotePrefix="1">
      <alignment horizontal="left" vertical="center"/>
      <protection/>
    </xf>
    <xf numFmtId="37" fontId="9" fillId="0" borderId="16" xfId="0" applyNumberFormat="1"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horizontal="center" vertical="center"/>
      <protection/>
    </xf>
    <xf numFmtId="37" fontId="0" fillId="0" borderId="15" xfId="0" applyNumberFormat="1"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left" vertical="center"/>
      <protection/>
    </xf>
    <xf numFmtId="0" fontId="9" fillId="0" borderId="16" xfId="0" applyFont="1" applyFill="1" applyBorder="1" applyAlignment="1" applyProtection="1" quotePrefix="1">
      <alignment horizontal="left" vertical="center"/>
      <protection/>
    </xf>
    <xf numFmtId="37" fontId="9" fillId="0" borderId="16"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37" fontId="0" fillId="0" borderId="21" xfId="0" applyNumberFormat="1" applyFon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37" fontId="9" fillId="0" borderId="23" xfId="0" applyNumberFormat="1"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9" fillId="0" borderId="0" xfId="0" applyNumberFormat="1" applyFont="1" applyFill="1" applyBorder="1" applyAlignment="1" applyProtection="1">
      <alignment vertical="center"/>
      <protection/>
    </xf>
    <xf numFmtId="37" fontId="9" fillId="0" borderId="0" xfId="0" applyNumberFormat="1" applyFon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10" fillId="0" borderId="0" xfId="0" applyFont="1" applyFill="1" applyAlignment="1">
      <alignment horizontal="distributed" vertical="center"/>
    </xf>
    <xf numFmtId="0" fontId="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6" xfId="0" applyFill="1" applyBorder="1" applyAlignment="1">
      <alignment horizontal="center" vertical="center"/>
    </xf>
    <xf numFmtId="0" fontId="0" fillId="0" borderId="2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7" fontId="0" fillId="0" borderId="19" xfId="0" applyNumberFormat="1" applyFont="1" applyFill="1" applyBorder="1" applyAlignment="1" applyProtection="1">
      <alignment horizontal="center" vertical="center"/>
      <protection/>
    </xf>
    <xf numFmtId="37" fontId="0" fillId="0" borderId="12" xfId="0" applyNumberFormat="1" applyFont="1" applyFill="1" applyBorder="1" applyAlignment="1" applyProtection="1">
      <alignment horizontal="center" vertical="center"/>
      <protection/>
    </xf>
    <xf numFmtId="37" fontId="0" fillId="0" borderId="11"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ill="1" applyAlignment="1">
      <alignment vertical="top"/>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27" fillId="0" borderId="0" xfId="0" applyFont="1" applyFill="1" applyAlignment="1">
      <alignment vertical="center"/>
    </xf>
    <xf numFmtId="37" fontId="0" fillId="0" borderId="16" xfId="0" applyNumberFormat="1"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0" fillId="0" borderId="15" xfId="0" applyFont="1" applyFill="1" applyBorder="1" applyAlignment="1" applyProtection="1">
      <alignment horizontal="distributed" vertical="center"/>
      <protection/>
    </xf>
    <xf numFmtId="0" fontId="28" fillId="0" borderId="16" xfId="0" applyFont="1" applyFill="1" applyBorder="1" applyAlignment="1" applyProtection="1">
      <alignment vertical="center"/>
      <protection/>
    </xf>
    <xf numFmtId="0" fontId="9" fillId="0" borderId="13"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28" fillId="0" borderId="0" xfId="0"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9" fillId="0" borderId="13" xfId="0" applyFont="1" applyFill="1" applyBorder="1" applyAlignment="1" applyProtection="1">
      <alignment vertical="center"/>
      <protection/>
    </xf>
    <xf numFmtId="0" fontId="9" fillId="0" borderId="0" xfId="0" applyFont="1" applyFill="1" applyBorder="1" applyAlignment="1" applyProtection="1">
      <alignment vertical="center"/>
      <protection/>
    </xf>
    <xf numFmtId="37" fontId="9" fillId="0" borderId="22" xfId="0" applyNumberFormat="1" applyFont="1" applyFill="1" applyBorder="1" applyAlignment="1" applyProtection="1">
      <alignment vertical="center"/>
      <protection/>
    </xf>
    <xf numFmtId="0" fontId="9" fillId="0" borderId="13" xfId="0" applyFont="1" applyFill="1" applyBorder="1" applyAlignment="1" applyProtection="1">
      <alignment horizontal="distributed" vertical="center"/>
      <protection/>
    </xf>
    <xf numFmtId="37" fontId="9" fillId="0" borderId="10" xfId="0" applyNumberFormat="1" applyFont="1" applyFill="1" applyBorder="1" applyAlignment="1" applyProtection="1">
      <alignment vertical="center"/>
      <protection/>
    </xf>
    <xf numFmtId="0" fontId="9" fillId="0" borderId="14" xfId="0" applyFont="1" applyFill="1" applyBorder="1" applyAlignment="1">
      <alignment horizontal="distributed" vertical="center"/>
    </xf>
    <xf numFmtId="0" fontId="9" fillId="0" borderId="10" xfId="0" applyFont="1" applyFill="1" applyBorder="1" applyAlignment="1" applyProtection="1">
      <alignment horizontal="distributed" vertical="center"/>
      <protection/>
    </xf>
    <xf numFmtId="0" fontId="0" fillId="0" borderId="23" xfId="0" applyFill="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8" xfId="0" applyFill="1" applyBorder="1" applyAlignment="1">
      <alignment horizontal="center"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center" vertical="center"/>
    </xf>
    <xf numFmtId="0" fontId="0" fillId="0" borderId="30" xfId="0" applyFont="1"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0" xfId="0"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9" fillId="0" borderId="13" xfId="0" applyFont="1" applyFill="1" applyBorder="1" applyAlignment="1" applyProtection="1">
      <alignment horizontal="distributed" vertical="center"/>
      <protection/>
    </xf>
    <xf numFmtId="0" fontId="10" fillId="0" borderId="0" xfId="0" applyFont="1" applyFill="1" applyAlignment="1">
      <alignment horizontal="center" vertical="center"/>
    </xf>
    <xf numFmtId="0" fontId="0" fillId="0" borderId="0" xfId="0" applyFill="1" applyAlignment="1">
      <alignment horizontal="right" vertical="top"/>
    </xf>
    <xf numFmtId="37" fontId="0" fillId="0" borderId="0" xfId="0" applyNumberFormat="1" applyFont="1" applyFill="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3" xfId="0" applyBorder="1" applyAlignment="1">
      <alignment horizontal="distributed" vertical="center"/>
    </xf>
    <xf numFmtId="37" fontId="0" fillId="0" borderId="16" xfId="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0" fontId="9" fillId="0" borderId="22" xfId="0" applyFont="1" applyFill="1" applyBorder="1" applyAlignment="1" applyProtection="1">
      <alignment horizontal="center" vertical="center"/>
      <protection/>
    </xf>
    <xf numFmtId="0" fontId="9" fillId="0" borderId="14" xfId="0" applyFont="1" applyFill="1" applyBorder="1" applyAlignment="1" applyProtection="1">
      <alignment horizontal="distributed" vertical="center"/>
      <protection/>
    </xf>
    <xf numFmtId="0" fontId="0" fillId="0" borderId="15" xfId="0" applyFont="1" applyFill="1" applyBorder="1" applyAlignment="1" applyProtection="1">
      <alignment horizontal="right" vertical="center"/>
      <protection/>
    </xf>
    <xf numFmtId="0" fontId="0" fillId="0" borderId="15" xfId="0" applyFont="1" applyFill="1" applyBorder="1" applyAlignment="1" applyProtection="1">
      <alignment vertical="center"/>
      <protection/>
    </xf>
    <xf numFmtId="0" fontId="0" fillId="0" borderId="26" xfId="0" applyFont="1" applyFill="1" applyBorder="1" applyAlignment="1">
      <alignment horizontal="right" vertical="center"/>
    </xf>
    <xf numFmtId="0" fontId="0" fillId="0" borderId="26" xfId="0" applyFont="1" applyFill="1" applyBorder="1" applyAlignment="1">
      <alignment horizontal="center" vertical="center" wrapText="1"/>
    </xf>
    <xf numFmtId="0" fontId="0" fillId="0" borderId="29" xfId="0" applyFont="1" applyFill="1" applyBorder="1" applyAlignment="1">
      <alignment vertical="center"/>
    </xf>
    <xf numFmtId="0" fontId="0" fillId="0" borderId="29" xfId="0" applyFont="1" applyFill="1" applyBorder="1" applyAlignment="1">
      <alignment horizontal="center" vertical="center" wrapText="1"/>
    </xf>
    <xf numFmtId="0" fontId="0" fillId="0" borderId="28" xfId="0" applyFont="1" applyFill="1" applyBorder="1" applyAlignment="1" applyProtection="1">
      <alignment vertical="center"/>
      <protection/>
    </xf>
    <xf numFmtId="0" fontId="27" fillId="0" borderId="17" xfId="0" applyFont="1" applyFill="1" applyBorder="1" applyAlignment="1" applyProtection="1">
      <alignment horizontal="center" vertical="center"/>
      <protection/>
    </xf>
    <xf numFmtId="0" fontId="27"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protection/>
    </xf>
    <xf numFmtId="0" fontId="27" fillId="0" borderId="0" xfId="0" applyFont="1" applyFill="1" applyBorder="1" applyAlignment="1">
      <alignment vertical="center"/>
    </xf>
    <xf numFmtId="37" fontId="0" fillId="0" borderId="0" xfId="0" applyNumberFormat="1" applyFont="1" applyFill="1" applyAlignment="1" applyProtection="1">
      <alignment vertical="center"/>
      <protection/>
    </xf>
    <xf numFmtId="0" fontId="0" fillId="0" borderId="23" xfId="0" applyFont="1" applyFill="1" applyBorder="1" applyAlignment="1">
      <alignment horizontal="center" vertical="center"/>
    </xf>
    <xf numFmtId="0" fontId="0" fillId="0" borderId="32"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14"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3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16" xfId="0"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2" xfId="0" applyFont="1" applyFill="1" applyBorder="1" applyAlignment="1" applyProtection="1">
      <alignment vertical="center"/>
      <protection/>
    </xf>
    <xf numFmtId="37" fontId="9" fillId="0" borderId="0" xfId="0" applyNumberFormat="1" applyFont="1" applyFill="1" applyBorder="1" applyAlignment="1" applyProtection="1">
      <alignment horizontal="distributed" vertical="center"/>
      <protection/>
    </xf>
    <xf numFmtId="0" fontId="9" fillId="0" borderId="22" xfId="0" applyFont="1" applyFill="1" applyBorder="1" applyAlignment="1" applyProtection="1">
      <alignment vertical="center"/>
      <protection/>
    </xf>
    <xf numFmtId="49" fontId="9" fillId="0" borderId="0" xfId="0" applyNumberFormat="1" applyFont="1" applyFill="1" applyBorder="1" applyAlignment="1" applyProtection="1">
      <alignment horizontal="right" vertical="center"/>
      <protection/>
    </xf>
    <xf numFmtId="3" fontId="9" fillId="0" borderId="0" xfId="0" applyNumberFormat="1" applyFont="1" applyFill="1" applyBorder="1" applyAlignment="1" applyProtection="1">
      <alignment horizontal="right" vertical="center"/>
      <protection/>
    </xf>
    <xf numFmtId="0" fontId="9" fillId="0" borderId="0" xfId="0" applyFont="1" applyFill="1" applyBorder="1" applyAlignment="1">
      <alignment horizontal="distributed" vertical="center"/>
    </xf>
    <xf numFmtId="0" fontId="0" fillId="0" borderId="23"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6"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22" xfId="0" applyFill="1" applyBorder="1" applyAlignment="1">
      <alignment horizontal="center" vertical="center" wrapText="1"/>
    </xf>
    <xf numFmtId="0" fontId="0" fillId="0" borderId="21" xfId="0" applyFont="1" applyFill="1" applyBorder="1" applyAlignment="1" applyProtection="1">
      <alignment horizontal="center" vertical="center" wrapText="1"/>
      <protection/>
    </xf>
    <xf numFmtId="0" fontId="0" fillId="0" borderId="29" xfId="0" applyFill="1" applyBorder="1" applyAlignment="1">
      <alignment horizontal="center" vertical="center" wrapText="1"/>
    </xf>
    <xf numFmtId="0" fontId="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0" xfId="0"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0" fontId="0" fillId="0" borderId="25" xfId="0" applyFont="1" applyFill="1" applyBorder="1" applyAlignment="1">
      <alignment horizontal="distributed" vertical="center"/>
    </xf>
    <xf numFmtId="0" fontId="0" fillId="0" borderId="31" xfId="0" applyFont="1" applyFill="1" applyBorder="1" applyAlignment="1" applyProtection="1">
      <alignment horizontal="distributed" vertical="center"/>
      <protection/>
    </xf>
    <xf numFmtId="37" fontId="0" fillId="0" borderId="16"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0" fontId="0" fillId="0" borderId="16" xfId="0" applyFont="1" applyFill="1" applyBorder="1" applyAlignment="1">
      <alignment horizontal="distributed" vertical="center"/>
    </xf>
    <xf numFmtId="0" fontId="0" fillId="0" borderId="16" xfId="0" applyFont="1" applyFill="1" applyBorder="1" applyAlignment="1">
      <alignment vertical="center"/>
    </xf>
    <xf numFmtId="37" fontId="0" fillId="0" borderId="22" xfId="0" applyNumberFormat="1" applyFont="1" applyFill="1" applyBorder="1" applyAlignment="1" applyProtection="1">
      <alignment horizontal="right" vertical="center"/>
      <protection/>
    </xf>
    <xf numFmtId="0" fontId="0" fillId="0" borderId="13" xfId="0" applyFont="1" applyFill="1" applyBorder="1" applyAlignment="1">
      <alignment horizontal="distributed" vertical="center"/>
    </xf>
    <xf numFmtId="37" fontId="0" fillId="0" borderId="0" xfId="0" applyNumberForma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9" fillId="0" borderId="13" xfId="0" applyFont="1" applyFill="1" applyBorder="1" applyAlignment="1">
      <alignment vertical="center"/>
    </xf>
    <xf numFmtId="0" fontId="9" fillId="0" borderId="0" xfId="0" applyFont="1" applyFill="1" applyBorder="1" applyAlignment="1">
      <alignment vertical="center"/>
    </xf>
    <xf numFmtId="38" fontId="0" fillId="0" borderId="0" xfId="48" applyFont="1" applyFill="1" applyBorder="1" applyAlignment="1">
      <alignment vertical="center"/>
    </xf>
    <xf numFmtId="38" fontId="0" fillId="0" borderId="22" xfId="48" applyFont="1" applyFill="1" applyBorder="1" applyAlignment="1">
      <alignment vertical="center"/>
    </xf>
    <xf numFmtId="38" fontId="0" fillId="0" borderId="0" xfId="48" applyFont="1" applyFill="1" applyBorder="1" applyAlignment="1" applyProtection="1">
      <alignment vertical="center"/>
      <protection/>
    </xf>
    <xf numFmtId="38" fontId="0" fillId="0" borderId="22" xfId="48" applyFont="1" applyFill="1" applyBorder="1" applyAlignment="1" applyProtection="1">
      <alignment vertical="center"/>
      <protection/>
    </xf>
    <xf numFmtId="0" fontId="29" fillId="0" borderId="13" xfId="0" applyFont="1" applyFill="1" applyBorder="1" applyAlignment="1">
      <alignment horizontal="distributed" vertical="center"/>
    </xf>
    <xf numFmtId="0" fontId="0" fillId="0" borderId="22" xfId="0" applyFont="1" applyFill="1" applyBorder="1" applyAlignment="1">
      <alignment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37" fontId="0" fillId="0" borderId="16" xfId="0" applyNumberFormat="1"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0" fillId="0" borderId="15" xfId="0" applyFont="1" applyFill="1" applyBorder="1" applyAlignment="1">
      <alignment horizontal="distributed" vertical="center"/>
    </xf>
    <xf numFmtId="0" fontId="28" fillId="0" borderId="16" xfId="0" applyFont="1" applyFill="1" applyBorder="1" applyAlignment="1">
      <alignment vertical="center"/>
    </xf>
    <xf numFmtId="37" fontId="0"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3" xfId="0" applyFont="1" applyFill="1" applyBorder="1" applyAlignment="1" quotePrefix="1">
      <alignment horizontal="left" vertical="center"/>
    </xf>
    <xf numFmtId="0" fontId="9" fillId="0" borderId="0" xfId="0" applyFont="1" applyFill="1" applyBorder="1" applyAlignment="1" quotePrefix="1">
      <alignment horizontal="left" vertical="center"/>
    </xf>
    <xf numFmtId="0" fontId="0" fillId="0" borderId="13" xfId="0" applyFont="1" applyFill="1" applyBorder="1" applyAlignment="1" quotePrefix="1">
      <alignment horizontal="left" vertical="center"/>
    </xf>
    <xf numFmtId="0" fontId="0" fillId="0" borderId="0" xfId="0" applyFont="1" applyFill="1" applyBorder="1" applyAlignment="1" quotePrefix="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Alignment="1">
      <alignment vertical="top"/>
    </xf>
    <xf numFmtId="37" fontId="0" fillId="0" borderId="21" xfId="0" applyNumberFormat="1" applyFont="1" applyFill="1" applyBorder="1" applyAlignment="1" applyProtection="1">
      <alignment vertical="center"/>
      <protection/>
    </xf>
    <xf numFmtId="0" fontId="0" fillId="0" borderId="14" xfId="0" applyFont="1" applyFill="1" applyBorder="1" applyAlignment="1" applyProtection="1">
      <alignment horizontal="distributed"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lignment horizontal="center" vertical="center" wrapText="1"/>
    </xf>
    <xf numFmtId="0" fontId="27" fillId="0" borderId="26" xfId="0" applyFont="1" applyFill="1" applyBorder="1" applyAlignment="1">
      <alignment horizontal="center" vertical="center"/>
    </xf>
    <xf numFmtId="0" fontId="0" fillId="0" borderId="0" xfId="0" applyAlignment="1">
      <alignment horizontal="right" vertical="top"/>
    </xf>
    <xf numFmtId="0" fontId="29" fillId="0" borderId="0" xfId="0" applyFont="1" applyFill="1" applyAlignment="1" applyProtection="1">
      <alignment vertical="center"/>
      <protection/>
    </xf>
    <xf numFmtId="37" fontId="0" fillId="0" borderId="10" xfId="0" applyNumberFormat="1" applyFont="1" applyFill="1" applyBorder="1" applyAlignment="1" applyProtection="1">
      <alignment horizontal="right" vertical="center"/>
      <protection/>
    </xf>
    <xf numFmtId="0" fontId="0" fillId="0" borderId="16" xfId="0" applyFont="1" applyFill="1" applyBorder="1" applyAlignment="1" applyProtection="1">
      <alignment horizontal="right" vertical="center"/>
      <protection/>
    </xf>
    <xf numFmtId="0" fontId="0" fillId="0" borderId="31" xfId="0" applyFont="1" applyFill="1" applyBorder="1" applyAlignment="1" applyProtection="1">
      <alignment horizontal="center" vertical="center"/>
      <protection/>
    </xf>
    <xf numFmtId="0" fontId="0" fillId="0" borderId="26" xfId="0" applyFont="1" applyFill="1" applyBorder="1" applyAlignment="1" applyProtection="1">
      <alignment horizontal="right" vertical="center"/>
      <protection/>
    </xf>
    <xf numFmtId="0" fontId="0" fillId="0" borderId="23" xfId="0"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37" fontId="0" fillId="0" borderId="10"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76" fontId="0" fillId="0" borderId="10"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37" fontId="9" fillId="0" borderId="23" xfId="0" applyNumberFormat="1" applyFont="1" applyFill="1" applyBorder="1" applyAlignment="1" applyProtection="1">
      <alignment horizontal="right" vertical="center"/>
      <protection/>
    </xf>
    <xf numFmtId="37" fontId="9" fillId="0" borderId="16" xfId="0" applyNumberFormat="1" applyFont="1" applyFill="1" applyBorder="1" applyAlignment="1" applyProtection="1">
      <alignment horizontal="right" vertical="center"/>
      <protection/>
    </xf>
    <xf numFmtId="176" fontId="9" fillId="0" borderId="16"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38" fontId="0" fillId="0" borderId="0" xfId="0" applyNumberFormat="1" applyFill="1" applyAlignment="1">
      <alignment vertical="center"/>
    </xf>
    <xf numFmtId="38" fontId="29" fillId="0" borderId="0" xfId="0" applyNumberFormat="1" applyFont="1" applyFill="1" applyAlignment="1">
      <alignment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lignment vertical="center"/>
    </xf>
    <xf numFmtId="177" fontId="31" fillId="0" borderId="16" xfId="0" applyNumberFormat="1" applyFont="1" applyFill="1" applyBorder="1" applyAlignment="1" applyProtection="1">
      <alignment vertical="center"/>
      <protection/>
    </xf>
    <xf numFmtId="38" fontId="0" fillId="0" borderId="15" xfId="0" applyNumberFormat="1" applyFont="1" applyFill="1" applyBorder="1" applyAlignment="1" applyProtection="1">
      <alignment horizontal="distributed" vertical="center"/>
      <protection/>
    </xf>
    <xf numFmtId="38" fontId="0" fillId="0" borderId="23" xfId="0" applyNumberFormat="1" applyFont="1" applyFill="1" applyBorder="1" applyAlignment="1" applyProtection="1">
      <alignment horizontal="distributed" vertical="center"/>
      <protection/>
    </xf>
    <xf numFmtId="38" fontId="29" fillId="0" borderId="15" xfId="0" applyNumberFormat="1" applyFont="1" applyFill="1" applyBorder="1" applyAlignment="1" applyProtection="1">
      <alignment vertical="center" textRotation="255"/>
      <protection/>
    </xf>
    <xf numFmtId="177" fontId="0" fillId="0" borderId="0" xfId="0" applyNumberFormat="1" applyFont="1" applyFill="1" applyBorder="1" applyAlignment="1" applyProtection="1">
      <alignment vertical="center"/>
      <protection/>
    </xf>
    <xf numFmtId="177" fontId="0" fillId="0" borderId="22" xfId="0" applyNumberFormat="1" applyFont="1" applyFill="1" applyBorder="1" applyAlignment="1" applyProtection="1">
      <alignment vertical="center"/>
      <protection/>
    </xf>
    <xf numFmtId="38" fontId="0" fillId="0" borderId="13" xfId="0" applyNumberFormat="1" applyFont="1" applyFill="1" applyBorder="1" applyAlignment="1" applyProtection="1">
      <alignment horizontal="distributed" vertical="center"/>
      <protection/>
    </xf>
    <xf numFmtId="38" fontId="0" fillId="0" borderId="22" xfId="0" applyNumberFormat="1" applyFont="1" applyFill="1" applyBorder="1" applyAlignment="1" applyProtection="1">
      <alignment horizontal="distributed" vertical="center"/>
      <protection/>
    </xf>
    <xf numFmtId="38" fontId="29" fillId="0" borderId="13" xfId="0" applyNumberFormat="1" applyFont="1" applyFill="1" applyBorder="1" applyAlignment="1" applyProtection="1">
      <alignment vertical="center" textRotation="255"/>
      <protection/>
    </xf>
    <xf numFmtId="177" fontId="0" fillId="0" borderId="0" xfId="0" applyNumberFormat="1" applyFont="1" applyFill="1" applyBorder="1" applyAlignment="1" applyProtection="1">
      <alignment horizontal="right" vertical="center"/>
      <protection/>
    </xf>
    <xf numFmtId="177" fontId="0" fillId="0" borderId="10" xfId="0" applyNumberFormat="1" applyFont="1" applyFill="1" applyBorder="1" applyAlignment="1" applyProtection="1">
      <alignment vertical="center"/>
      <protection/>
    </xf>
    <xf numFmtId="177" fontId="0" fillId="0" borderId="21" xfId="0" applyNumberFormat="1" applyFont="1" applyFill="1" applyBorder="1" applyAlignment="1" applyProtection="1">
      <alignment vertical="center"/>
      <protection/>
    </xf>
    <xf numFmtId="38" fontId="0" fillId="0" borderId="14" xfId="0" applyNumberFormat="1" applyFont="1" applyFill="1" applyBorder="1" applyAlignment="1">
      <alignment horizontal="distributed" vertical="center"/>
    </xf>
    <xf numFmtId="38" fontId="0" fillId="0" borderId="21" xfId="0" applyNumberFormat="1" applyFont="1" applyFill="1" applyBorder="1" applyAlignment="1" applyProtection="1">
      <alignment horizontal="distributed" vertical="center"/>
      <protection/>
    </xf>
    <xf numFmtId="38" fontId="29" fillId="0" borderId="14" xfId="0" applyNumberFormat="1" applyFont="1" applyFill="1" applyBorder="1" applyAlignment="1" applyProtection="1">
      <alignment vertical="center" textRotation="255"/>
      <protection/>
    </xf>
    <xf numFmtId="177" fontId="0" fillId="0" borderId="16" xfId="0" applyNumberFormat="1" applyFont="1" applyFill="1" applyBorder="1" applyAlignment="1" applyProtection="1">
      <alignment vertical="center"/>
      <protection/>
    </xf>
    <xf numFmtId="177" fontId="0" fillId="0" borderId="23" xfId="0" applyNumberFormat="1" applyFont="1" applyFill="1" applyBorder="1" applyAlignment="1" applyProtection="1">
      <alignment vertical="center"/>
      <protection/>
    </xf>
    <xf numFmtId="38" fontId="0" fillId="0" borderId="15" xfId="0" applyNumberFormat="1" applyFont="1" applyFill="1" applyBorder="1" applyAlignment="1" applyProtection="1">
      <alignment horizontal="distributed" vertical="center"/>
      <protection/>
    </xf>
    <xf numFmtId="38" fontId="0" fillId="0" borderId="23" xfId="0" applyNumberFormat="1" applyFont="1" applyFill="1" applyBorder="1" applyAlignment="1" applyProtection="1">
      <alignment horizontal="distributed" vertical="center"/>
      <protection/>
    </xf>
    <xf numFmtId="38" fontId="0" fillId="0" borderId="15" xfId="0" applyNumberFormat="1" applyFont="1" applyFill="1" applyBorder="1" applyAlignment="1" applyProtection="1">
      <alignment horizontal="center" vertical="distributed" textRotation="255"/>
      <protection/>
    </xf>
    <xf numFmtId="177" fontId="0" fillId="0" borderId="0" xfId="0" applyNumberFormat="1" applyFont="1" applyFill="1" applyAlignment="1">
      <alignment vertical="center"/>
    </xf>
    <xf numFmtId="38" fontId="0" fillId="0" borderId="13" xfId="0" applyNumberFormat="1" applyFont="1" applyFill="1" applyBorder="1" applyAlignment="1">
      <alignment horizontal="distributed" vertical="center"/>
    </xf>
    <xf numFmtId="38" fontId="0" fillId="0" borderId="22" xfId="0" applyNumberFormat="1" applyFont="1" applyFill="1" applyBorder="1" applyAlignment="1">
      <alignment horizontal="distributed" vertical="center"/>
    </xf>
    <xf numFmtId="38" fontId="0" fillId="0" borderId="13" xfId="0" applyNumberFormat="1" applyFont="1" applyFill="1" applyBorder="1" applyAlignment="1" applyProtection="1">
      <alignment horizontal="center" vertical="distributed" textRotation="255"/>
      <protection/>
    </xf>
    <xf numFmtId="38" fontId="0" fillId="0" borderId="13" xfId="0" applyNumberFormat="1" applyFont="1" applyFill="1" applyBorder="1" applyAlignment="1" applyProtection="1">
      <alignment horizontal="distributed" vertical="center"/>
      <protection/>
    </xf>
    <xf numFmtId="38" fontId="0" fillId="0" borderId="22" xfId="0" applyNumberFormat="1" applyFont="1" applyFill="1" applyBorder="1" applyAlignment="1">
      <alignment vertical="center"/>
    </xf>
    <xf numFmtId="38" fontId="0" fillId="0" borderId="14" xfId="0" applyNumberFormat="1" applyFont="1" applyFill="1" applyBorder="1" applyAlignment="1" applyProtection="1">
      <alignment horizontal="distributed" vertical="center"/>
      <protection/>
    </xf>
    <xf numFmtId="38" fontId="0" fillId="0" borderId="14" xfId="0" applyNumberFormat="1" applyFont="1" applyFill="1" applyBorder="1" applyAlignment="1" applyProtection="1">
      <alignment horizontal="center" vertical="distributed" textRotation="255"/>
      <protection/>
    </xf>
    <xf numFmtId="38" fontId="0" fillId="0" borderId="15" xfId="0" applyNumberFormat="1" applyFont="1" applyFill="1" applyBorder="1" applyAlignment="1">
      <alignment horizontal="center" vertical="distributed" textRotation="255"/>
    </xf>
    <xf numFmtId="38" fontId="0" fillId="0" borderId="13" xfId="0" applyNumberFormat="1" applyFont="1" applyFill="1" applyBorder="1" applyAlignment="1">
      <alignment horizontal="center" vertical="distributed" textRotation="255"/>
    </xf>
    <xf numFmtId="177" fontId="0" fillId="0" borderId="0" xfId="48" applyNumberFormat="1" applyFont="1" applyFill="1" applyBorder="1" applyAlignment="1" applyProtection="1">
      <alignment vertical="center"/>
      <protection/>
    </xf>
    <xf numFmtId="177" fontId="0" fillId="0" borderId="16" xfId="0" applyNumberFormat="1" applyFont="1" applyFill="1" applyBorder="1" applyAlignment="1" applyProtection="1">
      <alignment vertical="center"/>
      <protection/>
    </xf>
    <xf numFmtId="177" fontId="0" fillId="0" borderId="23" xfId="0" applyNumberFormat="1" applyFont="1" applyFill="1" applyBorder="1" applyAlignment="1" applyProtection="1">
      <alignment vertical="center"/>
      <protection/>
    </xf>
    <xf numFmtId="38" fontId="0" fillId="0" borderId="16" xfId="0" applyNumberFormat="1" applyFont="1" applyFill="1" applyBorder="1" applyAlignment="1" applyProtection="1">
      <alignment horizontal="left" vertical="center"/>
      <protection/>
    </xf>
    <xf numFmtId="38" fontId="0" fillId="0" borderId="15" xfId="0" applyNumberFormat="1" applyFont="1" applyFill="1" applyBorder="1" applyAlignment="1" applyProtection="1">
      <alignment horizontal="center" vertical="center" textRotation="255"/>
      <protection/>
    </xf>
    <xf numFmtId="177" fontId="0" fillId="0" borderId="0" xfId="0" applyNumberFormat="1" applyFont="1" applyFill="1" applyBorder="1" applyAlignment="1" applyProtection="1">
      <alignment vertical="center"/>
      <protection/>
    </xf>
    <xf numFmtId="177" fontId="0" fillId="0" borderId="22"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distributed" vertical="center"/>
      <protection/>
    </xf>
    <xf numFmtId="38" fontId="0" fillId="0" borderId="13" xfId="0" applyNumberFormat="1" applyFont="1" applyFill="1" applyBorder="1" applyAlignment="1" applyProtection="1">
      <alignment horizontal="center" vertical="center" textRotation="255"/>
      <protection/>
    </xf>
    <xf numFmtId="38" fontId="0" fillId="0" borderId="0" xfId="0" applyNumberFormat="1" applyFont="1" applyFill="1" applyBorder="1" applyAlignment="1" applyProtection="1">
      <alignment vertical="center"/>
      <protection/>
    </xf>
    <xf numFmtId="38" fontId="0" fillId="0" borderId="22" xfId="0" applyNumberFormat="1" applyFont="1" applyFill="1" applyBorder="1" applyAlignment="1" applyProtection="1">
      <alignment vertical="center"/>
      <protection/>
    </xf>
    <xf numFmtId="40" fontId="0" fillId="0" borderId="0" xfId="0" applyNumberFormat="1" applyFont="1" applyFill="1" applyBorder="1" applyAlignment="1" applyProtection="1">
      <alignment vertical="center"/>
      <protection/>
    </xf>
    <xf numFmtId="40" fontId="0" fillId="0" borderId="22" xfId="0" applyNumberFormat="1" applyFont="1" applyFill="1" applyBorder="1" applyAlignment="1" applyProtection="1">
      <alignment vertical="center"/>
      <protection/>
    </xf>
    <xf numFmtId="38" fontId="0" fillId="0" borderId="10" xfId="0" applyNumberFormat="1" applyFont="1" applyFill="1" applyBorder="1" applyAlignment="1" applyProtection="1">
      <alignment horizontal="center" vertical="center"/>
      <protection/>
    </xf>
    <xf numFmtId="38" fontId="0" fillId="0" borderId="10" xfId="0" applyNumberFormat="1" applyFont="1" applyFill="1" applyBorder="1" applyAlignment="1">
      <alignment horizontal="center" vertical="center"/>
    </xf>
    <xf numFmtId="38" fontId="0" fillId="0" borderId="21" xfId="0" applyNumberFormat="1" applyFont="1" applyFill="1" applyBorder="1" applyAlignment="1">
      <alignment horizontal="center" vertical="center"/>
    </xf>
    <xf numFmtId="38" fontId="0" fillId="0" borderId="14" xfId="0" applyNumberFormat="1" applyFont="1" applyFill="1" applyBorder="1" applyAlignment="1">
      <alignment horizontal="center" vertical="center"/>
    </xf>
    <xf numFmtId="38" fontId="0" fillId="0" borderId="14" xfId="0" applyNumberFormat="1" applyFont="1" applyFill="1" applyBorder="1" applyAlignment="1" applyProtection="1">
      <alignment horizontal="center" vertical="center" textRotation="255"/>
      <protection/>
    </xf>
    <xf numFmtId="38" fontId="0" fillId="0" borderId="16" xfId="0" applyNumberFormat="1" applyFont="1" applyFill="1" applyBorder="1" applyAlignment="1" applyProtection="1">
      <alignment horizontal="center" vertical="center"/>
      <protection/>
    </xf>
    <xf numFmtId="38" fontId="0" fillId="0" borderId="15" xfId="0" applyNumberFormat="1" applyFont="1" applyFill="1" applyBorder="1" applyAlignment="1" applyProtection="1">
      <alignment horizontal="center" vertical="center"/>
      <protection/>
    </xf>
    <xf numFmtId="38" fontId="0" fillId="0" borderId="26" xfId="0" applyNumberFormat="1" applyFont="1" applyFill="1" applyBorder="1" applyAlignment="1">
      <alignment horizontal="center" vertical="center"/>
    </xf>
    <xf numFmtId="38" fontId="0" fillId="0" borderId="15" xfId="0" applyNumberFormat="1" applyFont="1" applyFill="1" applyBorder="1" applyAlignment="1">
      <alignment horizontal="center" vertical="center"/>
    </xf>
    <xf numFmtId="38" fontId="0" fillId="0" borderId="16" xfId="0" applyNumberFormat="1" applyFont="1" applyFill="1" applyBorder="1" applyAlignment="1">
      <alignment horizontal="center" vertical="center"/>
    </xf>
    <xf numFmtId="38" fontId="0" fillId="0" borderId="12" xfId="0" applyNumberFormat="1" applyFont="1" applyFill="1" applyBorder="1" applyAlignment="1" applyProtection="1">
      <alignment horizontal="center" vertical="center"/>
      <protection/>
    </xf>
    <xf numFmtId="38" fontId="0" fillId="0" borderId="19" xfId="0" applyNumberFormat="1" applyFont="1" applyFill="1" applyBorder="1" applyAlignment="1" applyProtection="1">
      <alignment horizontal="center" vertical="center"/>
      <protection/>
    </xf>
    <xf numFmtId="38" fontId="0" fillId="0" borderId="24" xfId="0" applyNumberFormat="1" applyFont="1" applyFill="1" applyBorder="1" applyAlignment="1" applyProtection="1">
      <alignment horizontal="center" vertical="center"/>
      <protection/>
    </xf>
    <xf numFmtId="38" fontId="0" fillId="0" borderId="25" xfId="0" applyNumberFormat="1" applyFont="1" applyFill="1" applyBorder="1" applyAlignment="1">
      <alignment horizontal="center" vertical="center"/>
    </xf>
    <xf numFmtId="38" fontId="0" fillId="0" borderId="31" xfId="0" applyNumberFormat="1" applyFont="1" applyFill="1" applyBorder="1" applyAlignment="1">
      <alignment horizontal="center" vertical="center"/>
    </xf>
    <xf numFmtId="38" fontId="0" fillId="0" borderId="0" xfId="0" applyNumberFormat="1" applyFont="1" applyFill="1" applyAlignment="1">
      <alignment horizontal="right" vertical="center"/>
    </xf>
    <xf numFmtId="38" fontId="0" fillId="0" borderId="0" xfId="0" applyNumberFormat="1" applyFont="1" applyFill="1" applyAlignment="1">
      <alignment horizontal="left" vertical="center"/>
    </xf>
    <xf numFmtId="38" fontId="0" fillId="0" borderId="0" xfId="0" applyNumberFormat="1" applyFont="1" applyFill="1" applyBorder="1" applyAlignment="1" applyProtection="1">
      <alignment horizontal="centerContinuous" vertical="center"/>
      <protection/>
    </xf>
    <xf numFmtId="38" fontId="8" fillId="0" borderId="0" xfId="0" applyNumberFormat="1" applyFont="1" applyFill="1" applyBorder="1" applyAlignment="1" applyProtection="1">
      <alignment horizontal="center" vertical="center"/>
      <protection/>
    </xf>
    <xf numFmtId="38" fontId="0" fillId="0" borderId="31" xfId="0" applyNumberFormat="1" applyFill="1" applyBorder="1" applyAlignment="1" applyProtection="1">
      <alignment horizontal="center" vertical="center"/>
      <protection/>
    </xf>
    <xf numFmtId="0" fontId="27" fillId="0" borderId="0" xfId="0" applyFont="1" applyFill="1" applyAlignment="1">
      <alignment vertical="center"/>
    </xf>
    <xf numFmtId="0" fontId="27" fillId="0" borderId="0" xfId="0" applyFont="1" applyFill="1" applyAlignment="1" applyProtection="1">
      <alignment vertical="center"/>
      <protection/>
    </xf>
    <xf numFmtId="178" fontId="0" fillId="0" borderId="16" xfId="0" applyNumberFormat="1"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23" xfId="0" applyFont="1" applyFill="1" applyBorder="1" applyAlignment="1" applyProtection="1">
      <alignment horizontal="distributed" vertical="center"/>
      <protection/>
    </xf>
    <xf numFmtId="178" fontId="0" fillId="0" borderId="0" xfId="0" applyNumberFormat="1"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13"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13" xfId="0" applyFont="1" applyFill="1" applyBorder="1" applyAlignment="1">
      <alignment vertical="center"/>
    </xf>
    <xf numFmtId="0" fontId="0" fillId="0" borderId="13" xfId="0" applyFont="1" applyFill="1" applyBorder="1" applyAlignment="1">
      <alignment vertical="center" textRotation="255" wrapText="1"/>
    </xf>
    <xf numFmtId="176" fontId="0" fillId="0" borderId="22" xfId="0" applyNumberFormat="1" applyFont="1" applyFill="1" applyBorder="1" applyAlignment="1" applyProtection="1">
      <alignment vertical="center"/>
      <protection/>
    </xf>
    <xf numFmtId="178" fontId="0" fillId="0" borderId="22" xfId="0" applyNumberFormat="1" applyFont="1" applyFill="1" applyBorder="1" applyAlignment="1" applyProtection="1">
      <alignment vertical="center"/>
      <protection/>
    </xf>
    <xf numFmtId="0" fontId="0" fillId="0" borderId="13" xfId="0" applyFont="1" applyFill="1" applyBorder="1" applyAlignment="1" applyProtection="1">
      <alignment vertical="center" textRotation="255" wrapText="1"/>
      <protection/>
    </xf>
    <xf numFmtId="178" fontId="9" fillId="0" borderId="0" xfId="0" applyNumberFormat="1" applyFont="1" applyFill="1" applyBorder="1" applyAlignment="1" applyProtection="1">
      <alignment vertical="center"/>
      <protection/>
    </xf>
    <xf numFmtId="178" fontId="9" fillId="0" borderId="22" xfId="0" applyNumberFormat="1" applyFont="1" applyFill="1" applyBorder="1" applyAlignment="1" applyProtection="1">
      <alignment vertical="center"/>
      <protection/>
    </xf>
    <xf numFmtId="0" fontId="9" fillId="0" borderId="22"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178" fontId="0" fillId="0" borderId="23" xfId="0" applyNumberFormat="1" applyFont="1" applyFill="1" applyBorder="1" applyAlignment="1" applyProtection="1">
      <alignment vertical="center"/>
      <protection/>
    </xf>
    <xf numFmtId="0" fontId="0" fillId="0" borderId="13" xfId="0" applyFont="1" applyFill="1" applyBorder="1" applyAlignment="1" applyProtection="1">
      <alignment vertical="center" textRotation="255"/>
      <protection/>
    </xf>
    <xf numFmtId="178" fontId="0" fillId="0" borderId="0" xfId="0" applyNumberFormat="1" applyFont="1" applyFill="1" applyBorder="1" applyAlignment="1" applyProtection="1">
      <alignment horizontal="right" vertical="center"/>
      <protection/>
    </xf>
    <xf numFmtId="178" fontId="0" fillId="0" borderId="22"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22" xfId="0" applyNumberFormat="1"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Alignment="1" quotePrefix="1">
      <alignment horizontal="right" vertical="center"/>
    </xf>
    <xf numFmtId="0" fontId="0" fillId="0" borderId="0" xfId="0" applyFont="1" applyFill="1" applyAlignment="1">
      <alignment horizontal="left" vertical="center"/>
    </xf>
    <xf numFmtId="0" fontId="8" fillId="0" borderId="0" xfId="0" applyFont="1" applyFill="1" applyAlignment="1">
      <alignment horizontal="center" vertical="center"/>
    </xf>
    <xf numFmtId="0" fontId="29" fillId="0" borderId="0" xfId="0" applyFont="1" applyFill="1" applyAlignment="1">
      <alignment vertical="center"/>
    </xf>
    <xf numFmtId="0" fontId="0" fillId="0" borderId="1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0" fillId="0" borderId="13"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3" xfId="0" applyFont="1" applyFill="1" applyBorder="1" applyAlignment="1" applyProtection="1">
      <alignment vertical="center"/>
      <protection/>
    </xf>
    <xf numFmtId="0" fontId="0" fillId="0" borderId="1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protection/>
    </xf>
    <xf numFmtId="178" fontId="0" fillId="0" borderId="16" xfId="0" applyNumberFormat="1" applyFont="1" applyFill="1" applyBorder="1" applyAlignment="1" applyProtection="1">
      <alignment vertical="center"/>
      <protection/>
    </xf>
    <xf numFmtId="178" fontId="0" fillId="0" borderId="23"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0" xfId="0"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b11_0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1)"/>
      <sheetName val="34-(2)"/>
      <sheetName val="34-(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W65"/>
  <sheetViews>
    <sheetView showGridLines="0" defaultGridColor="0" zoomScale="75" zoomScaleNormal="75" zoomScalePageLayoutView="0" colorId="22" workbookViewId="0" topLeftCell="A1">
      <selection activeCell="A1" sqref="A1"/>
    </sheetView>
  </sheetViews>
  <sheetFormatPr defaultColWidth="10.59765625" defaultRowHeight="18.75" customHeight="1"/>
  <cols>
    <col min="1" max="1" width="13.09765625" style="3" customWidth="1"/>
    <col min="2" max="4" width="15" style="3" customWidth="1"/>
    <col min="5" max="5" width="14.8984375" style="3" customWidth="1"/>
    <col min="6" max="6" width="15" style="3" customWidth="1"/>
    <col min="7" max="11" width="10.59765625" style="3" customWidth="1"/>
    <col min="12" max="12" width="3.09765625" style="3" customWidth="1"/>
    <col min="13" max="16384" width="10.59765625" style="3" customWidth="1"/>
  </cols>
  <sheetData>
    <row r="1" spans="1:23" ht="18.75" customHeight="1">
      <c r="A1" s="54" t="s">
        <v>49</v>
      </c>
      <c r="W1" s="98" t="s">
        <v>120</v>
      </c>
    </row>
    <row r="3" spans="1:23" ht="18.75" customHeight="1">
      <c r="A3" s="97" t="s">
        <v>119</v>
      </c>
      <c r="B3" s="97"/>
      <c r="C3" s="97"/>
      <c r="D3" s="97"/>
      <c r="E3" s="97"/>
      <c r="F3" s="97"/>
      <c r="G3" s="97"/>
      <c r="H3" s="97"/>
      <c r="I3" s="97"/>
      <c r="J3" s="97"/>
      <c r="K3" s="97"/>
      <c r="L3" s="97"/>
      <c r="M3" s="97"/>
      <c r="N3" s="97"/>
      <c r="O3" s="97"/>
      <c r="P3" s="97"/>
      <c r="Q3" s="97"/>
      <c r="R3" s="97"/>
      <c r="S3" s="97"/>
      <c r="T3" s="97"/>
      <c r="U3" s="97"/>
      <c r="V3" s="97"/>
      <c r="W3" s="97"/>
    </row>
    <row r="4" spans="2:4" ht="18.75" customHeight="1">
      <c r="B4" s="40"/>
      <c r="C4" s="40"/>
      <c r="D4" s="40"/>
    </row>
    <row r="5" spans="1:20" ht="18.75" customHeight="1">
      <c r="A5" s="41" t="s">
        <v>14</v>
      </c>
      <c r="B5" s="41"/>
      <c r="C5" s="41"/>
      <c r="D5" s="41"/>
      <c r="L5" s="41" t="s">
        <v>118</v>
      </c>
      <c r="M5" s="41"/>
      <c r="N5" s="41"/>
      <c r="O5" s="41"/>
      <c r="P5" s="41"/>
      <c r="Q5" s="41"/>
      <c r="R5" s="41"/>
      <c r="S5" s="41"/>
      <c r="T5" s="41"/>
    </row>
    <row r="6" spans="1:20" ht="18.75" customHeight="1">
      <c r="A6" s="42" t="s">
        <v>15</v>
      </c>
      <c r="B6" s="42"/>
      <c r="C6" s="42"/>
      <c r="D6" s="42"/>
      <c r="L6" s="94" t="s">
        <v>117</v>
      </c>
      <c r="M6" s="42"/>
      <c r="N6" s="42"/>
      <c r="O6" s="42"/>
      <c r="P6" s="42"/>
      <c r="Q6" s="42"/>
      <c r="R6" s="42"/>
      <c r="S6" s="42"/>
      <c r="T6" s="42"/>
    </row>
    <row r="7" spans="1:20" ht="18.75" customHeight="1" thickBot="1">
      <c r="A7" s="1"/>
      <c r="B7" s="7"/>
      <c r="C7" s="7"/>
      <c r="D7" s="8" t="s">
        <v>0</v>
      </c>
      <c r="L7" s="7"/>
      <c r="M7" s="7"/>
      <c r="N7" s="7"/>
      <c r="O7" s="7"/>
      <c r="P7" s="7"/>
      <c r="Q7" s="7"/>
      <c r="R7" s="7"/>
      <c r="S7" s="7"/>
      <c r="T7" s="93" t="s">
        <v>0</v>
      </c>
    </row>
    <row r="8" spans="1:20" ht="18.75" customHeight="1">
      <c r="A8" s="9" t="s">
        <v>4</v>
      </c>
      <c r="B8" s="55" t="s">
        <v>50</v>
      </c>
      <c r="C8" s="55" t="s">
        <v>20</v>
      </c>
      <c r="D8" s="56" t="s">
        <v>51</v>
      </c>
      <c r="L8" s="92" t="s">
        <v>116</v>
      </c>
      <c r="M8" s="46"/>
      <c r="N8" s="44" t="s">
        <v>115</v>
      </c>
      <c r="O8" s="48" t="s">
        <v>114</v>
      </c>
      <c r="P8" s="91"/>
      <c r="Q8" s="91"/>
      <c r="R8" s="91"/>
      <c r="S8" s="90"/>
      <c r="T8" s="89" t="s">
        <v>113</v>
      </c>
    </row>
    <row r="9" spans="1:20" ht="18.75" customHeight="1">
      <c r="A9" s="13" t="s">
        <v>46</v>
      </c>
      <c r="B9" s="31">
        <f>SUM(C9:D9)</f>
        <v>41894</v>
      </c>
      <c r="C9" s="14">
        <v>33564</v>
      </c>
      <c r="D9" s="14">
        <v>8330</v>
      </c>
      <c r="L9" s="88"/>
      <c r="M9" s="87"/>
      <c r="N9" s="86"/>
      <c r="O9" s="85" t="s">
        <v>112</v>
      </c>
      <c r="P9" s="84" t="s">
        <v>111</v>
      </c>
      <c r="Q9" s="83" t="s">
        <v>110</v>
      </c>
      <c r="R9" s="82"/>
      <c r="S9" s="81"/>
      <c r="T9" s="80"/>
    </row>
    <row r="10" spans="1:20" ht="18.75" customHeight="1">
      <c r="A10" s="11" t="s">
        <v>34</v>
      </c>
      <c r="B10" s="32">
        <f>SUM(C10:D10)</f>
        <v>41590</v>
      </c>
      <c r="C10" s="2">
        <v>33350</v>
      </c>
      <c r="D10" s="2">
        <v>8240</v>
      </c>
      <c r="L10" s="79"/>
      <c r="M10" s="47"/>
      <c r="N10" s="78"/>
      <c r="O10" s="45"/>
      <c r="P10" s="78"/>
      <c r="Q10" s="23" t="s">
        <v>1</v>
      </c>
      <c r="R10" s="23" t="s">
        <v>109</v>
      </c>
      <c r="S10" s="23" t="s">
        <v>108</v>
      </c>
      <c r="T10" s="77"/>
    </row>
    <row r="11" spans="1:20" ht="18.75" customHeight="1">
      <c r="A11" s="11" t="s">
        <v>35</v>
      </c>
      <c r="B11" s="32">
        <f>SUM(C11:D11)</f>
        <v>41240</v>
      </c>
      <c r="C11" s="2">
        <v>32790</v>
      </c>
      <c r="D11" s="2">
        <v>8450</v>
      </c>
      <c r="L11" s="76" t="s">
        <v>107</v>
      </c>
      <c r="M11" s="75"/>
      <c r="N11" s="74">
        <f>SUM(N12:N20,N22,N27,N36,N42,N47,N54,N59)</f>
        <v>36653</v>
      </c>
      <c r="O11" s="74">
        <f>SUM(O12:O20,O22,O27,O36,O42,O47,O54,O59)</f>
        <v>28407</v>
      </c>
      <c r="P11" s="74">
        <f>SUM(P12:P20,P22,P27,P36,P42,P47,P54,P59)</f>
        <v>3068</v>
      </c>
      <c r="Q11" s="74">
        <f>SUM(Q12:Q20,Q22,Q27,Q36,Q42,Q47,Q54,Q59)</f>
        <v>25339</v>
      </c>
      <c r="R11" s="74">
        <f>SUM(R12:R20,R22,R27,R36,R42,R47,R54,R59)</f>
        <v>1896</v>
      </c>
      <c r="S11" s="74">
        <f>SUM(S12:S20,S22,S27,S36,S42,S47,S54,S59)</f>
        <v>23443</v>
      </c>
      <c r="T11" s="74">
        <f>SUM(T12:T20,T22,T27,T36,T42,T47,T54,T59)</f>
        <v>8246</v>
      </c>
    </row>
    <row r="12" spans="1:20" ht="18.75" customHeight="1">
      <c r="A12" s="11" t="s">
        <v>36</v>
      </c>
      <c r="B12" s="32">
        <f>SUM(C12:D12)</f>
        <v>40510</v>
      </c>
      <c r="C12" s="2">
        <v>32130</v>
      </c>
      <c r="D12" s="2">
        <v>8380</v>
      </c>
      <c r="L12" s="63" t="s">
        <v>106</v>
      </c>
      <c r="M12" s="101"/>
      <c r="N12" s="72">
        <f>SUM(O12,T12)</f>
        <v>4221</v>
      </c>
      <c r="O12" s="36">
        <f>SUM(P12:Q12)</f>
        <v>3375</v>
      </c>
      <c r="P12" s="36">
        <v>431</v>
      </c>
      <c r="Q12" s="36">
        <f>SUM(R12:S12)</f>
        <v>2944</v>
      </c>
      <c r="R12" s="36">
        <v>228</v>
      </c>
      <c r="S12" s="36">
        <v>2716</v>
      </c>
      <c r="T12" s="36">
        <v>846</v>
      </c>
    </row>
    <row r="13" spans="1:20" ht="18.75" customHeight="1">
      <c r="A13" s="15" t="s">
        <v>41</v>
      </c>
      <c r="B13" s="33">
        <f>SUM(C13:D13)</f>
        <v>39900</v>
      </c>
      <c r="C13" s="16">
        <v>31500</v>
      </c>
      <c r="D13" s="16">
        <v>8400</v>
      </c>
      <c r="L13" s="63" t="s">
        <v>105</v>
      </c>
      <c r="M13" s="101"/>
      <c r="N13" s="72">
        <f>SUM(O13,T13)</f>
        <v>2240</v>
      </c>
      <c r="O13" s="36">
        <f>SUM(P13:Q13)</f>
        <v>1563</v>
      </c>
      <c r="P13" s="36">
        <v>154</v>
      </c>
      <c r="Q13" s="36">
        <f>SUM(R13:S13)</f>
        <v>1409</v>
      </c>
      <c r="R13" s="36">
        <v>35</v>
      </c>
      <c r="S13" s="36">
        <v>1374</v>
      </c>
      <c r="T13" s="36">
        <v>677</v>
      </c>
    </row>
    <row r="14" spans="1:20" ht="18.75" customHeight="1">
      <c r="A14" s="12" t="s">
        <v>16</v>
      </c>
      <c r="B14" s="6"/>
      <c r="C14" s="12"/>
      <c r="D14" s="12"/>
      <c r="L14" s="63" t="s">
        <v>104</v>
      </c>
      <c r="M14" s="101"/>
      <c r="N14" s="72">
        <f>SUM(O14,T14)</f>
        <v>2218</v>
      </c>
      <c r="O14" s="36">
        <f>SUM(P14:Q14)</f>
        <v>1972</v>
      </c>
      <c r="P14" s="36">
        <v>152</v>
      </c>
      <c r="Q14" s="36">
        <f>SUM(R14:S14)</f>
        <v>1820</v>
      </c>
      <c r="R14" s="36">
        <v>212</v>
      </c>
      <c r="S14" s="36">
        <v>1608</v>
      </c>
      <c r="T14" s="36">
        <v>246</v>
      </c>
    </row>
    <row r="15" spans="12:20" ht="18.75" customHeight="1">
      <c r="L15" s="63" t="s">
        <v>103</v>
      </c>
      <c r="M15" s="101"/>
      <c r="N15" s="72">
        <f>SUM(O15,T15)</f>
        <v>2140</v>
      </c>
      <c r="O15" s="36">
        <f>SUM(P15:Q15)</f>
        <v>1448</v>
      </c>
      <c r="P15" s="36">
        <v>186</v>
      </c>
      <c r="Q15" s="36">
        <f>SUM(R15:S15)</f>
        <v>1262</v>
      </c>
      <c r="R15" s="36">
        <v>40</v>
      </c>
      <c r="S15" s="36">
        <v>1222</v>
      </c>
      <c r="T15" s="37">
        <v>692</v>
      </c>
    </row>
    <row r="16" spans="12:20" ht="18.75" customHeight="1">
      <c r="L16" s="63" t="s">
        <v>102</v>
      </c>
      <c r="M16" s="101"/>
      <c r="N16" s="72">
        <f>SUM(O16,T16)</f>
        <v>2545</v>
      </c>
      <c r="O16" s="36">
        <f>SUM(P16:Q16)</f>
        <v>1567</v>
      </c>
      <c r="P16" s="36">
        <v>262</v>
      </c>
      <c r="Q16" s="36">
        <f>SUM(R16:S16)</f>
        <v>1305</v>
      </c>
      <c r="R16" s="36">
        <v>98</v>
      </c>
      <c r="S16" s="36">
        <v>1207</v>
      </c>
      <c r="T16" s="36">
        <v>978</v>
      </c>
    </row>
    <row r="17" spans="12:20" ht="18.75" customHeight="1">
      <c r="L17" s="63" t="s">
        <v>101</v>
      </c>
      <c r="M17" s="101"/>
      <c r="N17" s="72">
        <f>SUM(O17,T17)</f>
        <v>1637</v>
      </c>
      <c r="O17" s="36">
        <f>SUM(P17:Q17)</f>
        <v>1492</v>
      </c>
      <c r="P17" s="36">
        <v>116</v>
      </c>
      <c r="Q17" s="36">
        <f>SUM(R17:S17)</f>
        <v>1376</v>
      </c>
      <c r="R17" s="36">
        <v>157</v>
      </c>
      <c r="S17" s="36">
        <v>1219</v>
      </c>
      <c r="T17" s="36">
        <v>145</v>
      </c>
    </row>
    <row r="18" spans="12:20" ht="18.75" customHeight="1">
      <c r="L18" s="63" t="s">
        <v>100</v>
      </c>
      <c r="M18" s="101"/>
      <c r="N18" s="72">
        <f>SUM(O18,T18)</f>
        <v>1400</v>
      </c>
      <c r="O18" s="36">
        <f>SUM(P18:Q18)</f>
        <v>1222</v>
      </c>
      <c r="P18" s="36">
        <v>129</v>
      </c>
      <c r="Q18" s="36">
        <f>SUM(R18:S18)</f>
        <v>1093</v>
      </c>
      <c r="R18" s="36">
        <v>135</v>
      </c>
      <c r="S18" s="36">
        <v>958</v>
      </c>
      <c r="T18" s="36">
        <v>178</v>
      </c>
    </row>
    <row r="19" spans="12:20" ht="18.75" customHeight="1">
      <c r="L19" s="63" t="s">
        <v>99</v>
      </c>
      <c r="M19" s="101"/>
      <c r="N19" s="72">
        <f>SUM(O19,T19)</f>
        <v>1523</v>
      </c>
      <c r="O19" s="36">
        <f>SUM(P19:Q19)</f>
        <v>1427</v>
      </c>
      <c r="P19" s="36">
        <v>114</v>
      </c>
      <c r="Q19" s="36">
        <f>SUM(R19:S19)</f>
        <v>1313</v>
      </c>
      <c r="R19" s="36">
        <v>166</v>
      </c>
      <c r="S19" s="36">
        <v>1147</v>
      </c>
      <c r="T19" s="36">
        <v>96</v>
      </c>
    </row>
    <row r="20" spans="12:20" ht="18.75" customHeight="1">
      <c r="L20" s="63" t="s">
        <v>98</v>
      </c>
      <c r="M20" s="101"/>
      <c r="N20" s="36">
        <f>SUM(N21)</f>
        <v>84</v>
      </c>
      <c r="O20" s="36">
        <f>SUM(O21)</f>
        <v>62</v>
      </c>
      <c r="P20" s="36">
        <f>SUM(P21)</f>
        <v>2</v>
      </c>
      <c r="Q20" s="36">
        <f>SUM(Q21)</f>
        <v>60</v>
      </c>
      <c r="R20" s="36">
        <f>SUM(R21)</f>
        <v>3</v>
      </c>
      <c r="S20" s="36">
        <f>SUM(S21)</f>
        <v>57</v>
      </c>
      <c r="T20" s="36">
        <f>SUM(T21)</f>
        <v>22</v>
      </c>
    </row>
    <row r="21" spans="1:20" ht="18.75" customHeight="1">
      <c r="A21" s="41" t="s">
        <v>17</v>
      </c>
      <c r="B21" s="41"/>
      <c r="C21" s="41"/>
      <c r="D21" s="41"/>
      <c r="E21" s="41"/>
      <c r="F21" s="41"/>
      <c r="L21" s="66"/>
      <c r="M21" s="65" t="s">
        <v>97</v>
      </c>
      <c r="N21" s="32">
        <f>SUM(O21,T21)</f>
        <v>84</v>
      </c>
      <c r="O21" s="35">
        <f>SUM(P21:Q21)</f>
        <v>62</v>
      </c>
      <c r="P21" s="35">
        <v>2</v>
      </c>
      <c r="Q21" s="35">
        <f>SUM(R21:S21)</f>
        <v>60</v>
      </c>
      <c r="R21" s="35">
        <v>3</v>
      </c>
      <c r="S21" s="35">
        <v>57</v>
      </c>
      <c r="T21" s="67">
        <v>22</v>
      </c>
    </row>
    <row r="22" spans="1:20" ht="18.75" customHeight="1">
      <c r="A22" s="42" t="s">
        <v>18</v>
      </c>
      <c r="B22" s="42"/>
      <c r="C22" s="42"/>
      <c r="D22" s="42"/>
      <c r="E22" s="42"/>
      <c r="F22" s="42"/>
      <c r="L22" s="63" t="s">
        <v>96</v>
      </c>
      <c r="M22" s="101"/>
      <c r="N22" s="36">
        <f>SUM(N23:N26)</f>
        <v>1639</v>
      </c>
      <c r="O22" s="36">
        <f>SUM(O23:O26)</f>
        <v>1439</v>
      </c>
      <c r="P22" s="36">
        <f>SUM(P23:P26)</f>
        <v>81</v>
      </c>
      <c r="Q22" s="36">
        <f>SUM(Q23:Q26)</f>
        <v>1358</v>
      </c>
      <c r="R22" s="36">
        <f>SUM(R23:R26)</f>
        <v>125</v>
      </c>
      <c r="S22" s="36">
        <f>SUM(S23:S26)</f>
        <v>1233</v>
      </c>
      <c r="T22" s="36">
        <f>SUM(T23:T26)</f>
        <v>200</v>
      </c>
    </row>
    <row r="23" spans="1:20" ht="18.75" customHeight="1" thickBot="1">
      <c r="A23" s="1"/>
      <c r="B23" s="6"/>
      <c r="C23" s="6"/>
      <c r="D23" s="6"/>
      <c r="E23" s="6"/>
      <c r="F23" s="8" t="s">
        <v>0</v>
      </c>
      <c r="L23" s="66"/>
      <c r="M23" s="65" t="s">
        <v>95</v>
      </c>
      <c r="N23" s="32">
        <f>SUM(O23,T23)</f>
        <v>430</v>
      </c>
      <c r="O23" s="35">
        <f>SUM(P23:Q23)</f>
        <v>367</v>
      </c>
      <c r="P23" s="35">
        <v>17</v>
      </c>
      <c r="Q23" s="35">
        <f>SUM(R23:S23)</f>
        <v>350</v>
      </c>
      <c r="R23" s="35">
        <v>36</v>
      </c>
      <c r="S23" s="35">
        <v>314</v>
      </c>
      <c r="T23" s="35">
        <v>63</v>
      </c>
    </row>
    <row r="24" spans="1:20" ht="18.75" customHeight="1">
      <c r="A24" s="46" t="s">
        <v>4</v>
      </c>
      <c r="B24" s="44" t="s">
        <v>20</v>
      </c>
      <c r="C24" s="44" t="s">
        <v>21</v>
      </c>
      <c r="D24" s="48" t="s">
        <v>47</v>
      </c>
      <c r="E24" s="43"/>
      <c r="F24" s="43"/>
      <c r="L24" s="66"/>
      <c r="M24" s="65" t="s">
        <v>94</v>
      </c>
      <c r="N24" s="32">
        <f>SUM(O24,T24)</f>
        <v>280</v>
      </c>
      <c r="O24" s="35">
        <f>SUM(P24:Q24)</f>
        <v>244</v>
      </c>
      <c r="P24" s="35">
        <v>14</v>
      </c>
      <c r="Q24" s="35">
        <f>SUM(R24:S24)</f>
        <v>230</v>
      </c>
      <c r="R24" s="35">
        <v>20</v>
      </c>
      <c r="S24" s="35">
        <v>210</v>
      </c>
      <c r="T24" s="35">
        <v>36</v>
      </c>
    </row>
    <row r="25" spans="1:20" ht="18.75" customHeight="1">
      <c r="A25" s="53"/>
      <c r="B25" s="100"/>
      <c r="C25" s="100"/>
      <c r="D25" s="17" t="s">
        <v>1</v>
      </c>
      <c r="E25" s="17" t="s">
        <v>2</v>
      </c>
      <c r="F25" s="18" t="s">
        <v>3</v>
      </c>
      <c r="L25" s="66"/>
      <c r="M25" s="65" t="s">
        <v>93</v>
      </c>
      <c r="N25" s="32">
        <f>SUM(O25,T25)</f>
        <v>486</v>
      </c>
      <c r="O25" s="35">
        <f>SUM(P25:Q25)</f>
        <v>398</v>
      </c>
      <c r="P25" s="35">
        <v>25</v>
      </c>
      <c r="Q25" s="35">
        <f>SUM(R25:S25)</f>
        <v>373</v>
      </c>
      <c r="R25" s="35">
        <v>19</v>
      </c>
      <c r="S25" s="35">
        <v>354</v>
      </c>
      <c r="T25" s="67">
        <v>88</v>
      </c>
    </row>
    <row r="26" spans="1:20" ht="18.75" customHeight="1">
      <c r="A26" s="26" t="s">
        <v>19</v>
      </c>
      <c r="B26" s="31">
        <f>SUM(C26:D26)</f>
        <v>33564</v>
      </c>
      <c r="C26" s="34">
        <v>2734</v>
      </c>
      <c r="D26" s="34">
        <f>SUM(E26:F26)</f>
        <v>30830</v>
      </c>
      <c r="E26" s="5">
        <v>3593</v>
      </c>
      <c r="F26" s="5">
        <v>27237</v>
      </c>
      <c r="L26" s="66"/>
      <c r="M26" s="65" t="s">
        <v>92</v>
      </c>
      <c r="N26" s="32">
        <f>SUM(O26,T26)</f>
        <v>443</v>
      </c>
      <c r="O26" s="35">
        <f>SUM(P26:Q26)</f>
        <v>430</v>
      </c>
      <c r="P26" s="35">
        <v>25</v>
      </c>
      <c r="Q26" s="35">
        <f>SUM(R26:S26)</f>
        <v>405</v>
      </c>
      <c r="R26" s="35">
        <v>50</v>
      </c>
      <c r="S26" s="35">
        <v>355</v>
      </c>
      <c r="T26" s="35">
        <v>13</v>
      </c>
    </row>
    <row r="27" spans="1:20" ht="18.75" customHeight="1">
      <c r="A27" s="27" t="s">
        <v>31</v>
      </c>
      <c r="B27" s="32">
        <f>SUM(C27:D27)</f>
        <v>33350</v>
      </c>
      <c r="C27" s="35">
        <v>2800</v>
      </c>
      <c r="D27" s="35">
        <f>SUM(E27:F27)</f>
        <v>30550</v>
      </c>
      <c r="E27" s="2">
        <v>2750</v>
      </c>
      <c r="F27" s="2">
        <v>27800</v>
      </c>
      <c r="L27" s="63" t="s">
        <v>91</v>
      </c>
      <c r="M27" s="101"/>
      <c r="N27" s="36">
        <f>SUM(N28:N35)</f>
        <v>1751</v>
      </c>
      <c r="O27" s="36">
        <f>SUM(O28:O35)</f>
        <v>1352</v>
      </c>
      <c r="P27" s="36">
        <f>SUM(P28:P35)</f>
        <v>91</v>
      </c>
      <c r="Q27" s="36">
        <f>SUM(Q28:Q35)</f>
        <v>1261</v>
      </c>
      <c r="R27" s="36">
        <f>SUM(R28:R35)</f>
        <v>76</v>
      </c>
      <c r="S27" s="36">
        <f>SUM(S28:S35)</f>
        <v>1185</v>
      </c>
      <c r="T27" s="36">
        <f>SUM(T28:T35)</f>
        <v>399</v>
      </c>
    </row>
    <row r="28" spans="1:20" ht="18.75" customHeight="1">
      <c r="A28" s="27" t="s">
        <v>32</v>
      </c>
      <c r="B28" s="32">
        <f>SUM(C28:D28)</f>
        <v>32790</v>
      </c>
      <c r="C28" s="35">
        <v>2710</v>
      </c>
      <c r="D28" s="35">
        <f>SUM(E28:F28)</f>
        <v>30080</v>
      </c>
      <c r="E28" s="2">
        <v>2750</v>
      </c>
      <c r="F28" s="2">
        <v>27330</v>
      </c>
      <c r="L28" s="66"/>
      <c r="M28" s="65" t="s">
        <v>90</v>
      </c>
      <c r="N28" s="32">
        <f>SUM(O28,T28)</f>
        <v>174</v>
      </c>
      <c r="O28" s="35">
        <f>SUM(P28:Q28)</f>
        <v>158</v>
      </c>
      <c r="P28" s="35">
        <v>6</v>
      </c>
      <c r="Q28" s="35">
        <f>SUM(R28:S28)</f>
        <v>152</v>
      </c>
      <c r="R28" s="35">
        <v>14</v>
      </c>
      <c r="S28" s="35">
        <v>138</v>
      </c>
      <c r="T28" s="67">
        <v>16</v>
      </c>
    </row>
    <row r="29" spans="1:20" ht="18.75" customHeight="1">
      <c r="A29" s="27" t="s">
        <v>33</v>
      </c>
      <c r="B29" s="32">
        <f>SUM(C29:D29)</f>
        <v>32130</v>
      </c>
      <c r="C29" s="35">
        <v>2680</v>
      </c>
      <c r="D29" s="35">
        <f>SUM(E29:F29)</f>
        <v>29450</v>
      </c>
      <c r="E29" s="2">
        <v>2670</v>
      </c>
      <c r="F29" s="2">
        <v>26780</v>
      </c>
      <c r="L29" s="66"/>
      <c r="M29" s="65" t="s">
        <v>89</v>
      </c>
      <c r="N29" s="32">
        <f>SUM(O29,T29)</f>
        <v>442</v>
      </c>
      <c r="O29" s="35">
        <f>SUM(P29:Q29)</f>
        <v>386</v>
      </c>
      <c r="P29" s="35">
        <v>16</v>
      </c>
      <c r="Q29" s="35">
        <f>SUM(R29:S29)</f>
        <v>370</v>
      </c>
      <c r="R29" s="35">
        <v>23</v>
      </c>
      <c r="S29" s="35">
        <v>347</v>
      </c>
      <c r="T29" s="67">
        <v>56</v>
      </c>
    </row>
    <row r="30" spans="1:20" ht="18.75" customHeight="1">
      <c r="A30" s="28" t="s">
        <v>41</v>
      </c>
      <c r="B30" s="33">
        <f>SUM(C30:D30)</f>
        <v>31500</v>
      </c>
      <c r="C30" s="16">
        <v>3160</v>
      </c>
      <c r="D30" s="16">
        <f>SUM(E30:F30)</f>
        <v>28340</v>
      </c>
      <c r="E30" s="16">
        <v>2440</v>
      </c>
      <c r="F30" s="16">
        <v>25900</v>
      </c>
      <c r="L30" s="66"/>
      <c r="M30" s="65" t="s">
        <v>88</v>
      </c>
      <c r="N30" s="32">
        <f>SUM(O30,T30)</f>
        <v>394</v>
      </c>
      <c r="O30" s="35">
        <f>SUM(P30:Q30)</f>
        <v>303</v>
      </c>
      <c r="P30" s="35">
        <v>16</v>
      </c>
      <c r="Q30" s="35">
        <f>SUM(R30:S30)</f>
        <v>287</v>
      </c>
      <c r="R30" s="35">
        <v>18</v>
      </c>
      <c r="S30" s="35">
        <v>269</v>
      </c>
      <c r="T30" s="35">
        <v>91</v>
      </c>
    </row>
    <row r="31" spans="1:20" ht="18.75" customHeight="1">
      <c r="A31" s="12" t="s">
        <v>16</v>
      </c>
      <c r="B31" s="12"/>
      <c r="C31" s="12"/>
      <c r="D31" s="12"/>
      <c r="E31" s="12"/>
      <c r="F31" s="12"/>
      <c r="L31" s="66"/>
      <c r="M31" s="65" t="s">
        <v>87</v>
      </c>
      <c r="N31" s="32">
        <f>SUM(O31,T31)</f>
        <v>93</v>
      </c>
      <c r="O31" s="35">
        <f>SUM(P31:Q31)</f>
        <v>53</v>
      </c>
      <c r="P31" s="35">
        <v>3</v>
      </c>
      <c r="Q31" s="35">
        <f>SUM(R31:S31)</f>
        <v>50</v>
      </c>
      <c r="R31" s="35">
        <v>1</v>
      </c>
      <c r="S31" s="35">
        <v>49</v>
      </c>
      <c r="T31" s="35">
        <v>40</v>
      </c>
    </row>
    <row r="32" spans="12:20" ht="18.75" customHeight="1">
      <c r="L32" s="66"/>
      <c r="M32" s="65" t="s">
        <v>86</v>
      </c>
      <c r="N32" s="32">
        <f>SUM(O32,T32)</f>
        <v>136</v>
      </c>
      <c r="O32" s="35">
        <f>SUM(P32:Q32)</f>
        <v>69</v>
      </c>
      <c r="P32" s="35">
        <v>7</v>
      </c>
      <c r="Q32" s="35">
        <f>SUM(R32:S32)</f>
        <v>62</v>
      </c>
      <c r="R32" s="35">
        <v>2</v>
      </c>
      <c r="S32" s="35">
        <v>60</v>
      </c>
      <c r="T32" s="67">
        <v>67</v>
      </c>
    </row>
    <row r="33" spans="12:20" ht="18.75" customHeight="1">
      <c r="L33" s="66"/>
      <c r="M33" s="65" t="s">
        <v>85</v>
      </c>
      <c r="N33" s="32">
        <f>SUM(O33,T33)</f>
        <v>436</v>
      </c>
      <c r="O33" s="35">
        <f>SUM(P33:Q33)</f>
        <v>359</v>
      </c>
      <c r="P33" s="35">
        <v>42</v>
      </c>
      <c r="Q33" s="35">
        <f>SUM(R33:S33)</f>
        <v>317</v>
      </c>
      <c r="R33" s="35">
        <v>18</v>
      </c>
      <c r="S33" s="35">
        <v>299</v>
      </c>
      <c r="T33" s="67">
        <v>77</v>
      </c>
    </row>
    <row r="34" spans="12:20" ht="18.75" customHeight="1">
      <c r="L34" s="66"/>
      <c r="M34" s="65" t="s">
        <v>84</v>
      </c>
      <c r="N34" s="32">
        <f>SUM(O34,T34)</f>
        <v>58</v>
      </c>
      <c r="O34" s="35">
        <f>SUM(P34:Q34)</f>
        <v>19</v>
      </c>
      <c r="P34" s="67" t="s">
        <v>82</v>
      </c>
      <c r="Q34" s="35">
        <f>SUM(R34:S34)</f>
        <v>19</v>
      </c>
      <c r="R34" s="67" t="s">
        <v>82</v>
      </c>
      <c r="S34" s="35">
        <v>19</v>
      </c>
      <c r="T34" s="67">
        <v>39</v>
      </c>
    </row>
    <row r="35" spans="12:20" ht="18.75" customHeight="1">
      <c r="L35" s="66"/>
      <c r="M35" s="65" t="s">
        <v>83</v>
      </c>
      <c r="N35" s="32">
        <f>SUM(O35,T35)</f>
        <v>18</v>
      </c>
      <c r="O35" s="35">
        <f>SUM(P35:Q35)</f>
        <v>5</v>
      </c>
      <c r="P35" s="67">
        <v>1</v>
      </c>
      <c r="Q35" s="35">
        <f>SUM(R35:S35)</f>
        <v>4</v>
      </c>
      <c r="R35" s="67" t="s">
        <v>82</v>
      </c>
      <c r="S35" s="35">
        <v>4</v>
      </c>
      <c r="T35" s="35">
        <v>13</v>
      </c>
    </row>
    <row r="36" spans="12:20" ht="18.75" customHeight="1">
      <c r="L36" s="63" t="s">
        <v>81</v>
      </c>
      <c r="M36" s="101"/>
      <c r="N36" s="36">
        <f>SUM(N37:N41)</f>
        <v>2664</v>
      </c>
      <c r="O36" s="36">
        <f>SUM(O37:O41)</f>
        <v>2023</v>
      </c>
      <c r="P36" s="36">
        <f>SUM(P37:P41)</f>
        <v>181</v>
      </c>
      <c r="Q36" s="36">
        <f>SUM(Q37:Q41)</f>
        <v>1842</v>
      </c>
      <c r="R36" s="36">
        <f>SUM(R37:R41)</f>
        <v>134</v>
      </c>
      <c r="S36" s="36">
        <f>SUM(S37:S41)</f>
        <v>1708</v>
      </c>
      <c r="T36" s="36">
        <f>SUM(T37:T41)</f>
        <v>641</v>
      </c>
    </row>
    <row r="37" spans="12:20" ht="18.75" customHeight="1">
      <c r="L37" s="66"/>
      <c r="M37" s="65" t="s">
        <v>80</v>
      </c>
      <c r="N37" s="32">
        <f>SUM(O37,T37)</f>
        <v>1466</v>
      </c>
      <c r="O37" s="35">
        <f>SUM(P37:Q37)</f>
        <v>1258</v>
      </c>
      <c r="P37" s="35">
        <v>103</v>
      </c>
      <c r="Q37" s="35">
        <f>SUM(R37:S37)</f>
        <v>1155</v>
      </c>
      <c r="R37" s="35">
        <v>55</v>
      </c>
      <c r="S37" s="35">
        <v>1100</v>
      </c>
      <c r="T37" s="35">
        <v>208</v>
      </c>
    </row>
    <row r="38" spans="1:20" ht="18.75" customHeight="1">
      <c r="A38" s="41" t="s">
        <v>22</v>
      </c>
      <c r="B38" s="41"/>
      <c r="C38" s="41"/>
      <c r="D38" s="41"/>
      <c r="E38" s="41"/>
      <c r="F38" s="41"/>
      <c r="G38" s="41"/>
      <c r="H38" s="41"/>
      <c r="I38" s="41"/>
      <c r="J38" s="41"/>
      <c r="L38" s="66"/>
      <c r="M38" s="65" t="s">
        <v>79</v>
      </c>
      <c r="N38" s="32">
        <f>SUM(O38,T38)</f>
        <v>408</v>
      </c>
      <c r="O38" s="35">
        <f>SUM(P38:Q38)</f>
        <v>290</v>
      </c>
      <c r="P38" s="35">
        <v>27</v>
      </c>
      <c r="Q38" s="35">
        <f>SUM(R38:S38)</f>
        <v>263</v>
      </c>
      <c r="R38" s="35">
        <v>23</v>
      </c>
      <c r="S38" s="35">
        <v>240</v>
      </c>
      <c r="T38" s="67">
        <v>118</v>
      </c>
    </row>
    <row r="39" spans="1:20" ht="18.75" customHeight="1">
      <c r="A39" s="42" t="s">
        <v>23</v>
      </c>
      <c r="B39" s="42"/>
      <c r="C39" s="42"/>
      <c r="D39" s="42"/>
      <c r="E39" s="42"/>
      <c r="F39" s="42"/>
      <c r="G39" s="42"/>
      <c r="H39" s="42"/>
      <c r="I39" s="42"/>
      <c r="J39" s="42"/>
      <c r="L39" s="66"/>
      <c r="M39" s="65" t="s">
        <v>78</v>
      </c>
      <c r="N39" s="32">
        <f>SUM(O39,T39)</f>
        <v>102</v>
      </c>
      <c r="O39" s="35">
        <f>SUM(P39:Q39)</f>
        <v>17</v>
      </c>
      <c r="P39" s="35">
        <v>6</v>
      </c>
      <c r="Q39" s="35">
        <f>SUM(R39:S39)</f>
        <v>11</v>
      </c>
      <c r="R39" s="35">
        <v>3</v>
      </c>
      <c r="S39" s="35">
        <v>8</v>
      </c>
      <c r="T39" s="35">
        <v>85</v>
      </c>
    </row>
    <row r="40" spans="1:20" ht="18.75" customHeight="1" thickBot="1">
      <c r="A40" s="1"/>
      <c r="B40" s="6"/>
      <c r="C40" s="6"/>
      <c r="D40" s="6"/>
      <c r="E40" s="6"/>
      <c r="F40" s="6"/>
      <c r="G40" s="6"/>
      <c r="H40" s="6"/>
      <c r="I40" s="6"/>
      <c r="J40" s="8" t="s">
        <v>0</v>
      </c>
      <c r="L40" s="66"/>
      <c r="M40" s="65" t="s">
        <v>77</v>
      </c>
      <c r="N40" s="32">
        <f>SUM(O40,T40)</f>
        <v>417</v>
      </c>
      <c r="O40" s="35">
        <f>SUM(P40:Q40)</f>
        <v>351</v>
      </c>
      <c r="P40" s="35">
        <v>32</v>
      </c>
      <c r="Q40" s="35">
        <f>SUM(R40:S40)</f>
        <v>319</v>
      </c>
      <c r="R40" s="35">
        <v>38</v>
      </c>
      <c r="S40" s="35">
        <v>281</v>
      </c>
      <c r="T40" s="35">
        <v>66</v>
      </c>
    </row>
    <row r="41" spans="1:20" ht="18.75" customHeight="1">
      <c r="A41" s="9" t="s">
        <v>4</v>
      </c>
      <c r="B41" s="19" t="s">
        <v>1</v>
      </c>
      <c r="C41" s="19" t="s">
        <v>5</v>
      </c>
      <c r="D41" s="20" t="s">
        <v>6</v>
      </c>
      <c r="E41" s="20" t="s">
        <v>24</v>
      </c>
      <c r="F41" s="20" t="s">
        <v>25</v>
      </c>
      <c r="G41" s="20" t="s">
        <v>26</v>
      </c>
      <c r="H41" s="21" t="s">
        <v>27</v>
      </c>
      <c r="I41" s="9" t="s">
        <v>7</v>
      </c>
      <c r="J41" s="10" t="s">
        <v>8</v>
      </c>
      <c r="L41" s="66"/>
      <c r="M41" s="65" t="s">
        <v>76</v>
      </c>
      <c r="N41" s="32">
        <f>SUM(O41,T41)</f>
        <v>271</v>
      </c>
      <c r="O41" s="35">
        <f>SUM(P41:Q41)</f>
        <v>107</v>
      </c>
      <c r="P41" s="35">
        <v>13</v>
      </c>
      <c r="Q41" s="35">
        <f>SUM(R41:S41)</f>
        <v>94</v>
      </c>
      <c r="R41" s="35">
        <v>15</v>
      </c>
      <c r="S41" s="35">
        <v>79</v>
      </c>
      <c r="T41" s="67">
        <v>164</v>
      </c>
    </row>
    <row r="42" spans="1:20" ht="18.75" customHeight="1">
      <c r="A42" s="22" t="s">
        <v>38</v>
      </c>
      <c r="B42" s="31">
        <f>SUM(C42:J42)</f>
        <v>33564</v>
      </c>
      <c r="C42" s="5">
        <v>8302</v>
      </c>
      <c r="D42" s="5">
        <v>12579</v>
      </c>
      <c r="E42" s="5">
        <v>5797</v>
      </c>
      <c r="F42" s="5">
        <v>2836</v>
      </c>
      <c r="G42" s="5">
        <v>1448</v>
      </c>
      <c r="H42" s="5">
        <v>813</v>
      </c>
      <c r="I42" s="5">
        <v>1149</v>
      </c>
      <c r="J42" s="5">
        <v>640</v>
      </c>
      <c r="L42" s="63" t="s">
        <v>75</v>
      </c>
      <c r="M42" s="101"/>
      <c r="N42" s="36">
        <f>SUM(N43:N46)</f>
        <v>4040</v>
      </c>
      <c r="O42" s="36">
        <f>SUM(O43:O46)</f>
        <v>3241</v>
      </c>
      <c r="P42" s="36">
        <f>SUM(P43:P46)</f>
        <v>350</v>
      </c>
      <c r="Q42" s="36">
        <f>SUM(Q43:Q46)</f>
        <v>2891</v>
      </c>
      <c r="R42" s="36">
        <f>SUM(R43:R46)</f>
        <v>163</v>
      </c>
      <c r="S42" s="36">
        <f>SUM(S43:S46)</f>
        <v>2728</v>
      </c>
      <c r="T42" s="36">
        <f>SUM(T43:T46)</f>
        <v>799</v>
      </c>
    </row>
    <row r="43" spans="1:20" ht="18.75" customHeight="1">
      <c r="A43" s="11" t="s">
        <v>37</v>
      </c>
      <c r="B43" s="32">
        <f>SUM(C43:J43)</f>
        <v>33350</v>
      </c>
      <c r="C43" s="2">
        <v>6990</v>
      </c>
      <c r="D43" s="2">
        <v>12360</v>
      </c>
      <c r="E43" s="2">
        <v>6550</v>
      </c>
      <c r="F43" s="2">
        <v>3050</v>
      </c>
      <c r="G43" s="2">
        <v>1620</v>
      </c>
      <c r="H43" s="2">
        <v>810</v>
      </c>
      <c r="I43" s="2">
        <v>1260</v>
      </c>
      <c r="J43" s="2">
        <v>710</v>
      </c>
      <c r="L43" s="68"/>
      <c r="M43" s="65" t="s">
        <v>74</v>
      </c>
      <c r="N43" s="32">
        <f>SUM(O43,T43)</f>
        <v>1130</v>
      </c>
      <c r="O43" s="35">
        <f>SUM(P43:Q43)</f>
        <v>807</v>
      </c>
      <c r="P43" s="35">
        <v>103</v>
      </c>
      <c r="Q43" s="35">
        <f>SUM(R43:S43)</f>
        <v>704</v>
      </c>
      <c r="R43" s="35">
        <v>45</v>
      </c>
      <c r="S43" s="35">
        <v>659</v>
      </c>
      <c r="T43" s="35">
        <v>323</v>
      </c>
    </row>
    <row r="44" spans="1:20" ht="18.75" customHeight="1">
      <c r="A44" s="11" t="s">
        <v>39</v>
      </c>
      <c r="B44" s="32">
        <f>SUM(C44:J44)</f>
        <v>32790</v>
      </c>
      <c r="C44" s="2">
        <v>6990</v>
      </c>
      <c r="D44" s="2">
        <v>12220</v>
      </c>
      <c r="E44" s="2">
        <v>6310</v>
      </c>
      <c r="F44" s="2">
        <v>2920</v>
      </c>
      <c r="G44" s="2">
        <v>1600</v>
      </c>
      <c r="H44" s="2">
        <v>780</v>
      </c>
      <c r="I44" s="2">
        <v>1260</v>
      </c>
      <c r="J44" s="2">
        <v>710</v>
      </c>
      <c r="L44" s="68"/>
      <c r="M44" s="65" t="s">
        <v>73</v>
      </c>
      <c r="N44" s="32">
        <f>SUM(O44,T44)</f>
        <v>633</v>
      </c>
      <c r="O44" s="35">
        <f>SUM(P44:Q44)</f>
        <v>516</v>
      </c>
      <c r="P44" s="35">
        <v>70</v>
      </c>
      <c r="Q44" s="35">
        <f>SUM(R44:S44)</f>
        <v>446</v>
      </c>
      <c r="R44" s="35">
        <v>32</v>
      </c>
      <c r="S44" s="35">
        <v>414</v>
      </c>
      <c r="T44" s="67">
        <v>117</v>
      </c>
    </row>
    <row r="45" spans="1:20" ht="18.75" customHeight="1">
      <c r="A45" s="11" t="s">
        <v>40</v>
      </c>
      <c r="B45" s="32">
        <f>SUM(C45:J45)</f>
        <v>32130</v>
      </c>
      <c r="C45" s="2">
        <v>6640</v>
      </c>
      <c r="D45" s="2">
        <v>11890</v>
      </c>
      <c r="E45" s="2">
        <v>6170</v>
      </c>
      <c r="F45" s="2">
        <v>2900</v>
      </c>
      <c r="G45" s="2">
        <v>1680</v>
      </c>
      <c r="H45" s="2">
        <v>970</v>
      </c>
      <c r="I45" s="2">
        <v>1170</v>
      </c>
      <c r="J45" s="4">
        <v>710</v>
      </c>
      <c r="L45" s="68"/>
      <c r="M45" s="65" t="s">
        <v>72</v>
      </c>
      <c r="N45" s="32">
        <f>SUM(O45,T45)</f>
        <v>1717</v>
      </c>
      <c r="O45" s="35">
        <f>SUM(P45:Q45)</f>
        <v>1452</v>
      </c>
      <c r="P45" s="35">
        <v>127</v>
      </c>
      <c r="Q45" s="35">
        <f>SUM(R45:S45)</f>
        <v>1325</v>
      </c>
      <c r="R45" s="35">
        <v>55</v>
      </c>
      <c r="S45" s="35">
        <v>1270</v>
      </c>
      <c r="T45" s="35">
        <v>265</v>
      </c>
    </row>
    <row r="46" spans="1:20" ht="18.75" customHeight="1">
      <c r="A46" s="15" t="s">
        <v>48</v>
      </c>
      <c r="B46" s="33">
        <v>31500</v>
      </c>
      <c r="C46" s="16">
        <v>6360</v>
      </c>
      <c r="D46" s="16">
        <v>11880</v>
      </c>
      <c r="E46" s="16">
        <v>5970</v>
      </c>
      <c r="F46" s="16">
        <v>2800</v>
      </c>
      <c r="G46" s="16">
        <v>1520</v>
      </c>
      <c r="H46" s="16">
        <v>1040</v>
      </c>
      <c r="I46" s="16">
        <v>1190</v>
      </c>
      <c r="J46" s="29">
        <v>720</v>
      </c>
      <c r="L46" s="68"/>
      <c r="M46" s="65" t="s">
        <v>71</v>
      </c>
      <c r="N46" s="32">
        <f>SUM(O46,T46)</f>
        <v>560</v>
      </c>
      <c r="O46" s="35">
        <f>SUM(P46:Q46)</f>
        <v>466</v>
      </c>
      <c r="P46" s="35">
        <v>50</v>
      </c>
      <c r="Q46" s="35">
        <f>SUM(R46:S46)</f>
        <v>416</v>
      </c>
      <c r="R46" s="35">
        <v>31</v>
      </c>
      <c r="S46" s="35">
        <v>385</v>
      </c>
      <c r="T46" s="35">
        <v>94</v>
      </c>
    </row>
    <row r="47" spans="1:20" ht="18.75" customHeight="1">
      <c r="A47" s="12" t="s">
        <v>28</v>
      </c>
      <c r="B47" s="2"/>
      <c r="C47" s="12"/>
      <c r="D47" s="12"/>
      <c r="E47" s="12"/>
      <c r="F47" s="12"/>
      <c r="G47" s="12"/>
      <c r="H47" s="12"/>
      <c r="I47" s="12"/>
      <c r="J47" s="12"/>
      <c r="L47" s="63" t="s">
        <v>70</v>
      </c>
      <c r="M47" s="101"/>
      <c r="N47" s="36">
        <f>SUM(N48:N53)</f>
        <v>3630</v>
      </c>
      <c r="O47" s="36">
        <f>SUM(O48:O53)</f>
        <v>2869</v>
      </c>
      <c r="P47" s="36">
        <f>SUM(P48:P53)</f>
        <v>292</v>
      </c>
      <c r="Q47" s="36">
        <f>SUM(Q48:Q53)</f>
        <v>2577</v>
      </c>
      <c r="R47" s="36">
        <f>SUM(R48:R53)</f>
        <v>141</v>
      </c>
      <c r="S47" s="36">
        <f>SUM(S48:S53)</f>
        <v>2436</v>
      </c>
      <c r="T47" s="36">
        <f>SUM(T48:T53)</f>
        <v>761</v>
      </c>
    </row>
    <row r="48" spans="12:20" ht="18.75" customHeight="1">
      <c r="L48" s="66"/>
      <c r="M48" s="65" t="s">
        <v>69</v>
      </c>
      <c r="N48" s="32">
        <f>SUM(O48,T48)</f>
        <v>509</v>
      </c>
      <c r="O48" s="35">
        <f>SUM(P48:Q48)</f>
        <v>399</v>
      </c>
      <c r="P48" s="35">
        <v>38</v>
      </c>
      <c r="Q48" s="35">
        <f>SUM(R48:S48)</f>
        <v>361</v>
      </c>
      <c r="R48" s="35">
        <v>20</v>
      </c>
      <c r="S48" s="35">
        <v>341</v>
      </c>
      <c r="T48" s="67">
        <v>110</v>
      </c>
    </row>
    <row r="49" spans="12:20" ht="18.75" customHeight="1">
      <c r="L49" s="66"/>
      <c r="M49" s="65" t="s">
        <v>68</v>
      </c>
      <c r="N49" s="32">
        <f>SUM(O49,T49)</f>
        <v>463</v>
      </c>
      <c r="O49" s="35">
        <f>SUM(P49:Q49)</f>
        <v>364</v>
      </c>
      <c r="P49" s="35">
        <v>39</v>
      </c>
      <c r="Q49" s="35">
        <f>SUM(R49:S49)</f>
        <v>325</v>
      </c>
      <c r="R49" s="35">
        <v>19</v>
      </c>
      <c r="S49" s="35">
        <v>306</v>
      </c>
      <c r="T49" s="35">
        <v>99</v>
      </c>
    </row>
    <row r="50" spans="12:20" ht="18.75" customHeight="1">
      <c r="L50" s="66"/>
      <c r="M50" s="65" t="s">
        <v>67</v>
      </c>
      <c r="N50" s="32">
        <f>SUM(O50,T50)</f>
        <v>1127</v>
      </c>
      <c r="O50" s="35">
        <f>SUM(P50:Q50)</f>
        <v>900</v>
      </c>
      <c r="P50" s="35">
        <v>83</v>
      </c>
      <c r="Q50" s="35">
        <f>SUM(R50:S50)</f>
        <v>817</v>
      </c>
      <c r="R50" s="35">
        <v>25</v>
      </c>
      <c r="S50" s="35">
        <v>792</v>
      </c>
      <c r="T50" s="35">
        <v>227</v>
      </c>
    </row>
    <row r="51" spans="12:20" ht="18.75" customHeight="1">
      <c r="L51" s="66"/>
      <c r="M51" s="65" t="s">
        <v>66</v>
      </c>
      <c r="N51" s="32">
        <f>SUM(O51,T51)</f>
        <v>707</v>
      </c>
      <c r="O51" s="35">
        <f>SUM(P51:Q51)</f>
        <v>532</v>
      </c>
      <c r="P51" s="35">
        <v>80</v>
      </c>
      <c r="Q51" s="35">
        <f>SUM(R51:S51)</f>
        <v>452</v>
      </c>
      <c r="R51" s="35">
        <v>38</v>
      </c>
      <c r="S51" s="35">
        <v>414</v>
      </c>
      <c r="T51" s="67">
        <v>175</v>
      </c>
    </row>
    <row r="52" spans="12:20" ht="18.75" customHeight="1">
      <c r="L52" s="66"/>
      <c r="M52" s="65" t="s">
        <v>65</v>
      </c>
      <c r="N52" s="32">
        <f>SUM(O52,T52)</f>
        <v>549</v>
      </c>
      <c r="O52" s="35">
        <f>SUM(P52:Q52)</f>
        <v>459</v>
      </c>
      <c r="P52" s="35">
        <v>29</v>
      </c>
      <c r="Q52" s="35">
        <f>SUM(R52:S52)</f>
        <v>430</v>
      </c>
      <c r="R52" s="35">
        <v>32</v>
      </c>
      <c r="S52" s="35">
        <v>398</v>
      </c>
      <c r="T52" s="67">
        <v>90</v>
      </c>
    </row>
    <row r="53" spans="12:20" ht="18.75" customHeight="1">
      <c r="L53" s="66"/>
      <c r="M53" s="65" t="s">
        <v>64</v>
      </c>
      <c r="N53" s="32">
        <f>SUM(O53,T53)</f>
        <v>275</v>
      </c>
      <c r="O53" s="35">
        <f>SUM(P53:Q53)</f>
        <v>215</v>
      </c>
      <c r="P53" s="35">
        <v>23</v>
      </c>
      <c r="Q53" s="35">
        <f>SUM(R53:S53)</f>
        <v>192</v>
      </c>
      <c r="R53" s="35">
        <v>7</v>
      </c>
      <c r="S53" s="35">
        <v>185</v>
      </c>
      <c r="T53" s="67">
        <v>60</v>
      </c>
    </row>
    <row r="54" spans="1:20" ht="18.75" customHeight="1">
      <c r="A54" s="41" t="s">
        <v>17</v>
      </c>
      <c r="B54" s="41"/>
      <c r="C54" s="41"/>
      <c r="D54" s="41"/>
      <c r="E54" s="41"/>
      <c r="F54" s="41"/>
      <c r="G54" s="41"/>
      <c r="H54" s="41"/>
      <c r="I54" s="41"/>
      <c r="J54" s="41"/>
      <c r="L54" s="63" t="s">
        <v>63</v>
      </c>
      <c r="M54" s="101"/>
      <c r="N54" s="36">
        <f>SUM(N55:N58)</f>
        <v>4263</v>
      </c>
      <c r="O54" s="36">
        <f>SUM(O55:O58)</f>
        <v>2920</v>
      </c>
      <c r="P54" s="36">
        <f>SUM(P55:P58)</f>
        <v>456</v>
      </c>
      <c r="Q54" s="36">
        <f>SUM(Q55:Q58)</f>
        <v>2464</v>
      </c>
      <c r="R54" s="36">
        <f>SUM(R55:R58)</f>
        <v>132</v>
      </c>
      <c r="S54" s="36">
        <f>SUM(S55:S58)</f>
        <v>2332</v>
      </c>
      <c r="T54" s="36">
        <f>SUM(T55:T58)</f>
        <v>1343</v>
      </c>
    </row>
    <row r="55" spans="1:20" ht="18.75" customHeight="1">
      <c r="A55" s="42" t="s">
        <v>29</v>
      </c>
      <c r="B55" s="42"/>
      <c r="C55" s="42"/>
      <c r="D55" s="42"/>
      <c r="E55" s="42"/>
      <c r="F55" s="42"/>
      <c r="G55" s="42"/>
      <c r="H55" s="42"/>
      <c r="I55" s="42"/>
      <c r="J55" s="42"/>
      <c r="L55" s="66"/>
      <c r="M55" s="65" t="s">
        <v>62</v>
      </c>
      <c r="N55" s="32">
        <f>SUM(O55,T55)</f>
        <v>1384</v>
      </c>
      <c r="O55" s="35">
        <f>SUM(P55:Q55)</f>
        <v>952</v>
      </c>
      <c r="P55" s="35">
        <v>151</v>
      </c>
      <c r="Q55" s="35">
        <f>SUM(R55:S55)</f>
        <v>801</v>
      </c>
      <c r="R55" s="35">
        <v>43</v>
      </c>
      <c r="S55" s="35">
        <v>758</v>
      </c>
      <c r="T55" s="35">
        <v>432</v>
      </c>
    </row>
    <row r="56" spans="1:20" ht="18.75" customHeight="1" thickBot="1">
      <c r="A56" s="1"/>
      <c r="B56" s="99"/>
      <c r="C56" s="6"/>
      <c r="D56" s="6"/>
      <c r="E56" s="6"/>
      <c r="F56" s="6"/>
      <c r="G56" s="6"/>
      <c r="H56" s="6"/>
      <c r="I56" s="6"/>
      <c r="J56" s="8" t="s">
        <v>45</v>
      </c>
      <c r="L56" s="66"/>
      <c r="M56" s="65" t="s">
        <v>61</v>
      </c>
      <c r="N56" s="32">
        <f>SUM(O56,T56)</f>
        <v>1242</v>
      </c>
      <c r="O56" s="35">
        <f>SUM(P56:Q56)</f>
        <v>797</v>
      </c>
      <c r="P56" s="35">
        <v>145</v>
      </c>
      <c r="Q56" s="35">
        <f>SUM(R56:S56)</f>
        <v>652</v>
      </c>
      <c r="R56" s="35">
        <v>35</v>
      </c>
      <c r="S56" s="35">
        <v>617</v>
      </c>
      <c r="T56" s="35">
        <v>445</v>
      </c>
    </row>
    <row r="57" spans="1:20" ht="18.75" customHeight="1">
      <c r="A57" s="46" t="s">
        <v>4</v>
      </c>
      <c r="B57" s="50" t="s">
        <v>9</v>
      </c>
      <c r="C57" s="51"/>
      <c r="D57" s="52"/>
      <c r="E57" s="48" t="s">
        <v>10</v>
      </c>
      <c r="F57" s="43"/>
      <c r="G57" s="49"/>
      <c r="H57" s="48" t="s">
        <v>11</v>
      </c>
      <c r="I57" s="43"/>
      <c r="J57" s="43"/>
      <c r="L57" s="66"/>
      <c r="M57" s="65" t="s">
        <v>60</v>
      </c>
      <c r="N57" s="32">
        <f>SUM(O57,T57)</f>
        <v>755</v>
      </c>
      <c r="O57" s="35">
        <f>SUM(P57:Q57)</f>
        <v>471</v>
      </c>
      <c r="P57" s="35">
        <v>72</v>
      </c>
      <c r="Q57" s="35">
        <f>SUM(R57:S57)</f>
        <v>399</v>
      </c>
      <c r="R57" s="35">
        <v>31</v>
      </c>
      <c r="S57" s="35">
        <v>368</v>
      </c>
      <c r="T57" s="35">
        <v>284</v>
      </c>
    </row>
    <row r="58" spans="1:20" ht="18.75" customHeight="1">
      <c r="A58" s="53"/>
      <c r="B58" s="24" t="s">
        <v>1</v>
      </c>
      <c r="C58" s="23" t="s">
        <v>12</v>
      </c>
      <c r="D58" s="23" t="s">
        <v>13</v>
      </c>
      <c r="E58" s="23" t="s">
        <v>1</v>
      </c>
      <c r="F58" s="23" t="s">
        <v>12</v>
      </c>
      <c r="G58" s="23" t="s">
        <v>13</v>
      </c>
      <c r="H58" s="23" t="s">
        <v>1</v>
      </c>
      <c r="I58" s="23" t="s">
        <v>12</v>
      </c>
      <c r="J58" s="25" t="s">
        <v>13</v>
      </c>
      <c r="L58" s="66"/>
      <c r="M58" s="65" t="s">
        <v>59</v>
      </c>
      <c r="N58" s="32">
        <f>SUM(O58,T58)</f>
        <v>882</v>
      </c>
      <c r="O58" s="35">
        <f>SUM(P58:Q58)</f>
        <v>700</v>
      </c>
      <c r="P58" s="35">
        <v>88</v>
      </c>
      <c r="Q58" s="35">
        <f>SUM(R58:S58)</f>
        <v>612</v>
      </c>
      <c r="R58" s="35">
        <v>23</v>
      </c>
      <c r="S58" s="35">
        <v>589</v>
      </c>
      <c r="T58" s="67">
        <v>182</v>
      </c>
    </row>
    <row r="59" spans="1:20" ht="18.75" customHeight="1">
      <c r="A59" s="22" t="s">
        <v>38</v>
      </c>
      <c r="B59" s="34">
        <f>SUM(C59:D59)</f>
        <v>152088</v>
      </c>
      <c r="C59" s="34">
        <v>73747</v>
      </c>
      <c r="D59" s="34">
        <v>78341</v>
      </c>
      <c r="E59" s="34">
        <f>SUM(F59:G59)</f>
        <v>40026</v>
      </c>
      <c r="F59" s="34">
        <v>16412</v>
      </c>
      <c r="G59" s="34">
        <v>23614</v>
      </c>
      <c r="H59" s="34">
        <f>SUM(I59:J59)</f>
        <v>17424</v>
      </c>
      <c r="I59" s="5">
        <v>9660</v>
      </c>
      <c r="J59" s="5">
        <v>7764</v>
      </c>
      <c r="L59" s="63" t="s">
        <v>58</v>
      </c>
      <c r="M59" s="101"/>
      <c r="N59" s="36">
        <f>SUM(N60)</f>
        <v>658</v>
      </c>
      <c r="O59" s="36">
        <f>SUM(O60)</f>
        <v>435</v>
      </c>
      <c r="P59" s="36">
        <f>SUM(P60)</f>
        <v>71</v>
      </c>
      <c r="Q59" s="36">
        <f>SUM(Q60)</f>
        <v>364</v>
      </c>
      <c r="R59" s="36">
        <f>SUM(R60)</f>
        <v>51</v>
      </c>
      <c r="S59" s="36">
        <f>SUM(S60)</f>
        <v>313</v>
      </c>
      <c r="T59" s="36">
        <f>SUM(T60)</f>
        <v>223</v>
      </c>
    </row>
    <row r="60" spans="1:20" ht="18.75" customHeight="1">
      <c r="A60" s="11" t="s">
        <v>42</v>
      </c>
      <c r="B60" s="35">
        <f>SUM(C60:D60)</f>
        <v>149970</v>
      </c>
      <c r="C60" s="35">
        <v>72310</v>
      </c>
      <c r="D60" s="35">
        <v>77660</v>
      </c>
      <c r="E60" s="35">
        <f>SUM(F60:G60)</f>
        <v>39420</v>
      </c>
      <c r="F60" s="35">
        <v>16150</v>
      </c>
      <c r="G60" s="35">
        <v>23270</v>
      </c>
      <c r="H60" s="35">
        <f>SUM(I60:J60)</f>
        <v>16930</v>
      </c>
      <c r="I60" s="2">
        <v>9080</v>
      </c>
      <c r="J60" s="2">
        <v>7850</v>
      </c>
      <c r="L60" s="61"/>
      <c r="M60" s="60" t="s">
        <v>57</v>
      </c>
      <c r="N60" s="59">
        <f>SUM(O60,T60)</f>
        <v>658</v>
      </c>
      <c r="O60" s="58">
        <f>SUM(P60:Q60)</f>
        <v>435</v>
      </c>
      <c r="P60" s="58">
        <v>71</v>
      </c>
      <c r="Q60" s="58">
        <f>SUM(R60:S60)</f>
        <v>364</v>
      </c>
      <c r="R60" s="58">
        <v>51</v>
      </c>
      <c r="S60" s="58">
        <v>313</v>
      </c>
      <c r="T60" s="58">
        <v>223</v>
      </c>
    </row>
    <row r="61" spans="1:20" ht="18.75" customHeight="1">
      <c r="A61" s="11" t="s">
        <v>43</v>
      </c>
      <c r="B61" s="35">
        <f>SUM(C61:D61)</f>
        <v>148470</v>
      </c>
      <c r="C61" s="35">
        <v>71560</v>
      </c>
      <c r="D61" s="35">
        <v>76910</v>
      </c>
      <c r="E61" s="35">
        <f>SUM(F61:G61)</f>
        <v>38670</v>
      </c>
      <c r="F61" s="35">
        <v>15720</v>
      </c>
      <c r="G61" s="35">
        <v>22950</v>
      </c>
      <c r="H61" s="35">
        <f>SUM(I61:J61)</f>
        <v>16990</v>
      </c>
      <c r="I61" s="2">
        <v>9510</v>
      </c>
      <c r="J61" s="2">
        <v>7480</v>
      </c>
      <c r="L61" s="57" t="s">
        <v>56</v>
      </c>
      <c r="M61" s="1"/>
      <c r="N61" s="1"/>
      <c r="O61" s="1"/>
      <c r="P61" s="1"/>
      <c r="Q61" s="1"/>
      <c r="R61" s="1"/>
      <c r="S61" s="1"/>
      <c r="T61" s="1"/>
    </row>
    <row r="62" spans="1:20" ht="18.75" customHeight="1">
      <c r="A62" s="11" t="s">
        <v>44</v>
      </c>
      <c r="B62" s="35">
        <f>SUM(C62:D62)</f>
        <v>144460</v>
      </c>
      <c r="C62" s="35">
        <v>69060</v>
      </c>
      <c r="D62" s="35">
        <v>75400</v>
      </c>
      <c r="E62" s="35">
        <f>SUM(F62:G62)</f>
        <v>38160</v>
      </c>
      <c r="F62" s="35">
        <v>15350</v>
      </c>
      <c r="G62" s="35">
        <v>22810</v>
      </c>
      <c r="H62" s="35">
        <f>SUM(I62:J62)</f>
        <v>16450</v>
      </c>
      <c r="I62" s="2">
        <v>9100</v>
      </c>
      <c r="J62" s="2">
        <v>7350</v>
      </c>
      <c r="L62" s="57" t="s">
        <v>55</v>
      </c>
      <c r="M62" s="1"/>
      <c r="N62" s="1"/>
      <c r="O62" s="1"/>
      <c r="P62" s="1"/>
      <c r="Q62" s="1"/>
      <c r="R62" s="1"/>
      <c r="S62" s="1"/>
      <c r="T62" s="1"/>
    </row>
    <row r="63" spans="1:20" ht="18.75" customHeight="1">
      <c r="A63" s="15" t="s">
        <v>48</v>
      </c>
      <c r="B63" s="16">
        <f>SUM(C63:D63)</f>
        <v>139580</v>
      </c>
      <c r="C63" s="16">
        <v>67660</v>
      </c>
      <c r="D63" s="16">
        <v>71920</v>
      </c>
      <c r="E63" s="16">
        <f>SUM(F63:G63)</f>
        <v>37410</v>
      </c>
      <c r="F63" s="16">
        <v>14980</v>
      </c>
      <c r="G63" s="16">
        <v>22430</v>
      </c>
      <c r="H63" s="16">
        <v>16910</v>
      </c>
      <c r="I63" s="16">
        <v>9620</v>
      </c>
      <c r="J63" s="16">
        <v>7280</v>
      </c>
      <c r="L63" s="57" t="s">
        <v>54</v>
      </c>
      <c r="M63" s="1"/>
      <c r="N63" s="1"/>
      <c r="O63" s="1"/>
      <c r="P63" s="1"/>
      <c r="Q63" s="1"/>
      <c r="R63" s="1"/>
      <c r="S63" s="1"/>
      <c r="T63" s="1"/>
    </row>
    <row r="64" spans="1:20" ht="18.75" customHeight="1">
      <c r="A64" s="12" t="s">
        <v>30</v>
      </c>
      <c r="B64" s="12"/>
      <c r="C64" s="12"/>
      <c r="D64" s="12"/>
      <c r="E64" s="12"/>
      <c r="F64" s="12"/>
      <c r="G64" s="12"/>
      <c r="H64" s="12"/>
      <c r="I64" s="12"/>
      <c r="J64" s="12"/>
      <c r="L64" s="57" t="s">
        <v>53</v>
      </c>
      <c r="M64" s="1"/>
      <c r="N64" s="1"/>
      <c r="O64" s="1"/>
      <c r="P64" s="1"/>
      <c r="Q64" s="1"/>
      <c r="R64" s="1"/>
      <c r="S64" s="1"/>
      <c r="T64" s="1"/>
    </row>
    <row r="65" spans="12:20" ht="18.75" customHeight="1">
      <c r="L65" s="1" t="s">
        <v>52</v>
      </c>
      <c r="M65" s="1"/>
      <c r="N65" s="1"/>
      <c r="O65" s="1"/>
      <c r="P65" s="1"/>
      <c r="Q65" s="1"/>
      <c r="R65" s="1"/>
      <c r="S65" s="1"/>
      <c r="T65" s="1"/>
    </row>
  </sheetData>
  <sheetProtection/>
  <mergeCells count="43">
    <mergeCell ref="L27:M27"/>
    <mergeCell ref="L36:M36"/>
    <mergeCell ref="L42:M42"/>
    <mergeCell ref="L47:M47"/>
    <mergeCell ref="L54:M54"/>
    <mergeCell ref="L59:M59"/>
    <mergeCell ref="A54:J54"/>
    <mergeCell ref="A55:J55"/>
    <mergeCell ref="A57:A58"/>
    <mergeCell ref="B57:D57"/>
    <mergeCell ref="E57:G57"/>
    <mergeCell ref="H57:J57"/>
    <mergeCell ref="A3:W3"/>
    <mergeCell ref="A21:F21"/>
    <mergeCell ref="A22:F22"/>
    <mergeCell ref="A24:A25"/>
    <mergeCell ref="B24:B25"/>
    <mergeCell ref="C24:C25"/>
    <mergeCell ref="D24:F24"/>
    <mergeCell ref="L12:M12"/>
    <mergeCell ref="L19:M19"/>
    <mergeCell ref="L20:M20"/>
    <mergeCell ref="O8:S8"/>
    <mergeCell ref="L22:M22"/>
    <mergeCell ref="L5:T5"/>
    <mergeCell ref="N8:N10"/>
    <mergeCell ref="Q9:S9"/>
    <mergeCell ref="L8:M10"/>
    <mergeCell ref="P9:P10"/>
    <mergeCell ref="L6:T6"/>
    <mergeCell ref="T8:T10"/>
    <mergeCell ref="O9:O10"/>
    <mergeCell ref="L16:M16"/>
    <mergeCell ref="L17:M17"/>
    <mergeCell ref="L18:M18"/>
    <mergeCell ref="L11:M11"/>
    <mergeCell ref="L13:M13"/>
    <mergeCell ref="L14:M14"/>
    <mergeCell ref="L15:M15"/>
    <mergeCell ref="A38:J38"/>
    <mergeCell ref="A39:J39"/>
    <mergeCell ref="A5:D5"/>
    <mergeCell ref="A6:D6"/>
  </mergeCells>
  <printOptions horizontalCentered="1" verticalCentered="1"/>
  <pageMargins left="0.3937007874015748" right="0.1968503937007874" top="0.3937007874015748" bottom="0.1968503937007874" header="0" footer="0"/>
  <pageSetup horizontalDpi="300" verticalDpi="300" orientation="landscape" paperSize="8" scale="70"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D71"/>
  <sheetViews>
    <sheetView showGridLines="0" defaultGridColor="0" zoomScale="75" zoomScaleNormal="75" zoomScalePageLayoutView="0" colorId="22" workbookViewId="0" topLeftCell="A1">
      <selection activeCell="S4" sqref="S4"/>
    </sheetView>
  </sheetViews>
  <sheetFormatPr defaultColWidth="10.59765625" defaultRowHeight="18.75" customHeight="1"/>
  <cols>
    <col min="1" max="1" width="3.19921875" style="1" customWidth="1"/>
    <col min="2" max="17" width="10.59765625" style="1" customWidth="1"/>
    <col min="18" max="19" width="9.19921875" style="1" customWidth="1"/>
    <col min="20" max="20" width="3.09765625" style="1" customWidth="1"/>
    <col min="21" max="16384" width="10.59765625" style="1" customWidth="1"/>
  </cols>
  <sheetData>
    <row r="1" spans="1:30" ht="18.75" customHeight="1">
      <c r="A1" s="54" t="s">
        <v>155</v>
      </c>
      <c r="AD1" s="98" t="s">
        <v>156</v>
      </c>
    </row>
    <row r="3" spans="1:30" ht="18.75" customHeight="1">
      <c r="A3" s="41" t="s">
        <v>154</v>
      </c>
      <c r="B3" s="41"/>
      <c r="C3" s="41"/>
      <c r="D3" s="41"/>
      <c r="E3" s="41"/>
      <c r="F3" s="41"/>
      <c r="G3" s="41"/>
      <c r="H3" s="41"/>
      <c r="I3" s="41"/>
      <c r="J3" s="41"/>
      <c r="K3" s="41"/>
      <c r="L3" s="41"/>
      <c r="M3" s="41"/>
      <c r="N3" s="41"/>
      <c r="O3" s="41"/>
      <c r="P3" s="41"/>
      <c r="Q3" s="41"/>
      <c r="T3" s="41" t="s">
        <v>166</v>
      </c>
      <c r="U3" s="41"/>
      <c r="V3" s="41"/>
      <c r="W3" s="41"/>
      <c r="X3" s="41"/>
      <c r="Y3" s="41"/>
      <c r="Z3" s="41"/>
      <c r="AA3" s="41"/>
      <c r="AB3" s="41"/>
      <c r="AC3" s="41"/>
      <c r="AD3" s="41"/>
    </row>
    <row r="4" spans="1:30" ht="18.75" customHeight="1">
      <c r="A4" s="42" t="s">
        <v>153</v>
      </c>
      <c r="B4" s="42"/>
      <c r="C4" s="42"/>
      <c r="D4" s="42"/>
      <c r="E4" s="42"/>
      <c r="F4" s="42"/>
      <c r="G4" s="42"/>
      <c r="H4" s="42"/>
      <c r="I4" s="42"/>
      <c r="J4" s="42"/>
      <c r="K4" s="42"/>
      <c r="L4" s="42"/>
      <c r="M4" s="42"/>
      <c r="N4" s="42"/>
      <c r="O4" s="42"/>
      <c r="P4" s="42"/>
      <c r="Q4" s="42"/>
      <c r="T4" s="42" t="s">
        <v>165</v>
      </c>
      <c r="U4" s="42"/>
      <c r="V4" s="42"/>
      <c r="W4" s="42"/>
      <c r="X4" s="42"/>
      <c r="Y4" s="42"/>
      <c r="Z4" s="42"/>
      <c r="AA4" s="42"/>
      <c r="AB4" s="42"/>
      <c r="AC4" s="42"/>
      <c r="AD4" s="42"/>
    </row>
    <row r="5" spans="2:30" ht="18.75" customHeight="1" thickBot="1">
      <c r="B5" s="7"/>
      <c r="C5" s="7"/>
      <c r="D5" s="7"/>
      <c r="E5" s="7"/>
      <c r="F5" s="7"/>
      <c r="G5" s="7"/>
      <c r="H5" s="7"/>
      <c r="I5" s="7"/>
      <c r="J5" s="7"/>
      <c r="K5" s="7"/>
      <c r="L5" s="7"/>
      <c r="M5" s="7"/>
      <c r="N5" s="7"/>
      <c r="O5" s="7"/>
      <c r="P5" s="7"/>
      <c r="Q5" s="8" t="s">
        <v>0</v>
      </c>
      <c r="U5" s="7"/>
      <c r="V5" s="7"/>
      <c r="W5" s="7"/>
      <c r="X5" s="7"/>
      <c r="Y5" s="7"/>
      <c r="Z5" s="7"/>
      <c r="AA5" s="7"/>
      <c r="AB5" s="7"/>
      <c r="AC5" s="7"/>
      <c r="AD5" s="8" t="s">
        <v>164</v>
      </c>
    </row>
    <row r="6" spans="1:30" ht="18.75" customHeight="1">
      <c r="A6" s="92" t="s">
        <v>152</v>
      </c>
      <c r="B6" s="46"/>
      <c r="C6" s="44" t="s">
        <v>151</v>
      </c>
      <c r="D6" s="48" t="s">
        <v>150</v>
      </c>
      <c r="E6" s="49"/>
      <c r="F6" s="48" t="s">
        <v>149</v>
      </c>
      <c r="G6" s="43"/>
      <c r="H6" s="43"/>
      <c r="I6" s="43"/>
      <c r="J6" s="43"/>
      <c r="K6" s="43"/>
      <c r="L6" s="43"/>
      <c r="M6" s="43"/>
      <c r="N6" s="43"/>
      <c r="O6" s="43"/>
      <c r="P6" s="43"/>
      <c r="Q6" s="43"/>
      <c r="T6" s="92" t="s">
        <v>152</v>
      </c>
      <c r="U6" s="46"/>
      <c r="V6" s="48" t="s">
        <v>163</v>
      </c>
      <c r="W6" s="43"/>
      <c r="X6" s="49"/>
      <c r="Y6" s="48" t="s">
        <v>162</v>
      </c>
      <c r="Z6" s="43"/>
      <c r="AA6" s="49"/>
      <c r="AB6" s="48" t="s">
        <v>161</v>
      </c>
      <c r="AC6" s="43"/>
      <c r="AD6" s="43"/>
    </row>
    <row r="7" spans="1:30" ht="18.75" customHeight="1">
      <c r="A7" s="88"/>
      <c r="B7" s="87"/>
      <c r="C7" s="86"/>
      <c r="D7" s="115" t="s">
        <v>148</v>
      </c>
      <c r="E7" s="103" t="s">
        <v>135</v>
      </c>
      <c r="F7" s="114" t="s">
        <v>147</v>
      </c>
      <c r="G7" s="113"/>
      <c r="H7" s="112" t="s">
        <v>146</v>
      </c>
      <c r="I7" s="103" t="s">
        <v>145</v>
      </c>
      <c r="J7" s="103" t="s">
        <v>144</v>
      </c>
      <c r="K7" s="103" t="s">
        <v>143</v>
      </c>
      <c r="L7" s="103" t="s">
        <v>142</v>
      </c>
      <c r="M7" s="103" t="s">
        <v>141</v>
      </c>
      <c r="N7" s="103" t="s">
        <v>140</v>
      </c>
      <c r="O7" s="103" t="s">
        <v>139</v>
      </c>
      <c r="P7" s="103" t="s">
        <v>138</v>
      </c>
      <c r="Q7" s="6" t="s">
        <v>137</v>
      </c>
      <c r="T7" s="79"/>
      <c r="U7" s="47"/>
      <c r="V7" s="23" t="s">
        <v>1</v>
      </c>
      <c r="W7" s="23" t="s">
        <v>12</v>
      </c>
      <c r="X7" s="23" t="s">
        <v>13</v>
      </c>
      <c r="Y7" s="23" t="s">
        <v>1</v>
      </c>
      <c r="Z7" s="23" t="s">
        <v>12</v>
      </c>
      <c r="AA7" s="23" t="s">
        <v>13</v>
      </c>
      <c r="AB7" s="23" t="s">
        <v>1</v>
      </c>
      <c r="AC7" s="23" t="s">
        <v>12</v>
      </c>
      <c r="AD7" s="25" t="s">
        <v>13</v>
      </c>
    </row>
    <row r="8" spans="1:30" ht="18.75" customHeight="1">
      <c r="A8" s="88"/>
      <c r="B8" s="87"/>
      <c r="C8" s="86"/>
      <c r="D8" s="111"/>
      <c r="E8" s="103"/>
      <c r="F8" s="103" t="s">
        <v>136</v>
      </c>
      <c r="G8" s="103" t="s">
        <v>135</v>
      </c>
      <c r="H8" s="110"/>
      <c r="I8" s="103"/>
      <c r="J8" s="103"/>
      <c r="K8" s="103"/>
      <c r="L8" s="103"/>
      <c r="M8" s="103"/>
      <c r="N8" s="103"/>
      <c r="O8" s="103"/>
      <c r="P8" s="103"/>
      <c r="Q8" s="68"/>
      <c r="T8" s="76" t="s">
        <v>124</v>
      </c>
      <c r="U8" s="105"/>
      <c r="V8" s="74">
        <f>SUM(V10:V19,V22,V28,V38,V45,V51,V59,V65)</f>
        <v>126821</v>
      </c>
      <c r="W8" s="74">
        <f>SUM(W10:W19,W22,W28,W38,W45,W51,W59,W65)</f>
        <v>61505</v>
      </c>
      <c r="X8" s="74">
        <f>SUM(X10:X19,X22,X28,X38,X45,X51,X59,X65)</f>
        <v>65316</v>
      </c>
      <c r="Y8" s="74">
        <f>SUM(Y10:Y19,Y22,Y28,Y38,Y45,Y51,Y59,Y65)</f>
        <v>37660</v>
      </c>
      <c r="Z8" s="74">
        <f>SUM(Z10:Z19,Z22,Z28,Z38,Z45,Z51,Z59,Z65)</f>
        <v>16080</v>
      </c>
      <c r="AA8" s="74">
        <f>SUM(AA10:AA19,AA22,AA28,AA38,AA45,AA51,AA59,AA65)</f>
        <v>21580</v>
      </c>
      <c r="AB8" s="74">
        <f>SUM(AB10:AB19,AB22,AB28,AB38,AB45,AB51,AB59,AB65)</f>
        <v>17316</v>
      </c>
      <c r="AC8" s="74">
        <f>SUM(AC10:AC19,AC22,AC28,AC38,AC45,AC51,AC59,AC65)</f>
        <v>9270</v>
      </c>
      <c r="AD8" s="74">
        <f>SUM(AD10:AD19,AD22,AD28,AD38,AD45,AD51,AD59,AD65)</f>
        <v>8046</v>
      </c>
    </row>
    <row r="9" spans="1:30" ht="18.75" customHeight="1">
      <c r="A9" s="79"/>
      <c r="B9" s="47"/>
      <c r="C9" s="78"/>
      <c r="D9" s="109"/>
      <c r="E9" s="106" t="s">
        <v>134</v>
      </c>
      <c r="F9" s="106" t="s">
        <v>133</v>
      </c>
      <c r="G9" s="107">
        <v>0.3</v>
      </c>
      <c r="H9" s="108">
        <v>0.5</v>
      </c>
      <c r="I9" s="106" t="s">
        <v>132</v>
      </c>
      <c r="J9" s="107">
        <v>1.5</v>
      </c>
      <c r="K9" s="106" t="s">
        <v>131</v>
      </c>
      <c r="L9" s="106" t="s">
        <v>130</v>
      </c>
      <c r="M9" s="106" t="s">
        <v>129</v>
      </c>
      <c r="N9" s="106" t="s">
        <v>128</v>
      </c>
      <c r="O9" s="106" t="s">
        <v>127</v>
      </c>
      <c r="P9" s="106" t="s">
        <v>126</v>
      </c>
      <c r="Q9" s="25" t="s">
        <v>125</v>
      </c>
      <c r="T9" s="71"/>
      <c r="U9" s="70"/>
      <c r="V9" s="69"/>
      <c r="W9" s="69"/>
      <c r="X9" s="69"/>
      <c r="Y9" s="69"/>
      <c r="Z9" s="69"/>
      <c r="AA9" s="69"/>
      <c r="AB9" s="69"/>
      <c r="AC9" s="69"/>
      <c r="AD9" s="69"/>
    </row>
    <row r="10" spans="1:30" ht="18.75" customHeight="1">
      <c r="A10" s="76" t="s">
        <v>124</v>
      </c>
      <c r="B10" s="105"/>
      <c r="C10" s="74">
        <f>SUM(C12:C21,C24,C30,C40,C47,C53,C61,C67)</f>
        <v>36653</v>
      </c>
      <c r="D10" s="74">
        <f>SUM(D12:D21,D24,D30,D40,D47,D53,D61,D67)</f>
        <v>9</v>
      </c>
      <c r="E10" s="74">
        <f>SUM(E12:E21,E24,E30,E40,E47,E53,E61,E67)</f>
        <v>8237</v>
      </c>
      <c r="F10" s="74">
        <f>SUM(F12:F21,F24,F30,F40,F47,F53,F61,F67)</f>
        <v>52</v>
      </c>
      <c r="G10" s="74">
        <f>SUM(G12:G21,G24,G30,G40,G47,G53,G61,G67)</f>
        <v>131</v>
      </c>
      <c r="H10" s="74">
        <f>SUM(H12:H21,H24,H30,H40,H47,H53,H61,H67)</f>
        <v>6549</v>
      </c>
      <c r="I10" s="74">
        <f>SUM(I12:I21,I24,I30,I40,I47,I53,I61,I67)</f>
        <v>10408</v>
      </c>
      <c r="J10" s="74">
        <f>SUM(J12:J21,J24,J30,J40,J47,J53,J61,J67)</f>
        <v>4929</v>
      </c>
      <c r="K10" s="74">
        <f>SUM(K12:K21,K24,K30,K40,K47,K53,K61,K67)</f>
        <v>2483</v>
      </c>
      <c r="L10" s="74">
        <f>SUM(L12:L21,L24,L30,L40,L47,L53,L61,L67)</f>
        <v>1294</v>
      </c>
      <c r="M10" s="74">
        <f>SUM(M12:M21,M24,M30,M40,M47,M53,M61,M67)</f>
        <v>709</v>
      </c>
      <c r="N10" s="74">
        <f>SUM(N12:N21,N24,N30,N40,N47,N53,N61,N67)</f>
        <v>796</v>
      </c>
      <c r="O10" s="74">
        <f>SUM(O12:O21,O24,O30,O40,O47,O53,O61,O67)</f>
        <v>372</v>
      </c>
      <c r="P10" s="74">
        <f>SUM(P12:P21,P24,P30,P40,P47,P53,P61,P67)</f>
        <v>508</v>
      </c>
      <c r="Q10" s="74">
        <f>SUM(Q12:Q21,Q24,Q30,Q40,Q47,Q53,Q61,Q67)</f>
        <v>176</v>
      </c>
      <c r="T10" s="63" t="s">
        <v>106</v>
      </c>
      <c r="U10" s="73"/>
      <c r="V10" s="36">
        <f>SUM(W10:X10)</f>
        <v>16301</v>
      </c>
      <c r="W10" s="36">
        <v>7874</v>
      </c>
      <c r="X10" s="36">
        <v>8427</v>
      </c>
      <c r="Y10" s="36">
        <f>SUM(Z10:AA10)</f>
        <v>5442</v>
      </c>
      <c r="Z10" s="36">
        <v>2311</v>
      </c>
      <c r="AA10" s="36">
        <v>3131</v>
      </c>
      <c r="AB10" s="36">
        <f>SUM(AC10:AD10)</f>
        <v>2696</v>
      </c>
      <c r="AC10" s="36">
        <v>1484</v>
      </c>
      <c r="AD10" s="36">
        <v>1212</v>
      </c>
    </row>
    <row r="11" spans="1:30" ht="18.75" customHeight="1">
      <c r="A11" s="71"/>
      <c r="B11" s="70"/>
      <c r="C11" s="104"/>
      <c r="D11" s="69"/>
      <c r="E11" s="69"/>
      <c r="F11" s="69"/>
      <c r="G11" s="69"/>
      <c r="H11" s="69"/>
      <c r="I11" s="69"/>
      <c r="J11" s="69"/>
      <c r="K11" s="69"/>
      <c r="L11" s="69"/>
      <c r="M11" s="69"/>
      <c r="N11" s="69"/>
      <c r="O11" s="69"/>
      <c r="P11" s="69"/>
      <c r="Q11" s="69"/>
      <c r="T11" s="63" t="s">
        <v>105</v>
      </c>
      <c r="U11" s="73"/>
      <c r="V11" s="36">
        <f>SUM(W11:X11)</f>
        <v>6805</v>
      </c>
      <c r="W11" s="36">
        <v>3282</v>
      </c>
      <c r="X11" s="36">
        <v>3523</v>
      </c>
      <c r="Y11" s="36">
        <f>SUM(Z11:AA11)</f>
        <v>1824</v>
      </c>
      <c r="Z11" s="36">
        <v>746</v>
      </c>
      <c r="AA11" s="36">
        <v>1078</v>
      </c>
      <c r="AB11" s="36">
        <f>SUM(AC11:AD11)</f>
        <v>848</v>
      </c>
      <c r="AC11" s="36">
        <v>440</v>
      </c>
      <c r="AD11" s="36">
        <v>408</v>
      </c>
    </row>
    <row r="12" spans="1:30" ht="18.75" customHeight="1">
      <c r="A12" s="63" t="s">
        <v>106</v>
      </c>
      <c r="B12" s="73"/>
      <c r="C12" s="72">
        <f>SUM(D12:Q12)</f>
        <v>4221</v>
      </c>
      <c r="D12" s="36">
        <v>1</v>
      </c>
      <c r="E12" s="36">
        <v>845</v>
      </c>
      <c r="F12" s="36">
        <v>9</v>
      </c>
      <c r="G12" s="36">
        <v>60</v>
      </c>
      <c r="H12" s="36">
        <v>772</v>
      </c>
      <c r="I12" s="36">
        <v>1288</v>
      </c>
      <c r="J12" s="36">
        <v>667</v>
      </c>
      <c r="K12" s="36">
        <v>248</v>
      </c>
      <c r="L12" s="36">
        <v>135</v>
      </c>
      <c r="M12" s="36">
        <v>57</v>
      </c>
      <c r="N12" s="36">
        <v>54</v>
      </c>
      <c r="O12" s="36">
        <v>34</v>
      </c>
      <c r="P12" s="36">
        <v>36</v>
      </c>
      <c r="Q12" s="36">
        <v>15</v>
      </c>
      <c r="T12" s="63" t="s">
        <v>104</v>
      </c>
      <c r="U12" s="73"/>
      <c r="V12" s="36">
        <f>SUM(W12:X12)</f>
        <v>9812</v>
      </c>
      <c r="W12" s="36">
        <v>4770</v>
      </c>
      <c r="X12" s="36">
        <v>5042</v>
      </c>
      <c r="Y12" s="36">
        <f>SUM(Z12:AA12)</f>
        <v>2665</v>
      </c>
      <c r="Z12" s="36">
        <v>1234</v>
      </c>
      <c r="AA12" s="36">
        <v>1431</v>
      </c>
      <c r="AB12" s="36">
        <f>SUM(AC12:AD12)</f>
        <v>1132</v>
      </c>
      <c r="AC12" s="36">
        <v>691</v>
      </c>
      <c r="AD12" s="36">
        <v>441</v>
      </c>
    </row>
    <row r="13" spans="1:30" ht="18.75" customHeight="1">
      <c r="A13" s="63" t="s">
        <v>105</v>
      </c>
      <c r="B13" s="73"/>
      <c r="C13" s="72">
        <f>SUM(D13:Q13)</f>
        <v>2240</v>
      </c>
      <c r="D13" s="37" t="s">
        <v>82</v>
      </c>
      <c r="E13" s="36">
        <v>677</v>
      </c>
      <c r="F13" s="36">
        <v>1</v>
      </c>
      <c r="G13" s="36">
        <v>1</v>
      </c>
      <c r="H13" s="36">
        <v>559</v>
      </c>
      <c r="I13" s="36">
        <v>736</v>
      </c>
      <c r="J13" s="36">
        <v>175</v>
      </c>
      <c r="K13" s="36">
        <v>51</v>
      </c>
      <c r="L13" s="36">
        <v>17</v>
      </c>
      <c r="M13" s="36">
        <v>5</v>
      </c>
      <c r="N13" s="36">
        <v>8</v>
      </c>
      <c r="O13" s="36">
        <v>3</v>
      </c>
      <c r="P13" s="36">
        <v>7</v>
      </c>
      <c r="Q13" s="37" t="s">
        <v>82</v>
      </c>
      <c r="T13" s="63" t="s">
        <v>103</v>
      </c>
      <c r="U13" s="73"/>
      <c r="V13" s="36">
        <f>SUM(W13:X13)</f>
        <v>5659</v>
      </c>
      <c r="W13" s="36">
        <v>2749</v>
      </c>
      <c r="X13" s="36">
        <v>2910</v>
      </c>
      <c r="Y13" s="36">
        <f>SUM(Z13:AA13)</f>
        <v>1626</v>
      </c>
      <c r="Z13" s="36">
        <v>644</v>
      </c>
      <c r="AA13" s="36">
        <v>982</v>
      </c>
      <c r="AB13" s="36">
        <f>SUM(AC13:AD13)</f>
        <v>513</v>
      </c>
      <c r="AC13" s="36">
        <v>251</v>
      </c>
      <c r="AD13" s="36">
        <v>262</v>
      </c>
    </row>
    <row r="14" spans="1:30" ht="18.75" customHeight="1">
      <c r="A14" s="63" t="s">
        <v>104</v>
      </c>
      <c r="B14" s="73"/>
      <c r="C14" s="72">
        <f>SUM(D14:Q14)</f>
        <v>2218</v>
      </c>
      <c r="D14" s="36">
        <v>1</v>
      </c>
      <c r="E14" s="36">
        <v>245</v>
      </c>
      <c r="F14" s="36">
        <v>5</v>
      </c>
      <c r="G14" s="36">
        <v>3</v>
      </c>
      <c r="H14" s="36">
        <v>305</v>
      </c>
      <c r="I14" s="36">
        <v>561</v>
      </c>
      <c r="J14" s="36">
        <v>384</v>
      </c>
      <c r="K14" s="36">
        <v>211</v>
      </c>
      <c r="L14" s="36">
        <v>122</v>
      </c>
      <c r="M14" s="36">
        <v>80</v>
      </c>
      <c r="N14" s="36">
        <v>116</v>
      </c>
      <c r="O14" s="36">
        <v>69</v>
      </c>
      <c r="P14" s="36">
        <v>89</v>
      </c>
      <c r="Q14" s="36">
        <v>27</v>
      </c>
      <c r="T14" s="63" t="s">
        <v>102</v>
      </c>
      <c r="U14" s="73"/>
      <c r="V14" s="36">
        <f>SUM(W14:X14)</f>
        <v>5923</v>
      </c>
      <c r="W14" s="36">
        <v>2860</v>
      </c>
      <c r="X14" s="36">
        <v>3063</v>
      </c>
      <c r="Y14" s="36">
        <f>SUM(Z14:AA14)</f>
        <v>1975</v>
      </c>
      <c r="Z14" s="36">
        <v>837</v>
      </c>
      <c r="AA14" s="36">
        <v>1138</v>
      </c>
      <c r="AB14" s="36">
        <f>SUM(AC14:AD14)</f>
        <v>1079</v>
      </c>
      <c r="AC14" s="36">
        <v>523</v>
      </c>
      <c r="AD14" s="36">
        <v>556</v>
      </c>
    </row>
    <row r="15" spans="1:30" ht="18.75" customHeight="1">
      <c r="A15" s="63" t="s">
        <v>103</v>
      </c>
      <c r="B15" s="73"/>
      <c r="C15" s="72">
        <f>SUM(D15:Q15)</f>
        <v>2140</v>
      </c>
      <c r="D15" s="37" t="s">
        <v>82</v>
      </c>
      <c r="E15" s="36">
        <v>692</v>
      </c>
      <c r="F15" s="37">
        <v>1</v>
      </c>
      <c r="G15" s="36">
        <v>3</v>
      </c>
      <c r="H15" s="36">
        <v>573</v>
      </c>
      <c r="I15" s="36">
        <v>637</v>
      </c>
      <c r="J15" s="36">
        <v>142</v>
      </c>
      <c r="K15" s="36">
        <v>48</v>
      </c>
      <c r="L15" s="36">
        <v>27</v>
      </c>
      <c r="M15" s="36">
        <v>4</v>
      </c>
      <c r="N15" s="36">
        <v>9</v>
      </c>
      <c r="O15" s="36">
        <v>4</v>
      </c>
      <c r="P15" s="37" t="s">
        <v>123</v>
      </c>
      <c r="Q15" s="37" t="s">
        <v>123</v>
      </c>
      <c r="T15" s="63" t="s">
        <v>101</v>
      </c>
      <c r="U15" s="73"/>
      <c r="V15" s="36">
        <f>SUM(W15:X15)</f>
        <v>7562</v>
      </c>
      <c r="W15" s="36">
        <v>3655</v>
      </c>
      <c r="X15" s="36">
        <v>3907</v>
      </c>
      <c r="Y15" s="36">
        <f>SUM(Z15:AA15)</f>
        <v>2121</v>
      </c>
      <c r="Z15" s="36">
        <v>984</v>
      </c>
      <c r="AA15" s="36">
        <v>1137</v>
      </c>
      <c r="AB15" s="36">
        <f>SUM(AC15:AD15)</f>
        <v>974</v>
      </c>
      <c r="AC15" s="36">
        <v>574</v>
      </c>
      <c r="AD15" s="36">
        <v>400</v>
      </c>
    </row>
    <row r="16" spans="1:30" ht="18.75" customHeight="1">
      <c r="A16" s="63" t="s">
        <v>102</v>
      </c>
      <c r="B16" s="73"/>
      <c r="C16" s="72">
        <f>SUM(D16:Q16)</f>
        <v>2545</v>
      </c>
      <c r="D16" s="37" t="s">
        <v>82</v>
      </c>
      <c r="E16" s="36">
        <v>978</v>
      </c>
      <c r="F16" s="36">
        <v>6</v>
      </c>
      <c r="G16" s="36">
        <v>6</v>
      </c>
      <c r="H16" s="36">
        <v>616</v>
      </c>
      <c r="I16" s="36">
        <v>655</v>
      </c>
      <c r="J16" s="36">
        <v>129</v>
      </c>
      <c r="K16" s="36">
        <v>48</v>
      </c>
      <c r="L16" s="36">
        <v>38</v>
      </c>
      <c r="M16" s="36">
        <v>14</v>
      </c>
      <c r="N16" s="36">
        <v>17</v>
      </c>
      <c r="O16" s="36">
        <v>8</v>
      </c>
      <c r="P16" s="36">
        <v>20</v>
      </c>
      <c r="Q16" s="36">
        <v>10</v>
      </c>
      <c r="T16" s="63" t="s">
        <v>100</v>
      </c>
      <c r="U16" s="73"/>
      <c r="V16" s="36">
        <f>SUM(W16:X16)</f>
        <v>5327</v>
      </c>
      <c r="W16" s="36">
        <v>2610</v>
      </c>
      <c r="X16" s="36">
        <v>2717</v>
      </c>
      <c r="Y16" s="36">
        <f>SUM(Z16:AA16)</f>
        <v>1593</v>
      </c>
      <c r="Z16" s="36">
        <v>734</v>
      </c>
      <c r="AA16" s="36">
        <v>859</v>
      </c>
      <c r="AB16" s="36">
        <f>SUM(AC16:AD16)</f>
        <v>682</v>
      </c>
      <c r="AC16" s="36">
        <v>413</v>
      </c>
      <c r="AD16" s="36">
        <v>269</v>
      </c>
    </row>
    <row r="17" spans="1:30" ht="18.75" customHeight="1">
      <c r="A17" s="63" t="s">
        <v>101</v>
      </c>
      <c r="B17" s="73"/>
      <c r="C17" s="72">
        <f>SUM(D17:Q17)</f>
        <v>1637</v>
      </c>
      <c r="D17" s="37" t="s">
        <v>82</v>
      </c>
      <c r="E17" s="36">
        <v>145</v>
      </c>
      <c r="F17" s="36">
        <v>4</v>
      </c>
      <c r="G17" s="36">
        <v>1</v>
      </c>
      <c r="H17" s="36">
        <v>117</v>
      </c>
      <c r="I17" s="36">
        <v>281</v>
      </c>
      <c r="J17" s="36">
        <v>279</v>
      </c>
      <c r="K17" s="71">
        <v>224</v>
      </c>
      <c r="L17" s="36">
        <v>159</v>
      </c>
      <c r="M17" s="36">
        <v>120</v>
      </c>
      <c r="N17" s="36">
        <v>158</v>
      </c>
      <c r="O17" s="36">
        <v>57</v>
      </c>
      <c r="P17" s="36">
        <v>75</v>
      </c>
      <c r="Q17" s="36">
        <v>17</v>
      </c>
      <c r="T17" s="63" t="s">
        <v>99</v>
      </c>
      <c r="U17" s="73"/>
      <c r="V17" s="36">
        <f>SUM(W17:X17)</f>
        <v>7297</v>
      </c>
      <c r="W17" s="36">
        <v>3550</v>
      </c>
      <c r="X17" s="36">
        <v>3747</v>
      </c>
      <c r="Y17" s="36">
        <f>SUM(Z17:AA17)</f>
        <v>2266</v>
      </c>
      <c r="Z17" s="36">
        <v>954</v>
      </c>
      <c r="AA17" s="36">
        <v>1312</v>
      </c>
      <c r="AB17" s="36">
        <f>SUM(AC17:AD17)</f>
        <v>1185</v>
      </c>
      <c r="AC17" s="36">
        <v>622</v>
      </c>
      <c r="AD17" s="36">
        <v>563</v>
      </c>
    </row>
    <row r="18" spans="1:30" ht="18.75" customHeight="1">
      <c r="A18" s="63" t="s">
        <v>100</v>
      </c>
      <c r="B18" s="73"/>
      <c r="C18" s="72">
        <f>SUM(D18:Q18)</f>
        <v>1400</v>
      </c>
      <c r="D18" s="37" t="s">
        <v>82</v>
      </c>
      <c r="E18" s="36">
        <v>178</v>
      </c>
      <c r="F18" s="37" t="s">
        <v>82</v>
      </c>
      <c r="G18" s="37" t="s">
        <v>82</v>
      </c>
      <c r="H18" s="36">
        <v>160</v>
      </c>
      <c r="I18" s="36">
        <v>352</v>
      </c>
      <c r="J18" s="36">
        <v>252</v>
      </c>
      <c r="K18" s="36">
        <v>161</v>
      </c>
      <c r="L18" s="36">
        <v>76</v>
      </c>
      <c r="M18" s="36">
        <v>57</v>
      </c>
      <c r="N18" s="36">
        <v>67</v>
      </c>
      <c r="O18" s="36">
        <v>30</v>
      </c>
      <c r="P18" s="36">
        <v>53</v>
      </c>
      <c r="Q18" s="36">
        <v>14</v>
      </c>
      <c r="T18" s="71"/>
      <c r="U18" s="70"/>
      <c r="V18" s="69"/>
      <c r="W18" s="69"/>
      <c r="X18" s="69"/>
      <c r="Y18" s="69"/>
      <c r="Z18" s="69"/>
      <c r="AA18" s="69"/>
      <c r="AB18" s="69"/>
      <c r="AC18" s="69"/>
      <c r="AD18" s="69"/>
    </row>
    <row r="19" spans="1:30" ht="18.75" customHeight="1">
      <c r="A19" s="63" t="s">
        <v>99</v>
      </c>
      <c r="B19" s="73"/>
      <c r="C19" s="72">
        <f>SUM(D19:Q19)</f>
        <v>1523</v>
      </c>
      <c r="D19" s="36">
        <v>1</v>
      </c>
      <c r="E19" s="36">
        <v>95</v>
      </c>
      <c r="F19" s="36">
        <v>5</v>
      </c>
      <c r="G19" s="36">
        <v>14</v>
      </c>
      <c r="H19" s="36">
        <v>80</v>
      </c>
      <c r="I19" s="36">
        <v>270</v>
      </c>
      <c r="J19" s="36">
        <v>320</v>
      </c>
      <c r="K19" s="36">
        <v>305</v>
      </c>
      <c r="L19" s="36">
        <v>173</v>
      </c>
      <c r="M19" s="36">
        <v>90</v>
      </c>
      <c r="N19" s="36">
        <v>79</v>
      </c>
      <c r="O19" s="36">
        <v>25</v>
      </c>
      <c r="P19" s="36">
        <v>37</v>
      </c>
      <c r="Q19" s="36">
        <v>29</v>
      </c>
      <c r="T19" s="63" t="s">
        <v>98</v>
      </c>
      <c r="U19" s="73"/>
      <c r="V19" s="36">
        <f>SUM(V20)</f>
        <v>308</v>
      </c>
      <c r="W19" s="36">
        <f>SUM(W20)</f>
        <v>154</v>
      </c>
      <c r="X19" s="36">
        <f>SUM(X20)</f>
        <v>154</v>
      </c>
      <c r="Y19" s="36">
        <f>SUM(Y20)</f>
        <v>68</v>
      </c>
      <c r="Z19" s="36">
        <f>SUM(Z20)</f>
        <v>32</v>
      </c>
      <c r="AA19" s="36">
        <f>SUM(AA20)</f>
        <v>36</v>
      </c>
      <c r="AB19" s="36">
        <f>SUM(AB20)</f>
        <v>27</v>
      </c>
      <c r="AC19" s="36">
        <f>SUM(AC20)</f>
        <v>14</v>
      </c>
      <c r="AD19" s="36">
        <f>SUM(AD20)</f>
        <v>13</v>
      </c>
    </row>
    <row r="20" spans="1:30" ht="18.75" customHeight="1">
      <c r="A20" s="71"/>
      <c r="B20" s="70"/>
      <c r="C20" s="69"/>
      <c r="D20" s="69"/>
      <c r="E20" s="69"/>
      <c r="F20" s="69"/>
      <c r="G20" s="69"/>
      <c r="H20" s="69"/>
      <c r="I20" s="69"/>
      <c r="J20" s="69"/>
      <c r="K20" s="69"/>
      <c r="L20" s="69"/>
      <c r="M20" s="69"/>
      <c r="N20" s="69"/>
      <c r="O20" s="69"/>
      <c r="P20" s="69"/>
      <c r="Q20" s="69"/>
      <c r="T20" s="66"/>
      <c r="U20" s="65" t="s">
        <v>97</v>
      </c>
      <c r="V20" s="35">
        <f>SUM(W20:X20)</f>
        <v>308</v>
      </c>
      <c r="W20" s="35">
        <v>154</v>
      </c>
      <c r="X20" s="35">
        <v>154</v>
      </c>
      <c r="Y20" s="35">
        <f>SUM(Z20:AA20)</f>
        <v>68</v>
      </c>
      <c r="Z20" s="35">
        <v>32</v>
      </c>
      <c r="AA20" s="35">
        <v>36</v>
      </c>
      <c r="AB20" s="35">
        <f>SUM(AC20:AD20)</f>
        <v>27</v>
      </c>
      <c r="AC20" s="35">
        <v>14</v>
      </c>
      <c r="AD20" s="35">
        <v>13</v>
      </c>
    </row>
    <row r="21" spans="1:30" ht="18.75" customHeight="1">
      <c r="A21" s="63" t="s">
        <v>98</v>
      </c>
      <c r="B21" s="73"/>
      <c r="C21" s="36">
        <f>SUM(C22)</f>
        <v>84</v>
      </c>
      <c r="D21" s="37" t="s">
        <v>82</v>
      </c>
      <c r="E21" s="36">
        <f>SUM(E22)</f>
        <v>22</v>
      </c>
      <c r="F21" s="36">
        <f>SUM(F22)</f>
        <v>1</v>
      </c>
      <c r="G21" s="37" t="s">
        <v>82</v>
      </c>
      <c r="H21" s="36">
        <f>SUM(H22)</f>
        <v>20</v>
      </c>
      <c r="I21" s="36">
        <f>SUM(I22)</f>
        <v>26</v>
      </c>
      <c r="J21" s="36">
        <f>SUM(J22)</f>
        <v>10</v>
      </c>
      <c r="K21" s="37" t="s">
        <v>82</v>
      </c>
      <c r="L21" s="36">
        <f>SUM(L22)</f>
        <v>3</v>
      </c>
      <c r="M21" s="37" t="s">
        <v>82</v>
      </c>
      <c r="N21" s="37" t="s">
        <v>82</v>
      </c>
      <c r="O21" s="36">
        <f>SUM(O22)</f>
        <v>1</v>
      </c>
      <c r="P21" s="36">
        <f>SUM(P22)</f>
        <v>1</v>
      </c>
      <c r="Q21" s="37" t="s">
        <v>82</v>
      </c>
      <c r="T21" s="66"/>
      <c r="U21" s="103"/>
      <c r="V21" s="64"/>
      <c r="W21" s="64"/>
      <c r="X21" s="64"/>
      <c r="Y21" s="64"/>
      <c r="Z21" s="64"/>
      <c r="AA21" s="64"/>
      <c r="AB21" s="64"/>
      <c r="AC21" s="64"/>
      <c r="AD21" s="64"/>
    </row>
    <row r="22" spans="1:30" ht="18.75" customHeight="1">
      <c r="A22" s="66"/>
      <c r="B22" s="65" t="s">
        <v>97</v>
      </c>
      <c r="C22" s="32">
        <f>SUM(D22:Q22)</f>
        <v>84</v>
      </c>
      <c r="D22" s="67" t="s">
        <v>123</v>
      </c>
      <c r="E22" s="35">
        <v>22</v>
      </c>
      <c r="F22" s="67">
        <v>1</v>
      </c>
      <c r="G22" s="67" t="s">
        <v>123</v>
      </c>
      <c r="H22" s="35">
        <v>20</v>
      </c>
      <c r="I22" s="35">
        <v>26</v>
      </c>
      <c r="J22" s="35">
        <v>10</v>
      </c>
      <c r="K22" s="67" t="s">
        <v>123</v>
      </c>
      <c r="L22" s="35">
        <v>3</v>
      </c>
      <c r="M22" s="67" t="s">
        <v>123</v>
      </c>
      <c r="N22" s="67" t="s">
        <v>123</v>
      </c>
      <c r="O22" s="67">
        <v>1</v>
      </c>
      <c r="P22" s="35">
        <v>1</v>
      </c>
      <c r="Q22" s="67" t="s">
        <v>123</v>
      </c>
      <c r="T22" s="63" t="s">
        <v>96</v>
      </c>
      <c r="U22" s="73"/>
      <c r="V22" s="36">
        <f>SUM(V23:V26)</f>
        <v>7133</v>
      </c>
      <c r="W22" s="36">
        <f>SUM(W23:W26)</f>
        <v>3505</v>
      </c>
      <c r="X22" s="36">
        <f>SUM(X23:X26)</f>
        <v>3628</v>
      </c>
      <c r="Y22" s="36">
        <f>SUM(Y23:Y26)</f>
        <v>1905</v>
      </c>
      <c r="Z22" s="36">
        <f>SUM(Z23:Z26)</f>
        <v>810</v>
      </c>
      <c r="AA22" s="36">
        <f>SUM(AA23:AA26)</f>
        <v>1095</v>
      </c>
      <c r="AB22" s="36">
        <f>SUM(AB23:AB26)</f>
        <v>697</v>
      </c>
      <c r="AC22" s="36">
        <f>SUM(AC23:AC26)</f>
        <v>410</v>
      </c>
      <c r="AD22" s="36">
        <f>SUM(AD23:AD26)</f>
        <v>287</v>
      </c>
    </row>
    <row r="23" spans="1:30" ht="18.75" customHeight="1">
      <c r="A23" s="66"/>
      <c r="B23" s="103"/>
      <c r="C23" s="64"/>
      <c r="D23" s="64"/>
      <c r="E23" s="64"/>
      <c r="F23" s="64"/>
      <c r="G23" s="64"/>
      <c r="H23" s="64"/>
      <c r="I23" s="64"/>
      <c r="J23" s="64"/>
      <c r="K23" s="64"/>
      <c r="L23" s="64"/>
      <c r="M23" s="64"/>
      <c r="N23" s="64"/>
      <c r="O23" s="64"/>
      <c r="P23" s="64"/>
      <c r="Q23" s="64"/>
      <c r="T23" s="66"/>
      <c r="U23" s="65" t="s">
        <v>95</v>
      </c>
      <c r="V23" s="35">
        <f>SUM(W23:X23)</f>
        <v>1856</v>
      </c>
      <c r="W23" s="35">
        <v>927</v>
      </c>
      <c r="X23" s="35">
        <v>929</v>
      </c>
      <c r="Y23" s="35">
        <f>SUM(Z23:AA23)</f>
        <v>492</v>
      </c>
      <c r="Z23" s="35">
        <v>221</v>
      </c>
      <c r="AA23" s="35">
        <v>271</v>
      </c>
      <c r="AB23" s="35">
        <f>SUM(AC23:AD23)</f>
        <v>191</v>
      </c>
      <c r="AC23" s="35">
        <v>115</v>
      </c>
      <c r="AD23" s="35">
        <v>76</v>
      </c>
    </row>
    <row r="24" spans="1:30" ht="18.75" customHeight="1">
      <c r="A24" s="63" t="s">
        <v>96</v>
      </c>
      <c r="B24" s="73"/>
      <c r="C24" s="36">
        <f>SUM(C25:C28)</f>
        <v>1639</v>
      </c>
      <c r="D24" s="37" t="s">
        <v>82</v>
      </c>
      <c r="E24" s="36">
        <f>SUM(E25:E28)</f>
        <v>200</v>
      </c>
      <c r="F24" s="36">
        <f>SUM(F25:F28)</f>
        <v>2</v>
      </c>
      <c r="G24" s="36">
        <f>SUM(G25:G28)</f>
        <v>7</v>
      </c>
      <c r="H24" s="36">
        <f>SUM(H25:H28)</f>
        <v>188</v>
      </c>
      <c r="I24" s="36">
        <f>SUM(I25:I28)</f>
        <v>400</v>
      </c>
      <c r="J24" s="36">
        <f>SUM(J25:J28)</f>
        <v>301</v>
      </c>
      <c r="K24" s="36">
        <f>SUM(K25:K28)</f>
        <v>196</v>
      </c>
      <c r="L24" s="36">
        <f>SUM(L25:L28)</f>
        <v>115</v>
      </c>
      <c r="M24" s="36">
        <f>SUM(M25:M28)</f>
        <v>72</v>
      </c>
      <c r="N24" s="36">
        <f>SUM(N25:N28)</f>
        <v>61</v>
      </c>
      <c r="O24" s="36">
        <f>SUM(O25:O28)</f>
        <v>41</v>
      </c>
      <c r="P24" s="36">
        <f>SUM(P25:P28)</f>
        <v>43</v>
      </c>
      <c r="Q24" s="36">
        <f>SUM(Q25:Q28)</f>
        <v>13</v>
      </c>
      <c r="T24" s="66"/>
      <c r="U24" s="65" t="s">
        <v>94</v>
      </c>
      <c r="V24" s="35">
        <f>SUM(W24:X24)</f>
        <v>1219</v>
      </c>
      <c r="W24" s="35">
        <v>607</v>
      </c>
      <c r="X24" s="35">
        <v>612</v>
      </c>
      <c r="Y24" s="35">
        <f>SUM(Z24:AA24)</f>
        <v>337</v>
      </c>
      <c r="Z24" s="35">
        <v>157</v>
      </c>
      <c r="AA24" s="35">
        <v>180</v>
      </c>
      <c r="AB24" s="35">
        <f>SUM(AC24:AD24)</f>
        <v>135</v>
      </c>
      <c r="AC24" s="35">
        <v>89</v>
      </c>
      <c r="AD24" s="35">
        <v>46</v>
      </c>
    </row>
    <row r="25" spans="1:30" ht="18.75" customHeight="1">
      <c r="A25" s="66"/>
      <c r="B25" s="65" t="s">
        <v>95</v>
      </c>
      <c r="C25" s="32">
        <f>SUM(D25:Q25)</f>
        <v>430</v>
      </c>
      <c r="D25" s="67" t="s">
        <v>123</v>
      </c>
      <c r="E25" s="35">
        <v>63</v>
      </c>
      <c r="F25" s="67" t="s">
        <v>123</v>
      </c>
      <c r="G25" s="35">
        <v>4</v>
      </c>
      <c r="H25" s="35">
        <v>48</v>
      </c>
      <c r="I25" s="35">
        <v>104</v>
      </c>
      <c r="J25" s="35">
        <v>80</v>
      </c>
      <c r="K25" s="35">
        <v>53</v>
      </c>
      <c r="L25" s="35">
        <v>29</v>
      </c>
      <c r="M25" s="35">
        <v>22</v>
      </c>
      <c r="N25" s="35">
        <v>10</v>
      </c>
      <c r="O25" s="35">
        <v>8</v>
      </c>
      <c r="P25" s="35">
        <v>8</v>
      </c>
      <c r="Q25" s="35">
        <v>1</v>
      </c>
      <c r="T25" s="66"/>
      <c r="U25" s="65" t="s">
        <v>93</v>
      </c>
      <c r="V25" s="35">
        <f>SUM(W25:X25)</f>
        <v>1933</v>
      </c>
      <c r="W25" s="35">
        <v>957</v>
      </c>
      <c r="X25" s="35">
        <v>976</v>
      </c>
      <c r="Y25" s="35">
        <f>SUM(Z25:AA25)</f>
        <v>502</v>
      </c>
      <c r="Z25" s="35">
        <v>196</v>
      </c>
      <c r="AA25" s="35">
        <v>306</v>
      </c>
      <c r="AB25" s="35">
        <f>SUM(AC25:AD25)</f>
        <v>102</v>
      </c>
      <c r="AC25" s="35">
        <v>66</v>
      </c>
      <c r="AD25" s="35">
        <v>36</v>
      </c>
    </row>
    <row r="26" spans="1:30" ht="18.75" customHeight="1">
      <c r="A26" s="66"/>
      <c r="B26" s="65" t="s">
        <v>94</v>
      </c>
      <c r="C26" s="32">
        <f>SUM(D26:Q26)</f>
        <v>280</v>
      </c>
      <c r="D26" s="67" t="s">
        <v>123</v>
      </c>
      <c r="E26" s="35">
        <v>36</v>
      </c>
      <c r="F26" s="35">
        <v>1</v>
      </c>
      <c r="G26" s="67">
        <v>2</v>
      </c>
      <c r="H26" s="35">
        <v>27</v>
      </c>
      <c r="I26" s="35">
        <v>72</v>
      </c>
      <c r="J26" s="35">
        <v>52</v>
      </c>
      <c r="K26" s="35">
        <v>21</v>
      </c>
      <c r="L26" s="35">
        <v>14</v>
      </c>
      <c r="M26" s="35">
        <v>16</v>
      </c>
      <c r="N26" s="35">
        <v>16</v>
      </c>
      <c r="O26" s="35">
        <v>1</v>
      </c>
      <c r="P26" s="35">
        <v>15</v>
      </c>
      <c r="Q26" s="35">
        <v>7</v>
      </c>
      <c r="T26" s="66"/>
      <c r="U26" s="65" t="s">
        <v>92</v>
      </c>
      <c r="V26" s="35">
        <f>SUM(W26:X26)</f>
        <v>2125</v>
      </c>
      <c r="W26" s="35">
        <v>1014</v>
      </c>
      <c r="X26" s="35">
        <v>1111</v>
      </c>
      <c r="Y26" s="35">
        <f>SUM(Z26:AA26)</f>
        <v>574</v>
      </c>
      <c r="Z26" s="35">
        <v>236</v>
      </c>
      <c r="AA26" s="35">
        <v>338</v>
      </c>
      <c r="AB26" s="35">
        <f>SUM(AC26:AD26)</f>
        <v>269</v>
      </c>
      <c r="AC26" s="35">
        <v>140</v>
      </c>
      <c r="AD26" s="35">
        <v>129</v>
      </c>
    </row>
    <row r="27" spans="1:30" ht="18.75" customHeight="1">
      <c r="A27" s="66"/>
      <c r="B27" s="65" t="s">
        <v>93</v>
      </c>
      <c r="C27" s="32">
        <f>SUM(D27:Q27)</f>
        <v>486</v>
      </c>
      <c r="D27" s="67" t="s">
        <v>123</v>
      </c>
      <c r="E27" s="35">
        <v>88</v>
      </c>
      <c r="F27" s="67">
        <v>1</v>
      </c>
      <c r="G27" s="67" t="s">
        <v>123</v>
      </c>
      <c r="H27" s="35">
        <v>83</v>
      </c>
      <c r="I27" s="35">
        <v>136</v>
      </c>
      <c r="J27" s="35">
        <v>79</v>
      </c>
      <c r="K27" s="35">
        <v>35</v>
      </c>
      <c r="L27" s="35">
        <v>21</v>
      </c>
      <c r="M27" s="35">
        <v>13</v>
      </c>
      <c r="N27" s="35">
        <v>11</v>
      </c>
      <c r="O27" s="35">
        <v>8</v>
      </c>
      <c r="P27" s="35">
        <v>9</v>
      </c>
      <c r="Q27" s="35">
        <v>2</v>
      </c>
      <c r="T27" s="66"/>
      <c r="U27" s="103"/>
      <c r="V27" s="64"/>
      <c r="W27" s="64"/>
      <c r="X27" s="64"/>
      <c r="Y27" s="64"/>
      <c r="Z27" s="64"/>
      <c r="AA27" s="64"/>
      <c r="AB27" s="64"/>
      <c r="AC27" s="64"/>
      <c r="AD27" s="64"/>
    </row>
    <row r="28" spans="1:30" ht="18.75" customHeight="1">
      <c r="A28" s="66"/>
      <c r="B28" s="65" t="s">
        <v>92</v>
      </c>
      <c r="C28" s="32">
        <f>SUM(D28:Q28)</f>
        <v>443</v>
      </c>
      <c r="D28" s="67" t="s">
        <v>123</v>
      </c>
      <c r="E28" s="35">
        <v>13</v>
      </c>
      <c r="F28" s="67" t="s">
        <v>123</v>
      </c>
      <c r="G28" s="35">
        <v>1</v>
      </c>
      <c r="H28" s="35">
        <v>30</v>
      </c>
      <c r="I28" s="35">
        <v>88</v>
      </c>
      <c r="J28" s="35">
        <v>90</v>
      </c>
      <c r="K28" s="35">
        <v>87</v>
      </c>
      <c r="L28" s="35">
        <v>51</v>
      </c>
      <c r="M28" s="35">
        <v>21</v>
      </c>
      <c r="N28" s="35">
        <v>24</v>
      </c>
      <c r="O28" s="35">
        <v>24</v>
      </c>
      <c r="P28" s="35">
        <v>11</v>
      </c>
      <c r="Q28" s="35">
        <v>3</v>
      </c>
      <c r="T28" s="63" t="s">
        <v>91</v>
      </c>
      <c r="U28" s="73"/>
      <c r="V28" s="36">
        <f>SUM(V29:V36)</f>
        <v>6839</v>
      </c>
      <c r="W28" s="36">
        <f>SUM(W29:W36)</f>
        <v>3303</v>
      </c>
      <c r="X28" s="36">
        <f>SUM(X29:X36)</f>
        <v>3536</v>
      </c>
      <c r="Y28" s="36">
        <f>SUM(Y29:Y36)</f>
        <v>2035</v>
      </c>
      <c r="Z28" s="36">
        <f>SUM(Z29:Z36)</f>
        <v>836</v>
      </c>
      <c r="AA28" s="36">
        <f>SUM(AA29:AA36)</f>
        <v>1199</v>
      </c>
      <c r="AB28" s="36">
        <f>SUM(AB29:AB36)</f>
        <v>929</v>
      </c>
      <c r="AC28" s="36">
        <f>SUM(AC29:AC36)</f>
        <v>449</v>
      </c>
      <c r="AD28" s="36">
        <f>SUM(AD29:AD36)</f>
        <v>480</v>
      </c>
    </row>
    <row r="29" spans="1:30" ht="18.75" customHeight="1">
      <c r="A29" s="66"/>
      <c r="B29" s="103"/>
      <c r="C29" s="64"/>
      <c r="D29" s="64"/>
      <c r="E29" s="64"/>
      <c r="F29" s="64"/>
      <c r="G29" s="64"/>
      <c r="H29" s="64"/>
      <c r="I29" s="64"/>
      <c r="J29" s="64"/>
      <c r="K29" s="64"/>
      <c r="L29" s="64"/>
      <c r="M29" s="64"/>
      <c r="N29" s="64"/>
      <c r="O29" s="64"/>
      <c r="P29" s="64"/>
      <c r="Q29" s="64"/>
      <c r="T29" s="66"/>
      <c r="U29" s="65" t="s">
        <v>90</v>
      </c>
      <c r="V29" s="35">
        <f>SUM(W29:X29)</f>
        <v>757</v>
      </c>
      <c r="W29" s="35">
        <v>375</v>
      </c>
      <c r="X29" s="35">
        <v>382</v>
      </c>
      <c r="Y29" s="35">
        <f>SUM(Z29:AA29)</f>
        <v>226</v>
      </c>
      <c r="Z29" s="35">
        <v>91</v>
      </c>
      <c r="AA29" s="35">
        <v>135</v>
      </c>
      <c r="AB29" s="35">
        <f>SUM(AC29:AD29)</f>
        <v>76</v>
      </c>
      <c r="AC29" s="35">
        <v>43</v>
      </c>
      <c r="AD29" s="35">
        <v>33</v>
      </c>
    </row>
    <row r="30" spans="1:30" ht="18.75" customHeight="1">
      <c r="A30" s="63" t="s">
        <v>91</v>
      </c>
      <c r="B30" s="73"/>
      <c r="C30" s="36">
        <f>SUM(C31:C38)</f>
        <v>1751</v>
      </c>
      <c r="D30" s="37" t="s">
        <v>82</v>
      </c>
      <c r="E30" s="36">
        <f>SUM(E31:E38)</f>
        <v>399</v>
      </c>
      <c r="F30" s="36">
        <f>SUM(F31:F38)</f>
        <v>2</v>
      </c>
      <c r="G30" s="36">
        <f>SUM(G31:G38)</f>
        <v>3</v>
      </c>
      <c r="H30" s="36">
        <f>SUM(H31:H38)</f>
        <v>246</v>
      </c>
      <c r="I30" s="36">
        <f>SUM(I31:I38)</f>
        <v>439</v>
      </c>
      <c r="J30" s="36">
        <f>SUM(J31:J38)</f>
        <v>295</v>
      </c>
      <c r="K30" s="36">
        <f>SUM(K31:K38)</f>
        <v>182</v>
      </c>
      <c r="L30" s="36">
        <f>SUM(L31:L38)</f>
        <v>76</v>
      </c>
      <c r="M30" s="36">
        <f>SUM(M31:M38)</f>
        <v>38</v>
      </c>
      <c r="N30" s="36">
        <f>SUM(N31:N38)</f>
        <v>34</v>
      </c>
      <c r="O30" s="36">
        <f>SUM(O31:O38)</f>
        <v>16</v>
      </c>
      <c r="P30" s="36">
        <f>SUM(P31:P38)</f>
        <v>12</v>
      </c>
      <c r="Q30" s="36">
        <f>SUM(Q31:Q38)</f>
        <v>9</v>
      </c>
      <c r="T30" s="66"/>
      <c r="U30" s="65" t="s">
        <v>89</v>
      </c>
      <c r="V30" s="35">
        <f>SUM(W30:X30)</f>
        <v>2007</v>
      </c>
      <c r="W30" s="35">
        <v>968</v>
      </c>
      <c r="X30" s="35">
        <v>1039</v>
      </c>
      <c r="Y30" s="35">
        <f>SUM(Z30:AA30)</f>
        <v>583</v>
      </c>
      <c r="Z30" s="35">
        <v>262</v>
      </c>
      <c r="AA30" s="35">
        <v>321</v>
      </c>
      <c r="AB30" s="35">
        <f>SUM(AC30:AD30)</f>
        <v>277</v>
      </c>
      <c r="AC30" s="35">
        <v>146</v>
      </c>
      <c r="AD30" s="35">
        <v>131</v>
      </c>
    </row>
    <row r="31" spans="1:30" ht="18.75" customHeight="1">
      <c r="A31" s="66"/>
      <c r="B31" s="65" t="s">
        <v>90</v>
      </c>
      <c r="C31" s="32">
        <f>SUM(D31:Q31)</f>
        <v>174</v>
      </c>
      <c r="D31" s="67" t="s">
        <v>123</v>
      </c>
      <c r="E31" s="35">
        <v>16</v>
      </c>
      <c r="F31" s="67" t="s">
        <v>123</v>
      </c>
      <c r="G31" s="67" t="s">
        <v>123</v>
      </c>
      <c r="H31" s="35">
        <v>13</v>
      </c>
      <c r="I31" s="35">
        <v>35</v>
      </c>
      <c r="J31" s="35">
        <v>40</v>
      </c>
      <c r="K31" s="35">
        <v>35</v>
      </c>
      <c r="L31" s="35">
        <v>15</v>
      </c>
      <c r="M31" s="35">
        <v>11</v>
      </c>
      <c r="N31" s="35">
        <v>5</v>
      </c>
      <c r="O31" s="35">
        <v>3</v>
      </c>
      <c r="P31" s="35">
        <v>1</v>
      </c>
      <c r="Q31" s="67" t="s">
        <v>123</v>
      </c>
      <c r="T31" s="66"/>
      <c r="U31" s="65" t="s">
        <v>88</v>
      </c>
      <c r="V31" s="35">
        <f>SUM(W31:X31)</f>
        <v>1635</v>
      </c>
      <c r="W31" s="35">
        <v>792</v>
      </c>
      <c r="X31" s="35">
        <v>843</v>
      </c>
      <c r="Y31" s="35">
        <f>SUM(Z31:AA31)</f>
        <v>504</v>
      </c>
      <c r="Z31" s="35">
        <v>200</v>
      </c>
      <c r="AA31" s="35">
        <v>304</v>
      </c>
      <c r="AB31" s="35">
        <f>SUM(AC31:AD31)</f>
        <v>229</v>
      </c>
      <c r="AC31" s="35">
        <v>108</v>
      </c>
      <c r="AD31" s="35">
        <v>121</v>
      </c>
    </row>
    <row r="32" spans="1:30" ht="18.75" customHeight="1">
      <c r="A32" s="66"/>
      <c r="B32" s="65" t="s">
        <v>89</v>
      </c>
      <c r="C32" s="32">
        <f>SUM(D32:Q32)</f>
        <v>442</v>
      </c>
      <c r="D32" s="67" t="s">
        <v>123</v>
      </c>
      <c r="E32" s="35">
        <v>56</v>
      </c>
      <c r="F32" s="67" t="s">
        <v>123</v>
      </c>
      <c r="G32" s="67">
        <v>1</v>
      </c>
      <c r="H32" s="35">
        <v>53</v>
      </c>
      <c r="I32" s="35">
        <v>108</v>
      </c>
      <c r="J32" s="35">
        <v>89</v>
      </c>
      <c r="K32" s="35">
        <v>58</v>
      </c>
      <c r="L32" s="35">
        <v>32</v>
      </c>
      <c r="M32" s="35">
        <v>14</v>
      </c>
      <c r="N32" s="35">
        <v>11</v>
      </c>
      <c r="O32" s="35">
        <v>6</v>
      </c>
      <c r="P32" s="35">
        <v>7</v>
      </c>
      <c r="Q32" s="35">
        <v>7</v>
      </c>
      <c r="T32" s="66"/>
      <c r="U32" s="65" t="s">
        <v>87</v>
      </c>
      <c r="V32" s="35">
        <f>SUM(W32:X32)</f>
        <v>266</v>
      </c>
      <c r="W32" s="35">
        <v>130</v>
      </c>
      <c r="X32" s="35">
        <v>136</v>
      </c>
      <c r="Y32" s="35">
        <f>SUM(Z32:AA32)</f>
        <v>67</v>
      </c>
      <c r="Z32" s="35">
        <v>23</v>
      </c>
      <c r="AA32" s="35">
        <v>44</v>
      </c>
      <c r="AB32" s="35">
        <f>SUM(AC32:AD32)</f>
        <v>41</v>
      </c>
      <c r="AC32" s="35">
        <v>16</v>
      </c>
      <c r="AD32" s="35">
        <v>25</v>
      </c>
    </row>
    <row r="33" spans="1:30" ht="18.75" customHeight="1">
      <c r="A33" s="66"/>
      <c r="B33" s="65" t="s">
        <v>88</v>
      </c>
      <c r="C33" s="32">
        <f>SUM(D33:Q33)</f>
        <v>394</v>
      </c>
      <c r="D33" s="67" t="s">
        <v>123</v>
      </c>
      <c r="E33" s="35">
        <v>91</v>
      </c>
      <c r="F33" s="67" t="s">
        <v>123</v>
      </c>
      <c r="G33" s="67" t="s">
        <v>123</v>
      </c>
      <c r="H33" s="35">
        <v>67</v>
      </c>
      <c r="I33" s="35">
        <v>105</v>
      </c>
      <c r="J33" s="35">
        <v>60</v>
      </c>
      <c r="K33" s="35">
        <v>48</v>
      </c>
      <c r="L33" s="35">
        <v>9</v>
      </c>
      <c r="M33" s="35">
        <v>6</v>
      </c>
      <c r="N33" s="35">
        <v>4</v>
      </c>
      <c r="O33" s="35">
        <v>4</v>
      </c>
      <c r="P33" s="67" t="s">
        <v>123</v>
      </c>
      <c r="Q33" s="67" t="s">
        <v>123</v>
      </c>
      <c r="T33" s="66"/>
      <c r="U33" s="65" t="s">
        <v>86</v>
      </c>
      <c r="V33" s="35">
        <f>SUM(W33:X33)</f>
        <v>327</v>
      </c>
      <c r="W33" s="35">
        <v>158</v>
      </c>
      <c r="X33" s="35">
        <v>169</v>
      </c>
      <c r="Y33" s="35">
        <f>SUM(Z33:AA33)</f>
        <v>79</v>
      </c>
      <c r="Z33" s="35">
        <v>32</v>
      </c>
      <c r="AA33" s="35">
        <v>47</v>
      </c>
      <c r="AB33" s="35">
        <f>SUM(AC33:AD33)</f>
        <v>25</v>
      </c>
      <c r="AC33" s="35">
        <v>12</v>
      </c>
      <c r="AD33" s="35">
        <v>13</v>
      </c>
    </row>
    <row r="34" spans="1:30" ht="18.75" customHeight="1">
      <c r="A34" s="66"/>
      <c r="B34" s="65" t="s">
        <v>87</v>
      </c>
      <c r="C34" s="32">
        <f>SUM(D34:Q34)</f>
        <v>93</v>
      </c>
      <c r="D34" s="67" t="s">
        <v>123</v>
      </c>
      <c r="E34" s="35">
        <v>40</v>
      </c>
      <c r="F34" s="67" t="s">
        <v>123</v>
      </c>
      <c r="G34" s="67" t="s">
        <v>123</v>
      </c>
      <c r="H34" s="35">
        <v>13</v>
      </c>
      <c r="I34" s="35">
        <v>18</v>
      </c>
      <c r="J34" s="35">
        <v>16</v>
      </c>
      <c r="K34" s="35">
        <v>4</v>
      </c>
      <c r="L34" s="35">
        <v>2</v>
      </c>
      <c r="M34" s="67" t="s">
        <v>123</v>
      </c>
      <c r="N34" s="67" t="s">
        <v>123</v>
      </c>
      <c r="O34" s="67" t="s">
        <v>123</v>
      </c>
      <c r="P34" s="67" t="s">
        <v>123</v>
      </c>
      <c r="Q34" s="67" t="s">
        <v>123</v>
      </c>
      <c r="T34" s="66"/>
      <c r="U34" s="65" t="s">
        <v>85</v>
      </c>
      <c r="V34" s="35">
        <f>SUM(W34:X34)</f>
        <v>1731</v>
      </c>
      <c r="W34" s="35">
        <v>822</v>
      </c>
      <c r="X34" s="35">
        <v>909</v>
      </c>
      <c r="Y34" s="35">
        <f>SUM(Z34:AA34)</f>
        <v>550</v>
      </c>
      <c r="Z34" s="35">
        <v>218</v>
      </c>
      <c r="AA34" s="35">
        <v>332</v>
      </c>
      <c r="AB34" s="35">
        <f>SUM(AC34:AD34)</f>
        <v>266</v>
      </c>
      <c r="AC34" s="35">
        <v>118</v>
      </c>
      <c r="AD34" s="35">
        <v>148</v>
      </c>
    </row>
    <row r="35" spans="1:30" ht="18.75" customHeight="1">
      <c r="A35" s="66"/>
      <c r="B35" s="65" t="s">
        <v>86</v>
      </c>
      <c r="C35" s="32">
        <f>SUM(D35:Q35)</f>
        <v>136</v>
      </c>
      <c r="D35" s="67" t="s">
        <v>123</v>
      </c>
      <c r="E35" s="35">
        <v>67</v>
      </c>
      <c r="F35" s="67" t="s">
        <v>123</v>
      </c>
      <c r="G35" s="67" t="s">
        <v>123</v>
      </c>
      <c r="H35" s="35">
        <v>32</v>
      </c>
      <c r="I35" s="35">
        <v>29</v>
      </c>
      <c r="J35" s="35">
        <v>3</v>
      </c>
      <c r="K35" s="67" t="s">
        <v>123</v>
      </c>
      <c r="L35" s="35">
        <v>2</v>
      </c>
      <c r="M35" s="35">
        <v>1</v>
      </c>
      <c r="N35" s="67">
        <v>2</v>
      </c>
      <c r="O35" s="67" t="s">
        <v>123</v>
      </c>
      <c r="P35" s="67" t="s">
        <v>123</v>
      </c>
      <c r="Q35" s="67" t="s">
        <v>123</v>
      </c>
      <c r="T35" s="66"/>
      <c r="U35" s="65" t="s">
        <v>84</v>
      </c>
      <c r="V35" s="35">
        <f>SUM(W35:X35)</f>
        <v>92</v>
      </c>
      <c r="W35" s="35">
        <v>44</v>
      </c>
      <c r="X35" s="35">
        <v>48</v>
      </c>
      <c r="Y35" s="35">
        <f>SUM(Z35:AA35)</f>
        <v>21</v>
      </c>
      <c r="Z35" s="35">
        <v>8</v>
      </c>
      <c r="AA35" s="35">
        <v>13</v>
      </c>
      <c r="AB35" s="35">
        <f>SUM(AC35:AD35)</f>
        <v>11</v>
      </c>
      <c r="AC35" s="35">
        <v>4</v>
      </c>
      <c r="AD35" s="35">
        <v>7</v>
      </c>
    </row>
    <row r="36" spans="1:30" ht="18.75" customHeight="1">
      <c r="A36" s="66"/>
      <c r="B36" s="65" t="s">
        <v>85</v>
      </c>
      <c r="C36" s="32">
        <f>SUM(D36:Q36)</f>
        <v>436</v>
      </c>
      <c r="D36" s="67" t="s">
        <v>123</v>
      </c>
      <c r="E36" s="35">
        <v>77</v>
      </c>
      <c r="F36" s="67" t="s">
        <v>123</v>
      </c>
      <c r="G36" s="35">
        <v>1</v>
      </c>
      <c r="H36" s="35">
        <v>51</v>
      </c>
      <c r="I36" s="35">
        <v>140</v>
      </c>
      <c r="J36" s="35">
        <v>87</v>
      </c>
      <c r="K36" s="35">
        <v>37</v>
      </c>
      <c r="L36" s="35">
        <v>16</v>
      </c>
      <c r="M36" s="35">
        <v>6</v>
      </c>
      <c r="N36" s="35">
        <v>12</v>
      </c>
      <c r="O36" s="67">
        <v>3</v>
      </c>
      <c r="P36" s="35">
        <v>4</v>
      </c>
      <c r="Q36" s="35">
        <v>2</v>
      </c>
      <c r="T36" s="66"/>
      <c r="U36" s="65" t="s">
        <v>83</v>
      </c>
      <c r="V36" s="35">
        <f>SUM(W36:X36)</f>
        <v>24</v>
      </c>
      <c r="W36" s="35">
        <v>14</v>
      </c>
      <c r="X36" s="35">
        <v>10</v>
      </c>
      <c r="Y36" s="35">
        <f>SUM(Z36:AA36)</f>
        <v>5</v>
      </c>
      <c r="Z36" s="35">
        <v>2</v>
      </c>
      <c r="AA36" s="35">
        <v>3</v>
      </c>
      <c r="AB36" s="35">
        <f>SUM(AC36:AD36)</f>
        <v>4</v>
      </c>
      <c r="AC36" s="35">
        <v>2</v>
      </c>
      <c r="AD36" s="35">
        <v>2</v>
      </c>
    </row>
    <row r="37" spans="1:30" ht="18.75" customHeight="1">
      <c r="A37" s="66"/>
      <c r="B37" s="65" t="s">
        <v>84</v>
      </c>
      <c r="C37" s="32">
        <f>SUM(D37:Q37)</f>
        <v>58</v>
      </c>
      <c r="D37" s="67" t="s">
        <v>123</v>
      </c>
      <c r="E37" s="35">
        <v>39</v>
      </c>
      <c r="F37" s="67" t="s">
        <v>123</v>
      </c>
      <c r="G37" s="67" t="s">
        <v>123</v>
      </c>
      <c r="H37" s="35">
        <v>16</v>
      </c>
      <c r="I37" s="35">
        <v>3</v>
      </c>
      <c r="J37" s="67" t="s">
        <v>123</v>
      </c>
      <c r="K37" s="67" t="s">
        <v>123</v>
      </c>
      <c r="L37" s="67" t="s">
        <v>123</v>
      </c>
      <c r="M37" s="67" t="s">
        <v>123</v>
      </c>
      <c r="N37" s="67" t="s">
        <v>123</v>
      </c>
      <c r="O37" s="67" t="s">
        <v>123</v>
      </c>
      <c r="P37" s="67" t="s">
        <v>123</v>
      </c>
      <c r="Q37" s="67" t="s">
        <v>123</v>
      </c>
      <c r="T37" s="66"/>
      <c r="U37" s="103"/>
      <c r="V37" s="64"/>
      <c r="W37" s="64"/>
      <c r="X37" s="64"/>
      <c r="Y37" s="64"/>
      <c r="Z37" s="64"/>
      <c r="AA37" s="64"/>
      <c r="AB37" s="64"/>
      <c r="AC37" s="64"/>
      <c r="AD37" s="64"/>
    </row>
    <row r="38" spans="1:30" ht="18.75" customHeight="1">
      <c r="A38" s="66"/>
      <c r="B38" s="65" t="s">
        <v>83</v>
      </c>
      <c r="C38" s="32">
        <f>SUM(D38:Q38)</f>
        <v>18</v>
      </c>
      <c r="D38" s="67" t="s">
        <v>123</v>
      </c>
      <c r="E38" s="35">
        <v>13</v>
      </c>
      <c r="F38" s="35">
        <v>2</v>
      </c>
      <c r="G38" s="35">
        <v>1</v>
      </c>
      <c r="H38" s="35">
        <v>1</v>
      </c>
      <c r="I38" s="35">
        <v>1</v>
      </c>
      <c r="J38" s="67" t="s">
        <v>123</v>
      </c>
      <c r="K38" s="67" t="s">
        <v>123</v>
      </c>
      <c r="L38" s="67" t="s">
        <v>123</v>
      </c>
      <c r="M38" s="67" t="s">
        <v>123</v>
      </c>
      <c r="N38" s="67" t="s">
        <v>123</v>
      </c>
      <c r="O38" s="67" t="s">
        <v>123</v>
      </c>
      <c r="P38" s="67" t="s">
        <v>123</v>
      </c>
      <c r="Q38" s="67" t="s">
        <v>123</v>
      </c>
      <c r="T38" s="63" t="s">
        <v>81</v>
      </c>
      <c r="U38" s="73"/>
      <c r="V38" s="36">
        <f>SUM(V39:V43)</f>
        <v>9285</v>
      </c>
      <c r="W38" s="36">
        <f>SUM(W39:W43)</f>
        <v>4477</v>
      </c>
      <c r="X38" s="36">
        <f>SUM(X39:X43)</f>
        <v>4808</v>
      </c>
      <c r="Y38" s="36">
        <f>SUM(Y39:Y43)</f>
        <v>2614</v>
      </c>
      <c r="Z38" s="36">
        <f>SUM(Z39:Z43)</f>
        <v>1121</v>
      </c>
      <c r="AA38" s="36">
        <f>SUM(AA39:AA43)</f>
        <v>1493</v>
      </c>
      <c r="AB38" s="36">
        <f>SUM(AB39:AB43)</f>
        <v>1139</v>
      </c>
      <c r="AC38" s="36">
        <f>SUM(AC39:AC43)</f>
        <v>636</v>
      </c>
      <c r="AD38" s="36">
        <f>SUM(AD39:AD43)</f>
        <v>503</v>
      </c>
    </row>
    <row r="39" spans="1:30" ht="18.75" customHeight="1">
      <c r="A39" s="66"/>
      <c r="B39" s="103"/>
      <c r="C39" s="64"/>
      <c r="D39" s="64"/>
      <c r="E39" s="64"/>
      <c r="F39" s="64"/>
      <c r="G39" s="64"/>
      <c r="H39" s="64"/>
      <c r="I39" s="64"/>
      <c r="J39" s="64"/>
      <c r="K39" s="64"/>
      <c r="L39" s="64"/>
      <c r="M39" s="64"/>
      <c r="N39" s="64"/>
      <c r="O39" s="64"/>
      <c r="P39" s="64"/>
      <c r="Q39" s="64"/>
      <c r="T39" s="66"/>
      <c r="U39" s="65" t="s">
        <v>80</v>
      </c>
      <c r="V39" s="35">
        <f>SUM(W39:X39)</f>
        <v>5651</v>
      </c>
      <c r="W39" s="35">
        <v>2722</v>
      </c>
      <c r="X39" s="35">
        <v>2929</v>
      </c>
      <c r="Y39" s="35">
        <f>SUM(Z39:AA39)</f>
        <v>1559</v>
      </c>
      <c r="Z39" s="35">
        <v>651</v>
      </c>
      <c r="AA39" s="35">
        <v>908</v>
      </c>
      <c r="AB39" s="35">
        <f>SUM(AC39:AD39)</f>
        <v>620</v>
      </c>
      <c r="AC39" s="35">
        <v>345</v>
      </c>
      <c r="AD39" s="35">
        <v>275</v>
      </c>
    </row>
    <row r="40" spans="1:30" ht="18.75" customHeight="1">
      <c r="A40" s="63" t="s">
        <v>81</v>
      </c>
      <c r="B40" s="73"/>
      <c r="C40" s="36">
        <f>SUM(C41:C45)</f>
        <v>2664</v>
      </c>
      <c r="D40" s="36">
        <f>SUM(D41:D45)</f>
        <v>1</v>
      </c>
      <c r="E40" s="36">
        <f>SUM(E41:E45)</f>
        <v>640</v>
      </c>
      <c r="F40" s="36">
        <f>SUM(F41:F45)</f>
        <v>4</v>
      </c>
      <c r="G40" s="36">
        <f>SUM(G41:G45)</f>
        <v>8</v>
      </c>
      <c r="H40" s="36">
        <f>SUM(H41:H45)</f>
        <v>381</v>
      </c>
      <c r="I40" s="36">
        <f>SUM(I41:I45)</f>
        <v>782</v>
      </c>
      <c r="J40" s="36">
        <f>SUM(J41:J45)</f>
        <v>447</v>
      </c>
      <c r="K40" s="36">
        <f>SUM(K41:K45)</f>
        <v>187</v>
      </c>
      <c r="L40" s="36">
        <f>SUM(L41:L45)</f>
        <v>78</v>
      </c>
      <c r="M40" s="36">
        <f>SUM(M41:M45)</f>
        <v>38</v>
      </c>
      <c r="N40" s="36">
        <f>SUM(N41:N45)</f>
        <v>31</v>
      </c>
      <c r="O40" s="36">
        <f>SUM(O41:O45)</f>
        <v>17</v>
      </c>
      <c r="P40" s="36">
        <f>SUM(P41:P45)</f>
        <v>35</v>
      </c>
      <c r="Q40" s="36">
        <f>SUM(Q41:Q45)</f>
        <v>15</v>
      </c>
      <c r="T40" s="66"/>
      <c r="U40" s="65" t="s">
        <v>79</v>
      </c>
      <c r="V40" s="35">
        <f>SUM(W40:X40)</f>
        <v>1380</v>
      </c>
      <c r="W40" s="35">
        <v>659</v>
      </c>
      <c r="X40" s="35">
        <v>721</v>
      </c>
      <c r="Y40" s="35">
        <f>SUM(Z40:AA40)</f>
        <v>365</v>
      </c>
      <c r="Z40" s="35">
        <v>160</v>
      </c>
      <c r="AA40" s="35">
        <v>205</v>
      </c>
      <c r="AB40" s="35">
        <f>SUM(AC40:AD40)</f>
        <v>174</v>
      </c>
      <c r="AC40" s="35">
        <v>98</v>
      </c>
      <c r="AD40" s="35">
        <v>76</v>
      </c>
    </row>
    <row r="41" spans="1:30" ht="18.75" customHeight="1">
      <c r="A41" s="66"/>
      <c r="B41" s="65" t="s">
        <v>80</v>
      </c>
      <c r="C41" s="32">
        <f>SUM(D41:Q41)</f>
        <v>1466</v>
      </c>
      <c r="D41" s="67" t="s">
        <v>123</v>
      </c>
      <c r="E41" s="35">
        <v>208</v>
      </c>
      <c r="F41" s="67" t="s">
        <v>123</v>
      </c>
      <c r="G41" s="67" t="s">
        <v>123</v>
      </c>
      <c r="H41" s="35">
        <v>229</v>
      </c>
      <c r="I41" s="35">
        <v>541</v>
      </c>
      <c r="J41" s="35">
        <v>287</v>
      </c>
      <c r="K41" s="35">
        <v>106</v>
      </c>
      <c r="L41" s="35">
        <v>42</v>
      </c>
      <c r="M41" s="35">
        <v>21</v>
      </c>
      <c r="N41" s="35">
        <v>11</v>
      </c>
      <c r="O41" s="35">
        <v>7</v>
      </c>
      <c r="P41" s="35">
        <v>11</v>
      </c>
      <c r="Q41" s="35">
        <v>3</v>
      </c>
      <c r="T41" s="66"/>
      <c r="U41" s="65" t="s">
        <v>78</v>
      </c>
      <c r="V41" s="35">
        <f>SUM(W41:X41)</f>
        <v>70</v>
      </c>
      <c r="W41" s="35">
        <v>34</v>
      </c>
      <c r="X41" s="35">
        <v>36</v>
      </c>
      <c r="Y41" s="35">
        <f>SUM(Z41:AA41)</f>
        <v>35</v>
      </c>
      <c r="Z41" s="35">
        <v>18</v>
      </c>
      <c r="AA41" s="35">
        <v>17</v>
      </c>
      <c r="AB41" s="35">
        <f>SUM(AC41:AD41)</f>
        <v>32</v>
      </c>
      <c r="AC41" s="35">
        <v>17</v>
      </c>
      <c r="AD41" s="35">
        <v>15</v>
      </c>
    </row>
    <row r="42" spans="1:30" ht="18.75" customHeight="1">
      <c r="A42" s="66"/>
      <c r="B42" s="65" t="s">
        <v>79</v>
      </c>
      <c r="C42" s="32">
        <f>SUM(D42:Q42)</f>
        <v>408</v>
      </c>
      <c r="D42" s="67">
        <v>1</v>
      </c>
      <c r="E42" s="35">
        <v>117</v>
      </c>
      <c r="F42" s="67" t="s">
        <v>123</v>
      </c>
      <c r="G42" s="35">
        <v>7</v>
      </c>
      <c r="H42" s="35">
        <v>70</v>
      </c>
      <c r="I42" s="35">
        <v>116</v>
      </c>
      <c r="J42" s="35">
        <v>63</v>
      </c>
      <c r="K42" s="35">
        <v>21</v>
      </c>
      <c r="L42" s="35">
        <v>5</v>
      </c>
      <c r="M42" s="35">
        <v>5</v>
      </c>
      <c r="N42" s="35">
        <v>1</v>
      </c>
      <c r="O42" s="35">
        <v>1</v>
      </c>
      <c r="P42" s="35">
        <v>1</v>
      </c>
      <c r="Q42" s="67" t="s">
        <v>123</v>
      </c>
      <c r="T42" s="66"/>
      <c r="U42" s="65" t="s">
        <v>77</v>
      </c>
      <c r="V42" s="35">
        <f>SUM(W42:X42)</f>
        <v>1702</v>
      </c>
      <c r="W42" s="35">
        <v>822</v>
      </c>
      <c r="X42" s="35">
        <v>880</v>
      </c>
      <c r="Y42" s="35">
        <f>SUM(Z42:AA42)</f>
        <v>538</v>
      </c>
      <c r="Z42" s="35">
        <v>236</v>
      </c>
      <c r="AA42" s="35">
        <v>302</v>
      </c>
      <c r="AB42" s="35">
        <f>SUM(AC42:AD42)</f>
        <v>253</v>
      </c>
      <c r="AC42" s="35">
        <v>142</v>
      </c>
      <c r="AD42" s="35">
        <v>111</v>
      </c>
    </row>
    <row r="43" spans="1:30" ht="18.75" customHeight="1">
      <c r="A43" s="66"/>
      <c r="B43" s="65" t="s">
        <v>78</v>
      </c>
      <c r="C43" s="32">
        <f>SUM(D43:Q43)</f>
        <v>102</v>
      </c>
      <c r="D43" s="67" t="s">
        <v>123</v>
      </c>
      <c r="E43" s="35">
        <v>85</v>
      </c>
      <c r="F43" s="67">
        <v>1</v>
      </c>
      <c r="G43" s="35">
        <v>1</v>
      </c>
      <c r="H43" s="35">
        <v>5</v>
      </c>
      <c r="I43" s="35">
        <v>6</v>
      </c>
      <c r="J43" s="35">
        <v>2</v>
      </c>
      <c r="K43" s="35">
        <v>1</v>
      </c>
      <c r="L43" s="67" t="s">
        <v>123</v>
      </c>
      <c r="M43" s="67">
        <v>1</v>
      </c>
      <c r="N43" s="67" t="s">
        <v>123</v>
      </c>
      <c r="O43" s="67" t="s">
        <v>123</v>
      </c>
      <c r="P43" s="67" t="s">
        <v>123</v>
      </c>
      <c r="Q43" s="67" t="s">
        <v>123</v>
      </c>
      <c r="T43" s="66"/>
      <c r="U43" s="65" t="s">
        <v>76</v>
      </c>
      <c r="V43" s="35">
        <f>SUM(W43:X43)</f>
        <v>482</v>
      </c>
      <c r="W43" s="35">
        <v>240</v>
      </c>
      <c r="X43" s="35">
        <v>242</v>
      </c>
      <c r="Y43" s="35">
        <f>SUM(Z43:AA43)</f>
        <v>117</v>
      </c>
      <c r="Z43" s="35">
        <v>56</v>
      </c>
      <c r="AA43" s="35">
        <v>61</v>
      </c>
      <c r="AB43" s="35">
        <f>SUM(AC43:AD43)</f>
        <v>60</v>
      </c>
      <c r="AC43" s="35">
        <v>34</v>
      </c>
      <c r="AD43" s="35">
        <v>26</v>
      </c>
    </row>
    <row r="44" spans="1:30" ht="18.75" customHeight="1">
      <c r="A44" s="66"/>
      <c r="B44" s="65" t="s">
        <v>77</v>
      </c>
      <c r="C44" s="32">
        <f>SUM(D44:Q44)</f>
        <v>417</v>
      </c>
      <c r="D44" s="67" t="s">
        <v>123</v>
      </c>
      <c r="E44" s="35">
        <v>66</v>
      </c>
      <c r="F44" s="35">
        <v>2</v>
      </c>
      <c r="G44" s="67" t="s">
        <v>123</v>
      </c>
      <c r="H44" s="35">
        <v>36</v>
      </c>
      <c r="I44" s="35">
        <v>89</v>
      </c>
      <c r="J44" s="35">
        <v>88</v>
      </c>
      <c r="K44" s="35">
        <v>55</v>
      </c>
      <c r="L44" s="35">
        <v>29</v>
      </c>
      <c r="M44" s="35">
        <v>11</v>
      </c>
      <c r="N44" s="35">
        <v>15</v>
      </c>
      <c r="O44" s="35">
        <v>9</v>
      </c>
      <c r="P44" s="35">
        <v>11</v>
      </c>
      <c r="Q44" s="35">
        <v>6</v>
      </c>
      <c r="T44" s="66"/>
      <c r="U44" s="103"/>
      <c r="V44" s="64"/>
      <c r="W44" s="64"/>
      <c r="X44" s="64"/>
      <c r="Y44" s="64"/>
      <c r="Z44" s="64"/>
      <c r="AA44" s="64"/>
      <c r="AB44" s="64"/>
      <c r="AC44" s="64"/>
      <c r="AD44" s="64"/>
    </row>
    <row r="45" spans="1:30" ht="18.75" customHeight="1">
      <c r="A45" s="66"/>
      <c r="B45" s="65" t="s">
        <v>76</v>
      </c>
      <c r="C45" s="32">
        <f>SUM(D45:Q45)</f>
        <v>271</v>
      </c>
      <c r="D45" s="67" t="s">
        <v>123</v>
      </c>
      <c r="E45" s="35">
        <v>164</v>
      </c>
      <c r="F45" s="35">
        <v>1</v>
      </c>
      <c r="G45" s="67" t="s">
        <v>123</v>
      </c>
      <c r="H45" s="35">
        <v>41</v>
      </c>
      <c r="I45" s="35">
        <v>30</v>
      </c>
      <c r="J45" s="35">
        <v>7</v>
      </c>
      <c r="K45" s="35">
        <v>4</v>
      </c>
      <c r="L45" s="35">
        <v>2</v>
      </c>
      <c r="M45" s="67" t="s">
        <v>123</v>
      </c>
      <c r="N45" s="67">
        <v>4</v>
      </c>
      <c r="O45" s="67" t="s">
        <v>123</v>
      </c>
      <c r="P45" s="35">
        <v>12</v>
      </c>
      <c r="Q45" s="35">
        <v>6</v>
      </c>
      <c r="T45" s="63" t="s">
        <v>75</v>
      </c>
      <c r="U45" s="73"/>
      <c r="V45" s="36">
        <f>SUM(V46:V49)</f>
        <v>14000</v>
      </c>
      <c r="W45" s="36">
        <f>SUM(W46:W49)</f>
        <v>6779</v>
      </c>
      <c r="X45" s="36">
        <f>SUM(X46:X49)</f>
        <v>7221</v>
      </c>
      <c r="Y45" s="36">
        <f>SUM(Y46:Y49)</f>
        <v>4050</v>
      </c>
      <c r="Z45" s="36">
        <f>SUM(Z46:Z49)</f>
        <v>1734</v>
      </c>
      <c r="AA45" s="36">
        <f>SUM(AA46:AA49)</f>
        <v>2316</v>
      </c>
      <c r="AB45" s="36">
        <f>SUM(AB46:AB49)</f>
        <v>1846</v>
      </c>
      <c r="AC45" s="36">
        <f>SUM(AC46:AC49)</f>
        <v>983</v>
      </c>
      <c r="AD45" s="36">
        <f>SUM(AD46:AD49)</f>
        <v>863</v>
      </c>
    </row>
    <row r="46" spans="1:30" ht="18.75" customHeight="1">
      <c r="A46" s="66"/>
      <c r="B46" s="103"/>
      <c r="C46" s="64"/>
      <c r="D46" s="64"/>
      <c r="E46" s="64"/>
      <c r="F46" s="64"/>
      <c r="G46" s="64"/>
      <c r="H46" s="64"/>
      <c r="I46" s="64"/>
      <c r="J46" s="64"/>
      <c r="K46" s="64"/>
      <c r="L46" s="64"/>
      <c r="M46" s="64"/>
      <c r="N46" s="64"/>
      <c r="O46" s="64"/>
      <c r="P46" s="64"/>
      <c r="Q46" s="64"/>
      <c r="T46" s="68"/>
      <c r="U46" s="65" t="s">
        <v>74</v>
      </c>
      <c r="V46" s="35">
        <f>SUM(W46:X46)</f>
        <v>3243</v>
      </c>
      <c r="W46" s="35">
        <v>1563</v>
      </c>
      <c r="X46" s="35">
        <v>1680</v>
      </c>
      <c r="Y46" s="35">
        <f>SUM(Z46:AA46)</f>
        <v>1043</v>
      </c>
      <c r="Z46" s="35">
        <v>450</v>
      </c>
      <c r="AA46" s="35">
        <v>593</v>
      </c>
      <c r="AB46" s="35">
        <f>SUM(AC46:AD46)</f>
        <v>614</v>
      </c>
      <c r="AC46" s="35">
        <v>308</v>
      </c>
      <c r="AD46" s="35">
        <v>306</v>
      </c>
    </row>
    <row r="47" spans="1:30" ht="18.75" customHeight="1">
      <c r="A47" s="63" t="s">
        <v>75</v>
      </c>
      <c r="B47" s="73"/>
      <c r="C47" s="36">
        <f>SUM(C48:C51)</f>
        <v>4040</v>
      </c>
      <c r="D47" s="36">
        <f>SUM(D48:D51)</f>
        <v>4</v>
      </c>
      <c r="E47" s="36">
        <f>SUM(E48:E51)</f>
        <v>795</v>
      </c>
      <c r="F47" s="36">
        <f>SUM(F48:F51)</f>
        <v>1</v>
      </c>
      <c r="G47" s="36">
        <f>SUM(G48:G51)</f>
        <v>15</v>
      </c>
      <c r="H47" s="36">
        <f>SUM(H48:H51)</f>
        <v>669</v>
      </c>
      <c r="I47" s="36">
        <f>SUM(I48:I51)</f>
        <v>1223</v>
      </c>
      <c r="J47" s="36">
        <f>SUM(J48:J51)</f>
        <v>692</v>
      </c>
      <c r="K47" s="36">
        <f>SUM(K48:K51)</f>
        <v>306</v>
      </c>
      <c r="L47" s="36">
        <f>SUM(L48:L51)</f>
        <v>129</v>
      </c>
      <c r="M47" s="36">
        <f>SUM(M48:M51)</f>
        <v>62</v>
      </c>
      <c r="N47" s="36">
        <f>SUM(N48:N51)</f>
        <v>70</v>
      </c>
      <c r="O47" s="36">
        <f>SUM(O48:O51)</f>
        <v>26</v>
      </c>
      <c r="P47" s="36">
        <f>SUM(P48:P51)</f>
        <v>40</v>
      </c>
      <c r="Q47" s="36">
        <f>SUM(Q48:Q51)</f>
        <v>8</v>
      </c>
      <c r="T47" s="68"/>
      <c r="U47" s="65" t="s">
        <v>73</v>
      </c>
      <c r="V47" s="35">
        <f>SUM(W47:X47)</f>
        <v>2221</v>
      </c>
      <c r="W47" s="35">
        <v>1078</v>
      </c>
      <c r="X47" s="35">
        <v>1143</v>
      </c>
      <c r="Y47" s="35">
        <f>SUM(Z47:AA47)</f>
        <v>699</v>
      </c>
      <c r="Z47" s="35">
        <v>292</v>
      </c>
      <c r="AA47" s="35">
        <v>407</v>
      </c>
      <c r="AB47" s="35">
        <f>SUM(AC47:AD47)</f>
        <v>296</v>
      </c>
      <c r="AC47" s="35">
        <v>160</v>
      </c>
      <c r="AD47" s="35">
        <v>136</v>
      </c>
    </row>
    <row r="48" spans="1:30" ht="18.75" customHeight="1">
      <c r="A48" s="68"/>
      <c r="B48" s="65" t="s">
        <v>74</v>
      </c>
      <c r="C48" s="32">
        <f>SUM(D48:Q48)</f>
        <v>1130</v>
      </c>
      <c r="D48" s="67" t="s">
        <v>123</v>
      </c>
      <c r="E48" s="35">
        <v>323</v>
      </c>
      <c r="F48" s="35">
        <v>1</v>
      </c>
      <c r="G48" s="35">
        <v>1</v>
      </c>
      <c r="H48" s="35">
        <v>193</v>
      </c>
      <c r="I48" s="35">
        <v>328</v>
      </c>
      <c r="J48" s="35">
        <v>163</v>
      </c>
      <c r="K48" s="35">
        <v>64</v>
      </c>
      <c r="L48" s="35">
        <v>19</v>
      </c>
      <c r="M48" s="35">
        <v>10</v>
      </c>
      <c r="N48" s="35">
        <v>12</v>
      </c>
      <c r="O48" s="35">
        <v>8</v>
      </c>
      <c r="P48" s="35">
        <v>8</v>
      </c>
      <c r="Q48" s="67" t="s">
        <v>123</v>
      </c>
      <c r="T48" s="68"/>
      <c r="U48" s="65" t="s">
        <v>72</v>
      </c>
      <c r="V48" s="35">
        <f>SUM(W48:X48)</f>
        <v>6395</v>
      </c>
      <c r="W48" s="35">
        <v>3090</v>
      </c>
      <c r="X48" s="35">
        <v>3305</v>
      </c>
      <c r="Y48" s="35">
        <f>SUM(Z48:AA48)</f>
        <v>1674</v>
      </c>
      <c r="Z48" s="35">
        <v>706</v>
      </c>
      <c r="AA48" s="35">
        <v>968</v>
      </c>
      <c r="AB48" s="35">
        <f>SUM(AC48:AD48)</f>
        <v>678</v>
      </c>
      <c r="AC48" s="35">
        <v>358</v>
      </c>
      <c r="AD48" s="35">
        <v>320</v>
      </c>
    </row>
    <row r="49" spans="1:30" ht="18.75" customHeight="1">
      <c r="A49" s="68"/>
      <c r="B49" s="65" t="s">
        <v>73</v>
      </c>
      <c r="C49" s="32">
        <f>SUM(D49:Q49)</f>
        <v>633</v>
      </c>
      <c r="D49" s="67">
        <v>4</v>
      </c>
      <c r="E49" s="35">
        <v>113</v>
      </c>
      <c r="F49" s="67" t="s">
        <v>123</v>
      </c>
      <c r="G49" s="35">
        <v>11</v>
      </c>
      <c r="H49" s="35">
        <v>110</v>
      </c>
      <c r="I49" s="35">
        <v>193</v>
      </c>
      <c r="J49" s="35">
        <v>101</v>
      </c>
      <c r="K49" s="35">
        <v>48</v>
      </c>
      <c r="L49" s="35">
        <v>18</v>
      </c>
      <c r="M49" s="35">
        <v>13</v>
      </c>
      <c r="N49" s="35">
        <v>10</v>
      </c>
      <c r="O49" s="67" t="s">
        <v>123</v>
      </c>
      <c r="P49" s="35">
        <v>8</v>
      </c>
      <c r="Q49" s="35">
        <v>4</v>
      </c>
      <c r="T49" s="68"/>
      <c r="U49" s="65" t="s">
        <v>71</v>
      </c>
      <c r="V49" s="35">
        <f>SUM(W49:X49)</f>
        <v>2141</v>
      </c>
      <c r="W49" s="35">
        <v>1048</v>
      </c>
      <c r="X49" s="35">
        <v>1093</v>
      </c>
      <c r="Y49" s="35">
        <f>SUM(Z49:AA49)</f>
        <v>634</v>
      </c>
      <c r="Z49" s="35">
        <v>286</v>
      </c>
      <c r="AA49" s="35">
        <v>348</v>
      </c>
      <c r="AB49" s="35">
        <f>SUM(AC49:AD49)</f>
        <v>258</v>
      </c>
      <c r="AC49" s="35">
        <v>157</v>
      </c>
      <c r="AD49" s="35">
        <v>101</v>
      </c>
    </row>
    <row r="50" spans="1:30" ht="18.75" customHeight="1">
      <c r="A50" s="68"/>
      <c r="B50" s="65" t="s">
        <v>72</v>
      </c>
      <c r="C50" s="32">
        <f>SUM(D50:Q50)</f>
        <v>1717</v>
      </c>
      <c r="D50" s="67" t="s">
        <v>123</v>
      </c>
      <c r="E50" s="35">
        <v>265</v>
      </c>
      <c r="F50" s="67" t="s">
        <v>123</v>
      </c>
      <c r="G50" s="35">
        <v>2</v>
      </c>
      <c r="H50" s="35">
        <v>287</v>
      </c>
      <c r="I50" s="35">
        <v>521</v>
      </c>
      <c r="J50" s="35">
        <v>343</v>
      </c>
      <c r="K50" s="35">
        <v>151</v>
      </c>
      <c r="L50" s="35">
        <v>65</v>
      </c>
      <c r="M50" s="35">
        <v>24</v>
      </c>
      <c r="N50" s="35">
        <v>33</v>
      </c>
      <c r="O50" s="35">
        <v>14</v>
      </c>
      <c r="P50" s="35">
        <v>11</v>
      </c>
      <c r="Q50" s="35">
        <v>1</v>
      </c>
      <c r="T50" s="68"/>
      <c r="U50" s="103"/>
      <c r="V50" s="64"/>
      <c r="W50" s="64"/>
      <c r="X50" s="64"/>
      <c r="Y50" s="64"/>
      <c r="Z50" s="64"/>
      <c r="AA50" s="64"/>
      <c r="AB50" s="64"/>
      <c r="AC50" s="64"/>
      <c r="AD50" s="64"/>
    </row>
    <row r="51" spans="1:30" ht="18.75" customHeight="1">
      <c r="A51" s="68"/>
      <c r="B51" s="65" t="s">
        <v>71</v>
      </c>
      <c r="C51" s="32">
        <f>SUM(D51:Q51)</f>
        <v>560</v>
      </c>
      <c r="D51" s="67" t="s">
        <v>123</v>
      </c>
      <c r="E51" s="35">
        <v>94</v>
      </c>
      <c r="F51" s="67" t="s">
        <v>123</v>
      </c>
      <c r="G51" s="35">
        <v>1</v>
      </c>
      <c r="H51" s="35">
        <v>79</v>
      </c>
      <c r="I51" s="35">
        <v>181</v>
      </c>
      <c r="J51" s="35">
        <v>85</v>
      </c>
      <c r="K51" s="35">
        <v>43</v>
      </c>
      <c r="L51" s="35">
        <v>27</v>
      </c>
      <c r="M51" s="35">
        <v>15</v>
      </c>
      <c r="N51" s="35">
        <v>15</v>
      </c>
      <c r="O51" s="35">
        <v>4</v>
      </c>
      <c r="P51" s="35">
        <v>13</v>
      </c>
      <c r="Q51" s="67">
        <v>3</v>
      </c>
      <c r="T51" s="63" t="s">
        <v>70</v>
      </c>
      <c r="U51" s="73"/>
      <c r="V51" s="36">
        <f>SUM(V52:V57)</f>
        <v>12207</v>
      </c>
      <c r="W51" s="36">
        <f>SUM(W52:W57)</f>
        <v>5971</v>
      </c>
      <c r="X51" s="36">
        <f>SUM(X52:X57)</f>
        <v>6236</v>
      </c>
      <c r="Y51" s="36">
        <f>SUM(Y52:Y57)</f>
        <v>3376</v>
      </c>
      <c r="Z51" s="36">
        <f>SUM(Z52:Z57)</f>
        <v>1463</v>
      </c>
      <c r="AA51" s="36">
        <f>SUM(AA52:AA57)</f>
        <v>1913</v>
      </c>
      <c r="AB51" s="36">
        <f>SUM(AB52:AB57)</f>
        <v>1303</v>
      </c>
      <c r="AC51" s="36">
        <f>SUM(AC52:AC57)</f>
        <v>750</v>
      </c>
      <c r="AD51" s="36">
        <f>SUM(AD52:AD57)</f>
        <v>553</v>
      </c>
    </row>
    <row r="52" spans="1:30" ht="18.75" customHeight="1">
      <c r="A52" s="68"/>
      <c r="B52" s="103"/>
      <c r="C52" s="64"/>
      <c r="D52" s="64"/>
      <c r="E52" s="64"/>
      <c r="F52" s="64"/>
      <c r="G52" s="64"/>
      <c r="H52" s="64"/>
      <c r="I52" s="64"/>
      <c r="J52" s="64"/>
      <c r="K52" s="64"/>
      <c r="L52" s="64"/>
      <c r="M52" s="64"/>
      <c r="N52" s="64"/>
      <c r="O52" s="64"/>
      <c r="P52" s="64"/>
      <c r="Q52" s="64"/>
      <c r="T52" s="66"/>
      <c r="U52" s="65" t="s">
        <v>69</v>
      </c>
      <c r="V52" s="35">
        <f>SUM(W52:X52)</f>
        <v>1704</v>
      </c>
      <c r="W52" s="35">
        <v>825</v>
      </c>
      <c r="X52" s="35">
        <v>879</v>
      </c>
      <c r="Y52" s="35">
        <f>SUM(Z52:AA52)</f>
        <v>481</v>
      </c>
      <c r="Z52" s="35">
        <v>203</v>
      </c>
      <c r="AA52" s="35">
        <v>278</v>
      </c>
      <c r="AB52" s="35">
        <f>SUM(AC52:AD52)</f>
        <v>173</v>
      </c>
      <c r="AC52" s="35">
        <v>102</v>
      </c>
      <c r="AD52" s="35">
        <v>71</v>
      </c>
    </row>
    <row r="53" spans="1:30" ht="18.75" customHeight="1">
      <c r="A53" s="63" t="s">
        <v>70</v>
      </c>
      <c r="B53" s="73"/>
      <c r="C53" s="36">
        <f>SUM(C54:C59)</f>
        <v>3630</v>
      </c>
      <c r="D53" s="37" t="s">
        <v>82</v>
      </c>
      <c r="E53" s="36">
        <f>SUM(E54:E59)</f>
        <v>761</v>
      </c>
      <c r="F53" s="36">
        <f>SUM(F54:F59)</f>
        <v>4</v>
      </c>
      <c r="G53" s="36">
        <f>SUM(G54:G59)</f>
        <v>2</v>
      </c>
      <c r="H53" s="36">
        <f>SUM(H54:H59)</f>
        <v>725</v>
      </c>
      <c r="I53" s="36">
        <f>SUM(I54:I59)</f>
        <v>1221</v>
      </c>
      <c r="J53" s="36">
        <f>SUM(J54:J59)</f>
        <v>473</v>
      </c>
      <c r="K53" s="36">
        <f>SUM(K54:K59)</f>
        <v>195</v>
      </c>
      <c r="L53" s="36">
        <f>SUM(L54:L59)</f>
        <v>87</v>
      </c>
      <c r="M53" s="36">
        <f>SUM(M54:M59)</f>
        <v>39</v>
      </c>
      <c r="N53" s="36">
        <f>SUM(N54:N59)</f>
        <v>65</v>
      </c>
      <c r="O53" s="36">
        <f>SUM(O54:O59)</f>
        <v>23</v>
      </c>
      <c r="P53" s="36">
        <f>SUM(P54:P59)</f>
        <v>28</v>
      </c>
      <c r="Q53" s="36">
        <f>SUM(Q54:Q59)</f>
        <v>7</v>
      </c>
      <c r="T53" s="66"/>
      <c r="U53" s="65" t="s">
        <v>68</v>
      </c>
      <c r="V53" s="35">
        <f>SUM(W53:X53)</f>
        <v>1538</v>
      </c>
      <c r="W53" s="35">
        <v>743</v>
      </c>
      <c r="X53" s="35">
        <v>795</v>
      </c>
      <c r="Y53" s="35">
        <f>SUM(Z53:AA53)</f>
        <v>464</v>
      </c>
      <c r="Z53" s="35">
        <v>199</v>
      </c>
      <c r="AA53" s="35">
        <v>265</v>
      </c>
      <c r="AB53" s="35">
        <f>SUM(AC53:AD53)</f>
        <v>186</v>
      </c>
      <c r="AC53" s="35">
        <v>112</v>
      </c>
      <c r="AD53" s="35">
        <v>74</v>
      </c>
    </row>
    <row r="54" spans="1:30" ht="18.75" customHeight="1">
      <c r="A54" s="66"/>
      <c r="B54" s="65" t="s">
        <v>69</v>
      </c>
      <c r="C54" s="32">
        <f>SUM(D54:Q54)</f>
        <v>509</v>
      </c>
      <c r="D54" s="67" t="s">
        <v>123</v>
      </c>
      <c r="E54" s="35">
        <v>110</v>
      </c>
      <c r="F54" s="67" t="s">
        <v>123</v>
      </c>
      <c r="G54" s="67" t="s">
        <v>123</v>
      </c>
      <c r="H54" s="35">
        <v>111</v>
      </c>
      <c r="I54" s="35">
        <v>185</v>
      </c>
      <c r="J54" s="35">
        <v>49</v>
      </c>
      <c r="K54" s="35">
        <v>28</v>
      </c>
      <c r="L54" s="35">
        <v>11</v>
      </c>
      <c r="M54" s="35">
        <v>7</v>
      </c>
      <c r="N54" s="35">
        <v>3</v>
      </c>
      <c r="O54" s="67">
        <v>5</v>
      </c>
      <c r="P54" s="67" t="s">
        <v>123</v>
      </c>
      <c r="Q54" s="67" t="s">
        <v>123</v>
      </c>
      <c r="T54" s="66"/>
      <c r="U54" s="65" t="s">
        <v>67</v>
      </c>
      <c r="V54" s="35">
        <f>SUM(W54:X54)</f>
        <v>3733</v>
      </c>
      <c r="W54" s="35">
        <v>1820</v>
      </c>
      <c r="X54" s="35">
        <v>1913</v>
      </c>
      <c r="Y54" s="35">
        <f>SUM(Z54:AA54)</f>
        <v>954</v>
      </c>
      <c r="Z54" s="35">
        <v>393</v>
      </c>
      <c r="AA54" s="35">
        <v>561</v>
      </c>
      <c r="AB54" s="35">
        <f>SUM(AC54:AD54)</f>
        <v>355</v>
      </c>
      <c r="AC54" s="35">
        <v>181</v>
      </c>
      <c r="AD54" s="35">
        <v>174</v>
      </c>
    </row>
    <row r="55" spans="1:30" ht="18.75" customHeight="1">
      <c r="A55" s="66"/>
      <c r="B55" s="65" t="s">
        <v>68</v>
      </c>
      <c r="C55" s="32">
        <f>SUM(D55:Q55)</f>
        <v>463</v>
      </c>
      <c r="D55" s="67" t="s">
        <v>123</v>
      </c>
      <c r="E55" s="35">
        <v>99</v>
      </c>
      <c r="F55" s="35">
        <v>3</v>
      </c>
      <c r="G55" s="67">
        <v>2</v>
      </c>
      <c r="H55" s="35">
        <v>76</v>
      </c>
      <c r="I55" s="35">
        <v>154</v>
      </c>
      <c r="J55" s="35">
        <v>61</v>
      </c>
      <c r="K55" s="35">
        <v>29</v>
      </c>
      <c r="L55" s="35">
        <v>16</v>
      </c>
      <c r="M55" s="35">
        <v>4</v>
      </c>
      <c r="N55" s="35">
        <v>12</v>
      </c>
      <c r="O55" s="35">
        <v>2</v>
      </c>
      <c r="P55" s="35">
        <v>5</v>
      </c>
      <c r="Q55" s="67" t="s">
        <v>123</v>
      </c>
      <c r="T55" s="66"/>
      <c r="U55" s="65" t="s">
        <v>66</v>
      </c>
      <c r="V55" s="35">
        <f>SUM(W55:X55)</f>
        <v>2236</v>
      </c>
      <c r="W55" s="35">
        <v>1104</v>
      </c>
      <c r="X55" s="35">
        <v>1132</v>
      </c>
      <c r="Y55" s="35">
        <f>SUM(Z55:AA55)</f>
        <v>718</v>
      </c>
      <c r="Z55" s="35">
        <v>328</v>
      </c>
      <c r="AA55" s="35">
        <v>390</v>
      </c>
      <c r="AB55" s="35">
        <f>SUM(AC55:AD55)</f>
        <v>285</v>
      </c>
      <c r="AC55" s="35">
        <v>183</v>
      </c>
      <c r="AD55" s="35">
        <v>102</v>
      </c>
    </row>
    <row r="56" spans="1:30" ht="18.75" customHeight="1">
      <c r="A56" s="66"/>
      <c r="B56" s="65" t="s">
        <v>67</v>
      </c>
      <c r="C56" s="32">
        <f>SUM(D56:Q56)</f>
        <v>1127</v>
      </c>
      <c r="D56" s="67" t="s">
        <v>123</v>
      </c>
      <c r="E56" s="35">
        <v>227</v>
      </c>
      <c r="F56" s="67" t="s">
        <v>123</v>
      </c>
      <c r="G56" s="67" t="s">
        <v>123</v>
      </c>
      <c r="H56" s="35">
        <v>258</v>
      </c>
      <c r="I56" s="35">
        <v>425</v>
      </c>
      <c r="J56" s="35">
        <v>152</v>
      </c>
      <c r="K56" s="35">
        <v>35</v>
      </c>
      <c r="L56" s="35">
        <v>13</v>
      </c>
      <c r="M56" s="35">
        <v>2</v>
      </c>
      <c r="N56" s="35">
        <v>4</v>
      </c>
      <c r="O56" s="35">
        <v>4</v>
      </c>
      <c r="P56" s="35">
        <v>4</v>
      </c>
      <c r="Q56" s="35">
        <v>3</v>
      </c>
      <c r="T56" s="66"/>
      <c r="U56" s="65" t="s">
        <v>65</v>
      </c>
      <c r="V56" s="35">
        <f>SUM(W56:X56)</f>
        <v>2109</v>
      </c>
      <c r="W56" s="35">
        <v>1024</v>
      </c>
      <c r="X56" s="35">
        <v>1085</v>
      </c>
      <c r="Y56" s="35">
        <f>SUM(Z56:AA56)</f>
        <v>496</v>
      </c>
      <c r="Z56" s="35">
        <v>217</v>
      </c>
      <c r="AA56" s="35">
        <v>279</v>
      </c>
      <c r="AB56" s="35">
        <f>SUM(AC56:AD56)</f>
        <v>197</v>
      </c>
      <c r="AC56" s="35">
        <v>98</v>
      </c>
      <c r="AD56" s="35">
        <v>99</v>
      </c>
    </row>
    <row r="57" spans="1:30" ht="18.75" customHeight="1">
      <c r="A57" s="66"/>
      <c r="B57" s="65" t="s">
        <v>66</v>
      </c>
      <c r="C57" s="32">
        <f>SUM(D57:Q57)</f>
        <v>707</v>
      </c>
      <c r="D57" s="67" t="s">
        <v>123</v>
      </c>
      <c r="E57" s="35">
        <v>175</v>
      </c>
      <c r="F57" s="67" t="s">
        <v>123</v>
      </c>
      <c r="G57" s="67" t="s">
        <v>123</v>
      </c>
      <c r="H57" s="35">
        <v>126</v>
      </c>
      <c r="I57" s="35">
        <v>183</v>
      </c>
      <c r="J57" s="35">
        <v>88</v>
      </c>
      <c r="K57" s="35">
        <v>50</v>
      </c>
      <c r="L57" s="35">
        <v>24</v>
      </c>
      <c r="M57" s="35">
        <v>14</v>
      </c>
      <c r="N57" s="35">
        <v>23</v>
      </c>
      <c r="O57" s="35">
        <v>5</v>
      </c>
      <c r="P57" s="35">
        <v>15</v>
      </c>
      <c r="Q57" s="35">
        <v>4</v>
      </c>
      <c r="T57" s="66"/>
      <c r="U57" s="65" t="s">
        <v>64</v>
      </c>
      <c r="V57" s="35">
        <f>SUM(W57:X57)</f>
        <v>887</v>
      </c>
      <c r="W57" s="35">
        <v>455</v>
      </c>
      <c r="X57" s="35">
        <v>432</v>
      </c>
      <c r="Y57" s="35">
        <f>SUM(Z57:AA57)</f>
        <v>263</v>
      </c>
      <c r="Z57" s="35">
        <v>123</v>
      </c>
      <c r="AA57" s="35">
        <v>140</v>
      </c>
      <c r="AB57" s="35">
        <f>SUM(AC57:AD57)</f>
        <v>107</v>
      </c>
      <c r="AC57" s="35">
        <v>74</v>
      </c>
      <c r="AD57" s="35">
        <v>33</v>
      </c>
    </row>
    <row r="58" spans="1:30" ht="18.75" customHeight="1">
      <c r="A58" s="66"/>
      <c r="B58" s="65" t="s">
        <v>65</v>
      </c>
      <c r="C58" s="32">
        <f>SUM(D58:Q58)</f>
        <v>549</v>
      </c>
      <c r="D58" s="67" t="s">
        <v>123</v>
      </c>
      <c r="E58" s="35">
        <v>90</v>
      </c>
      <c r="F58" s="67">
        <v>1</v>
      </c>
      <c r="G58" s="67" t="s">
        <v>123</v>
      </c>
      <c r="H58" s="35">
        <v>100</v>
      </c>
      <c r="I58" s="35">
        <v>198</v>
      </c>
      <c r="J58" s="35">
        <v>86</v>
      </c>
      <c r="K58" s="35">
        <v>33</v>
      </c>
      <c r="L58" s="35">
        <v>13</v>
      </c>
      <c r="M58" s="35">
        <v>6</v>
      </c>
      <c r="N58" s="35">
        <v>17</v>
      </c>
      <c r="O58" s="35">
        <v>4</v>
      </c>
      <c r="P58" s="35">
        <v>1</v>
      </c>
      <c r="Q58" s="67" t="s">
        <v>123</v>
      </c>
      <c r="T58" s="66"/>
      <c r="U58" s="103"/>
      <c r="V58" s="64"/>
      <c r="W58" s="64"/>
      <c r="X58" s="64"/>
      <c r="Y58" s="64"/>
      <c r="Z58" s="64"/>
      <c r="AA58" s="64"/>
      <c r="AB58" s="64"/>
      <c r="AC58" s="64"/>
      <c r="AD58" s="64"/>
    </row>
    <row r="59" spans="1:30" ht="18.75" customHeight="1">
      <c r="A59" s="66"/>
      <c r="B59" s="65" t="s">
        <v>64</v>
      </c>
      <c r="C59" s="32">
        <f>SUM(D59:Q59)</f>
        <v>275</v>
      </c>
      <c r="D59" s="67" t="s">
        <v>123</v>
      </c>
      <c r="E59" s="35">
        <v>60</v>
      </c>
      <c r="F59" s="67" t="s">
        <v>123</v>
      </c>
      <c r="G59" s="67" t="s">
        <v>123</v>
      </c>
      <c r="H59" s="35">
        <v>54</v>
      </c>
      <c r="I59" s="35">
        <v>76</v>
      </c>
      <c r="J59" s="35">
        <v>37</v>
      </c>
      <c r="K59" s="35">
        <v>20</v>
      </c>
      <c r="L59" s="35">
        <v>10</v>
      </c>
      <c r="M59" s="35">
        <v>6</v>
      </c>
      <c r="N59" s="35">
        <v>6</v>
      </c>
      <c r="O59" s="35">
        <v>3</v>
      </c>
      <c r="P59" s="35">
        <v>3</v>
      </c>
      <c r="Q59" s="67" t="s">
        <v>123</v>
      </c>
      <c r="T59" s="63" t="s">
        <v>63</v>
      </c>
      <c r="U59" s="73"/>
      <c r="V59" s="36">
        <f>SUM(V60:V63)</f>
        <v>10679</v>
      </c>
      <c r="W59" s="36">
        <f>SUM(W60:W63)</f>
        <v>5155</v>
      </c>
      <c r="X59" s="36">
        <f>SUM(X60:X63)</f>
        <v>5524</v>
      </c>
      <c r="Y59" s="36">
        <f>SUM(Y60:Y63)</f>
        <v>3471</v>
      </c>
      <c r="Z59" s="36">
        <f>SUM(Z60:Z63)</f>
        <v>1384</v>
      </c>
      <c r="AA59" s="36">
        <f>SUM(AA60:AA63)</f>
        <v>2087</v>
      </c>
      <c r="AB59" s="36">
        <f>SUM(AB60:AB63)</f>
        <v>1811</v>
      </c>
      <c r="AC59" s="36">
        <f>SUM(AC60:AC63)</f>
        <v>832</v>
      </c>
      <c r="AD59" s="36">
        <f>SUM(AD60:AD63)</f>
        <v>979</v>
      </c>
    </row>
    <row r="60" spans="1:30" ht="18.75" customHeight="1">
      <c r="A60" s="66"/>
      <c r="B60" s="65"/>
      <c r="C60" s="64"/>
      <c r="D60" s="64"/>
      <c r="E60" s="64"/>
      <c r="F60" s="64"/>
      <c r="G60" s="64"/>
      <c r="H60" s="64"/>
      <c r="I60" s="64"/>
      <c r="J60" s="64"/>
      <c r="K60" s="64"/>
      <c r="L60" s="64"/>
      <c r="M60" s="64"/>
      <c r="N60" s="64"/>
      <c r="O60" s="64"/>
      <c r="P60" s="64"/>
      <c r="Q60" s="64"/>
      <c r="T60" s="66"/>
      <c r="U60" s="65" t="s">
        <v>62</v>
      </c>
      <c r="V60" s="35">
        <f>SUM(W60:X60)</f>
        <v>3483</v>
      </c>
      <c r="W60" s="35">
        <v>1696</v>
      </c>
      <c r="X60" s="35">
        <v>1787</v>
      </c>
      <c r="Y60" s="35">
        <f>SUM(Z60:AA60)</f>
        <v>1150</v>
      </c>
      <c r="Z60" s="35">
        <v>474</v>
      </c>
      <c r="AA60" s="35">
        <v>676</v>
      </c>
      <c r="AB60" s="35">
        <f>SUM(AC60:AD60)</f>
        <v>634</v>
      </c>
      <c r="AC60" s="35">
        <v>306</v>
      </c>
      <c r="AD60" s="35">
        <v>328</v>
      </c>
    </row>
    <row r="61" spans="1:30" ht="18.75" customHeight="1">
      <c r="A61" s="63" t="s">
        <v>63</v>
      </c>
      <c r="B61" s="73"/>
      <c r="C61" s="36">
        <f>SUM(C62:C65)</f>
        <v>4263</v>
      </c>
      <c r="D61" s="36">
        <f>SUM(D62:D65)</f>
        <v>1</v>
      </c>
      <c r="E61" s="36">
        <f>SUM(E62:E65)</f>
        <v>1342</v>
      </c>
      <c r="F61" s="36">
        <f>SUM(F62:F65)</f>
        <v>4</v>
      </c>
      <c r="G61" s="36">
        <f>SUM(G62:G65)</f>
        <v>4</v>
      </c>
      <c r="H61" s="36">
        <f>SUM(H62:H65)</f>
        <v>972</v>
      </c>
      <c r="I61" s="36">
        <f>SUM(I62:I65)</f>
        <v>1371</v>
      </c>
      <c r="J61" s="36">
        <f>SUM(J62:J65)</f>
        <v>316</v>
      </c>
      <c r="K61" s="36">
        <f>SUM(K62:K65)</f>
        <v>109</v>
      </c>
      <c r="L61" s="36">
        <f>SUM(L62:L65)</f>
        <v>50</v>
      </c>
      <c r="M61" s="36">
        <f>SUM(M62:M65)</f>
        <v>26</v>
      </c>
      <c r="N61" s="36">
        <f>SUM(N62:N65)</f>
        <v>23</v>
      </c>
      <c r="O61" s="36">
        <f>SUM(O62:O65)</f>
        <v>13</v>
      </c>
      <c r="P61" s="36">
        <f>SUM(P62:P65)</f>
        <v>22</v>
      </c>
      <c r="Q61" s="36">
        <f>SUM(Q62:Q65)</f>
        <v>10</v>
      </c>
      <c r="T61" s="66"/>
      <c r="U61" s="65" t="s">
        <v>61</v>
      </c>
      <c r="V61" s="35">
        <f>SUM(W61:X61)</f>
        <v>2567</v>
      </c>
      <c r="W61" s="35">
        <v>1227</v>
      </c>
      <c r="X61" s="35">
        <v>1340</v>
      </c>
      <c r="Y61" s="35">
        <f>SUM(Z61:AA61)</f>
        <v>940</v>
      </c>
      <c r="Z61" s="35">
        <v>374</v>
      </c>
      <c r="AA61" s="35">
        <v>566</v>
      </c>
      <c r="AB61" s="35">
        <f>SUM(AC61:AD61)</f>
        <v>507</v>
      </c>
      <c r="AC61" s="35">
        <v>231</v>
      </c>
      <c r="AD61" s="35">
        <v>276</v>
      </c>
    </row>
    <row r="62" spans="1:30" ht="18.75" customHeight="1">
      <c r="A62" s="66"/>
      <c r="B62" s="65" t="s">
        <v>62</v>
      </c>
      <c r="C62" s="32">
        <f>SUM(D62:Q62)</f>
        <v>1384</v>
      </c>
      <c r="D62" s="67">
        <v>1</v>
      </c>
      <c r="E62" s="35">
        <v>431</v>
      </c>
      <c r="F62" s="35">
        <v>2</v>
      </c>
      <c r="G62" s="35">
        <v>2</v>
      </c>
      <c r="H62" s="35">
        <v>333</v>
      </c>
      <c r="I62" s="35">
        <v>444</v>
      </c>
      <c r="J62" s="35">
        <v>85</v>
      </c>
      <c r="K62" s="35">
        <v>31</v>
      </c>
      <c r="L62" s="35">
        <v>21</v>
      </c>
      <c r="M62" s="35">
        <v>8</v>
      </c>
      <c r="N62" s="35">
        <v>6</v>
      </c>
      <c r="O62" s="35">
        <v>4</v>
      </c>
      <c r="P62" s="35">
        <v>13</v>
      </c>
      <c r="Q62" s="35">
        <v>3</v>
      </c>
      <c r="T62" s="66"/>
      <c r="U62" s="65" t="s">
        <v>60</v>
      </c>
      <c r="V62" s="35">
        <f>SUM(W62:X62)</f>
        <v>1758</v>
      </c>
      <c r="W62" s="35">
        <v>849</v>
      </c>
      <c r="X62" s="35">
        <v>909</v>
      </c>
      <c r="Y62" s="35">
        <f>SUM(Z62:AA62)</f>
        <v>579</v>
      </c>
      <c r="Z62" s="35">
        <v>241</v>
      </c>
      <c r="AA62" s="35">
        <v>338</v>
      </c>
      <c r="AB62" s="35">
        <f>SUM(AC62:AD62)</f>
        <v>341</v>
      </c>
      <c r="AC62" s="35">
        <v>157</v>
      </c>
      <c r="AD62" s="35">
        <v>184</v>
      </c>
    </row>
    <row r="63" spans="1:30" ht="18.75" customHeight="1">
      <c r="A63" s="66"/>
      <c r="B63" s="65" t="s">
        <v>61</v>
      </c>
      <c r="C63" s="32">
        <f>SUM(D63:Q63)</f>
        <v>1242</v>
      </c>
      <c r="D63" s="67" t="s">
        <v>123</v>
      </c>
      <c r="E63" s="35">
        <v>445</v>
      </c>
      <c r="F63" s="35">
        <v>1</v>
      </c>
      <c r="G63" s="35">
        <v>1</v>
      </c>
      <c r="H63" s="35">
        <v>305</v>
      </c>
      <c r="I63" s="35">
        <v>363</v>
      </c>
      <c r="J63" s="35">
        <v>73</v>
      </c>
      <c r="K63" s="35">
        <v>24</v>
      </c>
      <c r="L63" s="35">
        <v>9</v>
      </c>
      <c r="M63" s="35">
        <v>5</v>
      </c>
      <c r="N63" s="35">
        <v>8</v>
      </c>
      <c r="O63" s="35">
        <v>4</v>
      </c>
      <c r="P63" s="35">
        <v>3</v>
      </c>
      <c r="Q63" s="35">
        <v>1</v>
      </c>
      <c r="T63" s="66"/>
      <c r="U63" s="65" t="s">
        <v>59</v>
      </c>
      <c r="V63" s="35">
        <f>SUM(W63:X63)</f>
        <v>2871</v>
      </c>
      <c r="W63" s="35">
        <v>1383</v>
      </c>
      <c r="X63" s="35">
        <v>1488</v>
      </c>
      <c r="Y63" s="35">
        <f>SUM(Z63:AA63)</f>
        <v>802</v>
      </c>
      <c r="Z63" s="35">
        <v>295</v>
      </c>
      <c r="AA63" s="35">
        <v>507</v>
      </c>
      <c r="AB63" s="35">
        <f>SUM(AC63:AD63)</f>
        <v>329</v>
      </c>
      <c r="AC63" s="35">
        <v>138</v>
      </c>
      <c r="AD63" s="35">
        <v>191</v>
      </c>
    </row>
    <row r="64" spans="1:30" ht="18.75" customHeight="1">
      <c r="A64" s="66"/>
      <c r="B64" s="65" t="s">
        <v>60</v>
      </c>
      <c r="C64" s="32">
        <f>SUM(D64:Q64)</f>
        <v>755</v>
      </c>
      <c r="D64" s="67" t="s">
        <v>123</v>
      </c>
      <c r="E64" s="35">
        <v>284</v>
      </c>
      <c r="F64" s="35">
        <v>1</v>
      </c>
      <c r="G64" s="67">
        <v>1</v>
      </c>
      <c r="H64" s="35">
        <v>141</v>
      </c>
      <c r="I64" s="35">
        <v>221</v>
      </c>
      <c r="J64" s="35">
        <v>56</v>
      </c>
      <c r="K64" s="35">
        <v>20</v>
      </c>
      <c r="L64" s="35">
        <v>10</v>
      </c>
      <c r="M64" s="35">
        <v>8</v>
      </c>
      <c r="N64" s="35">
        <v>3</v>
      </c>
      <c r="O64" s="35">
        <v>2</v>
      </c>
      <c r="P64" s="35">
        <v>2</v>
      </c>
      <c r="Q64" s="35">
        <v>6</v>
      </c>
      <c r="T64" s="66"/>
      <c r="U64" s="103"/>
      <c r="V64" s="64"/>
      <c r="W64" s="64"/>
      <c r="X64" s="64"/>
      <c r="Y64" s="64"/>
      <c r="Z64" s="64"/>
      <c r="AA64" s="64"/>
      <c r="AB64" s="64"/>
      <c r="AC64" s="64"/>
      <c r="AD64" s="64"/>
    </row>
    <row r="65" spans="1:30" ht="18.75" customHeight="1">
      <c r="A65" s="66"/>
      <c r="B65" s="65" t="s">
        <v>59</v>
      </c>
      <c r="C65" s="32">
        <f>SUM(D65:Q65)</f>
        <v>882</v>
      </c>
      <c r="D65" s="67" t="s">
        <v>123</v>
      </c>
      <c r="E65" s="35">
        <v>182</v>
      </c>
      <c r="F65" s="67" t="s">
        <v>123</v>
      </c>
      <c r="G65" s="67" t="s">
        <v>123</v>
      </c>
      <c r="H65" s="35">
        <v>193</v>
      </c>
      <c r="I65" s="35">
        <v>343</v>
      </c>
      <c r="J65" s="35">
        <v>102</v>
      </c>
      <c r="K65" s="35">
        <v>34</v>
      </c>
      <c r="L65" s="35">
        <v>10</v>
      </c>
      <c r="M65" s="35">
        <v>5</v>
      </c>
      <c r="N65" s="35">
        <v>6</v>
      </c>
      <c r="O65" s="67">
        <v>3</v>
      </c>
      <c r="P65" s="35">
        <v>4</v>
      </c>
      <c r="Q65" s="67" t="s">
        <v>123</v>
      </c>
      <c r="T65" s="63" t="s">
        <v>58</v>
      </c>
      <c r="U65" s="73"/>
      <c r="V65" s="36">
        <f>SUM(V66)</f>
        <v>1684</v>
      </c>
      <c r="W65" s="36">
        <f>SUM(W66)</f>
        <v>811</v>
      </c>
      <c r="X65" s="36">
        <f>SUM(X66)</f>
        <v>873</v>
      </c>
      <c r="Y65" s="36">
        <f>SUM(Y66)</f>
        <v>629</v>
      </c>
      <c r="Z65" s="36">
        <f>SUM(Z66)</f>
        <v>256</v>
      </c>
      <c r="AA65" s="36">
        <f>SUM(AA66)</f>
        <v>373</v>
      </c>
      <c r="AB65" s="36">
        <f>SUM(AB66)</f>
        <v>455</v>
      </c>
      <c r="AC65" s="36">
        <f>SUM(AC66)</f>
        <v>198</v>
      </c>
      <c r="AD65" s="36">
        <f>SUM(AD66)</f>
        <v>257</v>
      </c>
    </row>
    <row r="66" spans="1:30" ht="18.75" customHeight="1">
      <c r="A66" s="66"/>
      <c r="B66" s="103"/>
      <c r="C66" s="64"/>
      <c r="D66" s="64"/>
      <c r="E66" s="64"/>
      <c r="F66" s="64"/>
      <c r="G66" s="64"/>
      <c r="H66" s="64"/>
      <c r="I66" s="64"/>
      <c r="J66" s="64"/>
      <c r="K66" s="64"/>
      <c r="L66" s="64"/>
      <c r="M66" s="64"/>
      <c r="N66" s="64"/>
      <c r="O66" s="64"/>
      <c r="P66" s="64"/>
      <c r="Q66" s="64"/>
      <c r="T66" s="61"/>
      <c r="U66" s="60" t="s">
        <v>57</v>
      </c>
      <c r="V66" s="58">
        <f>SUM(W66:X66)</f>
        <v>1684</v>
      </c>
      <c r="W66" s="58">
        <v>811</v>
      </c>
      <c r="X66" s="58">
        <v>873</v>
      </c>
      <c r="Y66" s="58">
        <f>SUM(Z66:AA66)</f>
        <v>629</v>
      </c>
      <c r="Z66" s="58">
        <v>256</v>
      </c>
      <c r="AA66" s="58">
        <v>373</v>
      </c>
      <c r="AB66" s="58">
        <f>SUM(AC66:AD66)</f>
        <v>455</v>
      </c>
      <c r="AC66" s="58">
        <v>198</v>
      </c>
      <c r="AD66" s="58">
        <v>257</v>
      </c>
    </row>
    <row r="67" spans="1:30" ht="18.75" customHeight="1">
      <c r="A67" s="63" t="s">
        <v>58</v>
      </c>
      <c r="B67" s="73"/>
      <c r="C67" s="36">
        <f>SUM(C68)</f>
        <v>658</v>
      </c>
      <c r="D67" s="37" t="s">
        <v>82</v>
      </c>
      <c r="E67" s="36">
        <f>SUM(E68)</f>
        <v>223</v>
      </c>
      <c r="F67" s="36">
        <f>SUM(F68)</f>
        <v>3</v>
      </c>
      <c r="G67" s="36">
        <f>SUM(G68)</f>
        <v>4</v>
      </c>
      <c r="H67" s="36">
        <f>SUM(H68)</f>
        <v>166</v>
      </c>
      <c r="I67" s="36">
        <f>SUM(I68)</f>
        <v>166</v>
      </c>
      <c r="J67" s="36">
        <f>SUM(J68)</f>
        <v>47</v>
      </c>
      <c r="K67" s="36">
        <f>SUM(K68)</f>
        <v>12</v>
      </c>
      <c r="L67" s="36">
        <f>SUM(L68)</f>
        <v>9</v>
      </c>
      <c r="M67" s="36">
        <f>SUM(M68)</f>
        <v>7</v>
      </c>
      <c r="N67" s="36">
        <f>SUM(N68)</f>
        <v>4</v>
      </c>
      <c r="O67" s="36">
        <f>SUM(O68)</f>
        <v>5</v>
      </c>
      <c r="P67" s="36">
        <f>SUM(P68)</f>
        <v>10</v>
      </c>
      <c r="Q67" s="36">
        <f>SUM(Q68)</f>
        <v>2</v>
      </c>
      <c r="T67" s="116" t="s">
        <v>160</v>
      </c>
      <c r="V67" s="2"/>
      <c r="W67" s="2"/>
      <c r="X67" s="2"/>
      <c r="Y67" s="2"/>
      <c r="Z67" s="2"/>
      <c r="AA67" s="2"/>
      <c r="AB67" s="68"/>
      <c r="AC67" s="68"/>
      <c r="AD67" s="68"/>
    </row>
    <row r="68" spans="1:30" ht="18.75" customHeight="1">
      <c r="A68" s="61"/>
      <c r="B68" s="60" t="s">
        <v>57</v>
      </c>
      <c r="C68" s="59">
        <f>SUM(D68:Q68)</f>
        <v>658</v>
      </c>
      <c r="D68" s="102" t="s">
        <v>123</v>
      </c>
      <c r="E68" s="58">
        <v>223</v>
      </c>
      <c r="F68" s="58">
        <v>3</v>
      </c>
      <c r="G68" s="58">
        <v>4</v>
      </c>
      <c r="H68" s="58">
        <v>166</v>
      </c>
      <c r="I68" s="58">
        <v>166</v>
      </c>
      <c r="J68" s="58">
        <v>47</v>
      </c>
      <c r="K68" s="58">
        <v>12</v>
      </c>
      <c r="L68" s="58">
        <v>9</v>
      </c>
      <c r="M68" s="58">
        <v>7</v>
      </c>
      <c r="N68" s="58">
        <v>4</v>
      </c>
      <c r="O68" s="58">
        <v>5</v>
      </c>
      <c r="P68" s="58">
        <v>10</v>
      </c>
      <c r="Q68" s="58">
        <v>2</v>
      </c>
      <c r="T68" s="117" t="s">
        <v>159</v>
      </c>
      <c r="U68" s="68"/>
      <c r="V68" s="2"/>
      <c r="W68" s="2"/>
      <c r="X68" s="2"/>
      <c r="Y68" s="2"/>
      <c r="Z68" s="2"/>
      <c r="AA68" s="2"/>
      <c r="AB68" s="68"/>
      <c r="AC68" s="68"/>
      <c r="AD68" s="68"/>
    </row>
    <row r="69" spans="1:30" ht="18.75" customHeight="1">
      <c r="A69" s="30" t="s">
        <v>122</v>
      </c>
      <c r="B69" s="68"/>
      <c r="C69" s="6"/>
      <c r="D69" s="6"/>
      <c r="E69" s="6"/>
      <c r="F69" s="6"/>
      <c r="G69" s="6"/>
      <c r="H69" s="6"/>
      <c r="I69" s="6"/>
      <c r="J69" s="6"/>
      <c r="K69" s="6"/>
      <c r="L69" s="6"/>
      <c r="M69" s="6"/>
      <c r="N69" s="6"/>
      <c r="O69" s="6"/>
      <c r="P69" s="6"/>
      <c r="Q69" s="6"/>
      <c r="T69" s="116" t="s">
        <v>158</v>
      </c>
      <c r="U69" s="68"/>
      <c r="V69" s="68"/>
      <c r="W69" s="68"/>
      <c r="X69" s="68"/>
      <c r="Y69" s="68"/>
      <c r="Z69" s="68"/>
      <c r="AA69" s="68"/>
      <c r="AB69" s="68"/>
      <c r="AC69" s="68"/>
      <c r="AD69" s="68"/>
    </row>
    <row r="70" spans="1:30" ht="18.75" customHeight="1">
      <c r="A70" s="68" t="s">
        <v>121</v>
      </c>
      <c r="C70" s="68"/>
      <c r="D70" s="68"/>
      <c r="E70" s="68"/>
      <c r="F70" s="68"/>
      <c r="G70" s="68"/>
      <c r="H70" s="68"/>
      <c r="I70" s="68"/>
      <c r="J70" s="68"/>
      <c r="K70" s="68"/>
      <c r="L70" s="68"/>
      <c r="M70" s="68"/>
      <c r="N70" s="68"/>
      <c r="O70" s="68"/>
      <c r="P70" s="68"/>
      <c r="Q70" s="68"/>
      <c r="T70" s="116" t="s">
        <v>157</v>
      </c>
      <c r="U70" s="68"/>
      <c r="V70" s="68"/>
      <c r="W70" s="68"/>
      <c r="X70" s="68"/>
      <c r="Y70" s="68"/>
      <c r="Z70" s="68"/>
      <c r="AA70" s="68"/>
      <c r="AB70" s="68"/>
      <c r="AC70" s="68"/>
      <c r="AD70" s="68"/>
    </row>
    <row r="71" spans="1:30" ht="18.75" customHeight="1">
      <c r="A71" s="68" t="s">
        <v>52</v>
      </c>
      <c r="B71" s="68"/>
      <c r="C71" s="68"/>
      <c r="D71" s="68"/>
      <c r="E71" s="68"/>
      <c r="F71" s="68"/>
      <c r="G71" s="68"/>
      <c r="H71" s="68"/>
      <c r="I71" s="68"/>
      <c r="J71" s="68"/>
      <c r="K71" s="68"/>
      <c r="L71" s="68"/>
      <c r="M71" s="68"/>
      <c r="N71" s="68"/>
      <c r="O71" s="68"/>
      <c r="P71" s="68"/>
      <c r="Q71" s="68"/>
      <c r="T71" s="68" t="s">
        <v>52</v>
      </c>
      <c r="U71" s="68"/>
      <c r="V71" s="68"/>
      <c r="W71" s="68"/>
      <c r="X71" s="68"/>
      <c r="Y71" s="68"/>
      <c r="Z71" s="68"/>
      <c r="AA71" s="68"/>
      <c r="AB71" s="68"/>
      <c r="AC71" s="68"/>
      <c r="AD71" s="68"/>
    </row>
  </sheetData>
  <sheetProtection/>
  <mergeCells count="48">
    <mergeCell ref="T3:AD3"/>
    <mergeCell ref="T4:AD4"/>
    <mergeCell ref="T19:U19"/>
    <mergeCell ref="T6:U7"/>
    <mergeCell ref="V6:X6"/>
    <mergeCell ref="Y6:AA6"/>
    <mergeCell ref="AB6:AD6"/>
    <mergeCell ref="T8:U8"/>
    <mergeCell ref="T10:U10"/>
    <mergeCell ref="T14:U14"/>
    <mergeCell ref="T65:U65"/>
    <mergeCell ref="T38:U38"/>
    <mergeCell ref="T45:U45"/>
    <mergeCell ref="T51:U51"/>
    <mergeCell ref="T59:U59"/>
    <mergeCell ref="T22:U22"/>
    <mergeCell ref="T15:U15"/>
    <mergeCell ref="T16:U16"/>
    <mergeCell ref="T12:U12"/>
    <mergeCell ref="T11:U11"/>
    <mergeCell ref="T13:U13"/>
    <mergeCell ref="T28:U28"/>
    <mergeCell ref="T17:U17"/>
    <mergeCell ref="A18:B18"/>
    <mergeCell ref="A17:B17"/>
    <mergeCell ref="A10:B10"/>
    <mergeCell ref="A14:B14"/>
    <mergeCell ref="A15:B15"/>
    <mergeCell ref="A16:B16"/>
    <mergeCell ref="A12:B12"/>
    <mergeCell ref="A13:B13"/>
    <mergeCell ref="A3:Q3"/>
    <mergeCell ref="A4:Q4"/>
    <mergeCell ref="A6:B9"/>
    <mergeCell ref="C6:C9"/>
    <mergeCell ref="D6:E6"/>
    <mergeCell ref="F6:Q6"/>
    <mergeCell ref="D7:D9"/>
    <mergeCell ref="F7:G7"/>
    <mergeCell ref="A67:B67"/>
    <mergeCell ref="A40:B40"/>
    <mergeCell ref="A47:B47"/>
    <mergeCell ref="A53:B53"/>
    <mergeCell ref="A61:B61"/>
    <mergeCell ref="A19:B19"/>
    <mergeCell ref="A21:B21"/>
    <mergeCell ref="A24:B24"/>
    <mergeCell ref="A30:B30"/>
  </mergeCells>
  <printOptions horizontalCentered="1" verticalCentered="1"/>
  <pageMargins left="0.3937007874015748" right="0.1968503937007874" top="0.3937007874015748" bottom="0.1968503937007874" header="0" footer="0"/>
  <pageSetup fitToHeight="1" fitToWidth="1" horizontalDpi="300" verticalDpi="300" orientation="landscape" paperSize="8" scale="63"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X68"/>
  <sheetViews>
    <sheetView showGridLines="0" defaultGridColor="0" zoomScale="75" zoomScaleNormal="75" zoomScalePageLayoutView="0" colorId="22" workbookViewId="0" topLeftCell="A1">
      <selection activeCell="A1" sqref="A1"/>
    </sheetView>
  </sheetViews>
  <sheetFormatPr defaultColWidth="10.59765625" defaultRowHeight="18.75" customHeight="1"/>
  <cols>
    <col min="1" max="1" width="3.09765625" style="1" customWidth="1"/>
    <col min="2" max="2" width="10.59765625" style="1" customWidth="1"/>
    <col min="3" max="4" width="11.69921875" style="1" customWidth="1"/>
    <col min="5" max="13" width="10.59765625" style="1" customWidth="1"/>
    <col min="14" max="14" width="3.09765625" style="1" customWidth="1"/>
    <col min="15" max="15" width="10.59765625" style="1" customWidth="1"/>
    <col min="16" max="16" width="11.69921875" style="1" customWidth="1"/>
    <col min="17" max="19" width="10.59765625" style="1" customWidth="1"/>
    <col min="20" max="20" width="12.5" style="1" customWidth="1"/>
    <col min="21" max="23" width="10.59765625" style="1" customWidth="1"/>
    <col min="24" max="24" width="11.69921875" style="1" customWidth="1"/>
    <col min="25" max="16384" width="10.59765625" style="1" customWidth="1"/>
  </cols>
  <sheetData>
    <row r="1" spans="1:24" ht="18.75" customHeight="1">
      <c r="A1" s="54" t="s">
        <v>167</v>
      </c>
      <c r="X1" s="98" t="s">
        <v>198</v>
      </c>
    </row>
    <row r="3" spans="1:24" ht="18.75" customHeight="1">
      <c r="A3" s="41" t="s">
        <v>182</v>
      </c>
      <c r="B3" s="41"/>
      <c r="C3" s="41"/>
      <c r="D3" s="41"/>
      <c r="E3" s="41"/>
      <c r="F3" s="41"/>
      <c r="G3" s="41"/>
      <c r="H3" s="41"/>
      <c r="I3" s="41"/>
      <c r="J3" s="41"/>
      <c r="K3" s="41"/>
      <c r="N3" s="41" t="s">
        <v>197</v>
      </c>
      <c r="O3" s="41"/>
      <c r="P3" s="41"/>
      <c r="Q3" s="41"/>
      <c r="R3" s="41"/>
      <c r="S3" s="41"/>
      <c r="T3" s="41"/>
      <c r="U3" s="41"/>
      <c r="V3" s="41"/>
      <c r="W3" s="41"/>
      <c r="X3" s="41"/>
    </row>
    <row r="4" spans="2:11" ht="18.75" customHeight="1" thickBot="1">
      <c r="B4" s="7"/>
      <c r="C4" s="7"/>
      <c r="D4" s="7"/>
      <c r="F4" s="7"/>
      <c r="G4" s="7"/>
      <c r="H4" s="7"/>
      <c r="I4" s="7"/>
      <c r="J4" s="7"/>
      <c r="K4" s="8" t="s">
        <v>181</v>
      </c>
    </row>
    <row r="5" spans="1:24" ht="18.75" customHeight="1">
      <c r="A5" s="92" t="s">
        <v>152</v>
      </c>
      <c r="B5" s="128"/>
      <c r="C5" s="48" t="s">
        <v>180</v>
      </c>
      <c r="D5" s="43"/>
      <c r="E5" s="43"/>
      <c r="F5" s="43"/>
      <c r="G5" s="43"/>
      <c r="H5" s="43"/>
      <c r="I5" s="49"/>
      <c r="J5" s="127" t="s">
        <v>179</v>
      </c>
      <c r="K5" s="126" t="s">
        <v>178</v>
      </c>
      <c r="N5" s="152" t="s">
        <v>196</v>
      </c>
      <c r="O5" s="151"/>
      <c r="P5" s="150" t="s">
        <v>195</v>
      </c>
      <c r="Q5" s="91" t="s">
        <v>194</v>
      </c>
      <c r="R5" s="91"/>
      <c r="S5" s="91"/>
      <c r="T5" s="91"/>
      <c r="U5" s="91"/>
      <c r="V5" s="91"/>
      <c r="W5" s="90"/>
      <c r="X5" s="149" t="s">
        <v>193</v>
      </c>
    </row>
    <row r="6" spans="1:24" ht="18.75" customHeight="1">
      <c r="A6" s="88"/>
      <c r="B6" s="87"/>
      <c r="C6" s="84" t="s">
        <v>177</v>
      </c>
      <c r="D6" s="84" t="s">
        <v>176</v>
      </c>
      <c r="E6" s="84" t="s">
        <v>175</v>
      </c>
      <c r="F6" s="125" t="s">
        <v>174</v>
      </c>
      <c r="G6" s="124"/>
      <c r="H6" s="124"/>
      <c r="I6" s="123"/>
      <c r="J6" s="111"/>
      <c r="K6" s="122" t="s">
        <v>173</v>
      </c>
      <c r="N6" s="148"/>
      <c r="O6" s="147"/>
      <c r="P6" s="146"/>
      <c r="Q6" s="115" t="s">
        <v>192</v>
      </c>
      <c r="R6" s="84" t="s">
        <v>191</v>
      </c>
      <c r="S6" s="84" t="s">
        <v>190</v>
      </c>
      <c r="T6" s="112" t="s">
        <v>189</v>
      </c>
      <c r="U6" s="115" t="s">
        <v>188</v>
      </c>
      <c r="V6" s="115" t="s">
        <v>187</v>
      </c>
      <c r="W6" s="145" t="s">
        <v>186</v>
      </c>
      <c r="X6" s="144"/>
    </row>
    <row r="7" spans="1:24" ht="18.75" customHeight="1">
      <c r="A7" s="79"/>
      <c r="B7" s="47"/>
      <c r="C7" s="78"/>
      <c r="D7" s="78"/>
      <c r="E7" s="78"/>
      <c r="F7" s="121"/>
      <c r="G7" s="120" t="s">
        <v>172</v>
      </c>
      <c r="H7" s="17" t="s">
        <v>171</v>
      </c>
      <c r="I7" s="17" t="s">
        <v>170</v>
      </c>
      <c r="J7" s="109"/>
      <c r="K7" s="119" t="s">
        <v>169</v>
      </c>
      <c r="N7" s="143"/>
      <c r="O7" s="142"/>
      <c r="P7" s="140"/>
      <c r="Q7" s="140"/>
      <c r="R7" s="45"/>
      <c r="S7" s="45"/>
      <c r="T7" s="141" t="s">
        <v>185</v>
      </c>
      <c r="U7" s="140"/>
      <c r="V7" s="140"/>
      <c r="W7" s="139"/>
      <c r="X7" s="139"/>
    </row>
    <row r="8" spans="1:24" ht="18.75" customHeight="1">
      <c r="A8" s="76" t="s">
        <v>124</v>
      </c>
      <c r="B8" s="105"/>
      <c r="C8" s="74">
        <f>SUM(C10:C19,C22,C28,C38,C45,C51,C59,C65)</f>
        <v>3720787</v>
      </c>
      <c r="D8" s="74">
        <f>SUM(D10:D19,D22,D28,D38,D45,D51,D59,D65)</f>
        <v>3221406</v>
      </c>
      <c r="E8" s="74">
        <f>SUM(E10:E19,E22,E28,E38,E45,E51,E59,E65)</f>
        <v>407217</v>
      </c>
      <c r="F8" s="74">
        <f>SUM(F10:F19,F22,F28,F38,F45,F51,F59,F65)</f>
        <v>92164</v>
      </c>
      <c r="G8" s="74">
        <f>SUM(G10:G19,G22,G28,G38,G45,G51,G59,G65)</f>
        <v>71910</v>
      </c>
      <c r="H8" s="74">
        <f>SUM(H10:H19,H22,H28,H38,H45,H51,H59,H65)</f>
        <v>287</v>
      </c>
      <c r="I8" s="74">
        <f>SUM(I10:I19,I22,I28,I38,I45,I51,I59,I65)</f>
        <v>16936</v>
      </c>
      <c r="J8" s="74">
        <f>SUM(J10:J19,J22,J28,J38,J45,J51,J59,J65)</f>
        <v>29288</v>
      </c>
      <c r="K8" s="74">
        <f>SUM(K10:K19,K22,K28,K38,K45,K51,K59,K65)</f>
        <v>43224</v>
      </c>
      <c r="N8" s="76" t="s">
        <v>107</v>
      </c>
      <c r="O8" s="105"/>
      <c r="P8" s="74">
        <f>SUM(P10:P19,P22,P28,P38,P45,P51,P59,P65)</f>
        <v>106</v>
      </c>
      <c r="Q8" s="74">
        <v>27</v>
      </c>
      <c r="R8" s="74">
        <f>SUM(R10:R19,R22,R28,R38,R45,R51,R59,R65)</f>
        <v>3</v>
      </c>
      <c r="S8" s="74">
        <v>34</v>
      </c>
      <c r="T8" s="131" t="s">
        <v>123</v>
      </c>
      <c r="U8" s="74">
        <f>SUM(U10:U19,U22,U28,U38,U45,U51,U59,U65)</f>
        <v>2</v>
      </c>
      <c r="V8" s="131" t="s">
        <v>123</v>
      </c>
      <c r="W8" s="74">
        <f>SUM(W10:W19,W22,W28,W38,W45,W51,W59,W65)</f>
        <v>21</v>
      </c>
      <c r="X8" s="74">
        <v>19</v>
      </c>
    </row>
    <row r="9" spans="1:24" ht="18.75" customHeight="1">
      <c r="A9" s="71"/>
      <c r="B9" s="70"/>
      <c r="C9" s="69"/>
      <c r="D9" s="69"/>
      <c r="E9" s="69"/>
      <c r="F9" s="69"/>
      <c r="G9" s="69"/>
      <c r="H9" s="69"/>
      <c r="I9" s="69"/>
      <c r="J9" s="69"/>
      <c r="K9" s="69"/>
      <c r="N9" s="95"/>
      <c r="O9" s="96"/>
      <c r="P9" s="104"/>
      <c r="Q9" s="69"/>
      <c r="R9" s="69"/>
      <c r="S9" s="69"/>
      <c r="T9" s="69"/>
      <c r="U9" s="69"/>
      <c r="V9" s="69"/>
      <c r="W9" s="69"/>
      <c r="X9" s="69"/>
    </row>
    <row r="10" spans="1:24" ht="18.75" customHeight="1">
      <c r="A10" s="63" t="s">
        <v>106</v>
      </c>
      <c r="B10" s="73"/>
      <c r="C10" s="72">
        <f>SUM(D10:F10)</f>
        <v>422280</v>
      </c>
      <c r="D10" s="36">
        <v>318843</v>
      </c>
      <c r="E10" s="36">
        <v>77208</v>
      </c>
      <c r="F10" s="36">
        <v>26229</v>
      </c>
      <c r="G10" s="36">
        <v>12852</v>
      </c>
      <c r="H10" s="37" t="s">
        <v>82</v>
      </c>
      <c r="I10" s="36">
        <v>12657</v>
      </c>
      <c r="J10" s="36">
        <v>1000</v>
      </c>
      <c r="K10" s="36">
        <v>2642</v>
      </c>
      <c r="N10" s="63" t="s">
        <v>106</v>
      </c>
      <c r="O10" s="62"/>
      <c r="P10" s="135">
        <f>SUM(Q10:X10)</f>
        <v>6</v>
      </c>
      <c r="Q10" s="131">
        <v>1</v>
      </c>
      <c r="R10" s="131" t="s">
        <v>123</v>
      </c>
      <c r="S10" s="131" t="s">
        <v>123</v>
      </c>
      <c r="T10" s="131" t="s">
        <v>123</v>
      </c>
      <c r="U10" s="131" t="s">
        <v>123</v>
      </c>
      <c r="V10" s="131" t="s">
        <v>123</v>
      </c>
      <c r="W10" s="71">
        <v>1</v>
      </c>
      <c r="X10" s="71">
        <v>4</v>
      </c>
    </row>
    <row r="11" spans="1:24" ht="18.75" customHeight="1">
      <c r="A11" s="63" t="s">
        <v>105</v>
      </c>
      <c r="B11" s="73"/>
      <c r="C11" s="72">
        <f>SUM(D11:F11)</f>
        <v>128838</v>
      </c>
      <c r="D11" s="36">
        <v>116805</v>
      </c>
      <c r="E11" s="36">
        <v>11433</v>
      </c>
      <c r="F11" s="36">
        <v>600</v>
      </c>
      <c r="G11" s="36">
        <v>498</v>
      </c>
      <c r="H11" s="37" t="s">
        <v>82</v>
      </c>
      <c r="I11" s="36">
        <v>20</v>
      </c>
      <c r="J11" s="36">
        <v>6725</v>
      </c>
      <c r="K11" s="36">
        <v>1565</v>
      </c>
      <c r="N11" s="63" t="s">
        <v>105</v>
      </c>
      <c r="O11" s="62"/>
      <c r="P11" s="135">
        <f>SUM(Q11:X11)</f>
        <v>4</v>
      </c>
      <c r="Q11" s="131">
        <v>2</v>
      </c>
      <c r="R11" s="131" t="s">
        <v>123</v>
      </c>
      <c r="S11" s="131">
        <v>1</v>
      </c>
      <c r="T11" s="131" t="s">
        <v>123</v>
      </c>
      <c r="U11" s="131" t="s">
        <v>123</v>
      </c>
      <c r="V11" s="131" t="s">
        <v>123</v>
      </c>
      <c r="W11" s="71">
        <v>1</v>
      </c>
      <c r="X11" s="131" t="s">
        <v>123</v>
      </c>
    </row>
    <row r="12" spans="1:24" ht="18.75" customHeight="1">
      <c r="A12" s="63" t="s">
        <v>104</v>
      </c>
      <c r="B12" s="73"/>
      <c r="C12" s="72">
        <f>SUM(D12:F12)</f>
        <v>359974</v>
      </c>
      <c r="D12" s="36">
        <v>336956</v>
      </c>
      <c r="E12" s="36">
        <v>19845</v>
      </c>
      <c r="F12" s="36">
        <v>3173</v>
      </c>
      <c r="G12" s="36">
        <v>1043</v>
      </c>
      <c r="H12" s="36">
        <v>30</v>
      </c>
      <c r="I12" s="36">
        <v>2036</v>
      </c>
      <c r="J12" s="36">
        <v>3114</v>
      </c>
      <c r="K12" s="36">
        <v>2173</v>
      </c>
      <c r="N12" s="63" t="s">
        <v>104</v>
      </c>
      <c r="O12" s="62"/>
      <c r="P12" s="135">
        <f>SUM(Q12:X12)</f>
        <v>4</v>
      </c>
      <c r="Q12" s="131" t="s">
        <v>123</v>
      </c>
      <c r="R12" s="131" t="s">
        <v>123</v>
      </c>
      <c r="S12" s="71">
        <v>3</v>
      </c>
      <c r="T12" s="131" t="s">
        <v>123</v>
      </c>
      <c r="U12" s="131" t="s">
        <v>123</v>
      </c>
      <c r="V12" s="131" t="s">
        <v>123</v>
      </c>
      <c r="W12" s="131">
        <v>1</v>
      </c>
      <c r="X12" s="131" t="s">
        <v>123</v>
      </c>
    </row>
    <row r="13" spans="1:24" ht="18.75" customHeight="1">
      <c r="A13" s="63" t="s">
        <v>103</v>
      </c>
      <c r="B13" s="73"/>
      <c r="C13" s="72">
        <f>SUM(D13:F13)</f>
        <v>113678</v>
      </c>
      <c r="D13" s="36">
        <v>97648</v>
      </c>
      <c r="E13" s="36">
        <v>12724</v>
      </c>
      <c r="F13" s="36">
        <v>3306</v>
      </c>
      <c r="G13" s="36">
        <v>3173</v>
      </c>
      <c r="H13" s="36">
        <v>10</v>
      </c>
      <c r="I13" s="36">
        <v>23</v>
      </c>
      <c r="J13" s="36">
        <v>826</v>
      </c>
      <c r="K13" s="36">
        <v>4797</v>
      </c>
      <c r="N13" s="138" t="s">
        <v>184</v>
      </c>
      <c r="O13" s="62"/>
      <c r="P13" s="131" t="s">
        <v>123</v>
      </c>
      <c r="Q13" s="131" t="s">
        <v>123</v>
      </c>
      <c r="R13" s="131" t="s">
        <v>123</v>
      </c>
      <c r="S13" s="131" t="s">
        <v>123</v>
      </c>
      <c r="T13" s="131" t="s">
        <v>123</v>
      </c>
      <c r="U13" s="131" t="s">
        <v>123</v>
      </c>
      <c r="V13" s="131" t="s">
        <v>123</v>
      </c>
      <c r="W13" s="131" t="s">
        <v>123</v>
      </c>
      <c r="X13" s="131" t="s">
        <v>123</v>
      </c>
    </row>
    <row r="14" spans="1:24" ht="18.75" customHeight="1">
      <c r="A14" s="63" t="s">
        <v>102</v>
      </c>
      <c r="B14" s="73"/>
      <c r="C14" s="72">
        <f>SUM(D14:F14)</f>
        <v>161447</v>
      </c>
      <c r="D14" s="36">
        <v>108402</v>
      </c>
      <c r="E14" s="36">
        <v>48687</v>
      </c>
      <c r="F14" s="36">
        <v>4358</v>
      </c>
      <c r="G14" s="36">
        <v>3634</v>
      </c>
      <c r="H14" s="37" t="s">
        <v>82</v>
      </c>
      <c r="I14" s="36">
        <v>562</v>
      </c>
      <c r="J14" s="36">
        <v>5604</v>
      </c>
      <c r="K14" s="36">
        <v>3862</v>
      </c>
      <c r="N14" s="63" t="s">
        <v>102</v>
      </c>
      <c r="O14" s="62"/>
      <c r="P14" s="135">
        <f>SUM(Q14:X14)</f>
        <v>3</v>
      </c>
      <c r="Q14" s="131" t="s">
        <v>123</v>
      </c>
      <c r="R14" s="131" t="s">
        <v>123</v>
      </c>
      <c r="S14" s="131">
        <v>2</v>
      </c>
      <c r="T14" s="131" t="s">
        <v>123</v>
      </c>
      <c r="U14" s="131" t="s">
        <v>123</v>
      </c>
      <c r="V14" s="131" t="s">
        <v>123</v>
      </c>
      <c r="W14" s="71">
        <v>1</v>
      </c>
      <c r="X14" s="131" t="s">
        <v>123</v>
      </c>
    </row>
    <row r="15" spans="1:24" ht="18.75" customHeight="1">
      <c r="A15" s="63" t="s">
        <v>101</v>
      </c>
      <c r="B15" s="73"/>
      <c r="C15" s="72">
        <f>SUM(D15:F15)</f>
        <v>318025</v>
      </c>
      <c r="D15" s="36">
        <v>294819</v>
      </c>
      <c r="E15" s="36">
        <v>12489</v>
      </c>
      <c r="F15" s="36">
        <v>10717</v>
      </c>
      <c r="G15" s="36">
        <v>10364</v>
      </c>
      <c r="H15" s="36">
        <v>197</v>
      </c>
      <c r="I15" s="36">
        <v>88</v>
      </c>
      <c r="J15" s="36">
        <v>82</v>
      </c>
      <c r="K15" s="36">
        <v>914</v>
      </c>
      <c r="N15" s="63" t="s">
        <v>101</v>
      </c>
      <c r="O15" s="62"/>
      <c r="P15" s="135">
        <f>SUM(Q15:X15)</f>
        <v>3</v>
      </c>
      <c r="Q15" s="71">
        <v>2</v>
      </c>
      <c r="R15" s="131" t="s">
        <v>123</v>
      </c>
      <c r="S15" s="71">
        <v>1</v>
      </c>
      <c r="T15" s="131" t="s">
        <v>123</v>
      </c>
      <c r="U15" s="131" t="s">
        <v>123</v>
      </c>
      <c r="V15" s="131" t="s">
        <v>123</v>
      </c>
      <c r="W15" s="131" t="s">
        <v>123</v>
      </c>
      <c r="X15" s="131" t="s">
        <v>123</v>
      </c>
    </row>
    <row r="16" spans="1:24" ht="18.75" customHeight="1">
      <c r="A16" s="63" t="s">
        <v>100</v>
      </c>
      <c r="B16" s="73"/>
      <c r="C16" s="72">
        <f>SUM(D16:F16)</f>
        <v>217619</v>
      </c>
      <c r="D16" s="36">
        <v>202940</v>
      </c>
      <c r="E16" s="36">
        <v>13732</v>
      </c>
      <c r="F16" s="36">
        <v>947</v>
      </c>
      <c r="G16" s="36">
        <v>845</v>
      </c>
      <c r="H16" s="37" t="s">
        <v>82</v>
      </c>
      <c r="I16" s="36">
        <v>25</v>
      </c>
      <c r="J16" s="36">
        <v>206</v>
      </c>
      <c r="K16" s="36">
        <v>267</v>
      </c>
      <c r="N16" s="63" t="s">
        <v>100</v>
      </c>
      <c r="O16" s="62"/>
      <c r="P16" s="135">
        <v>2</v>
      </c>
      <c r="Q16" s="137" t="s">
        <v>183</v>
      </c>
      <c r="R16" s="131" t="s">
        <v>123</v>
      </c>
      <c r="S16" s="136" t="s">
        <v>183</v>
      </c>
      <c r="T16" s="131" t="s">
        <v>123</v>
      </c>
      <c r="U16" s="131" t="s">
        <v>123</v>
      </c>
      <c r="V16" s="131" t="s">
        <v>123</v>
      </c>
      <c r="W16" s="131" t="s">
        <v>183</v>
      </c>
      <c r="X16" s="131" t="s">
        <v>183</v>
      </c>
    </row>
    <row r="17" spans="1:24" ht="18.75" customHeight="1">
      <c r="A17" s="63" t="s">
        <v>99</v>
      </c>
      <c r="B17" s="73"/>
      <c r="C17" s="72">
        <f>SUM(D17:F17)</f>
        <v>288693</v>
      </c>
      <c r="D17" s="36">
        <v>281830</v>
      </c>
      <c r="E17" s="36">
        <v>4361</v>
      </c>
      <c r="F17" s="36">
        <v>2502</v>
      </c>
      <c r="G17" s="36">
        <v>2397</v>
      </c>
      <c r="H17" s="37" t="s">
        <v>82</v>
      </c>
      <c r="I17" s="36">
        <v>62</v>
      </c>
      <c r="J17" s="36">
        <v>288</v>
      </c>
      <c r="K17" s="36">
        <v>22</v>
      </c>
      <c r="N17" s="63" t="s">
        <v>99</v>
      </c>
      <c r="O17" s="62"/>
      <c r="P17" s="135">
        <f>SUM(Q17:X17)</f>
        <v>13</v>
      </c>
      <c r="Q17" s="131" t="s">
        <v>123</v>
      </c>
      <c r="R17" s="131" t="s">
        <v>123</v>
      </c>
      <c r="S17" s="71">
        <v>3</v>
      </c>
      <c r="T17" s="131" t="s">
        <v>123</v>
      </c>
      <c r="U17" s="131" t="s">
        <v>123</v>
      </c>
      <c r="V17" s="131" t="s">
        <v>123</v>
      </c>
      <c r="W17" s="71">
        <v>9</v>
      </c>
      <c r="X17" s="71">
        <v>1</v>
      </c>
    </row>
    <row r="18" spans="1:24" ht="18.75" customHeight="1">
      <c r="A18" s="71"/>
      <c r="B18" s="70"/>
      <c r="C18" s="69"/>
      <c r="D18" s="69"/>
      <c r="E18" s="69"/>
      <c r="F18" s="69"/>
      <c r="G18" s="69"/>
      <c r="H18" s="69"/>
      <c r="I18" s="69"/>
      <c r="J18" s="69"/>
      <c r="K18" s="69"/>
      <c r="N18" s="95"/>
      <c r="O18" s="96"/>
      <c r="P18" s="69"/>
      <c r="Q18" s="69"/>
      <c r="R18" s="69"/>
      <c r="S18" s="69"/>
      <c r="T18" s="69"/>
      <c r="U18" s="69"/>
      <c r="V18" s="69"/>
      <c r="W18" s="69"/>
      <c r="X18" s="69"/>
    </row>
    <row r="19" spans="1:24" ht="18.75" customHeight="1">
      <c r="A19" s="63" t="s">
        <v>98</v>
      </c>
      <c r="B19" s="73"/>
      <c r="C19" s="36">
        <f>SUM(C20)</f>
        <v>5777</v>
      </c>
      <c r="D19" s="36">
        <f>SUM(D20)</f>
        <v>5355</v>
      </c>
      <c r="E19" s="36">
        <f>SUM(E20)</f>
        <v>400</v>
      </c>
      <c r="F19" s="36">
        <f>SUM(F20)</f>
        <v>22</v>
      </c>
      <c r="G19" s="36">
        <f>SUM(G20)</f>
        <v>22</v>
      </c>
      <c r="H19" s="37" t="s">
        <v>82</v>
      </c>
      <c r="I19" s="37" t="s">
        <v>82</v>
      </c>
      <c r="J19" s="36">
        <f>SUM(J20)</f>
        <v>22</v>
      </c>
      <c r="K19" s="36">
        <f>SUM(K20)</f>
        <v>624</v>
      </c>
      <c r="N19" s="63" t="s">
        <v>98</v>
      </c>
      <c r="O19" s="62"/>
      <c r="P19" s="131" t="s">
        <v>123</v>
      </c>
      <c r="Q19" s="131" t="s">
        <v>123</v>
      </c>
      <c r="R19" s="131" t="s">
        <v>123</v>
      </c>
      <c r="S19" s="131" t="s">
        <v>123</v>
      </c>
      <c r="T19" s="131" t="s">
        <v>123</v>
      </c>
      <c r="U19" s="131" t="s">
        <v>123</v>
      </c>
      <c r="V19" s="131" t="s">
        <v>123</v>
      </c>
      <c r="W19" s="131" t="s">
        <v>123</v>
      </c>
      <c r="X19" s="131" t="s">
        <v>123</v>
      </c>
    </row>
    <row r="20" spans="1:24" ht="18.75" customHeight="1">
      <c r="A20" s="66"/>
      <c r="B20" s="65" t="s">
        <v>97</v>
      </c>
      <c r="C20" s="32">
        <f>SUM(D20:F20)</f>
        <v>5777</v>
      </c>
      <c r="D20" s="35">
        <v>5355</v>
      </c>
      <c r="E20" s="35">
        <v>400</v>
      </c>
      <c r="F20" s="35">
        <v>22</v>
      </c>
      <c r="G20" s="35">
        <v>22</v>
      </c>
      <c r="H20" s="67" t="s">
        <v>123</v>
      </c>
      <c r="I20" s="67" t="s">
        <v>123</v>
      </c>
      <c r="J20" s="35">
        <v>22</v>
      </c>
      <c r="K20" s="35">
        <v>624</v>
      </c>
      <c r="N20" s="66"/>
      <c r="O20" s="65" t="s">
        <v>97</v>
      </c>
      <c r="P20" s="132" t="s">
        <v>123</v>
      </c>
      <c r="Q20" s="132" t="s">
        <v>123</v>
      </c>
      <c r="R20" s="132" t="s">
        <v>123</v>
      </c>
      <c r="S20" s="132" t="s">
        <v>123</v>
      </c>
      <c r="T20" s="132" t="s">
        <v>123</v>
      </c>
      <c r="U20" s="132" t="s">
        <v>123</v>
      </c>
      <c r="V20" s="132" t="s">
        <v>123</v>
      </c>
      <c r="W20" s="132" t="s">
        <v>123</v>
      </c>
      <c r="X20" s="132" t="s">
        <v>123</v>
      </c>
    </row>
    <row r="21" spans="1:24" ht="18.75" customHeight="1">
      <c r="A21" s="66"/>
      <c r="B21" s="65"/>
      <c r="C21" s="64"/>
      <c r="D21" s="64"/>
      <c r="E21" s="64"/>
      <c r="F21" s="64"/>
      <c r="G21" s="64"/>
      <c r="H21" s="64"/>
      <c r="I21" s="64"/>
      <c r="J21" s="64"/>
      <c r="K21" s="64"/>
      <c r="N21" s="66"/>
      <c r="O21" s="65"/>
      <c r="P21" s="64"/>
      <c r="Q21" s="64"/>
      <c r="R21" s="64"/>
      <c r="S21" s="64"/>
      <c r="T21" s="64"/>
      <c r="U21" s="64"/>
      <c r="V21" s="64"/>
      <c r="W21" s="64"/>
      <c r="X21" s="64"/>
    </row>
    <row r="22" spans="1:24" ht="18.75" customHeight="1">
      <c r="A22" s="63" t="s">
        <v>96</v>
      </c>
      <c r="B22" s="73"/>
      <c r="C22" s="36">
        <f>SUM(C23:C26)</f>
        <v>246701</v>
      </c>
      <c r="D22" s="36">
        <f>SUM(D23:D26)</f>
        <v>242271</v>
      </c>
      <c r="E22" s="36">
        <f>SUM(E23:E26)</f>
        <v>3699</v>
      </c>
      <c r="F22" s="36">
        <f>SUM(F23:F26)</f>
        <v>731</v>
      </c>
      <c r="G22" s="36">
        <f>SUM(G23:G26)</f>
        <v>637</v>
      </c>
      <c r="H22" s="37" t="s">
        <v>82</v>
      </c>
      <c r="I22" s="36">
        <f>SUM(I23:I26)</f>
        <v>17</v>
      </c>
      <c r="J22" s="36">
        <f>SUM(J23:J26)</f>
        <v>13</v>
      </c>
      <c r="K22" s="36">
        <f>SUM(K23:K26)</f>
        <v>423</v>
      </c>
      <c r="N22" s="134" t="s">
        <v>96</v>
      </c>
      <c r="O22" s="62"/>
      <c r="P22" s="36">
        <f>SUM(P23:P26)</f>
        <v>8</v>
      </c>
      <c r="Q22" s="36">
        <v>2</v>
      </c>
      <c r="R22" s="131" t="s">
        <v>123</v>
      </c>
      <c r="S22" s="36">
        <v>4</v>
      </c>
      <c r="T22" s="131" t="s">
        <v>123</v>
      </c>
      <c r="U22" s="131" t="s">
        <v>123</v>
      </c>
      <c r="V22" s="131" t="s">
        <v>123</v>
      </c>
      <c r="W22" s="131" t="s">
        <v>123</v>
      </c>
      <c r="X22" s="36">
        <v>2</v>
      </c>
    </row>
    <row r="23" spans="1:24" ht="18.75" customHeight="1">
      <c r="A23" s="66"/>
      <c r="B23" s="65" t="s">
        <v>95</v>
      </c>
      <c r="C23" s="32">
        <f>SUM(D23:F23)</f>
        <v>55967</v>
      </c>
      <c r="D23" s="35">
        <v>54364</v>
      </c>
      <c r="E23" s="35">
        <v>1565</v>
      </c>
      <c r="F23" s="35">
        <v>38</v>
      </c>
      <c r="G23" s="35">
        <v>23</v>
      </c>
      <c r="H23" s="67" t="s">
        <v>123</v>
      </c>
      <c r="I23" s="67" t="s">
        <v>123</v>
      </c>
      <c r="J23" s="67" t="s">
        <v>123</v>
      </c>
      <c r="K23" s="35">
        <v>11</v>
      </c>
      <c r="N23" s="66"/>
      <c r="O23" s="65" t="s">
        <v>95</v>
      </c>
      <c r="P23" s="133">
        <f>SUM(Q23:X23)</f>
        <v>3</v>
      </c>
      <c r="Q23" s="132" t="s">
        <v>123</v>
      </c>
      <c r="R23" s="132" t="s">
        <v>123</v>
      </c>
      <c r="S23" s="132">
        <v>3</v>
      </c>
      <c r="T23" s="132" t="s">
        <v>123</v>
      </c>
      <c r="U23" s="132" t="s">
        <v>123</v>
      </c>
      <c r="V23" s="132" t="s">
        <v>123</v>
      </c>
      <c r="W23" s="132" t="s">
        <v>123</v>
      </c>
      <c r="X23" s="132" t="s">
        <v>123</v>
      </c>
    </row>
    <row r="24" spans="1:24" ht="18.75" customHeight="1">
      <c r="A24" s="66"/>
      <c r="B24" s="65" t="s">
        <v>94</v>
      </c>
      <c r="C24" s="32">
        <f>SUM(D24:F24)</f>
        <v>53080</v>
      </c>
      <c r="D24" s="35">
        <v>52482</v>
      </c>
      <c r="E24" s="35">
        <v>589</v>
      </c>
      <c r="F24" s="35">
        <v>9</v>
      </c>
      <c r="G24" s="35">
        <v>9</v>
      </c>
      <c r="H24" s="67" t="s">
        <v>123</v>
      </c>
      <c r="I24" s="67" t="s">
        <v>123</v>
      </c>
      <c r="J24" s="35">
        <v>10</v>
      </c>
      <c r="K24" s="35">
        <v>6</v>
      </c>
      <c r="N24" s="66"/>
      <c r="O24" s="65" t="s">
        <v>94</v>
      </c>
      <c r="P24" s="133">
        <v>1</v>
      </c>
      <c r="Q24" s="132" t="s">
        <v>183</v>
      </c>
      <c r="R24" s="132" t="s">
        <v>123</v>
      </c>
      <c r="S24" s="132" t="s">
        <v>183</v>
      </c>
      <c r="T24" s="132" t="s">
        <v>123</v>
      </c>
      <c r="U24" s="132" t="s">
        <v>123</v>
      </c>
      <c r="V24" s="132" t="s">
        <v>123</v>
      </c>
      <c r="W24" s="132" t="s">
        <v>123</v>
      </c>
      <c r="X24" s="132" t="s">
        <v>183</v>
      </c>
    </row>
    <row r="25" spans="1:24" ht="18.75" customHeight="1">
      <c r="A25" s="66"/>
      <c r="B25" s="65" t="s">
        <v>93</v>
      </c>
      <c r="C25" s="32">
        <f>SUM(D25:F25)</f>
        <v>55617</v>
      </c>
      <c r="D25" s="35">
        <v>55080</v>
      </c>
      <c r="E25" s="35">
        <v>400</v>
      </c>
      <c r="F25" s="35">
        <v>137</v>
      </c>
      <c r="G25" s="35">
        <v>111</v>
      </c>
      <c r="H25" s="67" t="s">
        <v>123</v>
      </c>
      <c r="I25" s="67">
        <v>13</v>
      </c>
      <c r="J25" s="35">
        <v>3</v>
      </c>
      <c r="K25" s="35">
        <v>398</v>
      </c>
      <c r="N25" s="66"/>
      <c r="O25" s="65" t="s">
        <v>93</v>
      </c>
      <c r="P25" s="133">
        <v>3</v>
      </c>
      <c r="Q25" s="132" t="s">
        <v>183</v>
      </c>
      <c r="R25" s="132" t="s">
        <v>123</v>
      </c>
      <c r="S25" s="132" t="s">
        <v>123</v>
      </c>
      <c r="T25" s="132" t="s">
        <v>123</v>
      </c>
      <c r="U25" s="132" t="s">
        <v>123</v>
      </c>
      <c r="V25" s="132" t="s">
        <v>123</v>
      </c>
      <c r="W25" s="132" t="s">
        <v>123</v>
      </c>
      <c r="X25" s="132" t="s">
        <v>183</v>
      </c>
    </row>
    <row r="26" spans="1:24" ht="18.75" customHeight="1">
      <c r="A26" s="66"/>
      <c r="B26" s="65" t="s">
        <v>92</v>
      </c>
      <c r="C26" s="32">
        <f>SUM(D26:F26)</f>
        <v>82037</v>
      </c>
      <c r="D26" s="35">
        <v>80345</v>
      </c>
      <c r="E26" s="35">
        <v>1145</v>
      </c>
      <c r="F26" s="35">
        <v>547</v>
      </c>
      <c r="G26" s="35">
        <v>494</v>
      </c>
      <c r="H26" s="67" t="s">
        <v>123</v>
      </c>
      <c r="I26" s="67">
        <v>4</v>
      </c>
      <c r="J26" s="67" t="s">
        <v>123</v>
      </c>
      <c r="K26" s="35">
        <v>8</v>
      </c>
      <c r="N26" s="66"/>
      <c r="O26" s="65" t="s">
        <v>92</v>
      </c>
      <c r="P26" s="133">
        <v>1</v>
      </c>
      <c r="Q26" s="132" t="s">
        <v>183</v>
      </c>
      <c r="R26" s="132" t="s">
        <v>123</v>
      </c>
      <c r="S26" s="132" t="s">
        <v>183</v>
      </c>
      <c r="T26" s="132" t="s">
        <v>123</v>
      </c>
      <c r="U26" s="132" t="s">
        <v>123</v>
      </c>
      <c r="V26" s="132" t="s">
        <v>123</v>
      </c>
      <c r="W26" s="132" t="s">
        <v>123</v>
      </c>
      <c r="X26" s="132" t="s">
        <v>183</v>
      </c>
    </row>
    <row r="27" spans="1:24" ht="18.75" customHeight="1">
      <c r="A27" s="66"/>
      <c r="B27" s="65"/>
      <c r="C27" s="64"/>
      <c r="D27" s="64"/>
      <c r="E27" s="64"/>
      <c r="F27" s="64"/>
      <c r="G27" s="64"/>
      <c r="H27" s="64"/>
      <c r="I27" s="64"/>
      <c r="J27" s="64"/>
      <c r="K27" s="64"/>
      <c r="N27" s="66"/>
      <c r="O27" s="65"/>
      <c r="P27" s="64"/>
      <c r="Q27" s="64"/>
      <c r="R27" s="64"/>
      <c r="S27" s="64"/>
      <c r="T27" s="64"/>
      <c r="U27" s="64"/>
      <c r="V27" s="64"/>
      <c r="W27" s="64"/>
      <c r="X27" s="64"/>
    </row>
    <row r="28" spans="1:24" ht="18.75" customHeight="1">
      <c r="A28" s="63" t="s">
        <v>91</v>
      </c>
      <c r="B28" s="73"/>
      <c r="C28" s="36">
        <f>SUM(C29:C36)</f>
        <v>186550</v>
      </c>
      <c r="D28" s="36">
        <f>SUM(D29:D36)</f>
        <v>180985</v>
      </c>
      <c r="E28" s="36">
        <f>SUM(E29:E36)</f>
        <v>4270</v>
      </c>
      <c r="F28" s="36">
        <f>SUM(F29:F36)</f>
        <v>1295</v>
      </c>
      <c r="G28" s="36">
        <f>SUM(G29:G36)</f>
        <v>1020</v>
      </c>
      <c r="H28" s="37" t="s">
        <v>82</v>
      </c>
      <c r="I28" s="36">
        <f>SUM(I29:I36)</f>
        <v>81</v>
      </c>
      <c r="J28" s="36">
        <f>SUM(J29:J36)</f>
        <v>180</v>
      </c>
      <c r="K28" s="36">
        <f>SUM(K29:K36)</f>
        <v>4691</v>
      </c>
      <c r="N28" s="63" t="s">
        <v>91</v>
      </c>
      <c r="O28" s="62"/>
      <c r="P28" s="36">
        <f>SUM(P29:P36)</f>
        <v>17</v>
      </c>
      <c r="Q28" s="36">
        <v>4</v>
      </c>
      <c r="R28" s="36">
        <v>1</v>
      </c>
      <c r="S28" s="36">
        <v>6</v>
      </c>
      <c r="T28" s="131" t="s">
        <v>123</v>
      </c>
      <c r="U28" s="131" t="s">
        <v>123</v>
      </c>
      <c r="V28" s="131" t="s">
        <v>123</v>
      </c>
      <c r="W28" s="36">
        <v>5</v>
      </c>
      <c r="X28" s="36">
        <v>1</v>
      </c>
    </row>
    <row r="29" spans="1:24" ht="18.75" customHeight="1">
      <c r="A29" s="66"/>
      <c r="B29" s="65" t="s">
        <v>90</v>
      </c>
      <c r="C29" s="32">
        <f>SUM(D29:F29)</f>
        <v>24792</v>
      </c>
      <c r="D29" s="35">
        <v>24436</v>
      </c>
      <c r="E29" s="35">
        <v>334</v>
      </c>
      <c r="F29" s="35">
        <v>22</v>
      </c>
      <c r="G29" s="35">
        <v>22</v>
      </c>
      <c r="H29" s="67" t="s">
        <v>123</v>
      </c>
      <c r="I29" s="67" t="s">
        <v>123</v>
      </c>
      <c r="J29" s="67" t="s">
        <v>123</v>
      </c>
      <c r="K29" s="67" t="s">
        <v>123</v>
      </c>
      <c r="N29" s="66"/>
      <c r="O29" s="65" t="s">
        <v>90</v>
      </c>
      <c r="P29" s="133">
        <v>1</v>
      </c>
      <c r="Q29" s="132" t="s">
        <v>183</v>
      </c>
      <c r="R29" s="132" t="s">
        <v>183</v>
      </c>
      <c r="S29" s="132" t="s">
        <v>183</v>
      </c>
      <c r="T29" s="132" t="s">
        <v>123</v>
      </c>
      <c r="U29" s="132" t="s">
        <v>123</v>
      </c>
      <c r="V29" s="132" t="s">
        <v>123</v>
      </c>
      <c r="W29" s="132" t="s">
        <v>183</v>
      </c>
      <c r="X29" s="132" t="s">
        <v>183</v>
      </c>
    </row>
    <row r="30" spans="1:24" ht="18.75" customHeight="1">
      <c r="A30" s="66"/>
      <c r="B30" s="65" t="s">
        <v>89</v>
      </c>
      <c r="C30" s="32">
        <f>SUM(D30:F30)</f>
        <v>66035</v>
      </c>
      <c r="D30" s="35">
        <v>65480</v>
      </c>
      <c r="E30" s="35">
        <v>101</v>
      </c>
      <c r="F30" s="35">
        <v>454</v>
      </c>
      <c r="G30" s="35">
        <v>363</v>
      </c>
      <c r="H30" s="67" t="s">
        <v>123</v>
      </c>
      <c r="I30" s="35">
        <v>50</v>
      </c>
      <c r="J30" s="67">
        <v>101</v>
      </c>
      <c r="K30" s="35">
        <v>461</v>
      </c>
      <c r="N30" s="66"/>
      <c r="O30" s="65" t="s">
        <v>89</v>
      </c>
      <c r="P30" s="133">
        <f>SUM(Q30:X30)</f>
        <v>3</v>
      </c>
      <c r="Q30" s="132">
        <v>1</v>
      </c>
      <c r="R30" s="132" t="s">
        <v>123</v>
      </c>
      <c r="S30" s="132">
        <v>1</v>
      </c>
      <c r="T30" s="132" t="s">
        <v>123</v>
      </c>
      <c r="U30" s="132" t="s">
        <v>123</v>
      </c>
      <c r="V30" s="132" t="s">
        <v>123</v>
      </c>
      <c r="W30" s="132">
        <v>1</v>
      </c>
      <c r="X30" s="132" t="s">
        <v>123</v>
      </c>
    </row>
    <row r="31" spans="1:24" ht="18.75" customHeight="1">
      <c r="A31" s="66"/>
      <c r="B31" s="65" t="s">
        <v>88</v>
      </c>
      <c r="C31" s="32">
        <f>SUM(D31:F31)</f>
        <v>34571</v>
      </c>
      <c r="D31" s="35">
        <v>33600</v>
      </c>
      <c r="E31" s="35">
        <v>428</v>
      </c>
      <c r="F31" s="35">
        <v>543</v>
      </c>
      <c r="G31" s="35">
        <v>481</v>
      </c>
      <c r="H31" s="67" t="s">
        <v>123</v>
      </c>
      <c r="I31" s="35">
        <v>19</v>
      </c>
      <c r="J31" s="67" t="s">
        <v>123</v>
      </c>
      <c r="K31" s="35">
        <v>13</v>
      </c>
      <c r="N31" s="66"/>
      <c r="O31" s="65" t="s">
        <v>88</v>
      </c>
      <c r="P31" s="133">
        <v>3</v>
      </c>
      <c r="Q31" s="132" t="s">
        <v>123</v>
      </c>
      <c r="R31" s="132" t="s">
        <v>123</v>
      </c>
      <c r="S31" s="132" t="s">
        <v>183</v>
      </c>
      <c r="T31" s="132" t="s">
        <v>123</v>
      </c>
      <c r="U31" s="132" t="s">
        <v>123</v>
      </c>
      <c r="V31" s="132" t="s">
        <v>123</v>
      </c>
      <c r="W31" s="132" t="s">
        <v>123</v>
      </c>
      <c r="X31" s="132" t="s">
        <v>183</v>
      </c>
    </row>
    <row r="32" spans="1:24" ht="18.75" customHeight="1">
      <c r="A32" s="66"/>
      <c r="B32" s="65" t="s">
        <v>87</v>
      </c>
      <c r="C32" s="32">
        <f>SUM(D32:F32)</f>
        <v>5513</v>
      </c>
      <c r="D32" s="35">
        <v>4903</v>
      </c>
      <c r="E32" s="35">
        <v>579</v>
      </c>
      <c r="F32" s="35">
        <v>31</v>
      </c>
      <c r="G32" s="67" t="s">
        <v>123</v>
      </c>
      <c r="H32" s="67" t="s">
        <v>123</v>
      </c>
      <c r="I32" s="35">
        <v>5</v>
      </c>
      <c r="J32" s="67" t="s">
        <v>123</v>
      </c>
      <c r="K32" s="35">
        <v>1538</v>
      </c>
      <c r="N32" s="66"/>
      <c r="O32" s="65" t="s">
        <v>87</v>
      </c>
      <c r="P32" s="133">
        <f>SUM(Q32:X32)</f>
        <v>3</v>
      </c>
      <c r="Q32" s="132">
        <v>1</v>
      </c>
      <c r="R32" s="132" t="s">
        <v>123</v>
      </c>
      <c r="S32" s="132">
        <v>1</v>
      </c>
      <c r="T32" s="132" t="s">
        <v>123</v>
      </c>
      <c r="U32" s="132" t="s">
        <v>123</v>
      </c>
      <c r="V32" s="132" t="s">
        <v>123</v>
      </c>
      <c r="W32" s="132">
        <v>1</v>
      </c>
      <c r="X32" s="132" t="s">
        <v>123</v>
      </c>
    </row>
    <row r="33" spans="1:24" ht="18.75" customHeight="1">
      <c r="A33" s="66"/>
      <c r="B33" s="65" t="s">
        <v>86</v>
      </c>
      <c r="C33" s="32">
        <f>SUM(D33:F33)</f>
        <v>6139</v>
      </c>
      <c r="D33" s="35">
        <v>5371</v>
      </c>
      <c r="E33" s="35">
        <v>722</v>
      </c>
      <c r="F33" s="35">
        <v>46</v>
      </c>
      <c r="G33" s="35">
        <v>22</v>
      </c>
      <c r="H33" s="67" t="s">
        <v>123</v>
      </c>
      <c r="I33" s="67" t="s">
        <v>123</v>
      </c>
      <c r="J33" s="67">
        <v>10</v>
      </c>
      <c r="K33" s="35">
        <v>1279</v>
      </c>
      <c r="N33" s="66"/>
      <c r="O33" s="65" t="s">
        <v>86</v>
      </c>
      <c r="P33" s="133">
        <v>1</v>
      </c>
      <c r="Q33" s="132" t="s">
        <v>183</v>
      </c>
      <c r="R33" s="132" t="s">
        <v>183</v>
      </c>
      <c r="S33" s="132" t="s">
        <v>183</v>
      </c>
      <c r="T33" s="132" t="s">
        <v>123</v>
      </c>
      <c r="U33" s="132" t="s">
        <v>123</v>
      </c>
      <c r="V33" s="132" t="s">
        <v>123</v>
      </c>
      <c r="W33" s="132" t="s">
        <v>183</v>
      </c>
      <c r="X33" s="132" t="s">
        <v>183</v>
      </c>
    </row>
    <row r="34" spans="1:24" ht="18.75" customHeight="1">
      <c r="A34" s="66"/>
      <c r="B34" s="65" t="s">
        <v>85</v>
      </c>
      <c r="C34" s="32">
        <f>SUM(D34:F34)</f>
        <v>47762</v>
      </c>
      <c r="D34" s="35">
        <v>45866</v>
      </c>
      <c r="E34" s="35">
        <v>1699</v>
      </c>
      <c r="F34" s="35">
        <v>197</v>
      </c>
      <c r="G34" s="35">
        <v>132</v>
      </c>
      <c r="H34" s="67" t="s">
        <v>123</v>
      </c>
      <c r="I34" s="67">
        <v>7</v>
      </c>
      <c r="J34" s="35">
        <v>53</v>
      </c>
      <c r="K34" s="35">
        <v>827</v>
      </c>
      <c r="N34" s="66"/>
      <c r="O34" s="65" t="s">
        <v>85</v>
      </c>
      <c r="P34" s="133">
        <v>4</v>
      </c>
      <c r="Q34" s="132" t="s">
        <v>123</v>
      </c>
      <c r="R34" s="132" t="s">
        <v>183</v>
      </c>
      <c r="S34" s="132">
        <v>1</v>
      </c>
      <c r="T34" s="132" t="s">
        <v>123</v>
      </c>
      <c r="U34" s="132" t="s">
        <v>123</v>
      </c>
      <c r="V34" s="132" t="s">
        <v>123</v>
      </c>
      <c r="W34" s="132" t="s">
        <v>183</v>
      </c>
      <c r="X34" s="132" t="s">
        <v>123</v>
      </c>
    </row>
    <row r="35" spans="1:24" ht="18.75" customHeight="1">
      <c r="A35" s="66"/>
      <c r="B35" s="65" t="s">
        <v>84</v>
      </c>
      <c r="C35" s="32">
        <f>SUM(D35:F35)</f>
        <v>1417</v>
      </c>
      <c r="D35" s="35">
        <v>1206</v>
      </c>
      <c r="E35" s="35">
        <v>211</v>
      </c>
      <c r="F35" s="67" t="s">
        <v>123</v>
      </c>
      <c r="G35" s="67" t="s">
        <v>123</v>
      </c>
      <c r="H35" s="67" t="s">
        <v>123</v>
      </c>
      <c r="I35" s="67" t="s">
        <v>123</v>
      </c>
      <c r="J35" s="67">
        <v>1</v>
      </c>
      <c r="K35" s="35">
        <v>120</v>
      </c>
      <c r="N35" s="66"/>
      <c r="O35" s="65" t="s">
        <v>84</v>
      </c>
      <c r="P35" s="132" t="s">
        <v>123</v>
      </c>
      <c r="Q35" s="132" t="s">
        <v>123</v>
      </c>
      <c r="R35" s="132" t="s">
        <v>123</v>
      </c>
      <c r="S35" s="132" t="s">
        <v>123</v>
      </c>
      <c r="T35" s="132" t="s">
        <v>123</v>
      </c>
      <c r="U35" s="132" t="s">
        <v>123</v>
      </c>
      <c r="V35" s="132" t="s">
        <v>123</v>
      </c>
      <c r="W35" s="132" t="s">
        <v>123</v>
      </c>
      <c r="X35" s="132" t="s">
        <v>123</v>
      </c>
    </row>
    <row r="36" spans="1:24" ht="18.75" customHeight="1">
      <c r="A36" s="66"/>
      <c r="B36" s="65" t="s">
        <v>83</v>
      </c>
      <c r="C36" s="32">
        <f>SUM(D36:F36)</f>
        <v>321</v>
      </c>
      <c r="D36" s="35">
        <v>123</v>
      </c>
      <c r="E36" s="35">
        <v>196</v>
      </c>
      <c r="F36" s="35">
        <v>2</v>
      </c>
      <c r="G36" s="67" t="s">
        <v>123</v>
      </c>
      <c r="H36" s="67" t="s">
        <v>123</v>
      </c>
      <c r="I36" s="67" t="s">
        <v>123</v>
      </c>
      <c r="J36" s="35">
        <v>15</v>
      </c>
      <c r="K36" s="35">
        <v>453</v>
      </c>
      <c r="N36" s="66"/>
      <c r="O36" s="65" t="s">
        <v>83</v>
      </c>
      <c r="P36" s="133">
        <v>2</v>
      </c>
      <c r="Q36" s="132" t="s">
        <v>183</v>
      </c>
      <c r="R36" s="132" t="s">
        <v>183</v>
      </c>
      <c r="S36" s="132" t="s">
        <v>183</v>
      </c>
      <c r="T36" s="132" t="s">
        <v>123</v>
      </c>
      <c r="U36" s="132" t="s">
        <v>123</v>
      </c>
      <c r="V36" s="132" t="s">
        <v>123</v>
      </c>
      <c r="W36" s="132" t="s">
        <v>183</v>
      </c>
      <c r="X36" s="132" t="s">
        <v>183</v>
      </c>
    </row>
    <row r="37" spans="1:24" ht="18.75" customHeight="1">
      <c r="A37" s="66"/>
      <c r="B37" s="65"/>
      <c r="C37" s="64"/>
      <c r="D37" s="64"/>
      <c r="E37" s="64"/>
      <c r="F37" s="64"/>
      <c r="G37" s="64"/>
      <c r="H37" s="64"/>
      <c r="I37" s="64"/>
      <c r="J37" s="64"/>
      <c r="K37" s="64"/>
      <c r="N37" s="66"/>
      <c r="O37" s="65"/>
      <c r="P37" s="64"/>
      <c r="Q37" s="64"/>
      <c r="R37" s="64"/>
      <c r="S37" s="64"/>
      <c r="T37" s="64"/>
      <c r="U37" s="64"/>
      <c r="V37" s="64"/>
      <c r="W37" s="64"/>
      <c r="X37" s="64"/>
    </row>
    <row r="38" spans="1:24" ht="18.75" customHeight="1">
      <c r="A38" s="63" t="s">
        <v>81</v>
      </c>
      <c r="B38" s="73"/>
      <c r="C38" s="36">
        <f>SUM(C39:C43)</f>
        <v>260188</v>
      </c>
      <c r="D38" s="36">
        <f>SUM(D39:D43)</f>
        <v>198855</v>
      </c>
      <c r="E38" s="36">
        <f>SUM(E39:E43)</f>
        <v>53628</v>
      </c>
      <c r="F38" s="36">
        <f>SUM(F39:F43)</f>
        <v>7705</v>
      </c>
      <c r="G38" s="36">
        <f>SUM(G39:G43)</f>
        <v>6949</v>
      </c>
      <c r="H38" s="37" t="s">
        <v>82</v>
      </c>
      <c r="I38" s="36">
        <f>SUM(I39:I43)</f>
        <v>345</v>
      </c>
      <c r="J38" s="36">
        <f>SUM(J39:J43)</f>
        <v>254</v>
      </c>
      <c r="K38" s="36">
        <f>SUM(K39:K43)</f>
        <v>783</v>
      </c>
      <c r="N38" s="63" t="s">
        <v>81</v>
      </c>
      <c r="O38" s="62"/>
      <c r="P38" s="36">
        <f>SUM(P39:P43)</f>
        <v>9</v>
      </c>
      <c r="Q38" s="36">
        <v>3</v>
      </c>
      <c r="R38" s="36">
        <v>1</v>
      </c>
      <c r="S38" s="36">
        <v>3</v>
      </c>
      <c r="T38" s="131" t="s">
        <v>123</v>
      </c>
      <c r="U38" s="131" t="s">
        <v>123</v>
      </c>
      <c r="V38" s="131" t="s">
        <v>123</v>
      </c>
      <c r="W38" s="131" t="s">
        <v>123</v>
      </c>
      <c r="X38" s="36">
        <v>2</v>
      </c>
    </row>
    <row r="39" spans="1:24" ht="18.75" customHeight="1">
      <c r="A39" s="66"/>
      <c r="B39" s="65" t="s">
        <v>80</v>
      </c>
      <c r="C39" s="32">
        <f>SUM(D39:F39)</f>
        <v>139140</v>
      </c>
      <c r="D39" s="35">
        <v>124088</v>
      </c>
      <c r="E39" s="35">
        <v>13972</v>
      </c>
      <c r="F39" s="35">
        <v>1080</v>
      </c>
      <c r="G39" s="35">
        <v>813</v>
      </c>
      <c r="H39" s="67" t="s">
        <v>123</v>
      </c>
      <c r="I39" s="35">
        <v>192</v>
      </c>
      <c r="J39" s="35">
        <v>236</v>
      </c>
      <c r="K39" s="35">
        <v>611</v>
      </c>
      <c r="N39" s="66"/>
      <c r="O39" s="65" t="s">
        <v>80</v>
      </c>
      <c r="P39" s="133">
        <v>1</v>
      </c>
      <c r="Q39" s="132" t="s">
        <v>183</v>
      </c>
      <c r="R39" s="132" t="s">
        <v>183</v>
      </c>
      <c r="S39" s="132" t="s">
        <v>183</v>
      </c>
      <c r="T39" s="132" t="s">
        <v>123</v>
      </c>
      <c r="U39" s="132" t="s">
        <v>123</v>
      </c>
      <c r="V39" s="132" t="s">
        <v>123</v>
      </c>
      <c r="W39" s="132" t="s">
        <v>123</v>
      </c>
      <c r="X39" s="132" t="s">
        <v>183</v>
      </c>
    </row>
    <row r="40" spans="1:24" ht="18.75" customHeight="1">
      <c r="A40" s="66"/>
      <c r="B40" s="65" t="s">
        <v>79</v>
      </c>
      <c r="C40" s="32">
        <f>SUM(D40:F40)</f>
        <v>27244</v>
      </c>
      <c r="D40" s="35">
        <v>19491</v>
      </c>
      <c r="E40" s="35">
        <v>2377</v>
      </c>
      <c r="F40" s="35">
        <v>5376</v>
      </c>
      <c r="G40" s="35">
        <v>5060</v>
      </c>
      <c r="H40" s="67" t="s">
        <v>123</v>
      </c>
      <c r="I40" s="35">
        <v>20</v>
      </c>
      <c r="J40" s="67" t="s">
        <v>123</v>
      </c>
      <c r="K40" s="35">
        <v>71</v>
      </c>
      <c r="N40" s="66"/>
      <c r="O40" s="65" t="s">
        <v>79</v>
      </c>
      <c r="P40" s="133">
        <v>1</v>
      </c>
      <c r="Q40" s="132" t="s">
        <v>183</v>
      </c>
      <c r="R40" s="132" t="s">
        <v>183</v>
      </c>
      <c r="S40" s="132" t="s">
        <v>183</v>
      </c>
      <c r="T40" s="132" t="s">
        <v>123</v>
      </c>
      <c r="U40" s="132" t="s">
        <v>123</v>
      </c>
      <c r="V40" s="132" t="s">
        <v>123</v>
      </c>
      <c r="W40" s="132" t="s">
        <v>123</v>
      </c>
      <c r="X40" s="132" t="s">
        <v>183</v>
      </c>
    </row>
    <row r="41" spans="1:24" ht="18.75" customHeight="1">
      <c r="A41" s="66"/>
      <c r="B41" s="65" t="s">
        <v>78</v>
      </c>
      <c r="C41" s="32">
        <f>SUM(D41:F41)</f>
        <v>2505</v>
      </c>
      <c r="D41" s="67" t="s">
        <v>123</v>
      </c>
      <c r="E41" s="35">
        <v>1871</v>
      </c>
      <c r="F41" s="35">
        <v>634</v>
      </c>
      <c r="G41" s="35">
        <v>634</v>
      </c>
      <c r="H41" s="67" t="s">
        <v>123</v>
      </c>
      <c r="I41" s="67" t="s">
        <v>123</v>
      </c>
      <c r="J41" s="67" t="s">
        <v>123</v>
      </c>
      <c r="K41" s="67" t="s">
        <v>123</v>
      </c>
      <c r="N41" s="66"/>
      <c r="O41" s="65" t="s">
        <v>78</v>
      </c>
      <c r="P41" s="132" t="s">
        <v>123</v>
      </c>
      <c r="Q41" s="132" t="s">
        <v>123</v>
      </c>
      <c r="R41" s="132" t="s">
        <v>123</v>
      </c>
      <c r="S41" s="132" t="s">
        <v>123</v>
      </c>
      <c r="T41" s="132" t="s">
        <v>123</v>
      </c>
      <c r="U41" s="132" t="s">
        <v>123</v>
      </c>
      <c r="V41" s="132" t="s">
        <v>123</v>
      </c>
      <c r="W41" s="132" t="s">
        <v>123</v>
      </c>
      <c r="X41" s="132" t="s">
        <v>123</v>
      </c>
    </row>
    <row r="42" spans="1:24" ht="18.75" customHeight="1">
      <c r="A42" s="66"/>
      <c r="B42" s="65" t="s">
        <v>77</v>
      </c>
      <c r="C42" s="32">
        <f>SUM(D42:F42)</f>
        <v>63200</v>
      </c>
      <c r="D42" s="35">
        <v>48430</v>
      </c>
      <c r="E42" s="35">
        <v>14236</v>
      </c>
      <c r="F42" s="35">
        <v>534</v>
      </c>
      <c r="G42" s="35">
        <v>392</v>
      </c>
      <c r="H42" s="67" t="s">
        <v>123</v>
      </c>
      <c r="I42" s="35">
        <v>133</v>
      </c>
      <c r="J42" s="35">
        <v>10</v>
      </c>
      <c r="K42" s="35">
        <v>79</v>
      </c>
      <c r="N42" s="66"/>
      <c r="O42" s="65" t="s">
        <v>77</v>
      </c>
      <c r="P42" s="133">
        <v>2</v>
      </c>
      <c r="Q42" s="132" t="s">
        <v>183</v>
      </c>
      <c r="R42" s="132" t="s">
        <v>183</v>
      </c>
      <c r="S42" s="132" t="s">
        <v>183</v>
      </c>
      <c r="T42" s="132" t="s">
        <v>123</v>
      </c>
      <c r="U42" s="132" t="s">
        <v>123</v>
      </c>
      <c r="V42" s="132" t="s">
        <v>123</v>
      </c>
      <c r="W42" s="132" t="s">
        <v>123</v>
      </c>
      <c r="X42" s="132" t="s">
        <v>183</v>
      </c>
    </row>
    <row r="43" spans="1:24" ht="18.75" customHeight="1">
      <c r="A43" s="66"/>
      <c r="B43" s="65" t="s">
        <v>76</v>
      </c>
      <c r="C43" s="32">
        <f>SUM(D43:F43)</f>
        <v>28099</v>
      </c>
      <c r="D43" s="35">
        <v>6846</v>
      </c>
      <c r="E43" s="35">
        <v>21172</v>
      </c>
      <c r="F43" s="35">
        <v>81</v>
      </c>
      <c r="G43" s="35">
        <v>50</v>
      </c>
      <c r="H43" s="67" t="s">
        <v>123</v>
      </c>
      <c r="I43" s="67" t="s">
        <v>123</v>
      </c>
      <c r="J43" s="67">
        <v>8</v>
      </c>
      <c r="K43" s="67">
        <v>22</v>
      </c>
      <c r="N43" s="66"/>
      <c r="O43" s="65" t="s">
        <v>76</v>
      </c>
      <c r="P43" s="133">
        <v>5</v>
      </c>
      <c r="Q43" s="132">
        <v>1</v>
      </c>
      <c r="R43" s="132" t="s">
        <v>183</v>
      </c>
      <c r="S43" s="132" t="s">
        <v>183</v>
      </c>
      <c r="T43" s="132" t="s">
        <v>123</v>
      </c>
      <c r="U43" s="132" t="s">
        <v>123</v>
      </c>
      <c r="V43" s="132" t="s">
        <v>123</v>
      </c>
      <c r="W43" s="132" t="s">
        <v>123</v>
      </c>
      <c r="X43" s="132" t="s">
        <v>123</v>
      </c>
    </row>
    <row r="44" spans="1:24" ht="18.75" customHeight="1">
      <c r="A44" s="66"/>
      <c r="B44" s="65"/>
      <c r="C44" s="64"/>
      <c r="D44" s="64"/>
      <c r="E44" s="64"/>
      <c r="F44" s="64"/>
      <c r="G44" s="64"/>
      <c r="H44" s="64"/>
      <c r="I44" s="64"/>
      <c r="J44" s="64"/>
      <c r="K44" s="64"/>
      <c r="N44" s="66"/>
      <c r="O44" s="65"/>
      <c r="P44" s="64"/>
      <c r="Q44" s="64"/>
      <c r="R44" s="64"/>
      <c r="S44" s="64"/>
      <c r="T44" s="64"/>
      <c r="U44" s="64"/>
      <c r="V44" s="64"/>
      <c r="W44" s="64"/>
      <c r="X44" s="64"/>
    </row>
    <row r="45" spans="1:24" ht="18.75" customHeight="1">
      <c r="A45" s="63" t="s">
        <v>75</v>
      </c>
      <c r="B45" s="73"/>
      <c r="C45" s="36">
        <f>SUM(C46:C49)</f>
        <v>381044</v>
      </c>
      <c r="D45" s="36">
        <f>SUM(D46:D49)</f>
        <v>320444</v>
      </c>
      <c r="E45" s="36">
        <f>SUM(E46:E49)</f>
        <v>48112</v>
      </c>
      <c r="F45" s="36">
        <f>SUM(F46:F49)</f>
        <v>12488</v>
      </c>
      <c r="G45" s="36">
        <f>SUM(G46:G49)</f>
        <v>11630</v>
      </c>
      <c r="H45" s="37" t="s">
        <v>82</v>
      </c>
      <c r="I45" s="36">
        <f>SUM(I46:I49)</f>
        <v>406</v>
      </c>
      <c r="J45" s="36">
        <f>SUM(J46:J49)</f>
        <v>2059</v>
      </c>
      <c r="K45" s="36">
        <f>SUM(K46:K49)</f>
        <v>4247</v>
      </c>
      <c r="N45" s="63" t="s">
        <v>75</v>
      </c>
      <c r="O45" s="62"/>
      <c r="P45" s="36">
        <f>SUM(P46:P49)</f>
        <v>13</v>
      </c>
      <c r="Q45" s="36">
        <v>2</v>
      </c>
      <c r="R45" s="36">
        <v>1</v>
      </c>
      <c r="S45" s="36">
        <v>4</v>
      </c>
      <c r="T45" s="131" t="s">
        <v>123</v>
      </c>
      <c r="U45" s="36">
        <v>1</v>
      </c>
      <c r="V45" s="131" t="s">
        <v>123</v>
      </c>
      <c r="W45" s="131" t="s">
        <v>123</v>
      </c>
      <c r="X45" s="36">
        <v>5</v>
      </c>
    </row>
    <row r="46" spans="1:24" ht="18.75" customHeight="1">
      <c r="A46" s="68"/>
      <c r="B46" s="65" t="s">
        <v>74</v>
      </c>
      <c r="C46" s="32">
        <f>SUM(D46:F46)</f>
        <v>87021</v>
      </c>
      <c r="D46" s="35">
        <v>67425</v>
      </c>
      <c r="E46" s="35">
        <v>18956</v>
      </c>
      <c r="F46" s="35">
        <v>640</v>
      </c>
      <c r="G46" s="35">
        <v>569</v>
      </c>
      <c r="H46" s="67" t="s">
        <v>123</v>
      </c>
      <c r="I46" s="35">
        <v>23</v>
      </c>
      <c r="J46" s="35">
        <v>124</v>
      </c>
      <c r="K46" s="35">
        <v>2010</v>
      </c>
      <c r="N46" s="68"/>
      <c r="O46" s="65" t="s">
        <v>74</v>
      </c>
      <c r="P46" s="133">
        <v>5</v>
      </c>
      <c r="Q46" s="132" t="s">
        <v>183</v>
      </c>
      <c r="R46" s="132" t="s">
        <v>183</v>
      </c>
      <c r="S46" s="132" t="s">
        <v>183</v>
      </c>
      <c r="T46" s="132" t="s">
        <v>123</v>
      </c>
      <c r="U46" s="132" t="s">
        <v>183</v>
      </c>
      <c r="V46" s="132" t="s">
        <v>123</v>
      </c>
      <c r="W46" s="132" t="s">
        <v>123</v>
      </c>
      <c r="X46" s="132">
        <v>2</v>
      </c>
    </row>
    <row r="47" spans="1:24" ht="18.75" customHeight="1">
      <c r="A47" s="68"/>
      <c r="B47" s="65" t="s">
        <v>73</v>
      </c>
      <c r="C47" s="32">
        <f>SUM(D47:F47)</f>
        <v>62505</v>
      </c>
      <c r="D47" s="35">
        <v>55927</v>
      </c>
      <c r="E47" s="35">
        <v>3883</v>
      </c>
      <c r="F47" s="35">
        <v>2695</v>
      </c>
      <c r="G47" s="35">
        <v>2625</v>
      </c>
      <c r="H47" s="67" t="s">
        <v>123</v>
      </c>
      <c r="I47" s="35">
        <v>6</v>
      </c>
      <c r="J47" s="35">
        <v>62</v>
      </c>
      <c r="K47" s="35">
        <v>255</v>
      </c>
      <c r="N47" s="68"/>
      <c r="O47" s="65" t="s">
        <v>73</v>
      </c>
      <c r="P47" s="133">
        <v>1</v>
      </c>
      <c r="Q47" s="132" t="s">
        <v>183</v>
      </c>
      <c r="R47" s="132" t="s">
        <v>183</v>
      </c>
      <c r="S47" s="132" t="s">
        <v>183</v>
      </c>
      <c r="T47" s="132" t="s">
        <v>123</v>
      </c>
      <c r="U47" s="132" t="s">
        <v>183</v>
      </c>
      <c r="V47" s="132" t="s">
        <v>123</v>
      </c>
      <c r="W47" s="132" t="s">
        <v>123</v>
      </c>
      <c r="X47" s="132" t="s">
        <v>183</v>
      </c>
    </row>
    <row r="48" spans="1:24" ht="18.75" customHeight="1">
      <c r="A48" s="68"/>
      <c r="B48" s="65" t="s">
        <v>72</v>
      </c>
      <c r="C48" s="32">
        <f>SUM(D48:F48)</f>
        <v>167459</v>
      </c>
      <c r="D48" s="35">
        <v>138528</v>
      </c>
      <c r="E48" s="35">
        <v>21487</v>
      </c>
      <c r="F48" s="35">
        <v>7444</v>
      </c>
      <c r="G48" s="35">
        <v>7007</v>
      </c>
      <c r="H48" s="67" t="s">
        <v>123</v>
      </c>
      <c r="I48" s="35">
        <v>180</v>
      </c>
      <c r="J48" s="35">
        <v>1092</v>
      </c>
      <c r="K48" s="35">
        <v>1778</v>
      </c>
      <c r="N48" s="68"/>
      <c r="O48" s="65" t="s">
        <v>72</v>
      </c>
      <c r="P48" s="133">
        <v>2</v>
      </c>
      <c r="Q48" s="132" t="s">
        <v>183</v>
      </c>
      <c r="R48" s="132" t="s">
        <v>183</v>
      </c>
      <c r="S48" s="132" t="s">
        <v>183</v>
      </c>
      <c r="T48" s="132" t="s">
        <v>123</v>
      </c>
      <c r="U48" s="132" t="s">
        <v>183</v>
      </c>
      <c r="V48" s="132" t="s">
        <v>123</v>
      </c>
      <c r="W48" s="132" t="s">
        <v>123</v>
      </c>
      <c r="X48" s="132" t="s">
        <v>183</v>
      </c>
    </row>
    <row r="49" spans="1:24" ht="18.75" customHeight="1">
      <c r="A49" s="68"/>
      <c r="B49" s="65" t="s">
        <v>71</v>
      </c>
      <c r="C49" s="32">
        <f>SUM(D49:F49)</f>
        <v>64059</v>
      </c>
      <c r="D49" s="35">
        <v>58564</v>
      </c>
      <c r="E49" s="35">
        <v>3786</v>
      </c>
      <c r="F49" s="35">
        <v>1709</v>
      </c>
      <c r="G49" s="35">
        <v>1429</v>
      </c>
      <c r="H49" s="67" t="s">
        <v>123</v>
      </c>
      <c r="I49" s="35">
        <v>197</v>
      </c>
      <c r="J49" s="35">
        <v>781</v>
      </c>
      <c r="K49" s="35">
        <v>204</v>
      </c>
      <c r="N49" s="68"/>
      <c r="O49" s="65" t="s">
        <v>71</v>
      </c>
      <c r="P49" s="133">
        <v>5</v>
      </c>
      <c r="Q49" s="132" t="s">
        <v>123</v>
      </c>
      <c r="R49" s="132" t="s">
        <v>183</v>
      </c>
      <c r="S49" s="132" t="s">
        <v>183</v>
      </c>
      <c r="T49" s="132" t="s">
        <v>123</v>
      </c>
      <c r="U49" s="132" t="s">
        <v>123</v>
      </c>
      <c r="V49" s="132" t="s">
        <v>123</v>
      </c>
      <c r="W49" s="132" t="s">
        <v>123</v>
      </c>
      <c r="X49" s="132">
        <v>2</v>
      </c>
    </row>
    <row r="50" spans="1:24" ht="18.75" customHeight="1">
      <c r="A50" s="68"/>
      <c r="B50" s="65"/>
      <c r="C50" s="64"/>
      <c r="D50" s="64"/>
      <c r="E50" s="64"/>
      <c r="F50" s="64"/>
      <c r="G50" s="64"/>
      <c r="H50" s="64"/>
      <c r="I50" s="64"/>
      <c r="J50" s="64"/>
      <c r="K50" s="64"/>
      <c r="N50" s="68"/>
      <c r="O50" s="65"/>
      <c r="P50" s="64"/>
      <c r="Q50" s="64"/>
      <c r="R50" s="64"/>
      <c r="S50" s="64"/>
      <c r="T50" s="64"/>
      <c r="U50" s="64"/>
      <c r="V50" s="64"/>
      <c r="W50" s="64"/>
      <c r="X50" s="64"/>
    </row>
    <row r="51" spans="1:24" ht="18.75" customHeight="1">
      <c r="A51" s="63" t="s">
        <v>70</v>
      </c>
      <c r="B51" s="73"/>
      <c r="C51" s="36">
        <f>SUM(C52:C57)</f>
        <v>309724</v>
      </c>
      <c r="D51" s="36">
        <f>SUM(D52:D57)</f>
        <v>284658</v>
      </c>
      <c r="E51" s="36">
        <f>SUM(E52:E57)</f>
        <v>23433</v>
      </c>
      <c r="F51" s="36">
        <f>SUM(F52:F57)</f>
        <v>1633</v>
      </c>
      <c r="G51" s="36">
        <f>SUM(G52:G57)</f>
        <v>1341</v>
      </c>
      <c r="H51" s="36">
        <f>SUM(H52:H57)</f>
        <v>2</v>
      </c>
      <c r="I51" s="36">
        <f>SUM(I52:I57)</f>
        <v>144</v>
      </c>
      <c r="J51" s="36">
        <f>SUM(J52:J57)</f>
        <v>4690</v>
      </c>
      <c r="K51" s="36">
        <f>SUM(K52:K57)</f>
        <v>4393</v>
      </c>
      <c r="N51" s="63" t="s">
        <v>70</v>
      </c>
      <c r="O51" s="62"/>
      <c r="P51" s="36">
        <f>SUM(P52:P57)</f>
        <v>4</v>
      </c>
      <c r="Q51" s="36">
        <v>3</v>
      </c>
      <c r="R51" s="131" t="s">
        <v>123</v>
      </c>
      <c r="S51" s="131" t="s">
        <v>123</v>
      </c>
      <c r="T51" s="131" t="s">
        <v>123</v>
      </c>
      <c r="U51" s="131" t="s">
        <v>123</v>
      </c>
      <c r="V51" s="131" t="s">
        <v>123</v>
      </c>
      <c r="W51" s="36">
        <v>1</v>
      </c>
      <c r="X51" s="131" t="s">
        <v>123</v>
      </c>
    </row>
    <row r="52" spans="1:24" ht="18.75" customHeight="1">
      <c r="A52" s="66"/>
      <c r="B52" s="65" t="s">
        <v>69</v>
      </c>
      <c r="C52" s="32">
        <f>SUM(D52:F52)</f>
        <v>37536</v>
      </c>
      <c r="D52" s="35">
        <v>35410</v>
      </c>
      <c r="E52" s="35">
        <v>2030</v>
      </c>
      <c r="F52" s="35">
        <v>96</v>
      </c>
      <c r="G52" s="35">
        <v>92</v>
      </c>
      <c r="H52" s="67" t="s">
        <v>123</v>
      </c>
      <c r="I52" s="67" t="s">
        <v>123</v>
      </c>
      <c r="J52" s="35">
        <v>1734</v>
      </c>
      <c r="K52" s="35">
        <v>216</v>
      </c>
      <c r="N52" s="66"/>
      <c r="O52" s="65" t="s">
        <v>69</v>
      </c>
      <c r="P52" s="133">
        <v>1</v>
      </c>
      <c r="Q52" s="132" t="s">
        <v>183</v>
      </c>
      <c r="R52" s="132" t="s">
        <v>123</v>
      </c>
      <c r="S52" s="132" t="s">
        <v>123</v>
      </c>
      <c r="T52" s="132" t="s">
        <v>123</v>
      </c>
      <c r="U52" s="132" t="s">
        <v>123</v>
      </c>
      <c r="V52" s="132" t="s">
        <v>123</v>
      </c>
      <c r="W52" s="132" t="s">
        <v>183</v>
      </c>
      <c r="X52" s="132" t="s">
        <v>123</v>
      </c>
    </row>
    <row r="53" spans="1:24" ht="18.75" customHeight="1">
      <c r="A53" s="66"/>
      <c r="B53" s="65" t="s">
        <v>68</v>
      </c>
      <c r="C53" s="32">
        <f>SUM(D53:F53)</f>
        <v>41018</v>
      </c>
      <c r="D53" s="35">
        <v>39139</v>
      </c>
      <c r="E53" s="35">
        <v>1803</v>
      </c>
      <c r="F53" s="35">
        <v>76</v>
      </c>
      <c r="G53" s="35">
        <v>65</v>
      </c>
      <c r="H53" s="67" t="s">
        <v>123</v>
      </c>
      <c r="I53" s="35">
        <v>10</v>
      </c>
      <c r="J53" s="35">
        <v>550</v>
      </c>
      <c r="K53" s="35">
        <v>382</v>
      </c>
      <c r="N53" s="66"/>
      <c r="O53" s="65" t="s">
        <v>68</v>
      </c>
      <c r="P53" s="132" t="s">
        <v>123</v>
      </c>
      <c r="Q53" s="132" t="s">
        <v>123</v>
      </c>
      <c r="R53" s="132" t="s">
        <v>123</v>
      </c>
      <c r="S53" s="132" t="s">
        <v>123</v>
      </c>
      <c r="T53" s="132" t="s">
        <v>123</v>
      </c>
      <c r="U53" s="132" t="s">
        <v>123</v>
      </c>
      <c r="V53" s="132" t="s">
        <v>123</v>
      </c>
      <c r="W53" s="132" t="s">
        <v>123</v>
      </c>
      <c r="X53" s="132" t="s">
        <v>123</v>
      </c>
    </row>
    <row r="54" spans="1:24" ht="18.75" customHeight="1">
      <c r="A54" s="66"/>
      <c r="B54" s="65" t="s">
        <v>67</v>
      </c>
      <c r="C54" s="32">
        <f>SUM(D54:F54)</f>
        <v>81630</v>
      </c>
      <c r="D54" s="35">
        <v>74369</v>
      </c>
      <c r="E54" s="35">
        <v>6928</v>
      </c>
      <c r="F54" s="35">
        <v>333</v>
      </c>
      <c r="G54" s="35">
        <v>188</v>
      </c>
      <c r="H54" s="67">
        <v>2</v>
      </c>
      <c r="I54" s="35">
        <v>90</v>
      </c>
      <c r="J54" s="35">
        <v>1088</v>
      </c>
      <c r="K54" s="35">
        <v>3200</v>
      </c>
      <c r="N54" s="66"/>
      <c r="O54" s="65" t="s">
        <v>67</v>
      </c>
      <c r="P54" s="133">
        <v>1</v>
      </c>
      <c r="Q54" s="132" t="s">
        <v>183</v>
      </c>
      <c r="R54" s="132" t="s">
        <v>123</v>
      </c>
      <c r="S54" s="132" t="s">
        <v>123</v>
      </c>
      <c r="T54" s="132" t="s">
        <v>123</v>
      </c>
      <c r="U54" s="132" t="s">
        <v>123</v>
      </c>
      <c r="V54" s="132" t="s">
        <v>123</v>
      </c>
      <c r="W54" s="132" t="s">
        <v>183</v>
      </c>
      <c r="X54" s="132" t="s">
        <v>123</v>
      </c>
    </row>
    <row r="55" spans="1:24" ht="18.75" customHeight="1">
      <c r="A55" s="66"/>
      <c r="B55" s="65" t="s">
        <v>66</v>
      </c>
      <c r="C55" s="32">
        <f>SUM(D55:F55)</f>
        <v>76176</v>
      </c>
      <c r="D55" s="35">
        <v>72395</v>
      </c>
      <c r="E55" s="35">
        <v>3656</v>
      </c>
      <c r="F55" s="35">
        <v>125</v>
      </c>
      <c r="G55" s="35">
        <v>69</v>
      </c>
      <c r="H55" s="67" t="s">
        <v>123</v>
      </c>
      <c r="I55" s="35">
        <v>9</v>
      </c>
      <c r="J55" s="35">
        <v>333</v>
      </c>
      <c r="K55" s="35">
        <v>161</v>
      </c>
      <c r="N55" s="66"/>
      <c r="O55" s="65" t="s">
        <v>66</v>
      </c>
      <c r="P55" s="132" t="s">
        <v>123</v>
      </c>
      <c r="Q55" s="132" t="s">
        <v>123</v>
      </c>
      <c r="R55" s="132" t="s">
        <v>123</v>
      </c>
      <c r="S55" s="132" t="s">
        <v>123</v>
      </c>
      <c r="T55" s="132" t="s">
        <v>123</v>
      </c>
      <c r="U55" s="132" t="s">
        <v>123</v>
      </c>
      <c r="V55" s="132" t="s">
        <v>123</v>
      </c>
      <c r="W55" s="132" t="s">
        <v>123</v>
      </c>
      <c r="X55" s="132" t="s">
        <v>123</v>
      </c>
    </row>
    <row r="56" spans="1:24" ht="18.75" customHeight="1">
      <c r="A56" s="66"/>
      <c r="B56" s="65" t="s">
        <v>65</v>
      </c>
      <c r="C56" s="32">
        <f>SUM(D56:F56)</f>
        <v>47922</v>
      </c>
      <c r="D56" s="35">
        <v>39050</v>
      </c>
      <c r="E56" s="35">
        <v>8229</v>
      </c>
      <c r="F56" s="35">
        <v>643</v>
      </c>
      <c r="G56" s="35">
        <v>598</v>
      </c>
      <c r="H56" s="67" t="s">
        <v>123</v>
      </c>
      <c r="I56" s="67">
        <v>35</v>
      </c>
      <c r="J56" s="35">
        <v>700</v>
      </c>
      <c r="K56" s="35">
        <v>323</v>
      </c>
      <c r="N56" s="66"/>
      <c r="O56" s="65" t="s">
        <v>65</v>
      </c>
      <c r="P56" s="133">
        <v>1</v>
      </c>
      <c r="Q56" s="132" t="s">
        <v>183</v>
      </c>
      <c r="R56" s="132" t="s">
        <v>123</v>
      </c>
      <c r="S56" s="132" t="s">
        <v>123</v>
      </c>
      <c r="T56" s="132" t="s">
        <v>123</v>
      </c>
      <c r="U56" s="132" t="s">
        <v>123</v>
      </c>
      <c r="V56" s="132" t="s">
        <v>123</v>
      </c>
      <c r="W56" s="132" t="s">
        <v>183</v>
      </c>
      <c r="X56" s="132" t="s">
        <v>123</v>
      </c>
    </row>
    <row r="57" spans="1:24" ht="18.75" customHeight="1">
      <c r="A57" s="66"/>
      <c r="B57" s="65" t="s">
        <v>64</v>
      </c>
      <c r="C57" s="32">
        <f>SUM(D57:F57)</f>
        <v>25442</v>
      </c>
      <c r="D57" s="35">
        <v>24295</v>
      </c>
      <c r="E57" s="35">
        <v>787</v>
      </c>
      <c r="F57" s="35">
        <v>360</v>
      </c>
      <c r="G57" s="35">
        <v>329</v>
      </c>
      <c r="H57" s="67" t="s">
        <v>123</v>
      </c>
      <c r="I57" s="67" t="s">
        <v>123</v>
      </c>
      <c r="J57" s="35">
        <v>285</v>
      </c>
      <c r="K57" s="35">
        <v>111</v>
      </c>
      <c r="N57" s="66"/>
      <c r="O57" s="65" t="s">
        <v>64</v>
      </c>
      <c r="P57" s="133">
        <v>1</v>
      </c>
      <c r="Q57" s="132" t="s">
        <v>183</v>
      </c>
      <c r="R57" s="132" t="s">
        <v>123</v>
      </c>
      <c r="S57" s="132" t="s">
        <v>123</v>
      </c>
      <c r="T57" s="132" t="s">
        <v>123</v>
      </c>
      <c r="U57" s="132" t="s">
        <v>123</v>
      </c>
      <c r="V57" s="132" t="s">
        <v>123</v>
      </c>
      <c r="W57" s="132" t="s">
        <v>183</v>
      </c>
      <c r="X57" s="132" t="s">
        <v>123</v>
      </c>
    </row>
    <row r="58" spans="1:24" ht="18.75" customHeight="1">
      <c r="A58" s="66"/>
      <c r="B58" s="65"/>
      <c r="C58" s="64"/>
      <c r="D58" s="64"/>
      <c r="E58" s="64"/>
      <c r="F58" s="64"/>
      <c r="G58" s="64"/>
      <c r="H58" s="64"/>
      <c r="I58" s="64"/>
      <c r="J58" s="64"/>
      <c r="K58" s="64"/>
      <c r="N58" s="66"/>
      <c r="O58" s="65"/>
      <c r="P58" s="64"/>
      <c r="Q58" s="64"/>
      <c r="R58" s="64"/>
      <c r="S58" s="64"/>
      <c r="T58" s="64"/>
      <c r="U58" s="64"/>
      <c r="V58" s="64"/>
      <c r="W58" s="64"/>
      <c r="X58" s="64"/>
    </row>
    <row r="59" spans="1:24" ht="18.75" customHeight="1">
      <c r="A59" s="63" t="s">
        <v>63</v>
      </c>
      <c r="B59" s="73"/>
      <c r="C59" s="36">
        <f>SUM(C60:C63)</f>
        <v>273465</v>
      </c>
      <c r="D59" s="36">
        <f>SUM(D60:D63)</f>
        <v>207530</v>
      </c>
      <c r="E59" s="36">
        <f>SUM(E60:E63)</f>
        <v>52507</v>
      </c>
      <c r="F59" s="36">
        <f>SUM(F60:F63)</f>
        <v>13428</v>
      </c>
      <c r="G59" s="36">
        <f>SUM(G60:G63)</f>
        <v>12564</v>
      </c>
      <c r="H59" s="36">
        <f>SUM(H60:H63)</f>
        <v>4</v>
      </c>
      <c r="I59" s="36">
        <f>SUM(I60:I63)</f>
        <v>460</v>
      </c>
      <c r="J59" s="36">
        <f>SUM(J60:J63)</f>
        <v>4225</v>
      </c>
      <c r="K59" s="36">
        <f>SUM(K60:K63)</f>
        <v>11102</v>
      </c>
      <c r="N59" s="63" t="s">
        <v>63</v>
      </c>
      <c r="O59" s="62"/>
      <c r="P59" s="36">
        <f>SUM(P60:P63)</f>
        <v>18</v>
      </c>
      <c r="Q59" s="36">
        <v>7</v>
      </c>
      <c r="R59" s="131" t="s">
        <v>123</v>
      </c>
      <c r="S59" s="36">
        <v>6</v>
      </c>
      <c r="T59" s="131" t="s">
        <v>123</v>
      </c>
      <c r="U59" s="36">
        <v>1</v>
      </c>
      <c r="V59" s="131" t="s">
        <v>123</v>
      </c>
      <c r="W59" s="36">
        <v>2</v>
      </c>
      <c r="X59" s="36">
        <v>2</v>
      </c>
    </row>
    <row r="60" spans="1:24" ht="18.75" customHeight="1">
      <c r="A60" s="66"/>
      <c r="B60" s="65" t="s">
        <v>62</v>
      </c>
      <c r="C60" s="32">
        <f>SUM(D60:F60)</f>
        <v>90390</v>
      </c>
      <c r="D60" s="35">
        <v>67161</v>
      </c>
      <c r="E60" s="35">
        <v>19679</v>
      </c>
      <c r="F60" s="35">
        <v>3550</v>
      </c>
      <c r="G60" s="35">
        <v>3234</v>
      </c>
      <c r="H60" s="67" t="s">
        <v>123</v>
      </c>
      <c r="I60" s="35">
        <v>168</v>
      </c>
      <c r="J60" s="35">
        <v>503</v>
      </c>
      <c r="K60" s="35">
        <v>3078</v>
      </c>
      <c r="N60" s="66"/>
      <c r="O60" s="65" t="s">
        <v>62</v>
      </c>
      <c r="P60" s="133">
        <v>4</v>
      </c>
      <c r="Q60" s="132" t="s">
        <v>183</v>
      </c>
      <c r="R60" s="132" t="s">
        <v>123</v>
      </c>
      <c r="S60" s="132" t="s">
        <v>183</v>
      </c>
      <c r="T60" s="132" t="s">
        <v>123</v>
      </c>
      <c r="U60" s="132" t="s">
        <v>183</v>
      </c>
      <c r="V60" s="132" t="s">
        <v>123</v>
      </c>
      <c r="W60" s="132" t="s">
        <v>183</v>
      </c>
      <c r="X60" s="132" t="s">
        <v>183</v>
      </c>
    </row>
    <row r="61" spans="1:24" ht="18.75" customHeight="1">
      <c r="A61" s="66"/>
      <c r="B61" s="65" t="s">
        <v>61</v>
      </c>
      <c r="C61" s="32">
        <f>SUM(D61:F61)</f>
        <v>67800</v>
      </c>
      <c r="D61" s="35">
        <v>54176</v>
      </c>
      <c r="E61" s="35">
        <v>11303</v>
      </c>
      <c r="F61" s="35">
        <v>2321</v>
      </c>
      <c r="G61" s="35">
        <v>1935</v>
      </c>
      <c r="H61" s="67" t="s">
        <v>123</v>
      </c>
      <c r="I61" s="35">
        <v>201</v>
      </c>
      <c r="J61" s="35">
        <v>155</v>
      </c>
      <c r="K61" s="35">
        <v>2818</v>
      </c>
      <c r="N61" s="66"/>
      <c r="O61" s="65" t="s">
        <v>61</v>
      </c>
      <c r="P61" s="133">
        <f>SUM(Q61:X61)</f>
        <v>5</v>
      </c>
      <c r="Q61" s="132">
        <v>1</v>
      </c>
      <c r="R61" s="132" t="s">
        <v>123</v>
      </c>
      <c r="S61" s="132">
        <v>3</v>
      </c>
      <c r="T61" s="132" t="s">
        <v>123</v>
      </c>
      <c r="U61" s="132" t="s">
        <v>123</v>
      </c>
      <c r="V61" s="132" t="s">
        <v>123</v>
      </c>
      <c r="W61" s="132">
        <v>1</v>
      </c>
      <c r="X61" s="132" t="s">
        <v>123</v>
      </c>
    </row>
    <row r="62" spans="1:24" ht="18.75" customHeight="1">
      <c r="A62" s="66"/>
      <c r="B62" s="65" t="s">
        <v>60</v>
      </c>
      <c r="C62" s="32">
        <f>SUM(D62:F62)</f>
        <v>53235</v>
      </c>
      <c r="D62" s="35">
        <v>34404</v>
      </c>
      <c r="E62" s="35">
        <v>15717</v>
      </c>
      <c r="F62" s="35">
        <v>3114</v>
      </c>
      <c r="G62" s="35">
        <v>3068</v>
      </c>
      <c r="H62" s="35">
        <v>4</v>
      </c>
      <c r="I62" s="67">
        <v>22</v>
      </c>
      <c r="J62" s="35">
        <v>333</v>
      </c>
      <c r="K62" s="35">
        <v>2027</v>
      </c>
      <c r="N62" s="66"/>
      <c r="O62" s="65" t="s">
        <v>60</v>
      </c>
      <c r="P62" s="133">
        <v>2</v>
      </c>
      <c r="Q62" s="132" t="s">
        <v>183</v>
      </c>
      <c r="R62" s="132" t="s">
        <v>123</v>
      </c>
      <c r="S62" s="132" t="s">
        <v>183</v>
      </c>
      <c r="T62" s="132" t="s">
        <v>123</v>
      </c>
      <c r="U62" s="132" t="s">
        <v>183</v>
      </c>
      <c r="V62" s="132" t="s">
        <v>123</v>
      </c>
      <c r="W62" s="132" t="s">
        <v>183</v>
      </c>
      <c r="X62" s="132" t="s">
        <v>183</v>
      </c>
    </row>
    <row r="63" spans="1:24" ht="18.75" customHeight="1">
      <c r="A63" s="66"/>
      <c r="B63" s="65" t="s">
        <v>59</v>
      </c>
      <c r="C63" s="32">
        <f>SUM(D63:F63)</f>
        <v>62040</v>
      </c>
      <c r="D63" s="35">
        <v>51789</v>
      </c>
      <c r="E63" s="35">
        <v>5808</v>
      </c>
      <c r="F63" s="35">
        <v>4443</v>
      </c>
      <c r="G63" s="35">
        <v>4327</v>
      </c>
      <c r="H63" s="67" t="s">
        <v>123</v>
      </c>
      <c r="I63" s="35">
        <v>69</v>
      </c>
      <c r="J63" s="35">
        <v>3234</v>
      </c>
      <c r="K63" s="35">
        <v>3179</v>
      </c>
      <c r="N63" s="66"/>
      <c r="O63" s="65" t="s">
        <v>59</v>
      </c>
      <c r="P63" s="133">
        <v>7</v>
      </c>
      <c r="Q63" s="132">
        <v>3</v>
      </c>
      <c r="R63" s="132" t="s">
        <v>123</v>
      </c>
      <c r="S63" s="132">
        <v>1</v>
      </c>
      <c r="T63" s="132" t="s">
        <v>123</v>
      </c>
      <c r="U63" s="132" t="s">
        <v>183</v>
      </c>
      <c r="V63" s="132" t="s">
        <v>123</v>
      </c>
      <c r="W63" s="132" t="s">
        <v>183</v>
      </c>
      <c r="X63" s="132">
        <v>1</v>
      </c>
    </row>
    <row r="64" spans="1:24" ht="18.75" customHeight="1">
      <c r="A64" s="66"/>
      <c r="B64" s="65"/>
      <c r="C64" s="64"/>
      <c r="D64" s="64"/>
      <c r="E64" s="64"/>
      <c r="F64" s="64"/>
      <c r="G64" s="64"/>
      <c r="H64" s="64"/>
      <c r="I64" s="64"/>
      <c r="J64" s="64"/>
      <c r="K64" s="64"/>
      <c r="N64" s="66"/>
      <c r="O64" s="65"/>
      <c r="P64" s="64"/>
      <c r="Q64" s="64"/>
      <c r="R64" s="64"/>
      <c r="S64" s="64"/>
      <c r="T64" s="64"/>
      <c r="U64" s="64"/>
      <c r="V64" s="64"/>
      <c r="W64" s="64"/>
      <c r="X64" s="64"/>
    </row>
    <row r="65" spans="1:24" ht="18.75" customHeight="1">
      <c r="A65" s="63" t="s">
        <v>58</v>
      </c>
      <c r="B65" s="73"/>
      <c r="C65" s="36">
        <f>SUM(C66)</f>
        <v>46784</v>
      </c>
      <c r="D65" s="36">
        <f>SUM(D66)</f>
        <v>23065</v>
      </c>
      <c r="E65" s="36">
        <f>SUM(E66)</f>
        <v>20689</v>
      </c>
      <c r="F65" s="36">
        <f>SUM(F66)</f>
        <v>3030</v>
      </c>
      <c r="G65" s="36">
        <f>SUM(G66)</f>
        <v>2941</v>
      </c>
      <c r="H65" s="36">
        <f>SUM(H66)</f>
        <v>44</v>
      </c>
      <c r="I65" s="36">
        <f>SUM(I66)</f>
        <v>10</v>
      </c>
      <c r="J65" s="37" t="s">
        <v>82</v>
      </c>
      <c r="K65" s="36">
        <f>SUM(K66)</f>
        <v>719</v>
      </c>
      <c r="N65" s="63" t="s">
        <v>58</v>
      </c>
      <c r="O65" s="62"/>
      <c r="P65" s="36">
        <f>SUM(P66)</f>
        <v>2</v>
      </c>
      <c r="Q65" s="131" t="s">
        <v>183</v>
      </c>
      <c r="R65" s="131" t="s">
        <v>123</v>
      </c>
      <c r="S65" s="131" t="s">
        <v>183</v>
      </c>
      <c r="T65" s="131" t="s">
        <v>123</v>
      </c>
      <c r="U65" s="131" t="s">
        <v>123</v>
      </c>
      <c r="V65" s="131" t="s">
        <v>123</v>
      </c>
      <c r="W65" s="131" t="s">
        <v>123</v>
      </c>
      <c r="X65" s="131" t="s">
        <v>183</v>
      </c>
    </row>
    <row r="66" spans="1:24" ht="18.75" customHeight="1">
      <c r="A66" s="61"/>
      <c r="B66" s="60" t="s">
        <v>57</v>
      </c>
      <c r="C66" s="59">
        <f>SUM(D66:F66)</f>
        <v>46784</v>
      </c>
      <c r="D66" s="58">
        <v>23065</v>
      </c>
      <c r="E66" s="58">
        <v>20689</v>
      </c>
      <c r="F66" s="58">
        <v>3030</v>
      </c>
      <c r="G66" s="58">
        <v>2941</v>
      </c>
      <c r="H66" s="102">
        <v>44</v>
      </c>
      <c r="I66" s="58">
        <v>10</v>
      </c>
      <c r="J66" s="102" t="s">
        <v>123</v>
      </c>
      <c r="K66" s="58">
        <v>719</v>
      </c>
      <c r="N66" s="61"/>
      <c r="O66" s="60" t="s">
        <v>57</v>
      </c>
      <c r="P66" s="130">
        <v>2</v>
      </c>
      <c r="Q66" s="129" t="s">
        <v>183</v>
      </c>
      <c r="R66" s="129" t="s">
        <v>123</v>
      </c>
      <c r="S66" s="129" t="s">
        <v>183</v>
      </c>
      <c r="T66" s="129" t="s">
        <v>123</v>
      </c>
      <c r="U66" s="129" t="s">
        <v>123</v>
      </c>
      <c r="V66" s="129" t="s">
        <v>123</v>
      </c>
      <c r="W66" s="129" t="s">
        <v>123</v>
      </c>
      <c r="X66" s="129" t="s">
        <v>183</v>
      </c>
    </row>
    <row r="67" spans="1:24" ht="18.75" customHeight="1">
      <c r="A67" s="1" t="s">
        <v>168</v>
      </c>
      <c r="B67" s="68"/>
      <c r="C67" s="6"/>
      <c r="D67" s="6"/>
      <c r="E67" s="6"/>
      <c r="F67" s="6"/>
      <c r="G67" s="6"/>
      <c r="H67" s="6"/>
      <c r="I67" s="6"/>
      <c r="J67" s="6"/>
      <c r="K67" s="6"/>
      <c r="N67" s="12" t="s">
        <v>52</v>
      </c>
      <c r="O67" s="12"/>
      <c r="P67" s="6"/>
      <c r="Q67" s="6"/>
      <c r="R67" s="6"/>
      <c r="S67" s="6"/>
      <c r="T67" s="6"/>
      <c r="U67" s="6"/>
      <c r="V67" s="6"/>
      <c r="W67" s="6"/>
      <c r="X67" s="6"/>
    </row>
    <row r="68" spans="1:11" ht="18.75" customHeight="1">
      <c r="A68" s="68" t="s">
        <v>52</v>
      </c>
      <c r="B68" s="12"/>
      <c r="C68" s="118"/>
      <c r="D68" s="118"/>
      <c r="E68" s="118"/>
      <c r="F68" s="118"/>
      <c r="G68" s="118"/>
      <c r="H68" s="118"/>
      <c r="I68" s="118"/>
      <c r="J68" s="118"/>
      <c r="K68" s="118"/>
    </row>
  </sheetData>
  <sheetProtection/>
  <mergeCells count="53">
    <mergeCell ref="N3:X3"/>
    <mergeCell ref="N8:O8"/>
    <mergeCell ref="N13:O13"/>
    <mergeCell ref="N15:O15"/>
    <mergeCell ref="U6:U7"/>
    <mergeCell ref="P5:P7"/>
    <mergeCell ref="N10:O10"/>
    <mergeCell ref="N11:O11"/>
    <mergeCell ref="N12:O12"/>
    <mergeCell ref="N14:O14"/>
    <mergeCell ref="N59:O59"/>
    <mergeCell ref="N65:O65"/>
    <mergeCell ref="X5:X7"/>
    <mergeCell ref="V6:V7"/>
    <mergeCell ref="W6:W7"/>
    <mergeCell ref="N5:O7"/>
    <mergeCell ref="Q6:Q7"/>
    <mergeCell ref="R6:R7"/>
    <mergeCell ref="N19:O19"/>
    <mergeCell ref="N22:O22"/>
    <mergeCell ref="S6:S7"/>
    <mergeCell ref="Q5:W5"/>
    <mergeCell ref="N45:O45"/>
    <mergeCell ref="N51:O51"/>
    <mergeCell ref="N17:O17"/>
    <mergeCell ref="N16:O16"/>
    <mergeCell ref="N28:O28"/>
    <mergeCell ref="N38:O38"/>
    <mergeCell ref="A19:B19"/>
    <mergeCell ref="A22:B22"/>
    <mergeCell ref="A12:B12"/>
    <mergeCell ref="A59:B59"/>
    <mergeCell ref="A65:B65"/>
    <mergeCell ref="A28:B28"/>
    <mergeCell ref="A38:B38"/>
    <mergeCell ref="A45:B45"/>
    <mergeCell ref="A51:B51"/>
    <mergeCell ref="A13:B13"/>
    <mergeCell ref="A14:B14"/>
    <mergeCell ref="A15:B15"/>
    <mergeCell ref="A16:B16"/>
    <mergeCell ref="A17:B17"/>
    <mergeCell ref="A8:B8"/>
    <mergeCell ref="A10:B10"/>
    <mergeCell ref="A11:B11"/>
    <mergeCell ref="A3:K3"/>
    <mergeCell ref="J5:J7"/>
    <mergeCell ref="C6:C7"/>
    <mergeCell ref="D6:D7"/>
    <mergeCell ref="E6:E7"/>
    <mergeCell ref="C5:I5"/>
    <mergeCell ref="F6:I6"/>
    <mergeCell ref="A5:B7"/>
  </mergeCells>
  <printOptions horizontalCentered="1" verticalCentered="1"/>
  <pageMargins left="0.5118110236220472" right="0.31496062992125984" top="0.31496062992125984" bottom="0.11811023622047245" header="0" footer="0"/>
  <pageSetup fitToHeight="1" fitToWidth="1" horizontalDpi="300" verticalDpi="300" orientation="landscape" paperSize="8" scale="68"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T73"/>
  <sheetViews>
    <sheetView showGridLines="0" defaultGridColor="0" zoomScale="75" zoomScaleNormal="75" zoomScalePageLayoutView="0" colorId="22" workbookViewId="0" topLeftCell="A42">
      <selection activeCell="A70" sqref="A70"/>
    </sheetView>
  </sheetViews>
  <sheetFormatPr defaultColWidth="10.59765625" defaultRowHeight="18.75" customHeight="1"/>
  <cols>
    <col min="1" max="1" width="3.09765625" style="1" customWidth="1"/>
    <col min="2" max="2" width="18.8984375" style="1" customWidth="1"/>
    <col min="3" max="7" width="13.09765625" style="1" customWidth="1"/>
    <col min="8" max="9" width="10.59765625" style="1" customWidth="1"/>
    <col min="10" max="10" width="3.09765625" style="1" customWidth="1"/>
    <col min="11" max="12" width="10.59765625" style="1" customWidth="1"/>
    <col min="13" max="13" width="13.09765625" style="1" customWidth="1"/>
    <col min="14" max="15" width="10.59765625" style="1" customWidth="1"/>
    <col min="16" max="16" width="13.09765625" style="1" customWidth="1"/>
    <col min="17" max="18" width="10.59765625" style="1" customWidth="1"/>
    <col min="19" max="19" width="13.19921875" style="1" customWidth="1"/>
    <col min="20" max="16384" width="10.59765625" style="1" customWidth="1"/>
  </cols>
  <sheetData>
    <row r="1" spans="1:20" ht="18.75" customHeight="1">
      <c r="A1" s="54" t="s">
        <v>199</v>
      </c>
      <c r="T1" s="98" t="s">
        <v>274</v>
      </c>
    </row>
    <row r="3" spans="1:20" ht="18.75" customHeight="1">
      <c r="A3" s="181" t="s">
        <v>258</v>
      </c>
      <c r="B3" s="181"/>
      <c r="C3" s="181"/>
      <c r="D3" s="181"/>
      <c r="E3" s="181"/>
      <c r="F3" s="181"/>
      <c r="G3" s="181"/>
      <c r="J3" s="181" t="s">
        <v>273</v>
      </c>
      <c r="K3" s="181"/>
      <c r="L3" s="181"/>
      <c r="M3" s="181"/>
      <c r="N3" s="181"/>
      <c r="O3" s="181"/>
      <c r="P3" s="181"/>
      <c r="Q3" s="181"/>
      <c r="R3" s="181"/>
      <c r="S3" s="181"/>
      <c r="T3" s="181"/>
    </row>
    <row r="4" spans="2:20" ht="18.75" customHeight="1" thickBot="1">
      <c r="B4" s="180"/>
      <c r="C4" s="180"/>
      <c r="D4" s="180"/>
      <c r="E4" s="180"/>
      <c r="F4" s="180"/>
      <c r="G4" s="179" t="s">
        <v>257</v>
      </c>
      <c r="K4" s="180"/>
      <c r="L4" s="180"/>
      <c r="M4" s="180"/>
      <c r="N4" s="180"/>
      <c r="O4" s="180"/>
      <c r="P4" s="180"/>
      <c r="Q4" s="180"/>
      <c r="R4" s="180"/>
      <c r="S4" s="180"/>
      <c r="T4" s="179" t="s">
        <v>272</v>
      </c>
    </row>
    <row r="5" spans="1:20" ht="18.75" customHeight="1">
      <c r="A5" s="178" t="s">
        <v>256</v>
      </c>
      <c r="B5" s="177"/>
      <c r="C5" s="176" t="s">
        <v>255</v>
      </c>
      <c r="D5" s="176" t="s">
        <v>254</v>
      </c>
      <c r="E5" s="176" t="s">
        <v>253</v>
      </c>
      <c r="F5" s="176" t="s">
        <v>252</v>
      </c>
      <c r="G5" s="175" t="s">
        <v>251</v>
      </c>
      <c r="J5" s="210" t="s">
        <v>271</v>
      </c>
      <c r="K5" s="209"/>
      <c r="L5" s="208" t="s">
        <v>270</v>
      </c>
      <c r="M5" s="178"/>
      <c r="N5" s="177"/>
      <c r="O5" s="208" t="s">
        <v>269</v>
      </c>
      <c r="P5" s="178"/>
      <c r="Q5" s="177"/>
      <c r="R5" s="208" t="s">
        <v>268</v>
      </c>
      <c r="S5" s="178"/>
      <c r="T5" s="178"/>
    </row>
    <row r="6" spans="1:20" ht="18.75" customHeight="1">
      <c r="A6" s="161"/>
      <c r="B6" s="174"/>
      <c r="C6" s="161"/>
      <c r="D6" s="161"/>
      <c r="E6" s="161"/>
      <c r="F6" s="161"/>
      <c r="G6" s="161"/>
      <c r="J6" s="207"/>
      <c r="K6" s="206"/>
      <c r="L6" s="205" t="s">
        <v>266</v>
      </c>
      <c r="M6" s="204" t="s">
        <v>265</v>
      </c>
      <c r="N6" s="205" t="s">
        <v>267</v>
      </c>
      <c r="O6" s="205" t="s">
        <v>266</v>
      </c>
      <c r="P6" s="204" t="s">
        <v>265</v>
      </c>
      <c r="Q6" s="205" t="s">
        <v>267</v>
      </c>
      <c r="R6" s="205" t="s">
        <v>266</v>
      </c>
      <c r="S6" s="204" t="s">
        <v>265</v>
      </c>
      <c r="T6" s="203" t="s">
        <v>264</v>
      </c>
    </row>
    <row r="7" spans="1:20" ht="18.75" customHeight="1">
      <c r="A7" s="173" t="s">
        <v>250</v>
      </c>
      <c r="B7" s="172"/>
      <c r="C7" s="160">
        <v>166900</v>
      </c>
      <c r="D7" s="2">
        <v>162300</v>
      </c>
      <c r="E7" s="2">
        <v>153100</v>
      </c>
      <c r="F7" s="2">
        <v>136300</v>
      </c>
      <c r="G7" s="2">
        <v>143700</v>
      </c>
      <c r="J7" s="202"/>
      <c r="K7" s="201"/>
      <c r="L7" s="78"/>
      <c r="M7" s="109"/>
      <c r="N7" s="78"/>
      <c r="O7" s="78"/>
      <c r="P7" s="109"/>
      <c r="Q7" s="78"/>
      <c r="R7" s="78"/>
      <c r="S7" s="109"/>
      <c r="T7" s="200"/>
    </row>
    <row r="8" spans="1:20" ht="18.75" customHeight="1">
      <c r="A8" s="171"/>
      <c r="B8" s="170"/>
      <c r="C8" s="160"/>
      <c r="D8" s="2"/>
      <c r="E8" s="2"/>
      <c r="F8" s="2"/>
      <c r="G8" s="2"/>
      <c r="J8" s="196"/>
      <c r="K8" s="199"/>
      <c r="L8" s="198"/>
      <c r="M8" s="197" t="s">
        <v>263</v>
      </c>
      <c r="N8" s="196"/>
      <c r="O8" s="196"/>
      <c r="P8" s="197" t="s">
        <v>263</v>
      </c>
      <c r="Q8" s="196"/>
      <c r="R8" s="196"/>
      <c r="S8" s="197" t="s">
        <v>263</v>
      </c>
      <c r="T8" s="196"/>
    </row>
    <row r="9" spans="1:20" ht="18.75" customHeight="1">
      <c r="A9" s="163" t="s">
        <v>249</v>
      </c>
      <c r="B9" s="162"/>
      <c r="C9" s="122"/>
      <c r="D9" s="161"/>
      <c r="E9" s="161"/>
      <c r="F9" s="161"/>
      <c r="G9" s="161"/>
      <c r="J9" s="148" t="s">
        <v>19</v>
      </c>
      <c r="K9" s="147"/>
      <c r="L9" s="160">
        <v>34000</v>
      </c>
      <c r="M9" s="2">
        <v>491</v>
      </c>
      <c r="N9" s="2">
        <v>166900</v>
      </c>
      <c r="O9" s="2">
        <v>1</v>
      </c>
      <c r="P9" s="2">
        <v>225</v>
      </c>
      <c r="Q9" s="2">
        <v>3</v>
      </c>
      <c r="R9" s="2">
        <v>308</v>
      </c>
      <c r="S9" s="2">
        <v>334</v>
      </c>
      <c r="T9" s="2">
        <v>1030</v>
      </c>
    </row>
    <row r="10" spans="1:20" ht="18.75" customHeight="1">
      <c r="A10" s="30"/>
      <c r="B10" s="158" t="s">
        <v>248</v>
      </c>
      <c r="C10" s="160">
        <v>3</v>
      </c>
      <c r="D10" s="2">
        <v>3</v>
      </c>
      <c r="E10" s="2">
        <v>5</v>
      </c>
      <c r="F10" s="2">
        <v>7</v>
      </c>
      <c r="G10" s="4">
        <v>0</v>
      </c>
      <c r="J10" s="195" t="s">
        <v>262</v>
      </c>
      <c r="K10" s="194"/>
      <c r="L10" s="160">
        <v>31100</v>
      </c>
      <c r="M10" s="2">
        <v>522</v>
      </c>
      <c r="N10" s="2">
        <v>162300</v>
      </c>
      <c r="O10" s="2">
        <v>1</v>
      </c>
      <c r="P10" s="2">
        <v>253</v>
      </c>
      <c r="Q10" s="2">
        <v>3</v>
      </c>
      <c r="R10" s="2">
        <v>423</v>
      </c>
      <c r="S10" s="2">
        <v>398</v>
      </c>
      <c r="T10" s="2">
        <v>1680</v>
      </c>
    </row>
    <row r="11" spans="1:20" ht="18.75" customHeight="1">
      <c r="A11" s="30"/>
      <c r="B11" s="158" t="s">
        <v>247</v>
      </c>
      <c r="C11" s="160">
        <v>1030</v>
      </c>
      <c r="D11" s="2">
        <v>1680</v>
      </c>
      <c r="E11" s="2">
        <v>1490</v>
      </c>
      <c r="F11" s="2">
        <v>1430</v>
      </c>
      <c r="G11" s="2">
        <v>1410</v>
      </c>
      <c r="J11" s="195" t="s">
        <v>261</v>
      </c>
      <c r="K11" s="194"/>
      <c r="L11" s="160">
        <v>30800</v>
      </c>
      <c r="M11" s="2">
        <v>497</v>
      </c>
      <c r="N11" s="2">
        <v>153100</v>
      </c>
      <c r="O11" s="2">
        <v>2</v>
      </c>
      <c r="P11" s="2">
        <v>301</v>
      </c>
      <c r="Q11" s="2">
        <v>5</v>
      </c>
      <c r="R11" s="2">
        <v>466</v>
      </c>
      <c r="S11" s="2">
        <v>319</v>
      </c>
      <c r="T11" s="2">
        <v>1490</v>
      </c>
    </row>
    <row r="12" spans="1:20" ht="18.75" customHeight="1">
      <c r="A12" s="30"/>
      <c r="B12" s="158"/>
      <c r="C12" s="160"/>
      <c r="D12" s="2"/>
      <c r="E12" s="2"/>
      <c r="F12" s="2"/>
      <c r="G12" s="2"/>
      <c r="J12" s="195" t="s">
        <v>260</v>
      </c>
      <c r="K12" s="194"/>
      <c r="L12" s="160">
        <v>28100</v>
      </c>
      <c r="M12" s="2">
        <v>485</v>
      </c>
      <c r="N12" s="2">
        <v>136300</v>
      </c>
      <c r="O12" s="2">
        <v>2</v>
      </c>
      <c r="P12" s="2">
        <v>271</v>
      </c>
      <c r="Q12" s="2">
        <v>7</v>
      </c>
      <c r="R12" s="2">
        <v>492</v>
      </c>
      <c r="S12" s="2">
        <v>291</v>
      </c>
      <c r="T12" s="2">
        <v>1430</v>
      </c>
    </row>
    <row r="13" spans="1:20" ht="18.75" customHeight="1">
      <c r="A13" s="163" t="s">
        <v>246</v>
      </c>
      <c r="B13" s="162"/>
      <c r="C13" s="122"/>
      <c r="D13" s="161"/>
      <c r="E13" s="161"/>
      <c r="F13" s="161"/>
      <c r="G13" s="161"/>
      <c r="J13" s="193" t="s">
        <v>48</v>
      </c>
      <c r="K13" s="192"/>
      <c r="L13" s="72">
        <v>27800</v>
      </c>
      <c r="M13" s="36">
        <v>517</v>
      </c>
      <c r="N13" s="36">
        <v>143700</v>
      </c>
      <c r="O13" s="36">
        <f>SUM(O15:O24,O27,O33,O43,O50,O56,O64,O70)</f>
        <v>2</v>
      </c>
      <c r="P13" s="36">
        <v>20</v>
      </c>
      <c r="Q13" s="36">
        <f>SUM(Q15:Q24,Q27,Q33,Q43,Q50,Q56,Q64,Q70)</f>
        <v>0</v>
      </c>
      <c r="R13" s="36">
        <f>SUM(R15:R24,R27,R33,R43,R50,R56,R64,R70)</f>
        <v>494</v>
      </c>
      <c r="S13" s="36">
        <v>286</v>
      </c>
      <c r="T13" s="36">
        <v>1410</v>
      </c>
    </row>
    <row r="14" spans="1:20" ht="18.75" customHeight="1">
      <c r="A14" s="30"/>
      <c r="B14" s="158" t="s">
        <v>245</v>
      </c>
      <c r="C14" s="157" t="s">
        <v>200</v>
      </c>
      <c r="D14" s="4">
        <v>5330</v>
      </c>
      <c r="E14" s="4">
        <v>4710</v>
      </c>
      <c r="F14" s="2">
        <v>5190</v>
      </c>
      <c r="G14" s="2">
        <v>5260</v>
      </c>
      <c r="J14" s="191"/>
      <c r="K14" s="190"/>
      <c r="L14" s="189"/>
      <c r="M14" s="188"/>
      <c r="N14" s="188"/>
      <c r="O14" s="188"/>
      <c r="P14" s="188"/>
      <c r="Q14" s="188"/>
      <c r="R14" s="188"/>
      <c r="S14" s="188"/>
      <c r="T14" s="188"/>
    </row>
    <row r="15" spans="1:20" ht="18.75" customHeight="1">
      <c r="A15" s="30"/>
      <c r="B15" s="158" t="s">
        <v>244</v>
      </c>
      <c r="C15" s="165">
        <v>5510</v>
      </c>
      <c r="D15" s="164">
        <v>5810</v>
      </c>
      <c r="E15" s="164">
        <v>5300</v>
      </c>
      <c r="F15" s="164">
        <v>5280</v>
      </c>
      <c r="G15" s="164">
        <v>5180</v>
      </c>
      <c r="J15" s="138" t="s">
        <v>106</v>
      </c>
      <c r="K15" s="62"/>
      <c r="L15" s="72">
        <v>2500</v>
      </c>
      <c r="M15" s="36">
        <v>532</v>
      </c>
      <c r="N15" s="36">
        <v>13300</v>
      </c>
      <c r="O15" s="37">
        <v>0</v>
      </c>
      <c r="P15" s="36">
        <v>468</v>
      </c>
      <c r="Q15" s="37">
        <v>0</v>
      </c>
      <c r="R15" s="36">
        <v>80</v>
      </c>
      <c r="S15" s="36">
        <v>303</v>
      </c>
      <c r="T15" s="36">
        <v>242</v>
      </c>
    </row>
    <row r="16" spans="1:20" ht="18.75" customHeight="1">
      <c r="A16" s="30"/>
      <c r="B16" s="158"/>
      <c r="C16" s="165"/>
      <c r="D16" s="164"/>
      <c r="E16" s="164"/>
      <c r="F16" s="164"/>
      <c r="G16" s="164"/>
      <c r="J16" s="138" t="s">
        <v>105</v>
      </c>
      <c r="K16" s="62"/>
      <c r="L16" s="72">
        <v>972</v>
      </c>
      <c r="M16" s="36">
        <v>480</v>
      </c>
      <c r="N16" s="36">
        <v>4670</v>
      </c>
      <c r="O16" s="37" t="s">
        <v>82</v>
      </c>
      <c r="P16" s="37" t="s">
        <v>123</v>
      </c>
      <c r="Q16" s="37" t="s">
        <v>123</v>
      </c>
      <c r="R16" s="37" t="s">
        <v>123</v>
      </c>
      <c r="S16" s="37" t="s">
        <v>123</v>
      </c>
      <c r="T16" s="37" t="s">
        <v>123</v>
      </c>
    </row>
    <row r="17" spans="1:20" ht="18.75" customHeight="1">
      <c r="A17" s="163" t="s">
        <v>243</v>
      </c>
      <c r="B17" s="162"/>
      <c r="C17" s="122"/>
      <c r="D17" s="161"/>
      <c r="E17" s="161"/>
      <c r="F17" s="161"/>
      <c r="G17" s="161"/>
      <c r="J17" s="138" t="s">
        <v>104</v>
      </c>
      <c r="K17" s="62"/>
      <c r="L17" s="72">
        <v>2770</v>
      </c>
      <c r="M17" s="36">
        <v>529</v>
      </c>
      <c r="N17" s="36">
        <v>14700</v>
      </c>
      <c r="O17" s="37">
        <v>0</v>
      </c>
      <c r="P17" s="37">
        <v>120</v>
      </c>
      <c r="Q17" s="37">
        <v>0</v>
      </c>
      <c r="R17" s="37">
        <v>123</v>
      </c>
      <c r="S17" s="37">
        <v>323</v>
      </c>
      <c r="T17" s="37">
        <v>397</v>
      </c>
    </row>
    <row r="18" spans="1:20" ht="18.75" customHeight="1">
      <c r="A18" s="30"/>
      <c r="B18" s="158" t="s">
        <v>242</v>
      </c>
      <c r="C18" s="160">
        <v>1310</v>
      </c>
      <c r="D18" s="2">
        <v>2310</v>
      </c>
      <c r="E18" s="2">
        <v>2060</v>
      </c>
      <c r="F18" s="2">
        <v>856</v>
      </c>
      <c r="G18" s="2">
        <v>2760</v>
      </c>
      <c r="J18" s="138" t="s">
        <v>103</v>
      </c>
      <c r="K18" s="62"/>
      <c r="L18" s="72">
        <v>982</v>
      </c>
      <c r="M18" s="36">
        <v>476</v>
      </c>
      <c r="N18" s="36">
        <v>4670</v>
      </c>
      <c r="O18" s="37" t="s">
        <v>123</v>
      </c>
      <c r="P18" s="37" t="s">
        <v>123</v>
      </c>
      <c r="Q18" s="37" t="s">
        <v>123</v>
      </c>
      <c r="R18" s="37" t="s">
        <v>123</v>
      </c>
      <c r="S18" s="37" t="s">
        <v>123</v>
      </c>
      <c r="T18" s="37" t="s">
        <v>123</v>
      </c>
    </row>
    <row r="19" spans="1:20" ht="18.75" customHeight="1">
      <c r="A19" s="30"/>
      <c r="B19" s="158" t="s">
        <v>241</v>
      </c>
      <c r="C19" s="157">
        <v>205</v>
      </c>
      <c r="D19" s="4" t="s">
        <v>200</v>
      </c>
      <c r="E19" s="4" t="s">
        <v>200</v>
      </c>
      <c r="F19" s="4">
        <v>122</v>
      </c>
      <c r="G19" s="4" t="s">
        <v>200</v>
      </c>
      <c r="J19" s="138" t="s">
        <v>102</v>
      </c>
      <c r="K19" s="62"/>
      <c r="L19" s="72">
        <v>1040</v>
      </c>
      <c r="M19" s="36">
        <v>481</v>
      </c>
      <c r="N19" s="36">
        <v>4990</v>
      </c>
      <c r="O19" s="37" t="s">
        <v>82</v>
      </c>
      <c r="P19" s="37" t="s">
        <v>82</v>
      </c>
      <c r="Q19" s="37" t="s">
        <v>82</v>
      </c>
      <c r="R19" s="37">
        <v>6</v>
      </c>
      <c r="S19" s="37">
        <v>50</v>
      </c>
      <c r="T19" s="37">
        <v>3</v>
      </c>
    </row>
    <row r="20" spans="1:20" ht="18.75" customHeight="1">
      <c r="A20" s="30"/>
      <c r="B20" s="158"/>
      <c r="C20" s="157"/>
      <c r="D20" s="4"/>
      <c r="E20" s="4"/>
      <c r="F20" s="4"/>
      <c r="G20" s="4"/>
      <c r="J20" s="138" t="s">
        <v>101</v>
      </c>
      <c r="K20" s="62"/>
      <c r="L20" s="72">
        <v>2230</v>
      </c>
      <c r="M20" s="36">
        <v>539</v>
      </c>
      <c r="N20" s="36">
        <v>12000</v>
      </c>
      <c r="O20" s="37" t="s">
        <v>82</v>
      </c>
      <c r="P20" s="37" t="s">
        <v>82</v>
      </c>
      <c r="Q20" s="37" t="s">
        <v>82</v>
      </c>
      <c r="R20" s="37">
        <v>1</v>
      </c>
      <c r="S20" s="37">
        <v>320</v>
      </c>
      <c r="T20" s="37">
        <v>2</v>
      </c>
    </row>
    <row r="21" spans="1:20" ht="18.75" customHeight="1">
      <c r="A21" s="163" t="s">
        <v>240</v>
      </c>
      <c r="B21" s="162"/>
      <c r="C21" s="122"/>
      <c r="D21" s="161"/>
      <c r="E21" s="161"/>
      <c r="F21" s="161"/>
      <c r="G21" s="161"/>
      <c r="J21" s="138" t="s">
        <v>100</v>
      </c>
      <c r="K21" s="62"/>
      <c r="L21" s="72">
        <v>1640</v>
      </c>
      <c r="M21" s="36">
        <v>517</v>
      </c>
      <c r="N21" s="36">
        <v>8460</v>
      </c>
      <c r="O21" s="37" t="s">
        <v>82</v>
      </c>
      <c r="P21" s="37" t="s">
        <v>82</v>
      </c>
      <c r="Q21" s="37" t="s">
        <v>82</v>
      </c>
      <c r="R21" s="37">
        <v>0</v>
      </c>
      <c r="S21" s="37">
        <v>120</v>
      </c>
      <c r="T21" s="37">
        <v>0</v>
      </c>
    </row>
    <row r="22" spans="1:20" ht="18.75" customHeight="1">
      <c r="A22" s="30"/>
      <c r="B22" s="158" t="s">
        <v>239</v>
      </c>
      <c r="C22" s="160">
        <v>21500</v>
      </c>
      <c r="D22" s="2">
        <v>22100</v>
      </c>
      <c r="E22" s="2">
        <v>20500</v>
      </c>
      <c r="F22" s="2">
        <v>17400</v>
      </c>
      <c r="G22" s="2">
        <v>18600</v>
      </c>
      <c r="J22" s="138" t="s">
        <v>99</v>
      </c>
      <c r="K22" s="62"/>
      <c r="L22" s="72">
        <v>2430</v>
      </c>
      <c r="M22" s="36">
        <v>564</v>
      </c>
      <c r="N22" s="36">
        <v>13700</v>
      </c>
      <c r="O22" s="37" t="s">
        <v>82</v>
      </c>
      <c r="P22" s="37" t="s">
        <v>82</v>
      </c>
      <c r="Q22" s="37" t="s">
        <v>82</v>
      </c>
      <c r="R22" s="37" t="s">
        <v>123</v>
      </c>
      <c r="S22" s="37" t="s">
        <v>123</v>
      </c>
      <c r="T22" s="37" t="s">
        <v>123</v>
      </c>
    </row>
    <row r="23" spans="1:20" ht="18.75" customHeight="1">
      <c r="A23" s="30"/>
      <c r="B23" s="158" t="s">
        <v>238</v>
      </c>
      <c r="C23" s="160">
        <v>1750</v>
      </c>
      <c r="D23" s="2">
        <v>1660</v>
      </c>
      <c r="E23" s="2">
        <v>1610</v>
      </c>
      <c r="F23" s="2">
        <v>1680</v>
      </c>
      <c r="G23" s="2">
        <v>1570</v>
      </c>
      <c r="J23" s="191"/>
      <c r="K23" s="190"/>
      <c r="L23" s="189"/>
      <c r="M23" s="188"/>
      <c r="N23" s="188"/>
      <c r="O23" s="188"/>
      <c r="P23" s="188"/>
      <c r="Q23" s="188"/>
      <c r="R23" s="188"/>
      <c r="S23" s="188"/>
      <c r="T23" s="188"/>
    </row>
    <row r="24" spans="1:20" ht="18.75" customHeight="1">
      <c r="A24" s="30"/>
      <c r="B24" s="158" t="s">
        <v>237</v>
      </c>
      <c r="C24" s="160">
        <v>1910</v>
      </c>
      <c r="D24" s="2">
        <v>2150</v>
      </c>
      <c r="E24" s="2">
        <v>2040</v>
      </c>
      <c r="F24" s="2">
        <v>1240</v>
      </c>
      <c r="G24" s="2">
        <v>1280</v>
      </c>
      <c r="J24" s="138" t="s">
        <v>98</v>
      </c>
      <c r="K24" s="62"/>
      <c r="L24" s="36">
        <f>SUM(L25)</f>
        <v>55</v>
      </c>
      <c r="M24" s="36">
        <f>AVERAGE(M25)</f>
        <v>456</v>
      </c>
      <c r="N24" s="36">
        <f>SUM(N25)</f>
        <v>251</v>
      </c>
      <c r="O24" s="37" t="s">
        <v>82</v>
      </c>
      <c r="P24" s="37" t="s">
        <v>82</v>
      </c>
      <c r="Q24" s="37" t="s">
        <v>82</v>
      </c>
      <c r="R24" s="37" t="s">
        <v>123</v>
      </c>
      <c r="S24" s="37" t="s">
        <v>123</v>
      </c>
      <c r="T24" s="37" t="s">
        <v>123</v>
      </c>
    </row>
    <row r="25" spans="1:20" ht="18.75" customHeight="1">
      <c r="A25" s="30"/>
      <c r="B25" s="158" t="s">
        <v>236</v>
      </c>
      <c r="C25" s="160">
        <v>347</v>
      </c>
      <c r="D25" s="2">
        <v>346</v>
      </c>
      <c r="E25" s="2">
        <v>299</v>
      </c>
      <c r="F25" s="2">
        <v>265</v>
      </c>
      <c r="G25" s="2">
        <v>270</v>
      </c>
      <c r="J25" s="187"/>
      <c r="K25" s="158" t="s">
        <v>97</v>
      </c>
      <c r="L25" s="160">
        <v>55</v>
      </c>
      <c r="M25" s="2">
        <v>456</v>
      </c>
      <c r="N25" s="2">
        <v>251</v>
      </c>
      <c r="O25" s="4" t="s">
        <v>123</v>
      </c>
      <c r="P25" s="4" t="s">
        <v>123</v>
      </c>
      <c r="Q25" s="4" t="s">
        <v>123</v>
      </c>
      <c r="R25" s="4" t="s">
        <v>123</v>
      </c>
      <c r="S25" s="4" t="s">
        <v>123</v>
      </c>
      <c r="T25" s="4" t="s">
        <v>123</v>
      </c>
    </row>
    <row r="26" spans="1:20" ht="18.75" customHeight="1">
      <c r="A26" s="30"/>
      <c r="B26" s="158" t="s">
        <v>235</v>
      </c>
      <c r="C26" s="160">
        <v>1130</v>
      </c>
      <c r="D26" s="2">
        <v>1060</v>
      </c>
      <c r="E26" s="2">
        <v>1050</v>
      </c>
      <c r="F26" s="2">
        <v>1100</v>
      </c>
      <c r="G26" s="2">
        <v>1090</v>
      </c>
      <c r="J26" s="187"/>
      <c r="K26" s="158"/>
      <c r="L26" s="122"/>
      <c r="M26" s="161"/>
      <c r="N26" s="161"/>
      <c r="O26" s="161"/>
      <c r="P26" s="161"/>
      <c r="Q26" s="161"/>
      <c r="R26" s="161"/>
      <c r="S26" s="161"/>
      <c r="T26" s="161"/>
    </row>
    <row r="27" spans="1:20" ht="18.75" customHeight="1">
      <c r="A27" s="30"/>
      <c r="B27" s="158" t="s">
        <v>234</v>
      </c>
      <c r="C27" s="160">
        <v>495</v>
      </c>
      <c r="D27" s="2">
        <v>518</v>
      </c>
      <c r="E27" s="2">
        <v>490</v>
      </c>
      <c r="F27" s="2">
        <v>502</v>
      </c>
      <c r="G27" s="2">
        <v>448</v>
      </c>
      <c r="J27" s="138" t="s">
        <v>96</v>
      </c>
      <c r="K27" s="62"/>
      <c r="L27" s="36">
        <f>SUM(L28:L31)</f>
        <v>1902</v>
      </c>
      <c r="M27" s="36">
        <f>AVERAGE(M28:M31)</f>
        <v>543</v>
      </c>
      <c r="N27" s="36">
        <f>SUM(N28:N31)</f>
        <v>10350</v>
      </c>
      <c r="O27" s="37" t="s">
        <v>82</v>
      </c>
      <c r="P27" s="37" t="s">
        <v>82</v>
      </c>
      <c r="Q27" s="37" t="s">
        <v>82</v>
      </c>
      <c r="R27" s="36">
        <f>SUM(R28:R31)</f>
        <v>6</v>
      </c>
      <c r="S27" s="36">
        <f>AVERAGE(S28:S31)</f>
        <v>140</v>
      </c>
      <c r="T27" s="36">
        <f>SUM(T28:T31)</f>
        <v>8</v>
      </c>
    </row>
    <row r="28" spans="1:20" ht="18.75" customHeight="1">
      <c r="A28" s="30"/>
      <c r="B28" s="158" t="s">
        <v>233</v>
      </c>
      <c r="C28" s="160">
        <v>648</v>
      </c>
      <c r="D28" s="2">
        <v>783</v>
      </c>
      <c r="E28" s="2">
        <v>761</v>
      </c>
      <c r="F28" s="2">
        <v>805</v>
      </c>
      <c r="G28" s="2">
        <v>821</v>
      </c>
      <c r="J28" s="187"/>
      <c r="K28" s="158" t="s">
        <v>95</v>
      </c>
      <c r="L28" s="160">
        <v>412</v>
      </c>
      <c r="M28" s="2">
        <v>544</v>
      </c>
      <c r="N28" s="2">
        <v>2240</v>
      </c>
      <c r="O28" s="4" t="s">
        <v>123</v>
      </c>
      <c r="P28" s="4" t="s">
        <v>123</v>
      </c>
      <c r="Q28" s="4" t="s">
        <v>123</v>
      </c>
      <c r="R28" s="4" t="s">
        <v>123</v>
      </c>
      <c r="S28" s="4" t="s">
        <v>123</v>
      </c>
      <c r="T28" s="4" t="s">
        <v>123</v>
      </c>
    </row>
    <row r="29" spans="1:20" ht="18.75" customHeight="1">
      <c r="A29" s="30"/>
      <c r="B29" s="158" t="s">
        <v>232</v>
      </c>
      <c r="C29" s="160">
        <v>4920</v>
      </c>
      <c r="D29" s="2">
        <v>5170</v>
      </c>
      <c r="E29" s="2">
        <v>4570</v>
      </c>
      <c r="F29" s="2">
        <v>2860</v>
      </c>
      <c r="G29" s="2">
        <v>4210</v>
      </c>
      <c r="J29" s="187"/>
      <c r="K29" s="158" t="s">
        <v>94</v>
      </c>
      <c r="L29" s="160">
        <v>400</v>
      </c>
      <c r="M29" s="2">
        <v>538</v>
      </c>
      <c r="N29" s="2">
        <v>2150</v>
      </c>
      <c r="O29" s="4" t="s">
        <v>123</v>
      </c>
      <c r="P29" s="4" t="s">
        <v>123</v>
      </c>
      <c r="Q29" s="4" t="s">
        <v>123</v>
      </c>
      <c r="R29" s="4" t="s">
        <v>123</v>
      </c>
      <c r="S29" s="4" t="s">
        <v>123</v>
      </c>
      <c r="T29" s="4" t="s">
        <v>123</v>
      </c>
    </row>
    <row r="30" spans="1:20" ht="18.75" customHeight="1">
      <c r="A30" s="30"/>
      <c r="B30" s="158" t="s">
        <v>231</v>
      </c>
      <c r="C30" s="160">
        <v>5030</v>
      </c>
      <c r="D30" s="2">
        <v>5100</v>
      </c>
      <c r="E30" s="2">
        <v>4440</v>
      </c>
      <c r="F30" s="2">
        <v>3260</v>
      </c>
      <c r="G30" s="2">
        <v>3750</v>
      </c>
      <c r="J30" s="187"/>
      <c r="K30" s="158" t="s">
        <v>93</v>
      </c>
      <c r="L30" s="160">
        <v>521</v>
      </c>
      <c r="M30" s="2">
        <v>525</v>
      </c>
      <c r="N30" s="2">
        <v>2740</v>
      </c>
      <c r="O30" s="4" t="s">
        <v>123</v>
      </c>
      <c r="P30" s="4" t="s">
        <v>123</v>
      </c>
      <c r="Q30" s="4" t="s">
        <v>123</v>
      </c>
      <c r="R30" s="4" t="s">
        <v>123</v>
      </c>
      <c r="S30" s="4" t="s">
        <v>123</v>
      </c>
      <c r="T30" s="4" t="s">
        <v>123</v>
      </c>
    </row>
    <row r="31" spans="1:20" ht="18.75" customHeight="1">
      <c r="A31" s="30"/>
      <c r="B31" s="158" t="s">
        <v>230</v>
      </c>
      <c r="C31" s="160">
        <v>795</v>
      </c>
      <c r="D31" s="2">
        <v>768</v>
      </c>
      <c r="E31" s="2">
        <v>722</v>
      </c>
      <c r="F31" s="2">
        <v>615</v>
      </c>
      <c r="G31" s="2">
        <v>623</v>
      </c>
      <c r="J31" s="187"/>
      <c r="K31" s="158" t="s">
        <v>92</v>
      </c>
      <c r="L31" s="160">
        <v>569</v>
      </c>
      <c r="M31" s="2">
        <v>565</v>
      </c>
      <c r="N31" s="2">
        <v>3220</v>
      </c>
      <c r="O31" s="4" t="s">
        <v>123</v>
      </c>
      <c r="P31" s="4" t="s">
        <v>123</v>
      </c>
      <c r="Q31" s="4" t="s">
        <v>123</v>
      </c>
      <c r="R31" s="4">
        <v>6</v>
      </c>
      <c r="S31" s="2">
        <v>140</v>
      </c>
      <c r="T31" s="4">
        <v>8</v>
      </c>
    </row>
    <row r="32" spans="1:20" ht="18.75" customHeight="1">
      <c r="A32" s="30"/>
      <c r="B32" s="158" t="s">
        <v>229</v>
      </c>
      <c r="C32" s="160">
        <v>2420</v>
      </c>
      <c r="D32" s="2">
        <v>2510</v>
      </c>
      <c r="E32" s="2">
        <v>2340</v>
      </c>
      <c r="F32" s="2">
        <v>1980</v>
      </c>
      <c r="G32" s="2">
        <v>2280</v>
      </c>
      <c r="J32" s="187"/>
      <c r="K32" s="158"/>
      <c r="L32" s="122"/>
      <c r="M32" s="2"/>
      <c r="N32" s="161"/>
      <c r="O32" s="161"/>
      <c r="P32" s="161"/>
      <c r="Q32" s="161"/>
      <c r="R32" s="161"/>
      <c r="S32" s="161"/>
      <c r="T32" s="161"/>
    </row>
    <row r="33" spans="1:20" ht="18.75" customHeight="1">
      <c r="A33" s="30"/>
      <c r="B33" s="158" t="s">
        <v>228</v>
      </c>
      <c r="C33" s="160">
        <v>1420</v>
      </c>
      <c r="D33" s="2">
        <v>1420</v>
      </c>
      <c r="E33" s="2">
        <v>1400</v>
      </c>
      <c r="F33" s="2">
        <v>1350</v>
      </c>
      <c r="G33" s="2">
        <v>1350</v>
      </c>
      <c r="J33" s="138" t="s">
        <v>91</v>
      </c>
      <c r="K33" s="62"/>
      <c r="L33" s="36">
        <f>SUM(L34:L41)</f>
        <v>1532</v>
      </c>
      <c r="M33" s="36">
        <f>AVERAGE(M34:M41)</f>
        <v>487.75</v>
      </c>
      <c r="N33" s="36">
        <f>SUM(N34:N41)</f>
        <v>8198</v>
      </c>
      <c r="O33" s="37" t="s">
        <v>82</v>
      </c>
      <c r="P33" s="37" t="s">
        <v>82</v>
      </c>
      <c r="Q33" s="37" t="s">
        <v>82</v>
      </c>
      <c r="R33" s="36">
        <f>SUM(R34:R41)</f>
        <v>6</v>
      </c>
      <c r="S33" s="36">
        <f>AVERAGE(S34:S41)</f>
        <v>458.5</v>
      </c>
      <c r="T33" s="36">
        <f>SUM(T34:T41)</f>
        <v>28</v>
      </c>
    </row>
    <row r="34" spans="1:20" ht="18.75" customHeight="1">
      <c r="A34" s="30"/>
      <c r="B34" s="158" t="s">
        <v>227</v>
      </c>
      <c r="C34" s="160">
        <v>3380</v>
      </c>
      <c r="D34" s="2">
        <v>3780</v>
      </c>
      <c r="E34" s="2">
        <v>3510</v>
      </c>
      <c r="F34" s="2">
        <v>3470</v>
      </c>
      <c r="G34" s="2">
        <v>3220</v>
      </c>
      <c r="J34" s="187"/>
      <c r="K34" s="158" t="s">
        <v>90</v>
      </c>
      <c r="L34" s="160">
        <v>229</v>
      </c>
      <c r="M34" s="2">
        <v>550</v>
      </c>
      <c r="N34" s="2">
        <v>1260</v>
      </c>
      <c r="O34" s="4" t="s">
        <v>123</v>
      </c>
      <c r="P34" s="4" t="s">
        <v>123</v>
      </c>
      <c r="Q34" s="4" t="s">
        <v>123</v>
      </c>
      <c r="R34" s="4" t="s">
        <v>123</v>
      </c>
      <c r="S34" s="4" t="s">
        <v>123</v>
      </c>
      <c r="T34" s="4" t="s">
        <v>123</v>
      </c>
    </row>
    <row r="35" spans="1:20" ht="18.75" customHeight="1">
      <c r="A35" s="30"/>
      <c r="B35" s="158" t="s">
        <v>226</v>
      </c>
      <c r="C35" s="160">
        <v>6090</v>
      </c>
      <c r="D35" s="2">
        <v>6360</v>
      </c>
      <c r="E35" s="2">
        <v>6250</v>
      </c>
      <c r="F35" s="2">
        <v>6410</v>
      </c>
      <c r="G35" s="2">
        <v>6330</v>
      </c>
      <c r="J35" s="187"/>
      <c r="K35" s="158" t="s">
        <v>89</v>
      </c>
      <c r="L35" s="160">
        <v>508</v>
      </c>
      <c r="M35" s="2">
        <v>556</v>
      </c>
      <c r="N35" s="2">
        <v>2820</v>
      </c>
      <c r="O35" s="4" t="s">
        <v>123</v>
      </c>
      <c r="P35" s="4" t="s">
        <v>123</v>
      </c>
      <c r="Q35" s="4" t="s">
        <v>123</v>
      </c>
      <c r="R35" s="2">
        <v>6</v>
      </c>
      <c r="S35" s="2">
        <v>467</v>
      </c>
      <c r="T35" s="2">
        <v>28</v>
      </c>
    </row>
    <row r="36" spans="1:20" ht="18.75" customHeight="1">
      <c r="A36" s="30"/>
      <c r="B36" s="158" t="s">
        <v>225</v>
      </c>
      <c r="C36" s="160">
        <v>4170</v>
      </c>
      <c r="D36" s="2">
        <v>4100</v>
      </c>
      <c r="E36" s="2">
        <v>3890</v>
      </c>
      <c r="F36" s="2">
        <v>3450</v>
      </c>
      <c r="G36" s="2">
        <v>3530</v>
      </c>
      <c r="J36" s="187"/>
      <c r="K36" s="158" t="s">
        <v>88</v>
      </c>
      <c r="L36" s="160">
        <v>329</v>
      </c>
      <c r="M36" s="2">
        <v>553</v>
      </c>
      <c r="N36" s="2">
        <v>1820</v>
      </c>
      <c r="O36" s="4" t="s">
        <v>123</v>
      </c>
      <c r="P36" s="4" t="s">
        <v>123</v>
      </c>
      <c r="Q36" s="4" t="s">
        <v>123</v>
      </c>
      <c r="R36" s="4">
        <v>0</v>
      </c>
      <c r="S36" s="2">
        <v>450</v>
      </c>
      <c r="T36" s="4">
        <v>0</v>
      </c>
    </row>
    <row r="37" spans="1:20" ht="18.75" customHeight="1">
      <c r="A37" s="30"/>
      <c r="B37" s="158" t="s">
        <v>224</v>
      </c>
      <c r="C37" s="160">
        <v>2730</v>
      </c>
      <c r="D37" s="2">
        <v>3010</v>
      </c>
      <c r="E37" s="2">
        <v>2780</v>
      </c>
      <c r="F37" s="2">
        <v>2500</v>
      </c>
      <c r="G37" s="2">
        <v>2820</v>
      </c>
      <c r="J37" s="187"/>
      <c r="K37" s="158" t="s">
        <v>87</v>
      </c>
      <c r="L37" s="160">
        <v>55</v>
      </c>
      <c r="M37" s="2">
        <v>504</v>
      </c>
      <c r="N37" s="2">
        <v>277</v>
      </c>
      <c r="O37" s="4" t="s">
        <v>123</v>
      </c>
      <c r="P37" s="4" t="s">
        <v>123</v>
      </c>
      <c r="Q37" s="4" t="s">
        <v>123</v>
      </c>
      <c r="R37" s="4" t="s">
        <v>123</v>
      </c>
      <c r="S37" s="4" t="s">
        <v>123</v>
      </c>
      <c r="T37" s="4" t="s">
        <v>123</v>
      </c>
    </row>
    <row r="38" spans="1:20" ht="18.75" customHeight="1">
      <c r="A38" s="30"/>
      <c r="B38" s="158" t="s">
        <v>223</v>
      </c>
      <c r="C38" s="160">
        <v>213</v>
      </c>
      <c r="D38" s="2">
        <v>202</v>
      </c>
      <c r="E38" s="2">
        <v>209</v>
      </c>
      <c r="F38" s="2">
        <v>164</v>
      </c>
      <c r="G38" s="2">
        <v>165</v>
      </c>
      <c r="J38" s="187"/>
      <c r="K38" s="158" t="s">
        <v>86</v>
      </c>
      <c r="L38" s="160">
        <v>51</v>
      </c>
      <c r="M38" s="2">
        <v>489</v>
      </c>
      <c r="N38" s="2">
        <v>249</v>
      </c>
      <c r="O38" s="4" t="s">
        <v>123</v>
      </c>
      <c r="P38" s="4" t="s">
        <v>123</v>
      </c>
      <c r="Q38" s="4" t="s">
        <v>123</v>
      </c>
      <c r="R38" s="4" t="s">
        <v>123</v>
      </c>
      <c r="S38" s="4" t="s">
        <v>123</v>
      </c>
      <c r="T38" s="4" t="s">
        <v>123</v>
      </c>
    </row>
    <row r="39" spans="1:20" ht="18.75" customHeight="1">
      <c r="A39" s="30"/>
      <c r="B39" s="158" t="s">
        <v>222</v>
      </c>
      <c r="C39" s="160">
        <v>209</v>
      </c>
      <c r="D39" s="2">
        <v>231</v>
      </c>
      <c r="E39" s="2">
        <v>225</v>
      </c>
      <c r="F39" s="2">
        <v>207</v>
      </c>
      <c r="G39" s="2">
        <v>199</v>
      </c>
      <c r="J39" s="187"/>
      <c r="K39" s="158" t="s">
        <v>85</v>
      </c>
      <c r="L39" s="160">
        <v>347</v>
      </c>
      <c r="M39" s="2">
        <v>495</v>
      </c>
      <c r="N39" s="2">
        <v>1720</v>
      </c>
      <c r="O39" s="4" t="s">
        <v>123</v>
      </c>
      <c r="P39" s="4" t="s">
        <v>123</v>
      </c>
      <c r="Q39" s="4" t="s">
        <v>123</v>
      </c>
      <c r="R39" s="4" t="s">
        <v>123</v>
      </c>
      <c r="S39" s="4" t="s">
        <v>123</v>
      </c>
      <c r="T39" s="4" t="s">
        <v>123</v>
      </c>
    </row>
    <row r="40" spans="1:20" ht="18.75" customHeight="1">
      <c r="A40" s="30"/>
      <c r="B40" s="158" t="s">
        <v>221</v>
      </c>
      <c r="C40" s="169">
        <v>50</v>
      </c>
      <c r="D40" s="30">
        <v>44</v>
      </c>
      <c r="E40" s="30">
        <v>39</v>
      </c>
      <c r="F40" s="30">
        <v>37</v>
      </c>
      <c r="G40" s="30">
        <v>37</v>
      </c>
      <c r="J40" s="187"/>
      <c r="K40" s="158" t="s">
        <v>84</v>
      </c>
      <c r="L40" s="160">
        <v>11</v>
      </c>
      <c r="M40" s="2">
        <v>405</v>
      </c>
      <c r="N40" s="2">
        <v>45</v>
      </c>
      <c r="O40" s="4" t="s">
        <v>123</v>
      </c>
      <c r="P40" s="4" t="s">
        <v>123</v>
      </c>
      <c r="Q40" s="4" t="s">
        <v>123</v>
      </c>
      <c r="R40" s="4" t="s">
        <v>123</v>
      </c>
      <c r="S40" s="4" t="s">
        <v>123</v>
      </c>
      <c r="T40" s="4" t="s">
        <v>123</v>
      </c>
    </row>
    <row r="41" spans="1:20" ht="18.75" customHeight="1">
      <c r="A41" s="30"/>
      <c r="B41" s="158" t="s">
        <v>220</v>
      </c>
      <c r="C41" s="169">
        <v>337</v>
      </c>
      <c r="D41" s="30">
        <v>359</v>
      </c>
      <c r="E41" s="30">
        <v>345</v>
      </c>
      <c r="F41" s="30">
        <v>340</v>
      </c>
      <c r="G41" s="30">
        <v>356</v>
      </c>
      <c r="J41" s="187"/>
      <c r="K41" s="158" t="s">
        <v>83</v>
      </c>
      <c r="L41" s="160">
        <v>2</v>
      </c>
      <c r="M41" s="2">
        <v>350</v>
      </c>
      <c r="N41" s="2">
        <v>7</v>
      </c>
      <c r="O41" s="4" t="s">
        <v>123</v>
      </c>
      <c r="P41" s="4" t="s">
        <v>123</v>
      </c>
      <c r="Q41" s="4" t="s">
        <v>123</v>
      </c>
      <c r="R41" s="4" t="s">
        <v>123</v>
      </c>
      <c r="S41" s="4" t="s">
        <v>123</v>
      </c>
      <c r="T41" s="4" t="s">
        <v>123</v>
      </c>
    </row>
    <row r="42" spans="1:20" ht="18.75" customHeight="1">
      <c r="A42" s="30"/>
      <c r="B42" s="168" t="s">
        <v>219</v>
      </c>
      <c r="C42" s="160">
        <v>225</v>
      </c>
      <c r="D42" s="2">
        <v>253</v>
      </c>
      <c r="E42" s="2">
        <v>249</v>
      </c>
      <c r="F42" s="2">
        <v>224</v>
      </c>
      <c r="G42" s="2">
        <v>291</v>
      </c>
      <c r="J42" s="187"/>
      <c r="K42" s="158"/>
      <c r="L42" s="122"/>
      <c r="M42" s="2"/>
      <c r="N42" s="161"/>
      <c r="O42" s="161"/>
      <c r="P42" s="161"/>
      <c r="Q42" s="161"/>
      <c r="R42" s="161"/>
      <c r="S42" s="161"/>
      <c r="T42" s="161"/>
    </row>
    <row r="43" spans="1:20" ht="18.75" customHeight="1">
      <c r="A43" s="30"/>
      <c r="B43" s="158" t="s">
        <v>218</v>
      </c>
      <c r="C43" s="160">
        <v>321</v>
      </c>
      <c r="D43" s="2">
        <v>306</v>
      </c>
      <c r="E43" s="2">
        <v>302</v>
      </c>
      <c r="F43" s="2">
        <v>269</v>
      </c>
      <c r="G43" s="2">
        <v>268</v>
      </c>
      <c r="J43" s="138" t="s">
        <v>81</v>
      </c>
      <c r="K43" s="62"/>
      <c r="L43" s="36">
        <f>SUM(L44:L48)</f>
        <v>1961</v>
      </c>
      <c r="M43" s="36">
        <f>AVERAGE(M44:M48)</f>
        <v>525.75</v>
      </c>
      <c r="N43" s="36">
        <f>SUM(N44:N48)</f>
        <v>10367</v>
      </c>
      <c r="O43" s="36">
        <f>SUM(O44:O48)</f>
        <v>2</v>
      </c>
      <c r="P43" s="36">
        <f>SUM(P44:P48)</f>
        <v>0</v>
      </c>
      <c r="Q43" s="36">
        <f>SUM(Q44:Q48)</f>
        <v>0</v>
      </c>
      <c r="R43" s="36">
        <f>SUM(R44:R48)</f>
        <v>250</v>
      </c>
      <c r="S43" s="36">
        <f>AVERAGE(S44:S48)</f>
        <v>265.3333333333333</v>
      </c>
      <c r="T43" s="36">
        <f>SUM(T44:T48)</f>
        <v>663</v>
      </c>
    </row>
    <row r="44" spans="1:20" ht="18.75" customHeight="1">
      <c r="A44" s="30"/>
      <c r="B44" s="158" t="s">
        <v>217</v>
      </c>
      <c r="C44" s="160">
        <v>23100</v>
      </c>
      <c r="D44" s="2">
        <v>23000</v>
      </c>
      <c r="E44" s="2">
        <v>22700</v>
      </c>
      <c r="F44" s="2">
        <v>23100</v>
      </c>
      <c r="G44" s="2">
        <v>23200</v>
      </c>
      <c r="J44" s="187"/>
      <c r="K44" s="158" t="s">
        <v>80</v>
      </c>
      <c r="L44" s="160">
        <v>1240</v>
      </c>
      <c r="M44" s="2">
        <v>528</v>
      </c>
      <c r="N44" s="2">
        <v>6550</v>
      </c>
      <c r="O44" s="4" t="s">
        <v>123</v>
      </c>
      <c r="P44" s="4" t="s">
        <v>123</v>
      </c>
      <c r="Q44" s="4" t="s">
        <v>123</v>
      </c>
      <c r="R44" s="2">
        <v>112</v>
      </c>
      <c r="S44" s="2">
        <v>251</v>
      </c>
      <c r="T44" s="2">
        <v>281</v>
      </c>
    </row>
    <row r="45" spans="1:20" ht="18.75" customHeight="1">
      <c r="A45" s="30"/>
      <c r="B45" s="158" t="s">
        <v>216</v>
      </c>
      <c r="C45" s="160">
        <v>915</v>
      </c>
      <c r="D45" s="2">
        <v>997</v>
      </c>
      <c r="E45" s="2">
        <v>957</v>
      </c>
      <c r="F45" s="2">
        <v>867</v>
      </c>
      <c r="G45" s="2">
        <v>750</v>
      </c>
      <c r="J45" s="187"/>
      <c r="K45" s="158" t="s">
        <v>79</v>
      </c>
      <c r="L45" s="160">
        <v>174</v>
      </c>
      <c r="M45" s="2">
        <v>527</v>
      </c>
      <c r="N45" s="2">
        <v>917</v>
      </c>
      <c r="O45" s="4" t="s">
        <v>123</v>
      </c>
      <c r="P45" s="4" t="s">
        <v>123</v>
      </c>
      <c r="Q45" s="4" t="s">
        <v>123</v>
      </c>
      <c r="R45" s="4" t="s">
        <v>123</v>
      </c>
      <c r="S45" s="4" t="s">
        <v>123</v>
      </c>
      <c r="T45" s="4" t="s">
        <v>123</v>
      </c>
    </row>
    <row r="46" spans="1:20" ht="18.75" customHeight="1">
      <c r="A46" s="30"/>
      <c r="B46" s="158" t="s">
        <v>215</v>
      </c>
      <c r="C46" s="160">
        <v>689</v>
      </c>
      <c r="D46" s="2">
        <v>845</v>
      </c>
      <c r="E46" s="2">
        <v>718</v>
      </c>
      <c r="F46" s="2">
        <v>396</v>
      </c>
      <c r="G46" s="2">
        <v>458</v>
      </c>
      <c r="J46" s="187"/>
      <c r="K46" s="158" t="s">
        <v>78</v>
      </c>
      <c r="L46" s="157" t="s">
        <v>123</v>
      </c>
      <c r="M46" s="4" t="s">
        <v>123</v>
      </c>
      <c r="N46" s="4" t="s">
        <v>123</v>
      </c>
      <c r="O46" s="4" t="s">
        <v>123</v>
      </c>
      <c r="P46" s="4" t="s">
        <v>123</v>
      </c>
      <c r="Q46" s="4" t="s">
        <v>123</v>
      </c>
      <c r="R46" s="4" t="s">
        <v>123</v>
      </c>
      <c r="S46" s="4" t="s">
        <v>123</v>
      </c>
      <c r="T46" s="4" t="s">
        <v>123</v>
      </c>
    </row>
    <row r="47" spans="1:20" ht="18.75" customHeight="1">
      <c r="A47" s="30"/>
      <c r="B47" s="158" t="s">
        <v>214</v>
      </c>
      <c r="C47" s="167">
        <v>364</v>
      </c>
      <c r="D47" s="166">
        <v>451</v>
      </c>
      <c r="E47" s="166">
        <v>590</v>
      </c>
      <c r="F47" s="166">
        <v>425</v>
      </c>
      <c r="G47" s="2">
        <v>584</v>
      </c>
      <c r="J47" s="187"/>
      <c r="K47" s="158" t="s">
        <v>77</v>
      </c>
      <c r="L47" s="160">
        <v>487</v>
      </c>
      <c r="M47" s="2">
        <v>532</v>
      </c>
      <c r="N47" s="2">
        <v>2590</v>
      </c>
      <c r="O47" s="4" t="s">
        <v>123</v>
      </c>
      <c r="P47" s="4" t="s">
        <v>123</v>
      </c>
      <c r="Q47" s="4" t="s">
        <v>123</v>
      </c>
      <c r="R47" s="2">
        <v>73</v>
      </c>
      <c r="S47" s="2">
        <v>347</v>
      </c>
      <c r="T47" s="2">
        <v>253</v>
      </c>
    </row>
    <row r="48" spans="1:20" ht="18.75" customHeight="1">
      <c r="A48" s="30"/>
      <c r="B48" s="158" t="s">
        <v>213</v>
      </c>
      <c r="C48" s="165">
        <v>1300</v>
      </c>
      <c r="D48" s="164">
        <v>1520</v>
      </c>
      <c r="E48" s="164">
        <v>1060</v>
      </c>
      <c r="F48" s="164">
        <v>1460</v>
      </c>
      <c r="G48" s="164">
        <v>1160</v>
      </c>
      <c r="J48" s="187"/>
      <c r="K48" s="158" t="s">
        <v>76</v>
      </c>
      <c r="L48" s="160">
        <v>60</v>
      </c>
      <c r="M48" s="2">
        <v>516</v>
      </c>
      <c r="N48" s="2">
        <v>310</v>
      </c>
      <c r="O48" s="2">
        <v>2</v>
      </c>
      <c r="P48" s="2">
        <v>0</v>
      </c>
      <c r="Q48" s="2">
        <v>0</v>
      </c>
      <c r="R48" s="2">
        <v>65</v>
      </c>
      <c r="S48" s="2">
        <v>198</v>
      </c>
      <c r="T48" s="2">
        <v>129</v>
      </c>
    </row>
    <row r="49" spans="1:20" ht="18.75" customHeight="1">
      <c r="A49" s="30"/>
      <c r="B49" s="158"/>
      <c r="C49" s="165"/>
      <c r="D49" s="164"/>
      <c r="E49" s="164"/>
      <c r="F49" s="164"/>
      <c r="G49" s="164"/>
      <c r="J49" s="187"/>
      <c r="K49" s="158"/>
      <c r="L49" s="122"/>
      <c r="M49" s="2"/>
      <c r="N49" s="161"/>
      <c r="O49" s="161"/>
      <c r="P49" s="161"/>
      <c r="Q49" s="161"/>
      <c r="R49" s="161"/>
      <c r="S49" s="161"/>
      <c r="T49" s="161"/>
    </row>
    <row r="50" spans="1:20" ht="18.75" customHeight="1">
      <c r="A50" s="163" t="s">
        <v>212</v>
      </c>
      <c r="B50" s="162"/>
      <c r="C50" s="122"/>
      <c r="D50" s="161"/>
      <c r="E50" s="161"/>
      <c r="F50" s="161"/>
      <c r="G50" s="161"/>
      <c r="J50" s="138" t="s">
        <v>75</v>
      </c>
      <c r="K50" s="62"/>
      <c r="L50" s="36">
        <f>SUM(L51:L54)</f>
        <v>2751</v>
      </c>
      <c r="M50" s="36">
        <f>AVERAGE(M51:M54)</f>
        <v>508.75</v>
      </c>
      <c r="N50" s="36">
        <f>SUM(N51:N54)</f>
        <v>13980</v>
      </c>
      <c r="O50" s="37" t="s">
        <v>82</v>
      </c>
      <c r="P50" s="37" t="s">
        <v>82</v>
      </c>
      <c r="Q50" s="37" t="s">
        <v>82</v>
      </c>
      <c r="R50" s="36">
        <f>SUM(R51:R54)</f>
        <v>7</v>
      </c>
      <c r="S50" s="36">
        <f>AVERAGE(S51:S54)</f>
        <v>392</v>
      </c>
      <c r="T50" s="36">
        <f>SUM(T51:T54)</f>
        <v>27</v>
      </c>
    </row>
    <row r="51" spans="1:20" ht="18.75" customHeight="1">
      <c r="A51" s="30"/>
      <c r="B51" s="158" t="s">
        <v>211</v>
      </c>
      <c r="C51" s="160">
        <v>1190</v>
      </c>
      <c r="D51" s="2">
        <v>1130</v>
      </c>
      <c r="E51" s="2">
        <v>1330</v>
      </c>
      <c r="F51" s="2">
        <v>911</v>
      </c>
      <c r="G51" s="2">
        <v>989</v>
      </c>
      <c r="J51" s="30"/>
      <c r="K51" s="158" t="s">
        <v>74</v>
      </c>
      <c r="L51" s="160">
        <v>613</v>
      </c>
      <c r="M51" s="2">
        <v>492</v>
      </c>
      <c r="N51" s="2">
        <v>3020</v>
      </c>
      <c r="O51" s="4" t="s">
        <v>123</v>
      </c>
      <c r="P51" s="4" t="s">
        <v>123</v>
      </c>
      <c r="Q51" s="4" t="s">
        <v>123</v>
      </c>
      <c r="R51" s="2">
        <v>7</v>
      </c>
      <c r="S51" s="2">
        <v>392</v>
      </c>
      <c r="T51" s="2">
        <v>27</v>
      </c>
    </row>
    <row r="52" spans="1:20" ht="18.75" customHeight="1">
      <c r="A52" s="30"/>
      <c r="B52" s="158" t="s">
        <v>210</v>
      </c>
      <c r="C52" s="160">
        <v>1900</v>
      </c>
      <c r="D52" s="2">
        <v>2100</v>
      </c>
      <c r="E52" s="2">
        <v>1870</v>
      </c>
      <c r="F52" s="2">
        <v>1730</v>
      </c>
      <c r="G52" s="2">
        <v>1920</v>
      </c>
      <c r="J52" s="30"/>
      <c r="K52" s="158" t="s">
        <v>73</v>
      </c>
      <c r="L52" s="160">
        <v>487</v>
      </c>
      <c r="M52" s="2">
        <v>516</v>
      </c>
      <c r="N52" s="2">
        <v>2510</v>
      </c>
      <c r="O52" s="4" t="s">
        <v>123</v>
      </c>
      <c r="P52" s="4" t="s">
        <v>123</v>
      </c>
      <c r="Q52" s="4" t="s">
        <v>123</v>
      </c>
      <c r="R52" s="4" t="s">
        <v>123</v>
      </c>
      <c r="S52" s="4" t="s">
        <v>123</v>
      </c>
      <c r="T52" s="4" t="s">
        <v>123</v>
      </c>
    </row>
    <row r="53" spans="1:20" ht="18.75" customHeight="1">
      <c r="A53" s="30"/>
      <c r="B53" s="158" t="s">
        <v>209</v>
      </c>
      <c r="C53" s="160">
        <v>3980</v>
      </c>
      <c r="D53" s="2">
        <v>4170</v>
      </c>
      <c r="E53" s="2">
        <v>4170</v>
      </c>
      <c r="F53" s="2">
        <v>4170</v>
      </c>
      <c r="G53" s="2">
        <v>4330</v>
      </c>
      <c r="J53" s="30"/>
      <c r="K53" s="158" t="s">
        <v>72</v>
      </c>
      <c r="L53" s="160">
        <v>1130</v>
      </c>
      <c r="M53" s="2">
        <v>512</v>
      </c>
      <c r="N53" s="2">
        <v>5770</v>
      </c>
      <c r="O53" s="4" t="s">
        <v>123</v>
      </c>
      <c r="P53" s="4" t="s">
        <v>123</v>
      </c>
      <c r="Q53" s="4" t="s">
        <v>123</v>
      </c>
      <c r="R53" s="4" t="s">
        <v>123</v>
      </c>
      <c r="S53" s="4" t="s">
        <v>123</v>
      </c>
      <c r="T53" s="4" t="s">
        <v>123</v>
      </c>
    </row>
    <row r="54" spans="1:20" ht="18.75" customHeight="1">
      <c r="A54" s="30"/>
      <c r="B54" s="158" t="s">
        <v>208</v>
      </c>
      <c r="C54" s="160">
        <v>131</v>
      </c>
      <c r="D54" s="2">
        <v>143</v>
      </c>
      <c r="E54" s="2">
        <v>108</v>
      </c>
      <c r="F54" s="2">
        <v>146</v>
      </c>
      <c r="G54" s="2">
        <v>134</v>
      </c>
      <c r="J54" s="30"/>
      <c r="K54" s="158" t="s">
        <v>71</v>
      </c>
      <c r="L54" s="160">
        <v>521</v>
      </c>
      <c r="M54" s="2">
        <v>515</v>
      </c>
      <c r="N54" s="2">
        <v>2680</v>
      </c>
      <c r="O54" s="4" t="s">
        <v>123</v>
      </c>
      <c r="P54" s="4" t="s">
        <v>123</v>
      </c>
      <c r="Q54" s="4" t="s">
        <v>123</v>
      </c>
      <c r="R54" s="4" t="s">
        <v>123</v>
      </c>
      <c r="S54" s="4" t="s">
        <v>123</v>
      </c>
      <c r="T54" s="4" t="s">
        <v>123</v>
      </c>
    </row>
    <row r="55" spans="1:20" ht="18.75" customHeight="1">
      <c r="A55" s="30"/>
      <c r="B55" s="158" t="s">
        <v>207</v>
      </c>
      <c r="C55" s="160">
        <v>262</v>
      </c>
      <c r="D55" s="2">
        <v>250</v>
      </c>
      <c r="E55" s="2">
        <v>254</v>
      </c>
      <c r="F55" s="2">
        <v>240</v>
      </c>
      <c r="G55" s="2">
        <v>302</v>
      </c>
      <c r="J55" s="30"/>
      <c r="K55" s="158"/>
      <c r="L55" s="122"/>
      <c r="M55" s="2"/>
      <c r="N55" s="161"/>
      <c r="O55" s="161"/>
      <c r="P55" s="161"/>
      <c r="Q55" s="161"/>
      <c r="R55" s="161"/>
      <c r="S55" s="161"/>
      <c r="T55" s="161"/>
    </row>
    <row r="56" spans="1:20" ht="18.75" customHeight="1">
      <c r="A56" s="30"/>
      <c r="B56" s="158" t="s">
        <v>206</v>
      </c>
      <c r="C56" s="160">
        <v>1240</v>
      </c>
      <c r="D56" s="2">
        <v>1190</v>
      </c>
      <c r="E56" s="2">
        <v>1310</v>
      </c>
      <c r="F56" s="2">
        <v>1150</v>
      </c>
      <c r="G56" s="2">
        <v>1220</v>
      </c>
      <c r="J56" s="138" t="s">
        <v>70</v>
      </c>
      <c r="K56" s="62"/>
      <c r="L56" s="36">
        <f>SUM(L57:L62)</f>
        <v>2559</v>
      </c>
      <c r="M56" s="36">
        <f>AVERAGE(M57:M62)</f>
        <v>486.1666666666667</v>
      </c>
      <c r="N56" s="36">
        <f>SUM(N57:N62)</f>
        <v>12470</v>
      </c>
      <c r="O56" s="37" t="s">
        <v>82</v>
      </c>
      <c r="P56" s="37" t="s">
        <v>82</v>
      </c>
      <c r="Q56" s="37" t="s">
        <v>82</v>
      </c>
      <c r="R56" s="36">
        <f>SUM(R57:R62)</f>
        <v>4</v>
      </c>
      <c r="S56" s="36">
        <f>AVERAGE(S57:S62)</f>
        <v>148.33333333333334</v>
      </c>
      <c r="T56" s="36">
        <f>SUM(T57:T62)</f>
        <v>9</v>
      </c>
    </row>
    <row r="57" spans="1:20" ht="18.75" customHeight="1">
      <c r="A57" s="30"/>
      <c r="B57" s="158" t="s">
        <v>205</v>
      </c>
      <c r="C57" s="160">
        <v>225</v>
      </c>
      <c r="D57" s="2">
        <v>241</v>
      </c>
      <c r="E57" s="2">
        <v>243</v>
      </c>
      <c r="F57" s="2">
        <v>198</v>
      </c>
      <c r="G57" s="2">
        <v>154</v>
      </c>
      <c r="J57" s="187"/>
      <c r="K57" s="158" t="s">
        <v>69</v>
      </c>
      <c r="L57" s="160">
        <v>344</v>
      </c>
      <c r="M57" s="2">
        <v>486</v>
      </c>
      <c r="N57" s="2">
        <v>1670</v>
      </c>
      <c r="O57" s="4" t="s">
        <v>123</v>
      </c>
      <c r="P57" s="4" t="s">
        <v>123</v>
      </c>
      <c r="Q57" s="4" t="s">
        <v>123</v>
      </c>
      <c r="R57" s="4" t="s">
        <v>123</v>
      </c>
      <c r="S57" s="4" t="s">
        <v>123</v>
      </c>
      <c r="T57" s="4" t="s">
        <v>123</v>
      </c>
    </row>
    <row r="58" spans="1:20" ht="18.75" customHeight="1">
      <c r="A58" s="30"/>
      <c r="B58" s="158" t="s">
        <v>204</v>
      </c>
      <c r="C58" s="160">
        <v>324</v>
      </c>
      <c r="D58" s="2">
        <v>247</v>
      </c>
      <c r="E58" s="2">
        <v>246</v>
      </c>
      <c r="F58" s="2">
        <v>164</v>
      </c>
      <c r="G58" s="2">
        <v>193</v>
      </c>
      <c r="J58" s="187"/>
      <c r="K58" s="158" t="s">
        <v>68</v>
      </c>
      <c r="L58" s="160">
        <v>331</v>
      </c>
      <c r="M58" s="2">
        <v>490</v>
      </c>
      <c r="N58" s="2">
        <v>1620</v>
      </c>
      <c r="O58" s="4" t="s">
        <v>123</v>
      </c>
      <c r="P58" s="4" t="s">
        <v>123</v>
      </c>
      <c r="Q58" s="4" t="s">
        <v>123</v>
      </c>
      <c r="R58" s="4" t="s">
        <v>123</v>
      </c>
      <c r="S58" s="4" t="s">
        <v>123</v>
      </c>
      <c r="T58" s="4" t="s">
        <v>123</v>
      </c>
    </row>
    <row r="59" spans="1:20" ht="18.75" customHeight="1">
      <c r="A59" s="30"/>
      <c r="B59" s="158"/>
      <c r="C59" s="160"/>
      <c r="D59" s="2"/>
      <c r="E59" s="2"/>
      <c r="F59" s="2"/>
      <c r="G59" s="2"/>
      <c r="J59" s="187"/>
      <c r="K59" s="158" t="s">
        <v>67</v>
      </c>
      <c r="L59" s="160">
        <v>645</v>
      </c>
      <c r="M59" s="2">
        <v>500</v>
      </c>
      <c r="N59" s="2">
        <v>3230</v>
      </c>
      <c r="O59" s="4" t="s">
        <v>123</v>
      </c>
      <c r="P59" s="4" t="s">
        <v>123</v>
      </c>
      <c r="Q59" s="4" t="s">
        <v>123</v>
      </c>
      <c r="R59" s="4">
        <v>0</v>
      </c>
      <c r="S59" s="2">
        <v>120</v>
      </c>
      <c r="T59" s="4">
        <v>0</v>
      </c>
    </row>
    <row r="60" spans="1:20" ht="18.75" customHeight="1">
      <c r="A60" s="163" t="s">
        <v>203</v>
      </c>
      <c r="B60" s="162"/>
      <c r="C60" s="122"/>
      <c r="D60" s="161"/>
      <c r="E60" s="161"/>
      <c r="F60" s="161"/>
      <c r="G60" s="161"/>
      <c r="J60" s="187"/>
      <c r="K60" s="158" t="s">
        <v>66</v>
      </c>
      <c r="L60" s="160">
        <v>620</v>
      </c>
      <c r="M60" s="2">
        <v>490</v>
      </c>
      <c r="N60" s="2">
        <v>3040</v>
      </c>
      <c r="O60" s="4" t="s">
        <v>123</v>
      </c>
      <c r="P60" s="4" t="s">
        <v>123</v>
      </c>
      <c r="Q60" s="4" t="s">
        <v>123</v>
      </c>
      <c r="R60" s="4">
        <v>0</v>
      </c>
      <c r="S60" s="4">
        <v>100</v>
      </c>
      <c r="T60" s="4">
        <v>0</v>
      </c>
    </row>
    <row r="61" spans="1:20" ht="18.75" customHeight="1">
      <c r="A61" s="30"/>
      <c r="B61" s="158" t="s">
        <v>202</v>
      </c>
      <c r="C61" s="160">
        <v>1180</v>
      </c>
      <c r="D61" s="2">
        <v>1070</v>
      </c>
      <c r="E61" s="2">
        <v>1030</v>
      </c>
      <c r="F61" s="159">
        <v>1080</v>
      </c>
      <c r="G61" s="2">
        <v>939</v>
      </c>
      <c r="J61" s="187"/>
      <c r="K61" s="158" t="s">
        <v>65</v>
      </c>
      <c r="L61" s="160">
        <v>397</v>
      </c>
      <c r="M61" s="2">
        <v>458</v>
      </c>
      <c r="N61" s="2">
        <v>1820</v>
      </c>
      <c r="O61" s="4" t="s">
        <v>123</v>
      </c>
      <c r="P61" s="4" t="s">
        <v>123</v>
      </c>
      <c r="Q61" s="4" t="s">
        <v>123</v>
      </c>
      <c r="R61" s="2">
        <v>4</v>
      </c>
      <c r="S61" s="2">
        <v>225</v>
      </c>
      <c r="T61" s="2">
        <v>9</v>
      </c>
    </row>
    <row r="62" spans="1:20" ht="18.75" customHeight="1">
      <c r="A62" s="30"/>
      <c r="B62" s="158" t="s">
        <v>201</v>
      </c>
      <c r="C62" s="157" t="s">
        <v>200</v>
      </c>
      <c r="D62" s="4">
        <v>28</v>
      </c>
      <c r="E62" s="4" t="s">
        <v>200</v>
      </c>
      <c r="F62" s="4" t="s">
        <v>200</v>
      </c>
      <c r="G62" s="4">
        <v>10</v>
      </c>
      <c r="J62" s="187"/>
      <c r="K62" s="158" t="s">
        <v>64</v>
      </c>
      <c r="L62" s="160">
        <v>222</v>
      </c>
      <c r="M62" s="2">
        <v>493</v>
      </c>
      <c r="N62" s="2">
        <v>1090</v>
      </c>
      <c r="O62" s="4" t="s">
        <v>123</v>
      </c>
      <c r="P62" s="4" t="s">
        <v>123</v>
      </c>
      <c r="Q62" s="4" t="s">
        <v>123</v>
      </c>
      <c r="R62" s="4" t="s">
        <v>123</v>
      </c>
      <c r="S62" s="4" t="s">
        <v>123</v>
      </c>
      <c r="T62" s="4" t="s">
        <v>123</v>
      </c>
    </row>
    <row r="63" spans="1:20" ht="18.75" customHeight="1">
      <c r="A63" s="156"/>
      <c r="B63" s="155"/>
      <c r="C63" s="154"/>
      <c r="D63" s="153"/>
      <c r="E63" s="153"/>
      <c r="F63" s="153"/>
      <c r="G63" s="153"/>
      <c r="J63" s="187"/>
      <c r="K63" s="158"/>
      <c r="L63" s="122"/>
      <c r="M63" s="2"/>
      <c r="N63" s="161"/>
      <c r="O63" s="161"/>
      <c r="P63" s="161"/>
      <c r="Q63" s="161"/>
      <c r="R63" s="161"/>
      <c r="S63" s="161"/>
      <c r="T63" s="161"/>
    </row>
    <row r="64" spans="1:20" ht="18.75" customHeight="1">
      <c r="A64" s="1" t="s">
        <v>16</v>
      </c>
      <c r="J64" s="138" t="s">
        <v>63</v>
      </c>
      <c r="K64" s="62"/>
      <c r="L64" s="36">
        <f>SUM(L65:L68)</f>
        <v>2268</v>
      </c>
      <c r="M64" s="36">
        <v>467</v>
      </c>
      <c r="N64" s="36">
        <f>SUM(N65:N68)</f>
        <v>10600</v>
      </c>
      <c r="O64" s="37" t="s">
        <v>82</v>
      </c>
      <c r="P64" s="37" t="s">
        <v>82</v>
      </c>
      <c r="Q64" s="37" t="s">
        <v>82</v>
      </c>
      <c r="R64" s="37" t="s">
        <v>82</v>
      </c>
      <c r="S64" s="37" t="s">
        <v>82</v>
      </c>
      <c r="T64" s="37" t="s">
        <v>82</v>
      </c>
    </row>
    <row r="65" spans="10:20" ht="18.75" customHeight="1">
      <c r="J65" s="187"/>
      <c r="K65" s="158" t="s">
        <v>62</v>
      </c>
      <c r="L65" s="160">
        <v>764</v>
      </c>
      <c r="M65" s="2">
        <v>467</v>
      </c>
      <c r="N65" s="2">
        <v>3560</v>
      </c>
      <c r="O65" s="4" t="s">
        <v>123</v>
      </c>
      <c r="P65" s="4" t="s">
        <v>123</v>
      </c>
      <c r="Q65" s="4" t="s">
        <v>123</v>
      </c>
      <c r="R65" s="4" t="s">
        <v>123</v>
      </c>
      <c r="S65" s="4" t="s">
        <v>123</v>
      </c>
      <c r="T65" s="4" t="s">
        <v>123</v>
      </c>
    </row>
    <row r="66" spans="10:20" ht="18.75" customHeight="1">
      <c r="J66" s="187"/>
      <c r="K66" s="158" t="s">
        <v>61</v>
      </c>
      <c r="L66" s="160">
        <v>576</v>
      </c>
      <c r="M66" s="2">
        <v>474</v>
      </c>
      <c r="N66" s="2">
        <v>2730</v>
      </c>
      <c r="O66" s="4" t="s">
        <v>123</v>
      </c>
      <c r="P66" s="4" t="s">
        <v>123</v>
      </c>
      <c r="Q66" s="4" t="s">
        <v>123</v>
      </c>
      <c r="R66" s="4" t="s">
        <v>123</v>
      </c>
      <c r="S66" s="4" t="s">
        <v>123</v>
      </c>
      <c r="T66" s="4" t="s">
        <v>123</v>
      </c>
    </row>
    <row r="67" spans="10:20" ht="18.75" customHeight="1">
      <c r="J67" s="187"/>
      <c r="K67" s="158" t="s">
        <v>60</v>
      </c>
      <c r="L67" s="160">
        <v>408</v>
      </c>
      <c r="M67" s="2">
        <v>463</v>
      </c>
      <c r="N67" s="2">
        <v>1890</v>
      </c>
      <c r="O67" s="4" t="s">
        <v>123</v>
      </c>
      <c r="P67" s="4" t="s">
        <v>123</v>
      </c>
      <c r="Q67" s="4" t="s">
        <v>123</v>
      </c>
      <c r="R67" s="4" t="s">
        <v>123</v>
      </c>
      <c r="S67" s="4" t="s">
        <v>123</v>
      </c>
      <c r="T67" s="4" t="s">
        <v>123</v>
      </c>
    </row>
    <row r="68" spans="10:20" ht="18.75" customHeight="1">
      <c r="J68" s="187"/>
      <c r="K68" s="158" t="s">
        <v>59</v>
      </c>
      <c r="L68" s="160">
        <v>520</v>
      </c>
      <c r="M68" s="2">
        <v>466</v>
      </c>
      <c r="N68" s="2">
        <v>2420</v>
      </c>
      <c r="O68" s="4" t="s">
        <v>123</v>
      </c>
      <c r="P68" s="4" t="s">
        <v>123</v>
      </c>
      <c r="Q68" s="4" t="s">
        <v>123</v>
      </c>
      <c r="R68" s="4" t="s">
        <v>123</v>
      </c>
      <c r="S68" s="4" t="s">
        <v>123</v>
      </c>
      <c r="T68" s="4" t="s">
        <v>123</v>
      </c>
    </row>
    <row r="69" spans="10:20" ht="18.75" customHeight="1">
      <c r="J69" s="187"/>
      <c r="K69" s="158"/>
      <c r="L69" s="122"/>
      <c r="M69" s="186"/>
      <c r="N69" s="161"/>
      <c r="O69" s="161"/>
      <c r="P69" s="161"/>
      <c r="Q69" s="161"/>
      <c r="R69" s="161"/>
      <c r="S69" s="161"/>
      <c r="T69" s="161"/>
    </row>
    <row r="70" spans="10:20" ht="18.75" customHeight="1">
      <c r="J70" s="138" t="s">
        <v>58</v>
      </c>
      <c r="K70" s="62"/>
      <c r="L70" s="36">
        <f>SUM(L71)</f>
        <v>233</v>
      </c>
      <c r="M70" s="36">
        <f>AVERAGE(M71)</f>
        <v>459</v>
      </c>
      <c r="N70" s="36">
        <f>SUM(N71)</f>
        <v>1070</v>
      </c>
      <c r="O70" s="37" t="s">
        <v>82</v>
      </c>
      <c r="P70" s="37" t="s">
        <v>82</v>
      </c>
      <c r="Q70" s="37" t="s">
        <v>82</v>
      </c>
      <c r="R70" s="36">
        <f>SUM(R71)</f>
        <v>11</v>
      </c>
      <c r="S70" s="36">
        <f>AVERAGE(S71)</f>
        <v>300</v>
      </c>
      <c r="T70" s="36">
        <f>SUM(T71)</f>
        <v>33</v>
      </c>
    </row>
    <row r="71" spans="10:20" ht="18.75" customHeight="1">
      <c r="J71" s="185"/>
      <c r="K71" s="184" t="s">
        <v>57</v>
      </c>
      <c r="L71" s="183">
        <v>233</v>
      </c>
      <c r="M71" s="182">
        <v>459</v>
      </c>
      <c r="N71" s="182">
        <v>1070</v>
      </c>
      <c r="O71" s="153" t="s">
        <v>123</v>
      </c>
      <c r="P71" s="153" t="s">
        <v>123</v>
      </c>
      <c r="Q71" s="153" t="s">
        <v>123</v>
      </c>
      <c r="R71" s="182">
        <v>11</v>
      </c>
      <c r="S71" s="182">
        <v>300</v>
      </c>
      <c r="T71" s="182">
        <v>33</v>
      </c>
    </row>
    <row r="72" ht="18.75" customHeight="1">
      <c r="J72" s="1" t="s">
        <v>259</v>
      </c>
    </row>
    <row r="73" spans="10:20" ht="18.75" customHeight="1">
      <c r="J73" s="1" t="s">
        <v>16</v>
      </c>
      <c r="L73" s="161"/>
      <c r="M73" s="161"/>
      <c r="N73" s="161"/>
      <c r="O73" s="161"/>
      <c r="P73" s="161"/>
      <c r="Q73" s="161"/>
      <c r="R73" s="161"/>
      <c r="S73" s="161"/>
      <c r="T73" s="161"/>
    </row>
  </sheetData>
  <sheetProtection/>
  <mergeCells count="44">
    <mergeCell ref="R6:R7"/>
    <mergeCell ref="J21:K21"/>
    <mergeCell ref="J3:T3"/>
    <mergeCell ref="Q6:Q7"/>
    <mergeCell ref="T6:T7"/>
    <mergeCell ref="P6:P7"/>
    <mergeCell ref="L5:N5"/>
    <mergeCell ref="O5:Q5"/>
    <mergeCell ref="R5:T5"/>
    <mergeCell ref="J5:K7"/>
    <mergeCell ref="N6:N7"/>
    <mergeCell ref="J10:K10"/>
    <mergeCell ref="J17:K17"/>
    <mergeCell ref="J18:K18"/>
    <mergeCell ref="J11:K11"/>
    <mergeCell ref="J12:K12"/>
    <mergeCell ref="J13:K13"/>
    <mergeCell ref="J70:K70"/>
    <mergeCell ref="J24:K24"/>
    <mergeCell ref="J27:K27"/>
    <mergeCell ref="J33:K33"/>
    <mergeCell ref="J43:K43"/>
    <mergeCell ref="J50:K50"/>
    <mergeCell ref="J56:K56"/>
    <mergeCell ref="J64:K64"/>
    <mergeCell ref="J22:K22"/>
    <mergeCell ref="J15:K15"/>
    <mergeCell ref="J16:K16"/>
    <mergeCell ref="J19:K19"/>
    <mergeCell ref="J20:K20"/>
    <mergeCell ref="S6:S7"/>
    <mergeCell ref="L6:L7"/>
    <mergeCell ref="M6:M7"/>
    <mergeCell ref="O6:O7"/>
    <mergeCell ref="J9:K9"/>
    <mergeCell ref="A60:B60"/>
    <mergeCell ref="A5:B5"/>
    <mergeCell ref="A3:G3"/>
    <mergeCell ref="A21:B21"/>
    <mergeCell ref="A50:B50"/>
    <mergeCell ref="A7:B7"/>
    <mergeCell ref="A9:B9"/>
    <mergeCell ref="A13:B13"/>
    <mergeCell ref="A17:B17"/>
  </mergeCells>
  <printOptions horizontalCentered="1" verticalCentered="1"/>
  <pageMargins left="0.5905511811023623" right="0.3937007874015748" top="0.3937007874015748" bottom="0.1968503937007874" header="0" footer="0"/>
  <pageSetup fitToHeight="1" fitToWidth="1" horizontalDpi="300" verticalDpi="300" orientation="landscape" paperSize="8" scale="63" r:id="rId1"/>
</worksheet>
</file>

<file path=xl/worksheets/sheet5.xml><?xml version="1.0" encoding="utf-8"?>
<worksheet xmlns="http://schemas.openxmlformats.org/spreadsheetml/2006/main" xmlns:r="http://schemas.openxmlformats.org/officeDocument/2006/relationships">
  <dimension ref="A1:V58"/>
  <sheetViews>
    <sheetView zoomScalePageLayoutView="0" workbookViewId="0" topLeftCell="A1">
      <selection activeCell="A1" sqref="A1"/>
    </sheetView>
  </sheetViews>
  <sheetFormatPr defaultColWidth="8.796875" defaultRowHeight="18.75" customHeight="1"/>
  <cols>
    <col min="1" max="8" width="11.8984375" style="0" customWidth="1"/>
    <col min="9" max="10" width="9.3984375" style="0" customWidth="1"/>
    <col min="11" max="11" width="3.09765625" style="0" customWidth="1"/>
    <col min="12" max="16" width="11.8984375" style="0" customWidth="1"/>
    <col min="17" max="17" width="10.59765625" style="0" customWidth="1"/>
    <col min="18" max="18" width="11.8984375" style="0" customWidth="1"/>
    <col min="19" max="19" width="10.59765625" style="0" customWidth="1"/>
    <col min="20" max="20" width="11.8984375" style="0" customWidth="1"/>
    <col min="21" max="22" width="10.59765625" style="0" customWidth="1"/>
    <col min="23" max="16384" width="11.8984375" style="0" customWidth="1"/>
  </cols>
  <sheetData>
    <row r="1" spans="1:22" ht="18.75" customHeight="1">
      <c r="A1" s="211" t="s">
        <v>275</v>
      </c>
      <c r="V1" s="217" t="s">
        <v>305</v>
      </c>
    </row>
    <row r="3" spans="1:22" ht="18.75" customHeight="1">
      <c r="A3" s="41" t="s">
        <v>290</v>
      </c>
      <c r="B3" s="41"/>
      <c r="C3" s="41"/>
      <c r="D3" s="41"/>
      <c r="E3" s="41"/>
      <c r="F3" s="41"/>
      <c r="G3" s="41"/>
      <c r="K3" s="41" t="s">
        <v>304</v>
      </c>
      <c r="L3" s="41"/>
      <c r="M3" s="41"/>
      <c r="N3" s="41"/>
      <c r="O3" s="41"/>
      <c r="P3" s="41"/>
      <c r="Q3" s="41"/>
      <c r="R3" s="41"/>
      <c r="S3" s="41"/>
      <c r="T3" s="41"/>
      <c r="U3" s="41"/>
      <c r="V3" s="41"/>
    </row>
    <row r="4" spans="1:22" ht="18.75" customHeight="1" thickBot="1">
      <c r="A4" s="12"/>
      <c r="B4" s="12"/>
      <c r="C4" s="12"/>
      <c r="D4" s="12"/>
      <c r="E4" s="12"/>
      <c r="F4" s="12"/>
      <c r="G4" s="12"/>
      <c r="K4" s="1"/>
      <c r="L4" s="7"/>
      <c r="M4" s="7"/>
      <c r="N4" s="7"/>
      <c r="O4" s="7"/>
      <c r="P4" s="7"/>
      <c r="Q4" s="7"/>
      <c r="R4" s="7"/>
      <c r="S4" s="7"/>
      <c r="T4" s="7"/>
      <c r="U4" s="7"/>
      <c r="V4" s="8" t="s">
        <v>303</v>
      </c>
    </row>
    <row r="5" spans="1:22" ht="18.75" customHeight="1">
      <c r="A5" s="46" t="s">
        <v>289</v>
      </c>
      <c r="B5" s="39" t="s">
        <v>288</v>
      </c>
      <c r="C5" s="39" t="s">
        <v>287</v>
      </c>
      <c r="D5" s="39" t="s">
        <v>286</v>
      </c>
      <c r="E5" s="48" t="s">
        <v>285</v>
      </c>
      <c r="F5" s="43"/>
      <c r="G5" s="43"/>
      <c r="K5" s="92" t="s">
        <v>152</v>
      </c>
      <c r="L5" s="46"/>
      <c r="M5" s="48" t="s">
        <v>302</v>
      </c>
      <c r="N5" s="43"/>
      <c r="O5" s="43"/>
      <c r="P5" s="49"/>
      <c r="Q5" s="127" t="s">
        <v>301</v>
      </c>
      <c r="R5" s="38" t="s">
        <v>300</v>
      </c>
      <c r="S5" s="127" t="s">
        <v>299</v>
      </c>
      <c r="T5" s="44" t="s">
        <v>298</v>
      </c>
      <c r="U5" s="127" t="s">
        <v>297</v>
      </c>
      <c r="V5" s="149" t="s">
        <v>296</v>
      </c>
    </row>
    <row r="6" spans="1:22" ht="18.75" customHeight="1">
      <c r="A6" s="47"/>
      <c r="B6" s="106" t="s">
        <v>284</v>
      </c>
      <c r="C6" s="106" t="s">
        <v>283</v>
      </c>
      <c r="D6" s="106" t="s">
        <v>282</v>
      </c>
      <c r="E6" s="23" t="s">
        <v>177</v>
      </c>
      <c r="F6" s="23" t="s">
        <v>281</v>
      </c>
      <c r="G6" s="25" t="s">
        <v>280</v>
      </c>
      <c r="K6" s="79"/>
      <c r="L6" s="47"/>
      <c r="M6" s="23" t="s">
        <v>295</v>
      </c>
      <c r="N6" s="23" t="s">
        <v>294</v>
      </c>
      <c r="O6" s="23" t="s">
        <v>293</v>
      </c>
      <c r="P6" s="23" t="s">
        <v>292</v>
      </c>
      <c r="Q6" s="109"/>
      <c r="R6" s="216" t="s">
        <v>291</v>
      </c>
      <c r="S6" s="109"/>
      <c r="T6" s="78"/>
      <c r="U6" s="109"/>
      <c r="V6" s="215"/>
    </row>
    <row r="7" spans="1:22" ht="18.75" customHeight="1">
      <c r="A7" s="213" t="s">
        <v>19</v>
      </c>
      <c r="B7" s="212">
        <v>680</v>
      </c>
      <c r="C7" s="5">
        <v>24</v>
      </c>
      <c r="D7" s="5">
        <v>448</v>
      </c>
      <c r="E7" s="34">
        <f>SUM(F7:G7)</f>
        <v>16992</v>
      </c>
      <c r="F7" s="5">
        <v>16634</v>
      </c>
      <c r="G7" s="5">
        <v>358</v>
      </c>
      <c r="K7" s="76" t="s">
        <v>107</v>
      </c>
      <c r="L7" s="105"/>
      <c r="M7" s="74">
        <f>SUM(M9:M17,M19,M24,M33,M39,M44,M51,M56)</f>
        <v>15071</v>
      </c>
      <c r="N7" s="74">
        <f>SUM(N9:N17,N19,N24,N33,N39,N44,N51,N56)</f>
        <v>4680</v>
      </c>
      <c r="O7" s="74">
        <f>SUM(O9:O17,O19,O24,O33,O39,O44,O51,O56)</f>
        <v>12500</v>
      </c>
      <c r="P7" s="74">
        <f>SUM(P9:P17,P19,P24,P33,P39,P44,P51,P56)</f>
        <v>1965</v>
      </c>
      <c r="Q7" s="74">
        <f>SUM(Q9:Q17,Q19,Q24,Q33,Q39,Q44,Q51,Q56)</f>
        <v>18864</v>
      </c>
      <c r="R7" s="74">
        <f>SUM(R9:R17,R19,R24,R33,R39,R44,R51,R56)</f>
        <v>278</v>
      </c>
      <c r="S7" s="74">
        <f>SUM(S9:S17,S19,S24,S33,S39,S44,S51,S56)</f>
        <v>20670</v>
      </c>
      <c r="T7" s="74">
        <f>SUM(T9:T17,T19,T24,T33,T39,T44,T51,T56)</f>
        <v>5389</v>
      </c>
      <c r="U7" s="74">
        <f>SUM(U9:U17,U19,U24,U33,U39,U44,U51,U56)</f>
        <v>17962</v>
      </c>
      <c r="V7" s="74">
        <f>SUM(V9:V17,V19,V24,V33,V39,V44,V51,V56)</f>
        <v>13775</v>
      </c>
    </row>
    <row r="8" spans="1:22" ht="18.75" customHeight="1">
      <c r="A8" s="11" t="s">
        <v>279</v>
      </c>
      <c r="B8" s="160">
        <v>248</v>
      </c>
      <c r="C8" s="2">
        <v>15</v>
      </c>
      <c r="D8" s="2">
        <v>216</v>
      </c>
      <c r="E8" s="35">
        <f>SUM(F8:G8)</f>
        <v>8870</v>
      </c>
      <c r="F8" s="2">
        <v>8655</v>
      </c>
      <c r="G8" s="2">
        <v>215</v>
      </c>
      <c r="K8" s="63"/>
      <c r="L8" s="73"/>
      <c r="M8" s="104"/>
      <c r="N8" s="69"/>
      <c r="O8" s="69"/>
      <c r="P8" s="69"/>
      <c r="Q8" s="69"/>
      <c r="R8" s="69"/>
      <c r="S8" s="69"/>
      <c r="T8" s="69"/>
      <c r="U8" s="69"/>
      <c r="V8" s="69"/>
    </row>
    <row r="9" spans="1:22" ht="18.75" customHeight="1">
      <c r="A9" s="11" t="s">
        <v>278</v>
      </c>
      <c r="B9" s="160">
        <v>132</v>
      </c>
      <c r="C9" s="2">
        <v>10</v>
      </c>
      <c r="D9" s="2">
        <v>175</v>
      </c>
      <c r="E9" s="35">
        <f>SUM(F9:G9)</f>
        <v>7361</v>
      </c>
      <c r="F9" s="2">
        <v>7235</v>
      </c>
      <c r="G9" s="2">
        <v>126</v>
      </c>
      <c r="K9" s="63" t="s">
        <v>106</v>
      </c>
      <c r="L9" s="73"/>
      <c r="M9" s="72">
        <v>822</v>
      </c>
      <c r="N9" s="36">
        <v>794</v>
      </c>
      <c r="O9" s="36">
        <v>2012</v>
      </c>
      <c r="P9" s="36">
        <v>229</v>
      </c>
      <c r="Q9" s="36">
        <v>1955</v>
      </c>
      <c r="R9" s="36">
        <v>96</v>
      </c>
      <c r="S9" s="36">
        <v>2367</v>
      </c>
      <c r="T9" s="36">
        <v>180</v>
      </c>
      <c r="U9" s="36">
        <v>2325</v>
      </c>
      <c r="V9" s="36">
        <v>1920</v>
      </c>
    </row>
    <row r="10" spans="1:22" ht="18.75" customHeight="1">
      <c r="A10" s="11" t="s">
        <v>277</v>
      </c>
      <c r="B10" s="160">
        <v>98</v>
      </c>
      <c r="C10" s="2">
        <v>7</v>
      </c>
      <c r="D10" s="2">
        <v>120</v>
      </c>
      <c r="E10" s="35">
        <f>SUM(F10:G10)</f>
        <v>4813</v>
      </c>
      <c r="F10" s="2">
        <v>4664</v>
      </c>
      <c r="G10" s="2">
        <v>149</v>
      </c>
      <c r="K10" s="63" t="s">
        <v>105</v>
      </c>
      <c r="L10" s="73"/>
      <c r="M10" s="72">
        <v>1395</v>
      </c>
      <c r="N10" s="36">
        <v>198</v>
      </c>
      <c r="O10" s="36">
        <v>321</v>
      </c>
      <c r="P10" s="36">
        <v>21</v>
      </c>
      <c r="Q10" s="36">
        <v>914</v>
      </c>
      <c r="R10" s="36">
        <v>4</v>
      </c>
      <c r="S10" s="36">
        <v>1228</v>
      </c>
      <c r="T10" s="36">
        <v>361</v>
      </c>
      <c r="U10" s="36">
        <v>1022</v>
      </c>
      <c r="V10" s="36">
        <v>1069</v>
      </c>
    </row>
    <row r="11" spans="1:22" ht="18.75" customHeight="1">
      <c r="A11" s="15" t="s">
        <v>48</v>
      </c>
      <c r="B11" s="33">
        <v>54</v>
      </c>
      <c r="C11" s="16">
        <v>5</v>
      </c>
      <c r="D11" s="16">
        <v>88</v>
      </c>
      <c r="E11" s="16">
        <f>SUM(F11:G11)</f>
        <v>3520</v>
      </c>
      <c r="F11" s="16">
        <v>3430</v>
      </c>
      <c r="G11" s="16">
        <v>90</v>
      </c>
      <c r="K11" s="63" t="s">
        <v>104</v>
      </c>
      <c r="L11" s="73"/>
      <c r="M11" s="72">
        <v>596</v>
      </c>
      <c r="N11" s="36">
        <v>309</v>
      </c>
      <c r="O11" s="36">
        <v>1229</v>
      </c>
      <c r="P11" s="36">
        <v>198</v>
      </c>
      <c r="Q11" s="36">
        <v>1299</v>
      </c>
      <c r="R11" s="36">
        <v>8</v>
      </c>
      <c r="S11" s="36">
        <v>1506</v>
      </c>
      <c r="T11" s="36">
        <v>63</v>
      </c>
      <c r="U11" s="36">
        <v>1504</v>
      </c>
      <c r="V11" s="36">
        <v>1135</v>
      </c>
    </row>
    <row r="12" spans="1:22" ht="18.75" customHeight="1">
      <c r="A12" s="12" t="s">
        <v>276</v>
      </c>
      <c r="B12" s="12"/>
      <c r="C12" s="12"/>
      <c r="D12" s="12"/>
      <c r="E12" s="12"/>
      <c r="F12" s="12"/>
      <c r="G12" s="12"/>
      <c r="K12" s="63" t="s">
        <v>103</v>
      </c>
      <c r="L12" s="73"/>
      <c r="M12" s="72">
        <v>1144</v>
      </c>
      <c r="N12" s="36">
        <v>242</v>
      </c>
      <c r="O12" s="36">
        <v>245</v>
      </c>
      <c r="P12" s="36">
        <v>25</v>
      </c>
      <c r="Q12" s="36">
        <v>941</v>
      </c>
      <c r="R12" s="36">
        <v>2</v>
      </c>
      <c r="S12" s="36">
        <v>979</v>
      </c>
      <c r="T12" s="36">
        <v>673</v>
      </c>
      <c r="U12" s="36">
        <v>591</v>
      </c>
      <c r="V12" s="36">
        <v>583</v>
      </c>
    </row>
    <row r="13" spans="11:22" ht="18.75" customHeight="1">
      <c r="K13" s="63" t="s">
        <v>102</v>
      </c>
      <c r="L13" s="73"/>
      <c r="M13" s="72">
        <v>1373</v>
      </c>
      <c r="N13" s="36">
        <v>342</v>
      </c>
      <c r="O13" s="36">
        <v>388</v>
      </c>
      <c r="P13" s="36">
        <v>75</v>
      </c>
      <c r="Q13" s="36">
        <v>1029</v>
      </c>
      <c r="R13" s="36">
        <v>13</v>
      </c>
      <c r="S13" s="36">
        <v>1147</v>
      </c>
      <c r="T13" s="36">
        <v>892</v>
      </c>
      <c r="U13" s="36">
        <v>604</v>
      </c>
      <c r="V13" s="36">
        <v>478</v>
      </c>
    </row>
    <row r="14" spans="11:22" ht="18.75" customHeight="1">
      <c r="K14" s="63" t="s">
        <v>101</v>
      </c>
      <c r="L14" s="73"/>
      <c r="M14" s="72">
        <v>425</v>
      </c>
      <c r="N14" s="36">
        <v>151</v>
      </c>
      <c r="O14" s="36">
        <v>936</v>
      </c>
      <c r="P14" s="36">
        <v>205</v>
      </c>
      <c r="Q14" s="36">
        <v>1022</v>
      </c>
      <c r="R14" s="36">
        <v>35</v>
      </c>
      <c r="S14" s="36">
        <v>1061</v>
      </c>
      <c r="T14" s="36">
        <v>29</v>
      </c>
      <c r="U14" s="36">
        <v>1084</v>
      </c>
      <c r="V14" s="36">
        <v>994</v>
      </c>
    </row>
    <row r="15" spans="11:22" ht="18.75" customHeight="1">
      <c r="K15" s="63" t="s">
        <v>100</v>
      </c>
      <c r="L15" s="73"/>
      <c r="M15" s="72">
        <v>733</v>
      </c>
      <c r="N15" s="36">
        <v>196</v>
      </c>
      <c r="O15" s="36">
        <v>671</v>
      </c>
      <c r="P15" s="36">
        <v>48</v>
      </c>
      <c r="Q15" s="36">
        <v>885</v>
      </c>
      <c r="R15" s="36">
        <v>11</v>
      </c>
      <c r="S15" s="36">
        <v>1030</v>
      </c>
      <c r="T15" s="36">
        <v>104</v>
      </c>
      <c r="U15" s="36">
        <v>992</v>
      </c>
      <c r="V15" s="36">
        <v>765</v>
      </c>
    </row>
    <row r="16" spans="11:22" ht="18.75" customHeight="1">
      <c r="K16" s="63" t="s">
        <v>99</v>
      </c>
      <c r="L16" s="73"/>
      <c r="M16" s="72">
        <v>209</v>
      </c>
      <c r="N16" s="36">
        <v>126</v>
      </c>
      <c r="O16" s="36">
        <v>930</v>
      </c>
      <c r="P16" s="36">
        <v>292</v>
      </c>
      <c r="Q16" s="36">
        <v>1250</v>
      </c>
      <c r="R16" s="36">
        <v>18</v>
      </c>
      <c r="S16" s="36">
        <v>1064</v>
      </c>
      <c r="T16" s="36">
        <v>15</v>
      </c>
      <c r="U16" s="36">
        <v>872</v>
      </c>
      <c r="V16" s="36">
        <v>307</v>
      </c>
    </row>
    <row r="17" spans="11:22" ht="18.75" customHeight="1">
      <c r="K17" s="63" t="s">
        <v>98</v>
      </c>
      <c r="L17" s="73"/>
      <c r="M17" s="36">
        <f>SUM(M18)</f>
        <v>15</v>
      </c>
      <c r="N17" s="36">
        <f>SUM(N18)</f>
        <v>11</v>
      </c>
      <c r="O17" s="36">
        <f>SUM(O18)</f>
        <v>22</v>
      </c>
      <c r="P17" s="36">
        <f>SUM(P18)</f>
        <v>1</v>
      </c>
      <c r="Q17" s="36">
        <f>SUM(Q18)</f>
        <v>42</v>
      </c>
      <c r="R17" s="37" t="s">
        <v>123</v>
      </c>
      <c r="S17" s="36">
        <f>SUM(S18)</f>
        <v>31</v>
      </c>
      <c r="T17" s="36">
        <f>SUM(T18)</f>
        <v>7</v>
      </c>
      <c r="U17" s="36">
        <f>SUM(U18)</f>
        <v>26</v>
      </c>
      <c r="V17" s="36">
        <f>SUM(V18)</f>
        <v>29</v>
      </c>
    </row>
    <row r="18" spans="1:22" ht="18.75" customHeight="1">
      <c r="A18" s="41" t="s">
        <v>314</v>
      </c>
      <c r="B18" s="41"/>
      <c r="C18" s="41"/>
      <c r="D18" s="41"/>
      <c r="E18" s="41"/>
      <c r="F18" s="41"/>
      <c r="G18" s="12"/>
      <c r="K18" s="66"/>
      <c r="L18" s="65" t="s">
        <v>97</v>
      </c>
      <c r="M18" s="160">
        <v>15</v>
      </c>
      <c r="N18" s="2">
        <v>11</v>
      </c>
      <c r="O18" s="2">
        <v>22</v>
      </c>
      <c r="P18" s="2">
        <v>1</v>
      </c>
      <c r="Q18" s="2">
        <v>42</v>
      </c>
      <c r="R18" s="4" t="s">
        <v>123</v>
      </c>
      <c r="S18" s="2">
        <v>31</v>
      </c>
      <c r="T18" s="2">
        <v>7</v>
      </c>
      <c r="U18" s="2">
        <v>26</v>
      </c>
      <c r="V18" s="2">
        <v>29</v>
      </c>
    </row>
    <row r="19" spans="1:22" ht="18.75" customHeight="1" thickBot="1">
      <c r="A19" s="12"/>
      <c r="B19" s="12"/>
      <c r="C19" s="12"/>
      <c r="D19" s="12"/>
      <c r="E19" s="12"/>
      <c r="F19" s="12"/>
      <c r="G19" s="12"/>
      <c r="K19" s="63" t="s">
        <v>96</v>
      </c>
      <c r="L19" s="73"/>
      <c r="M19" s="36">
        <f>SUM(M20:M23)</f>
        <v>182</v>
      </c>
      <c r="N19" s="36">
        <f>SUM(N20:N23)</f>
        <v>129</v>
      </c>
      <c r="O19" s="36">
        <f>SUM(O20:O23)</f>
        <v>886</v>
      </c>
      <c r="P19" s="36">
        <f>SUM(P20:P23)</f>
        <v>206</v>
      </c>
      <c r="Q19" s="36">
        <f>SUM(Q20:Q23)</f>
        <v>990</v>
      </c>
      <c r="R19" s="36">
        <f>SUM(R20:R23)</f>
        <v>9</v>
      </c>
      <c r="S19" s="36">
        <f>SUM(S20:S23)</f>
        <v>1043</v>
      </c>
      <c r="T19" s="36">
        <f>SUM(T20:T23)</f>
        <v>33</v>
      </c>
      <c r="U19" s="36">
        <f>SUM(U20:U23)</f>
        <v>1000</v>
      </c>
      <c r="V19" s="36">
        <f>SUM(V20:V23)</f>
        <v>521</v>
      </c>
    </row>
    <row r="20" spans="1:22" ht="18.75" customHeight="1">
      <c r="A20" s="46" t="s">
        <v>289</v>
      </c>
      <c r="B20" s="39" t="s">
        <v>313</v>
      </c>
      <c r="C20" s="39" t="s">
        <v>312</v>
      </c>
      <c r="D20" s="39" t="s">
        <v>311</v>
      </c>
      <c r="E20" s="39" t="s">
        <v>310</v>
      </c>
      <c r="F20" s="221" t="s">
        <v>309</v>
      </c>
      <c r="G20" s="12"/>
      <c r="K20" s="66"/>
      <c r="L20" s="65" t="s">
        <v>95</v>
      </c>
      <c r="M20" s="160">
        <v>43</v>
      </c>
      <c r="N20" s="2">
        <v>34</v>
      </c>
      <c r="O20" s="2">
        <v>249</v>
      </c>
      <c r="P20" s="2">
        <v>32</v>
      </c>
      <c r="Q20" s="2">
        <v>250</v>
      </c>
      <c r="R20" s="2">
        <v>3</v>
      </c>
      <c r="S20" s="2">
        <v>285</v>
      </c>
      <c r="T20" s="2">
        <v>3</v>
      </c>
      <c r="U20" s="2">
        <v>279</v>
      </c>
      <c r="V20" s="2">
        <v>117</v>
      </c>
    </row>
    <row r="21" spans="1:22" ht="18.75" customHeight="1">
      <c r="A21" s="47"/>
      <c r="B21" s="106" t="s">
        <v>308</v>
      </c>
      <c r="C21" s="106" t="s">
        <v>308</v>
      </c>
      <c r="D21" s="106" t="s">
        <v>308</v>
      </c>
      <c r="E21" s="106" t="s">
        <v>307</v>
      </c>
      <c r="F21" s="220" t="s">
        <v>307</v>
      </c>
      <c r="G21" s="12"/>
      <c r="K21" s="66"/>
      <c r="L21" s="65" t="s">
        <v>94</v>
      </c>
      <c r="M21" s="160">
        <v>27</v>
      </c>
      <c r="N21" s="2">
        <v>22</v>
      </c>
      <c r="O21" s="2">
        <v>151</v>
      </c>
      <c r="P21" s="2">
        <v>53</v>
      </c>
      <c r="Q21" s="2">
        <v>156</v>
      </c>
      <c r="R21" s="2">
        <v>1</v>
      </c>
      <c r="S21" s="2">
        <v>190</v>
      </c>
      <c r="T21" s="2">
        <v>7</v>
      </c>
      <c r="U21" s="2">
        <v>182</v>
      </c>
      <c r="V21" s="2">
        <v>156</v>
      </c>
    </row>
    <row r="22" spans="1:22" ht="18.75" customHeight="1">
      <c r="A22" s="213" t="s">
        <v>19</v>
      </c>
      <c r="B22" s="212">
        <v>7390</v>
      </c>
      <c r="C22" s="5">
        <v>5790</v>
      </c>
      <c r="D22" s="5">
        <v>46400</v>
      </c>
      <c r="E22" s="5">
        <v>2313</v>
      </c>
      <c r="F22" s="219">
        <v>35</v>
      </c>
      <c r="G22" s="12"/>
      <c r="K22" s="66"/>
      <c r="L22" s="65" t="s">
        <v>93</v>
      </c>
      <c r="M22" s="160">
        <v>52</v>
      </c>
      <c r="N22" s="2">
        <v>52</v>
      </c>
      <c r="O22" s="2">
        <v>214</v>
      </c>
      <c r="P22" s="2">
        <v>41</v>
      </c>
      <c r="Q22" s="2">
        <v>253</v>
      </c>
      <c r="R22" s="2">
        <v>2</v>
      </c>
      <c r="S22" s="2">
        <v>253</v>
      </c>
      <c r="T22" s="2">
        <v>14</v>
      </c>
      <c r="U22" s="2">
        <v>249</v>
      </c>
      <c r="V22" s="2">
        <v>128</v>
      </c>
    </row>
    <row r="23" spans="1:22" ht="18.75" customHeight="1">
      <c r="A23" s="11" t="s">
        <v>279</v>
      </c>
      <c r="B23" s="160">
        <v>6980</v>
      </c>
      <c r="C23" s="2">
        <v>5350</v>
      </c>
      <c r="D23" s="2">
        <v>45800</v>
      </c>
      <c r="E23" s="2">
        <v>2299</v>
      </c>
      <c r="F23" s="2">
        <v>23</v>
      </c>
      <c r="G23" s="12"/>
      <c r="K23" s="66"/>
      <c r="L23" s="65" t="s">
        <v>92</v>
      </c>
      <c r="M23" s="160">
        <v>60</v>
      </c>
      <c r="N23" s="2">
        <v>21</v>
      </c>
      <c r="O23" s="2">
        <v>272</v>
      </c>
      <c r="P23" s="2">
        <v>80</v>
      </c>
      <c r="Q23" s="2">
        <v>331</v>
      </c>
      <c r="R23" s="2">
        <v>3</v>
      </c>
      <c r="S23" s="2">
        <v>315</v>
      </c>
      <c r="T23" s="2">
        <v>9</v>
      </c>
      <c r="U23" s="2">
        <v>290</v>
      </c>
      <c r="V23" s="2">
        <v>120</v>
      </c>
    </row>
    <row r="24" spans="1:22" ht="18.75" customHeight="1">
      <c r="A24" s="11" t="s">
        <v>278</v>
      </c>
      <c r="B24" s="160">
        <v>6830</v>
      </c>
      <c r="C24" s="2">
        <v>5110</v>
      </c>
      <c r="D24" s="2">
        <v>44400</v>
      </c>
      <c r="E24" s="2">
        <v>2485</v>
      </c>
      <c r="F24" s="4" t="s">
        <v>183</v>
      </c>
      <c r="G24" s="12"/>
      <c r="K24" s="63" t="s">
        <v>91</v>
      </c>
      <c r="L24" s="73"/>
      <c r="M24" s="36">
        <f>SUM(M25:M32)</f>
        <v>378</v>
      </c>
      <c r="N24" s="36">
        <f>SUM(N25:N32)</f>
        <v>182</v>
      </c>
      <c r="O24" s="36">
        <f>SUM(O25:O32)</f>
        <v>826</v>
      </c>
      <c r="P24" s="36">
        <f>SUM(P25:P32)</f>
        <v>150</v>
      </c>
      <c r="Q24" s="36">
        <f>SUM(Q25:Q32)</f>
        <v>978</v>
      </c>
      <c r="R24" s="36">
        <f>SUM(R25:R32)</f>
        <v>8</v>
      </c>
      <c r="S24" s="36">
        <f>SUM(S25:S32)</f>
        <v>986</v>
      </c>
      <c r="T24" s="36">
        <f>SUM(T25:T32)</f>
        <v>44</v>
      </c>
      <c r="U24" s="36">
        <f>SUM(U25:U32)</f>
        <v>926</v>
      </c>
      <c r="V24" s="36">
        <f>SUM(V25:V32)</f>
        <v>600</v>
      </c>
    </row>
    <row r="25" spans="1:22" ht="18.75" customHeight="1">
      <c r="A25" s="11" t="s">
        <v>277</v>
      </c>
      <c r="B25" s="160">
        <v>6650</v>
      </c>
      <c r="C25" s="2">
        <v>4870</v>
      </c>
      <c r="D25" s="2">
        <v>46500</v>
      </c>
      <c r="E25" s="2">
        <v>2331</v>
      </c>
      <c r="F25" s="4" t="s">
        <v>183</v>
      </c>
      <c r="G25" s="12"/>
      <c r="K25" s="66"/>
      <c r="L25" s="65" t="s">
        <v>90</v>
      </c>
      <c r="M25" s="160">
        <v>18</v>
      </c>
      <c r="N25" s="2">
        <v>21</v>
      </c>
      <c r="O25" s="2">
        <v>81</v>
      </c>
      <c r="P25" s="2">
        <v>35</v>
      </c>
      <c r="Q25" s="2">
        <v>81</v>
      </c>
      <c r="R25" s="4" t="s">
        <v>123</v>
      </c>
      <c r="S25" s="2">
        <v>97</v>
      </c>
      <c r="T25" s="2">
        <v>2</v>
      </c>
      <c r="U25" s="2">
        <v>77</v>
      </c>
      <c r="V25" s="2">
        <v>19</v>
      </c>
    </row>
    <row r="26" spans="1:22" ht="18.75" customHeight="1">
      <c r="A26" s="15" t="s">
        <v>48</v>
      </c>
      <c r="B26" s="33">
        <v>6520</v>
      </c>
      <c r="C26" s="16">
        <v>4560</v>
      </c>
      <c r="D26" s="16">
        <v>44300</v>
      </c>
      <c r="E26" s="16">
        <v>2213</v>
      </c>
      <c r="F26" s="29" t="s">
        <v>183</v>
      </c>
      <c r="G26" s="12"/>
      <c r="K26" s="66"/>
      <c r="L26" s="65" t="s">
        <v>89</v>
      </c>
      <c r="M26" s="160">
        <v>91</v>
      </c>
      <c r="N26" s="2">
        <v>35</v>
      </c>
      <c r="O26" s="2">
        <v>268</v>
      </c>
      <c r="P26" s="2">
        <v>58</v>
      </c>
      <c r="Q26" s="2">
        <v>298</v>
      </c>
      <c r="R26" s="4" t="s">
        <v>123</v>
      </c>
      <c r="S26" s="2">
        <v>303</v>
      </c>
      <c r="T26" s="2">
        <v>13</v>
      </c>
      <c r="U26" s="2">
        <v>261</v>
      </c>
      <c r="V26" s="2">
        <v>179</v>
      </c>
    </row>
    <row r="27" spans="1:22" ht="18.75" customHeight="1">
      <c r="A27" s="218" t="s">
        <v>306</v>
      </c>
      <c r="B27" s="12"/>
      <c r="C27" s="12"/>
      <c r="D27" s="12"/>
      <c r="E27" s="12"/>
      <c r="F27" s="12"/>
      <c r="G27" s="12"/>
      <c r="K27" s="66"/>
      <c r="L27" s="65" t="s">
        <v>88</v>
      </c>
      <c r="M27" s="160">
        <v>67</v>
      </c>
      <c r="N27" s="2">
        <v>42</v>
      </c>
      <c r="O27" s="2">
        <v>206</v>
      </c>
      <c r="P27" s="2">
        <v>22</v>
      </c>
      <c r="Q27" s="2">
        <v>215</v>
      </c>
      <c r="R27" s="2">
        <v>3</v>
      </c>
      <c r="S27" s="2">
        <v>239</v>
      </c>
      <c r="T27" s="2">
        <v>5</v>
      </c>
      <c r="U27" s="2">
        <v>247</v>
      </c>
      <c r="V27" s="2">
        <v>244</v>
      </c>
    </row>
    <row r="28" spans="11:22" ht="18.75" customHeight="1">
      <c r="K28" s="66"/>
      <c r="L28" s="65" t="s">
        <v>87</v>
      </c>
      <c r="M28" s="160">
        <v>17</v>
      </c>
      <c r="N28" s="2">
        <v>6</v>
      </c>
      <c r="O28" s="2">
        <v>38</v>
      </c>
      <c r="P28" s="2">
        <v>3</v>
      </c>
      <c r="Q28" s="2">
        <v>47</v>
      </c>
      <c r="R28" s="4" t="s">
        <v>123</v>
      </c>
      <c r="S28" s="2">
        <v>33</v>
      </c>
      <c r="T28" s="2">
        <v>1</v>
      </c>
      <c r="U28" s="2">
        <v>10</v>
      </c>
      <c r="V28" s="2">
        <v>5</v>
      </c>
    </row>
    <row r="29" spans="11:22" ht="18.75" customHeight="1">
      <c r="K29" s="66"/>
      <c r="L29" s="65" t="s">
        <v>86</v>
      </c>
      <c r="M29" s="160">
        <v>34</v>
      </c>
      <c r="N29" s="2">
        <v>14</v>
      </c>
      <c r="O29" s="2">
        <v>26</v>
      </c>
      <c r="P29" s="2">
        <v>3</v>
      </c>
      <c r="Q29" s="2">
        <v>51</v>
      </c>
      <c r="R29" s="2">
        <v>3</v>
      </c>
      <c r="S29" s="2">
        <v>37</v>
      </c>
      <c r="T29" s="2">
        <v>8</v>
      </c>
      <c r="U29" s="2">
        <v>34</v>
      </c>
      <c r="V29" s="2">
        <v>13</v>
      </c>
    </row>
    <row r="30" spans="11:22" ht="18.75" customHeight="1">
      <c r="K30" s="66"/>
      <c r="L30" s="65" t="s">
        <v>85</v>
      </c>
      <c r="M30" s="160">
        <v>148</v>
      </c>
      <c r="N30" s="2">
        <v>54</v>
      </c>
      <c r="O30" s="2">
        <v>198</v>
      </c>
      <c r="P30" s="2">
        <v>29</v>
      </c>
      <c r="Q30" s="2">
        <v>278</v>
      </c>
      <c r="R30" s="2">
        <v>2</v>
      </c>
      <c r="S30" s="2">
        <v>261</v>
      </c>
      <c r="T30" s="2">
        <v>12</v>
      </c>
      <c r="U30" s="2">
        <v>279</v>
      </c>
      <c r="V30" s="2">
        <v>129</v>
      </c>
    </row>
    <row r="31" spans="11:22" ht="18.75" customHeight="1">
      <c r="K31" s="66"/>
      <c r="L31" s="65" t="s">
        <v>84</v>
      </c>
      <c r="M31" s="160">
        <v>2</v>
      </c>
      <c r="N31" s="2">
        <v>10</v>
      </c>
      <c r="O31" s="2">
        <v>9</v>
      </c>
      <c r="P31" s="4" t="s">
        <v>123</v>
      </c>
      <c r="Q31" s="2">
        <v>7</v>
      </c>
      <c r="R31" s="4" t="s">
        <v>123</v>
      </c>
      <c r="S31" s="2">
        <v>16</v>
      </c>
      <c r="T31" s="2">
        <v>3</v>
      </c>
      <c r="U31" s="2">
        <v>17</v>
      </c>
      <c r="V31" s="2">
        <v>11</v>
      </c>
    </row>
    <row r="32" spans="11:22" ht="18.75" customHeight="1">
      <c r="K32" s="66"/>
      <c r="L32" s="65" t="s">
        <v>83</v>
      </c>
      <c r="M32" s="160">
        <v>1</v>
      </c>
      <c r="N32" s="4" t="s">
        <v>123</v>
      </c>
      <c r="O32" s="4" t="s">
        <v>123</v>
      </c>
      <c r="P32" s="4" t="s">
        <v>123</v>
      </c>
      <c r="Q32" s="2">
        <v>1</v>
      </c>
      <c r="R32" s="4" t="s">
        <v>123</v>
      </c>
      <c r="S32" s="4" t="s">
        <v>123</v>
      </c>
      <c r="T32" s="4" t="s">
        <v>123</v>
      </c>
      <c r="U32" s="2">
        <v>1</v>
      </c>
      <c r="V32" s="4" t="s">
        <v>123</v>
      </c>
    </row>
    <row r="33" spans="1:22" ht="18.75" customHeight="1">
      <c r="A33" s="41" t="s">
        <v>326</v>
      </c>
      <c r="B33" s="41"/>
      <c r="C33" s="41"/>
      <c r="D33" s="41"/>
      <c r="E33" s="41"/>
      <c r="F33" s="41"/>
      <c r="G33" s="41"/>
      <c r="K33" s="63" t="s">
        <v>81</v>
      </c>
      <c r="L33" s="73"/>
      <c r="M33" s="36">
        <f>SUM(M34:M38)</f>
        <v>919</v>
      </c>
      <c r="N33" s="36">
        <f>SUM(N34:N38)</f>
        <v>443</v>
      </c>
      <c r="O33" s="36">
        <f>SUM(O34:O38)</f>
        <v>882</v>
      </c>
      <c r="P33" s="36">
        <f>SUM(P34:P38)</f>
        <v>158</v>
      </c>
      <c r="Q33" s="36">
        <f>SUM(Q34:Q38)</f>
        <v>1289</v>
      </c>
      <c r="R33" s="36">
        <f>SUM(R34:R38)</f>
        <v>19</v>
      </c>
      <c r="S33" s="36">
        <f>SUM(S34:S38)</f>
        <v>1438</v>
      </c>
      <c r="T33" s="36">
        <f>SUM(T34:T38)</f>
        <v>64</v>
      </c>
      <c r="U33" s="36">
        <f>SUM(U34:U38)</f>
        <v>1580</v>
      </c>
      <c r="V33" s="36">
        <f>SUM(V34:V38)</f>
        <v>1020</v>
      </c>
    </row>
    <row r="34" spans="1:22" ht="18.75" customHeight="1" thickBot="1">
      <c r="A34" s="12"/>
      <c r="B34" s="12"/>
      <c r="C34" s="12"/>
      <c r="D34" s="12"/>
      <c r="K34" s="66"/>
      <c r="L34" s="65" t="s">
        <v>80</v>
      </c>
      <c r="M34" s="160">
        <v>653</v>
      </c>
      <c r="N34" s="2">
        <v>291</v>
      </c>
      <c r="O34" s="2">
        <v>523</v>
      </c>
      <c r="P34" s="2">
        <v>83</v>
      </c>
      <c r="Q34" s="2">
        <v>803</v>
      </c>
      <c r="R34" s="2">
        <v>9</v>
      </c>
      <c r="S34" s="2">
        <v>976</v>
      </c>
      <c r="T34" s="2">
        <v>44</v>
      </c>
      <c r="U34" s="2">
        <v>1107</v>
      </c>
      <c r="V34" s="2">
        <v>696</v>
      </c>
    </row>
    <row r="35" spans="1:22" ht="18.75" customHeight="1">
      <c r="A35" s="46" t="s">
        <v>289</v>
      </c>
      <c r="B35" s="44" t="s">
        <v>325</v>
      </c>
      <c r="C35" s="44"/>
      <c r="D35" s="44" t="s">
        <v>324</v>
      </c>
      <c r="E35" s="44"/>
      <c r="F35" s="44" t="s">
        <v>323</v>
      </c>
      <c r="G35" s="89"/>
      <c r="K35" s="66"/>
      <c r="L35" s="65" t="s">
        <v>79</v>
      </c>
      <c r="M35" s="160">
        <v>116</v>
      </c>
      <c r="N35" s="2">
        <v>63</v>
      </c>
      <c r="O35" s="2">
        <v>122</v>
      </c>
      <c r="P35" s="2">
        <v>3</v>
      </c>
      <c r="Q35" s="2">
        <v>199</v>
      </c>
      <c r="R35" s="4" t="s">
        <v>123</v>
      </c>
      <c r="S35" s="2">
        <v>153</v>
      </c>
      <c r="T35" s="2">
        <v>8</v>
      </c>
      <c r="U35" s="2">
        <v>153</v>
      </c>
      <c r="V35" s="2">
        <v>97</v>
      </c>
    </row>
    <row r="36" spans="1:22" ht="18.75" customHeight="1">
      <c r="A36" s="47"/>
      <c r="B36" s="222" t="s">
        <v>307</v>
      </c>
      <c r="C36" s="222"/>
      <c r="D36" s="222" t="s">
        <v>322</v>
      </c>
      <c r="E36" s="222"/>
      <c r="F36" s="222" t="s">
        <v>321</v>
      </c>
      <c r="G36" s="223"/>
      <c r="K36" s="66"/>
      <c r="L36" s="65" t="s">
        <v>78</v>
      </c>
      <c r="M36" s="160">
        <v>16</v>
      </c>
      <c r="N36" s="2">
        <v>4</v>
      </c>
      <c r="O36" s="4" t="s">
        <v>123</v>
      </c>
      <c r="P36" s="4">
        <v>2</v>
      </c>
      <c r="Q36" s="2">
        <v>4</v>
      </c>
      <c r="R36" s="4" t="s">
        <v>123</v>
      </c>
      <c r="S36" s="4" t="s">
        <v>123</v>
      </c>
      <c r="T36" s="4" t="s">
        <v>123</v>
      </c>
      <c r="U36" s="4" t="s">
        <v>123</v>
      </c>
      <c r="V36" s="4" t="s">
        <v>123</v>
      </c>
    </row>
    <row r="37" spans="1:22" ht="18.75" customHeight="1">
      <c r="A37" s="213" t="s">
        <v>320</v>
      </c>
      <c r="B37" s="224">
        <v>1906</v>
      </c>
      <c r="C37" s="225"/>
      <c r="D37" s="228">
        <f>F37/B37</f>
        <v>18.034627492130117</v>
      </c>
      <c r="E37" s="228"/>
      <c r="F37" s="225">
        <v>34374</v>
      </c>
      <c r="G37" s="225"/>
      <c r="K37" s="66"/>
      <c r="L37" s="65" t="s">
        <v>77</v>
      </c>
      <c r="M37" s="160">
        <v>97</v>
      </c>
      <c r="N37" s="2">
        <v>52</v>
      </c>
      <c r="O37" s="2">
        <v>203</v>
      </c>
      <c r="P37" s="2">
        <v>41</v>
      </c>
      <c r="Q37" s="2">
        <v>237</v>
      </c>
      <c r="R37" s="2">
        <v>6</v>
      </c>
      <c r="S37" s="2">
        <v>261</v>
      </c>
      <c r="T37" s="2">
        <v>7</v>
      </c>
      <c r="U37" s="2">
        <v>275</v>
      </c>
      <c r="V37" s="2">
        <v>203</v>
      </c>
    </row>
    <row r="38" spans="1:22" ht="18.75" customHeight="1">
      <c r="A38" s="11" t="s">
        <v>319</v>
      </c>
      <c r="B38" s="226">
        <v>1818</v>
      </c>
      <c r="C38" s="227"/>
      <c r="D38" s="229">
        <f>F38/B38</f>
        <v>18.4004400440044</v>
      </c>
      <c r="E38" s="229"/>
      <c r="F38" s="227">
        <v>33452</v>
      </c>
      <c r="G38" s="227"/>
      <c r="K38" s="66"/>
      <c r="L38" s="65" t="s">
        <v>76</v>
      </c>
      <c r="M38" s="160">
        <v>37</v>
      </c>
      <c r="N38" s="2">
        <v>33</v>
      </c>
      <c r="O38" s="2">
        <v>34</v>
      </c>
      <c r="P38" s="2">
        <v>29</v>
      </c>
      <c r="Q38" s="2">
        <v>46</v>
      </c>
      <c r="R38" s="2">
        <v>4</v>
      </c>
      <c r="S38" s="2">
        <v>48</v>
      </c>
      <c r="T38" s="2">
        <v>5</v>
      </c>
      <c r="U38" s="2">
        <v>45</v>
      </c>
      <c r="V38" s="2">
        <v>24</v>
      </c>
    </row>
    <row r="39" spans="1:22" ht="18.75" customHeight="1">
      <c r="A39" s="11" t="s">
        <v>318</v>
      </c>
      <c r="B39" s="226">
        <v>1925</v>
      </c>
      <c r="C39" s="227"/>
      <c r="D39" s="229">
        <f>F39/B39</f>
        <v>17.34025974025974</v>
      </c>
      <c r="E39" s="229"/>
      <c r="F39" s="227">
        <v>33380</v>
      </c>
      <c r="G39" s="227"/>
      <c r="K39" s="63" t="s">
        <v>75</v>
      </c>
      <c r="L39" s="73"/>
      <c r="M39" s="36">
        <f>SUM(M40:M43)</f>
        <v>2026</v>
      </c>
      <c r="N39" s="36">
        <f>SUM(N40:N43)</f>
        <v>513</v>
      </c>
      <c r="O39" s="36">
        <f>SUM(O40:O43)</f>
        <v>1361</v>
      </c>
      <c r="P39" s="36">
        <f>SUM(P40:P43)</f>
        <v>145</v>
      </c>
      <c r="Q39" s="36">
        <f>SUM(Q40:Q43)</f>
        <v>2181</v>
      </c>
      <c r="R39" s="36">
        <f>SUM(R40:R43)</f>
        <v>9</v>
      </c>
      <c r="S39" s="36">
        <f>SUM(S40:S43)</f>
        <v>2391</v>
      </c>
      <c r="T39" s="36">
        <f>SUM(T40:T43)</f>
        <v>732</v>
      </c>
      <c r="U39" s="36">
        <f>SUM(U40:U43)</f>
        <v>2163</v>
      </c>
      <c r="V39" s="36">
        <f>SUM(V40:V43)</f>
        <v>1625</v>
      </c>
    </row>
    <row r="40" spans="1:22" ht="18.75" customHeight="1">
      <c r="A40" s="11" t="s">
        <v>317</v>
      </c>
      <c r="B40" s="226">
        <v>1858</v>
      </c>
      <c r="C40" s="227"/>
      <c r="D40" s="229">
        <f>F40/B40</f>
        <v>16.32185145317546</v>
      </c>
      <c r="E40" s="229"/>
      <c r="F40" s="227">
        <v>30326</v>
      </c>
      <c r="G40" s="227"/>
      <c r="K40" s="68"/>
      <c r="L40" s="65" t="s">
        <v>74</v>
      </c>
      <c r="M40" s="160">
        <v>660</v>
      </c>
      <c r="N40" s="2">
        <v>92</v>
      </c>
      <c r="O40" s="2">
        <v>279</v>
      </c>
      <c r="P40" s="2">
        <v>49</v>
      </c>
      <c r="Q40" s="2">
        <v>518</v>
      </c>
      <c r="R40" s="2">
        <v>2</v>
      </c>
      <c r="S40" s="2">
        <v>572</v>
      </c>
      <c r="T40" s="2">
        <v>336</v>
      </c>
      <c r="U40" s="2">
        <v>445</v>
      </c>
      <c r="V40" s="2">
        <v>307</v>
      </c>
    </row>
    <row r="41" spans="1:22" ht="18.75" customHeight="1">
      <c r="A41" s="15" t="s">
        <v>316</v>
      </c>
      <c r="B41" s="230">
        <v>1790</v>
      </c>
      <c r="C41" s="231"/>
      <c r="D41" s="232">
        <f>F41/B41</f>
        <v>16.63072625698324</v>
      </c>
      <c r="E41" s="232"/>
      <c r="F41" s="231">
        <v>29769</v>
      </c>
      <c r="G41" s="231"/>
      <c r="K41" s="68"/>
      <c r="L41" s="65" t="s">
        <v>73</v>
      </c>
      <c r="M41" s="160">
        <v>303</v>
      </c>
      <c r="N41" s="2">
        <v>119</v>
      </c>
      <c r="O41" s="2">
        <v>195</v>
      </c>
      <c r="P41" s="2">
        <v>15</v>
      </c>
      <c r="Q41" s="2">
        <v>286</v>
      </c>
      <c r="R41" s="2">
        <v>4</v>
      </c>
      <c r="S41" s="2">
        <v>375</v>
      </c>
      <c r="T41" s="2">
        <v>27</v>
      </c>
      <c r="U41" s="2">
        <v>394</v>
      </c>
      <c r="V41" s="2">
        <v>283</v>
      </c>
    </row>
    <row r="42" spans="1:22" ht="18.75" customHeight="1">
      <c r="A42" s="12" t="s">
        <v>315</v>
      </c>
      <c r="B42" s="12"/>
      <c r="C42" s="12"/>
      <c r="D42" s="12"/>
      <c r="K42" s="68"/>
      <c r="L42" s="65" t="s">
        <v>72</v>
      </c>
      <c r="M42" s="160">
        <v>894</v>
      </c>
      <c r="N42" s="2">
        <v>213</v>
      </c>
      <c r="O42" s="2">
        <v>642</v>
      </c>
      <c r="P42" s="2">
        <v>52</v>
      </c>
      <c r="Q42" s="2">
        <v>1082</v>
      </c>
      <c r="R42" s="2">
        <v>3</v>
      </c>
      <c r="S42" s="2">
        <v>1088</v>
      </c>
      <c r="T42" s="2">
        <v>351</v>
      </c>
      <c r="U42" s="2">
        <v>963</v>
      </c>
      <c r="V42" s="2">
        <v>750</v>
      </c>
    </row>
    <row r="43" spans="11:22" ht="18.75" customHeight="1">
      <c r="K43" s="68"/>
      <c r="L43" s="65" t="s">
        <v>71</v>
      </c>
      <c r="M43" s="160">
        <v>169</v>
      </c>
      <c r="N43" s="2">
        <v>89</v>
      </c>
      <c r="O43" s="2">
        <v>245</v>
      </c>
      <c r="P43" s="2">
        <v>29</v>
      </c>
      <c r="Q43" s="2">
        <v>295</v>
      </c>
      <c r="R43" s="4" t="s">
        <v>123</v>
      </c>
      <c r="S43" s="2">
        <v>356</v>
      </c>
      <c r="T43" s="2">
        <v>18</v>
      </c>
      <c r="U43" s="2">
        <v>361</v>
      </c>
      <c r="V43" s="2">
        <v>285</v>
      </c>
    </row>
    <row r="44" spans="11:22" ht="18.75" customHeight="1">
      <c r="K44" s="63" t="s">
        <v>70</v>
      </c>
      <c r="L44" s="73"/>
      <c r="M44" s="36">
        <f>SUM(M45:M50)</f>
        <v>2157</v>
      </c>
      <c r="N44" s="36">
        <f>SUM(N45:N50)</f>
        <v>392</v>
      </c>
      <c r="O44" s="36">
        <f>SUM(O45:O50)</f>
        <v>766</v>
      </c>
      <c r="P44" s="36">
        <f>SUM(P45:P50)</f>
        <v>81</v>
      </c>
      <c r="Q44" s="36">
        <f>SUM(Q45:Q50)</f>
        <v>1794</v>
      </c>
      <c r="R44" s="36">
        <f>SUM(R45:R50)</f>
        <v>18</v>
      </c>
      <c r="S44" s="36">
        <f>SUM(S45:S50)</f>
        <v>2081</v>
      </c>
      <c r="T44" s="36">
        <f>SUM(T45:T50)</f>
        <v>582</v>
      </c>
      <c r="U44" s="36">
        <f>SUM(U45:U50)</f>
        <v>1828</v>
      </c>
      <c r="V44" s="36">
        <f>SUM(V45:V50)</f>
        <v>1616</v>
      </c>
    </row>
    <row r="45" spans="11:22" ht="18.75" customHeight="1">
      <c r="K45" s="66"/>
      <c r="L45" s="65" t="s">
        <v>69</v>
      </c>
      <c r="M45" s="160">
        <v>276</v>
      </c>
      <c r="N45" s="2">
        <v>50</v>
      </c>
      <c r="O45" s="2">
        <v>114</v>
      </c>
      <c r="P45" s="2">
        <v>6</v>
      </c>
      <c r="Q45" s="2">
        <v>214</v>
      </c>
      <c r="R45" s="2">
        <v>10</v>
      </c>
      <c r="S45" s="2">
        <v>304</v>
      </c>
      <c r="T45" s="2">
        <v>130</v>
      </c>
      <c r="U45" s="2">
        <v>273</v>
      </c>
      <c r="V45" s="2">
        <v>216</v>
      </c>
    </row>
    <row r="46" spans="11:22" ht="18.75" customHeight="1">
      <c r="K46" s="66"/>
      <c r="L46" s="65" t="s">
        <v>68</v>
      </c>
      <c r="M46" s="160">
        <v>211</v>
      </c>
      <c r="N46" s="2">
        <v>48</v>
      </c>
      <c r="O46" s="2">
        <v>111</v>
      </c>
      <c r="P46" s="2">
        <v>26</v>
      </c>
      <c r="Q46" s="2">
        <v>248</v>
      </c>
      <c r="R46" s="2">
        <v>1</v>
      </c>
      <c r="S46" s="2">
        <v>246</v>
      </c>
      <c r="T46" s="2">
        <v>31</v>
      </c>
      <c r="U46" s="2">
        <v>213</v>
      </c>
      <c r="V46" s="2">
        <v>200</v>
      </c>
    </row>
    <row r="47" spans="11:22" ht="18.75" customHeight="1">
      <c r="K47" s="66"/>
      <c r="L47" s="65" t="s">
        <v>67</v>
      </c>
      <c r="M47" s="160">
        <v>768</v>
      </c>
      <c r="N47" s="2">
        <v>94</v>
      </c>
      <c r="O47" s="2">
        <v>149</v>
      </c>
      <c r="P47" s="2">
        <v>20</v>
      </c>
      <c r="Q47" s="2">
        <v>573</v>
      </c>
      <c r="R47" s="2">
        <v>1</v>
      </c>
      <c r="S47" s="2">
        <v>605</v>
      </c>
      <c r="T47" s="2">
        <v>312</v>
      </c>
      <c r="U47" s="2">
        <v>447</v>
      </c>
      <c r="V47" s="2">
        <v>359</v>
      </c>
    </row>
    <row r="48" spans="1:22" ht="18.75" customHeight="1">
      <c r="A48" s="41" t="s">
        <v>335</v>
      </c>
      <c r="B48" s="41"/>
      <c r="C48" s="41"/>
      <c r="D48" s="41"/>
      <c r="E48" s="41"/>
      <c r="F48" s="41"/>
      <c r="G48" s="41"/>
      <c r="H48" s="41"/>
      <c r="K48" s="66"/>
      <c r="L48" s="65" t="s">
        <v>66</v>
      </c>
      <c r="M48" s="160">
        <v>405</v>
      </c>
      <c r="N48" s="2">
        <v>79</v>
      </c>
      <c r="O48" s="2">
        <v>181</v>
      </c>
      <c r="P48" s="2">
        <v>19</v>
      </c>
      <c r="Q48" s="2">
        <v>378</v>
      </c>
      <c r="R48" s="2">
        <v>3</v>
      </c>
      <c r="S48" s="2">
        <v>407</v>
      </c>
      <c r="T48" s="2">
        <v>57</v>
      </c>
      <c r="U48" s="2">
        <v>391</v>
      </c>
      <c r="V48" s="2">
        <v>366</v>
      </c>
    </row>
    <row r="49" spans="1:22" ht="18.75" customHeight="1" thickBot="1">
      <c r="A49" s="1"/>
      <c r="B49" s="7"/>
      <c r="C49" s="7"/>
      <c r="D49" s="7"/>
      <c r="E49" s="7"/>
      <c r="F49" s="7"/>
      <c r="G49" s="7"/>
      <c r="H49" s="8" t="s">
        <v>257</v>
      </c>
      <c r="K49" s="66"/>
      <c r="L49" s="65" t="s">
        <v>65</v>
      </c>
      <c r="M49" s="160">
        <v>341</v>
      </c>
      <c r="N49" s="2">
        <v>100</v>
      </c>
      <c r="O49" s="2">
        <v>133</v>
      </c>
      <c r="P49" s="2">
        <v>5</v>
      </c>
      <c r="Q49" s="2">
        <v>245</v>
      </c>
      <c r="R49" s="2">
        <v>3</v>
      </c>
      <c r="S49" s="2">
        <v>363</v>
      </c>
      <c r="T49" s="2">
        <v>39</v>
      </c>
      <c r="U49" s="2">
        <v>361</v>
      </c>
      <c r="V49" s="2">
        <v>360</v>
      </c>
    </row>
    <row r="50" spans="1:22" ht="18.75" customHeight="1">
      <c r="A50" s="46" t="s">
        <v>289</v>
      </c>
      <c r="B50" s="44" t="s">
        <v>334</v>
      </c>
      <c r="C50" s="44" t="s">
        <v>333</v>
      </c>
      <c r="D50" s="44" t="s">
        <v>332</v>
      </c>
      <c r="E50" s="48" t="s">
        <v>331</v>
      </c>
      <c r="F50" s="178"/>
      <c r="G50" s="178"/>
      <c r="H50" s="178"/>
      <c r="K50" s="66"/>
      <c r="L50" s="65" t="s">
        <v>64</v>
      </c>
      <c r="M50" s="160">
        <v>156</v>
      </c>
      <c r="N50" s="2">
        <v>21</v>
      </c>
      <c r="O50" s="2">
        <v>78</v>
      </c>
      <c r="P50" s="2">
        <v>5</v>
      </c>
      <c r="Q50" s="2">
        <v>136</v>
      </c>
      <c r="R50" s="4" t="s">
        <v>123</v>
      </c>
      <c r="S50" s="2">
        <v>156</v>
      </c>
      <c r="T50" s="2">
        <v>13</v>
      </c>
      <c r="U50" s="2">
        <v>143</v>
      </c>
      <c r="V50" s="2">
        <v>115</v>
      </c>
    </row>
    <row r="51" spans="1:22" ht="18.75" customHeight="1">
      <c r="A51" s="47"/>
      <c r="B51" s="78"/>
      <c r="C51" s="78"/>
      <c r="D51" s="78"/>
      <c r="E51" s="23" t="s">
        <v>1</v>
      </c>
      <c r="F51" s="23" t="s">
        <v>330</v>
      </c>
      <c r="G51" s="23" t="s">
        <v>329</v>
      </c>
      <c r="H51" s="25" t="s">
        <v>328</v>
      </c>
      <c r="K51" s="63" t="s">
        <v>63</v>
      </c>
      <c r="L51" s="73"/>
      <c r="M51" s="36">
        <f>SUM(M52:M55)</f>
        <v>2221</v>
      </c>
      <c r="N51" s="36">
        <f>SUM(N52:N55)</f>
        <v>575</v>
      </c>
      <c r="O51" s="36">
        <f>SUM(O52:O55)</f>
        <v>835</v>
      </c>
      <c r="P51" s="36">
        <f>SUM(P52:P55)</f>
        <v>106</v>
      </c>
      <c r="Q51" s="36">
        <f>SUM(Q52:Q55)</f>
        <v>2036</v>
      </c>
      <c r="R51" s="36">
        <f>SUM(R52:R55)</f>
        <v>22</v>
      </c>
      <c r="S51" s="36">
        <f>SUM(S52:S55)</f>
        <v>2099</v>
      </c>
      <c r="T51" s="36">
        <f>SUM(T52:T55)</f>
        <v>1408</v>
      </c>
      <c r="U51" s="36">
        <f>SUM(U52:U55)</f>
        <v>1316</v>
      </c>
      <c r="V51" s="36">
        <f>SUM(V52:V55)</f>
        <v>994</v>
      </c>
    </row>
    <row r="52" spans="1:22" ht="18.75" customHeight="1">
      <c r="A52" s="213" t="s">
        <v>320</v>
      </c>
      <c r="B52" s="212">
        <v>34845</v>
      </c>
      <c r="C52" s="5">
        <v>19912</v>
      </c>
      <c r="D52" s="5">
        <v>44</v>
      </c>
      <c r="E52" s="34">
        <f>SUM(F52:H52)</f>
        <v>54713</v>
      </c>
      <c r="F52" s="5">
        <v>54121</v>
      </c>
      <c r="G52" s="5">
        <v>160</v>
      </c>
      <c r="H52" s="5">
        <v>432</v>
      </c>
      <c r="K52" s="66"/>
      <c r="L52" s="65" t="s">
        <v>62</v>
      </c>
      <c r="M52" s="160">
        <v>690</v>
      </c>
      <c r="N52" s="2">
        <v>193</v>
      </c>
      <c r="O52" s="2">
        <v>264</v>
      </c>
      <c r="P52" s="2">
        <v>47</v>
      </c>
      <c r="Q52" s="2">
        <v>585</v>
      </c>
      <c r="R52" s="2">
        <v>12</v>
      </c>
      <c r="S52" s="2">
        <v>686</v>
      </c>
      <c r="T52" s="2">
        <v>497</v>
      </c>
      <c r="U52" s="2">
        <v>430</v>
      </c>
      <c r="V52" s="2">
        <v>274</v>
      </c>
    </row>
    <row r="53" spans="1:22" ht="18.75" customHeight="1">
      <c r="A53" s="11" t="s">
        <v>279</v>
      </c>
      <c r="B53" s="160">
        <v>36970</v>
      </c>
      <c r="C53" s="2">
        <v>19555</v>
      </c>
      <c r="D53" s="2">
        <v>21</v>
      </c>
      <c r="E53" s="35">
        <f>SUM(F53:H53)</f>
        <v>56504</v>
      </c>
      <c r="F53" s="2">
        <v>55966</v>
      </c>
      <c r="G53" s="2">
        <v>87</v>
      </c>
      <c r="H53" s="2">
        <v>451</v>
      </c>
      <c r="K53" s="66"/>
      <c r="L53" s="65" t="s">
        <v>61</v>
      </c>
      <c r="M53" s="160">
        <v>719</v>
      </c>
      <c r="N53" s="2">
        <v>129</v>
      </c>
      <c r="O53" s="2">
        <v>224</v>
      </c>
      <c r="P53" s="2">
        <v>16</v>
      </c>
      <c r="Q53" s="2">
        <v>612</v>
      </c>
      <c r="R53" s="2">
        <v>6</v>
      </c>
      <c r="S53" s="2">
        <v>580</v>
      </c>
      <c r="T53" s="2">
        <v>504</v>
      </c>
      <c r="U53" s="2">
        <v>238</v>
      </c>
      <c r="V53" s="2">
        <v>215</v>
      </c>
    </row>
    <row r="54" spans="1:22" ht="18.75" customHeight="1">
      <c r="A54" s="11" t="s">
        <v>278</v>
      </c>
      <c r="B54" s="160">
        <v>36688</v>
      </c>
      <c r="C54" s="2">
        <v>20357</v>
      </c>
      <c r="D54" s="2">
        <v>17</v>
      </c>
      <c r="E54" s="35">
        <f>SUM(F54:H54)</f>
        <v>57028</v>
      </c>
      <c r="F54" s="2">
        <v>56026</v>
      </c>
      <c r="G54" s="2">
        <v>548</v>
      </c>
      <c r="H54" s="2">
        <v>454</v>
      </c>
      <c r="K54" s="66"/>
      <c r="L54" s="65" t="s">
        <v>60</v>
      </c>
      <c r="M54" s="160">
        <v>372</v>
      </c>
      <c r="N54" s="2">
        <v>106</v>
      </c>
      <c r="O54" s="2">
        <v>139</v>
      </c>
      <c r="P54" s="2">
        <v>29</v>
      </c>
      <c r="Q54" s="2">
        <v>356</v>
      </c>
      <c r="R54" s="2">
        <v>2</v>
      </c>
      <c r="S54" s="2">
        <v>367</v>
      </c>
      <c r="T54" s="2">
        <v>246</v>
      </c>
      <c r="U54" s="2">
        <v>234</v>
      </c>
      <c r="V54" s="2">
        <v>209</v>
      </c>
    </row>
    <row r="55" spans="1:22" ht="18.75" customHeight="1">
      <c r="A55" s="11" t="s">
        <v>277</v>
      </c>
      <c r="B55" s="160">
        <v>35913</v>
      </c>
      <c r="C55" s="2">
        <v>29944</v>
      </c>
      <c r="D55" s="2">
        <v>7718</v>
      </c>
      <c r="E55" s="35">
        <f>SUM(F55:H55)</f>
        <v>58139</v>
      </c>
      <c r="F55" s="2">
        <v>57094</v>
      </c>
      <c r="G55" s="2">
        <v>600</v>
      </c>
      <c r="H55" s="2">
        <v>445</v>
      </c>
      <c r="K55" s="66"/>
      <c r="L55" s="65" t="s">
        <v>59</v>
      </c>
      <c r="M55" s="160">
        <v>440</v>
      </c>
      <c r="N55" s="2">
        <v>147</v>
      </c>
      <c r="O55" s="2">
        <v>208</v>
      </c>
      <c r="P55" s="2">
        <v>14</v>
      </c>
      <c r="Q55" s="2">
        <v>483</v>
      </c>
      <c r="R55" s="2">
        <v>2</v>
      </c>
      <c r="S55" s="2">
        <v>466</v>
      </c>
      <c r="T55" s="2">
        <v>161</v>
      </c>
      <c r="U55" s="2">
        <v>414</v>
      </c>
      <c r="V55" s="2">
        <v>296</v>
      </c>
    </row>
    <row r="56" spans="1:22" ht="18.75" customHeight="1">
      <c r="A56" s="15" t="s">
        <v>48</v>
      </c>
      <c r="B56" s="33">
        <v>34683</v>
      </c>
      <c r="C56" s="16">
        <v>38388</v>
      </c>
      <c r="D56" s="16">
        <v>10881</v>
      </c>
      <c r="E56" s="16">
        <f>SUM(F56:H56)</f>
        <v>62190</v>
      </c>
      <c r="F56" s="16">
        <v>61668</v>
      </c>
      <c r="G56" s="16">
        <v>95</v>
      </c>
      <c r="H56" s="16">
        <v>427</v>
      </c>
      <c r="K56" s="63" t="s">
        <v>58</v>
      </c>
      <c r="L56" s="73"/>
      <c r="M56" s="36">
        <f>SUM(M57)</f>
        <v>476</v>
      </c>
      <c r="N56" s="36">
        <f>SUM(N57)</f>
        <v>77</v>
      </c>
      <c r="O56" s="36">
        <f>SUM(O57)</f>
        <v>190</v>
      </c>
      <c r="P56" s="36">
        <f>SUM(P57)</f>
        <v>25</v>
      </c>
      <c r="Q56" s="36">
        <f>SUM(Q57)</f>
        <v>259</v>
      </c>
      <c r="R56" s="36">
        <f>SUM(R57)</f>
        <v>6</v>
      </c>
      <c r="S56" s="36">
        <f>SUM(S57)</f>
        <v>219</v>
      </c>
      <c r="T56" s="36">
        <f>SUM(T57)</f>
        <v>202</v>
      </c>
      <c r="U56" s="36">
        <f>SUM(U57)</f>
        <v>129</v>
      </c>
      <c r="V56" s="36">
        <f>SUM(V57)</f>
        <v>119</v>
      </c>
    </row>
    <row r="57" spans="1:22" ht="18.75" customHeight="1">
      <c r="A57" s="12" t="s">
        <v>327</v>
      </c>
      <c r="B57" s="12"/>
      <c r="C57" s="12"/>
      <c r="D57" s="12"/>
      <c r="E57" s="12"/>
      <c r="F57" s="12"/>
      <c r="G57" s="12"/>
      <c r="H57" s="12"/>
      <c r="K57" s="61"/>
      <c r="L57" s="60" t="s">
        <v>57</v>
      </c>
      <c r="M57" s="183">
        <v>476</v>
      </c>
      <c r="N57" s="182">
        <v>77</v>
      </c>
      <c r="O57" s="182">
        <v>190</v>
      </c>
      <c r="P57" s="182">
        <v>25</v>
      </c>
      <c r="Q57" s="182">
        <v>259</v>
      </c>
      <c r="R57" s="182">
        <v>6</v>
      </c>
      <c r="S57" s="182">
        <v>219</v>
      </c>
      <c r="T57" s="182">
        <v>202</v>
      </c>
      <c r="U57" s="182">
        <v>129</v>
      </c>
      <c r="V57" s="182">
        <v>119</v>
      </c>
    </row>
    <row r="58" spans="11:22" ht="18.75" customHeight="1">
      <c r="K58" s="1" t="s">
        <v>52</v>
      </c>
      <c r="L58" s="1"/>
      <c r="M58" s="1"/>
      <c r="N58" s="1"/>
      <c r="O58" s="1"/>
      <c r="P58" s="1"/>
      <c r="Q58" s="1"/>
      <c r="R58" s="1"/>
      <c r="S58" s="1"/>
      <c r="T58" s="1"/>
      <c r="U58" s="1"/>
      <c r="V58" s="1"/>
    </row>
  </sheetData>
  <sheetProtection/>
  <mergeCells count="60">
    <mergeCell ref="F37:G37"/>
    <mergeCell ref="F38:G38"/>
    <mergeCell ref="F39:G39"/>
    <mergeCell ref="F40:G40"/>
    <mergeCell ref="F41:G41"/>
    <mergeCell ref="B37:C37"/>
    <mergeCell ref="B38:C38"/>
    <mergeCell ref="B39:C39"/>
    <mergeCell ref="B40:C40"/>
    <mergeCell ref="B41:C41"/>
    <mergeCell ref="D37:E37"/>
    <mergeCell ref="D38:E38"/>
    <mergeCell ref="D39:E39"/>
    <mergeCell ref="D40:E40"/>
    <mergeCell ref="D41:E41"/>
    <mergeCell ref="A33:G33"/>
    <mergeCell ref="B35:C35"/>
    <mergeCell ref="B36:C36"/>
    <mergeCell ref="D35:E35"/>
    <mergeCell ref="D36:E36"/>
    <mergeCell ref="F35:G35"/>
    <mergeCell ref="F36:G36"/>
    <mergeCell ref="A20:A21"/>
    <mergeCell ref="A18:F18"/>
    <mergeCell ref="A35:A36"/>
    <mergeCell ref="A48:H48"/>
    <mergeCell ref="E50:H50"/>
    <mergeCell ref="A50:A51"/>
    <mergeCell ref="B50:B51"/>
    <mergeCell ref="C50:C51"/>
    <mergeCell ref="D50:D51"/>
    <mergeCell ref="K5:L6"/>
    <mergeCell ref="K56:L56"/>
    <mergeCell ref="K19:L19"/>
    <mergeCell ref="K24:L24"/>
    <mergeCell ref="K33:L33"/>
    <mergeCell ref="K39:L39"/>
    <mergeCell ref="K9:L9"/>
    <mergeCell ref="K10:L10"/>
    <mergeCell ref="K44:L44"/>
    <mergeCell ref="S5:S6"/>
    <mergeCell ref="U5:U6"/>
    <mergeCell ref="V5:V6"/>
    <mergeCell ref="K51:L51"/>
    <mergeCell ref="K12:L12"/>
    <mergeCell ref="K13:L13"/>
    <mergeCell ref="K14:L14"/>
    <mergeCell ref="K15:L15"/>
    <mergeCell ref="K17:L17"/>
    <mergeCell ref="M5:P5"/>
    <mergeCell ref="A5:A6"/>
    <mergeCell ref="A3:G3"/>
    <mergeCell ref="E5:G5"/>
    <mergeCell ref="K11:L11"/>
    <mergeCell ref="K16:L16"/>
    <mergeCell ref="K3:V3"/>
    <mergeCell ref="T5:T6"/>
    <mergeCell ref="K7:L7"/>
    <mergeCell ref="K8:L8"/>
    <mergeCell ref="Q5:Q6"/>
  </mergeCells>
  <printOptions horizontalCentered="1" verticalCentered="1"/>
  <pageMargins left="0.5118110236220472" right="0.31496062992125984" top="0.35433070866141736" bottom="0.15748031496062992" header="0" footer="0"/>
  <pageSetup horizontalDpi="600" verticalDpi="600" orientation="landscape" paperSize="8" scale="75" r:id="rId1"/>
</worksheet>
</file>

<file path=xl/worksheets/sheet6.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8.796875" defaultRowHeight="18.75" customHeight="1"/>
  <cols>
    <col min="1" max="1" width="3.69921875" style="0" customWidth="1"/>
    <col min="2" max="2" width="5" style="0" customWidth="1"/>
    <col min="3" max="3" width="25" style="0" customWidth="1"/>
    <col min="4" max="16384" width="13.09765625" style="0" customWidth="1"/>
  </cols>
  <sheetData>
    <row r="1" spans="1:14" ht="18.75" customHeight="1">
      <c r="A1" s="211" t="s">
        <v>336</v>
      </c>
      <c r="N1" s="217" t="s">
        <v>391</v>
      </c>
    </row>
    <row r="3" spans="1:15" ht="18.75" customHeight="1">
      <c r="A3" s="299" t="s">
        <v>389</v>
      </c>
      <c r="B3" s="299"/>
      <c r="C3" s="299"/>
      <c r="D3" s="299"/>
      <c r="E3" s="299"/>
      <c r="F3" s="299"/>
      <c r="G3" s="299"/>
      <c r="H3" s="299"/>
      <c r="I3" s="299"/>
      <c r="J3" s="299"/>
      <c r="K3" s="299"/>
      <c r="L3" s="299"/>
      <c r="M3" s="299"/>
      <c r="N3" s="233"/>
      <c r="O3" s="233"/>
    </row>
    <row r="4" spans="1:15" ht="18.75" customHeight="1">
      <c r="A4" s="298" t="s">
        <v>388</v>
      </c>
      <c r="B4" s="298"/>
      <c r="C4" s="298"/>
      <c r="D4" s="298"/>
      <c r="E4" s="298"/>
      <c r="F4" s="298"/>
      <c r="G4" s="298"/>
      <c r="H4" s="298"/>
      <c r="I4" s="298"/>
      <c r="J4" s="298"/>
      <c r="K4" s="298"/>
      <c r="L4" s="298"/>
      <c r="M4" s="298"/>
      <c r="N4" s="233"/>
      <c r="O4" s="233"/>
    </row>
    <row r="5" spans="1:15" ht="18.75" customHeight="1" thickBot="1">
      <c r="A5" s="297" t="s">
        <v>387</v>
      </c>
      <c r="B5" s="233"/>
      <c r="C5" s="233"/>
      <c r="D5" s="233"/>
      <c r="E5" s="233"/>
      <c r="F5" s="233"/>
      <c r="G5" s="233"/>
      <c r="H5" s="233"/>
      <c r="I5" s="233"/>
      <c r="J5" s="233"/>
      <c r="K5" s="233"/>
      <c r="L5" s="233"/>
      <c r="M5" s="296" t="s">
        <v>386</v>
      </c>
      <c r="N5" s="233"/>
      <c r="O5" s="233"/>
    </row>
    <row r="6" spans="1:15" ht="18.75" customHeight="1">
      <c r="A6" s="300" t="s">
        <v>390</v>
      </c>
      <c r="B6" s="295"/>
      <c r="C6" s="294"/>
      <c r="D6" s="293" t="s">
        <v>19</v>
      </c>
      <c r="E6" s="293" t="s">
        <v>385</v>
      </c>
      <c r="F6" s="293" t="s">
        <v>384</v>
      </c>
      <c r="G6" s="293" t="s">
        <v>383</v>
      </c>
      <c r="H6" s="293" t="s">
        <v>382</v>
      </c>
      <c r="I6" s="292" t="s">
        <v>381</v>
      </c>
      <c r="J6" s="291"/>
      <c r="K6" s="291"/>
      <c r="L6" s="291"/>
      <c r="M6" s="291"/>
      <c r="N6" s="233"/>
      <c r="O6" s="233"/>
    </row>
    <row r="7" spans="1:15" ht="18.75" customHeight="1">
      <c r="A7" s="290"/>
      <c r="B7" s="290"/>
      <c r="C7" s="289"/>
      <c r="D7" s="288"/>
      <c r="E7" s="288"/>
      <c r="F7" s="288"/>
      <c r="G7" s="288"/>
      <c r="H7" s="288"/>
      <c r="I7" s="287" t="s">
        <v>380</v>
      </c>
      <c r="J7" s="287" t="s">
        <v>379</v>
      </c>
      <c r="K7" s="287" t="s">
        <v>378</v>
      </c>
      <c r="L7" s="287" t="s">
        <v>377</v>
      </c>
      <c r="M7" s="286" t="s">
        <v>376</v>
      </c>
      <c r="N7" s="233"/>
      <c r="O7" s="233"/>
    </row>
    <row r="8" spans="1:15" ht="18.75" customHeight="1">
      <c r="A8" s="285" t="s">
        <v>375</v>
      </c>
      <c r="B8" s="282"/>
      <c r="C8" s="284"/>
      <c r="D8" s="283"/>
      <c r="E8" s="282"/>
      <c r="F8" s="282"/>
      <c r="G8" s="282"/>
      <c r="H8" s="282"/>
      <c r="I8" s="281"/>
      <c r="J8" s="281"/>
      <c r="K8" s="281"/>
      <c r="L8" s="281"/>
      <c r="M8" s="281"/>
      <c r="N8" s="233"/>
      <c r="O8" s="233"/>
    </row>
    <row r="9" spans="1:15" ht="18.75" customHeight="1">
      <c r="A9" s="276"/>
      <c r="B9" s="275" t="s">
        <v>374</v>
      </c>
      <c r="C9" s="244"/>
      <c r="D9" s="280">
        <v>4.3</v>
      </c>
      <c r="E9" s="279">
        <v>4.47</v>
      </c>
      <c r="F9" s="279">
        <v>4.45</v>
      </c>
      <c r="G9" s="279">
        <v>4.58</v>
      </c>
      <c r="H9" s="279">
        <v>4.54</v>
      </c>
      <c r="I9" s="279">
        <v>3.55</v>
      </c>
      <c r="J9" s="279">
        <v>4.59</v>
      </c>
      <c r="K9" s="279">
        <v>4.62</v>
      </c>
      <c r="L9" s="279">
        <v>4.91</v>
      </c>
      <c r="M9" s="279">
        <v>4.51</v>
      </c>
      <c r="N9" s="233"/>
      <c r="O9" s="233"/>
    </row>
    <row r="10" spans="1:15" ht="18.75" customHeight="1">
      <c r="A10" s="276"/>
      <c r="B10" s="275" t="s">
        <v>373</v>
      </c>
      <c r="C10" s="244"/>
      <c r="D10" s="274">
        <v>134.7</v>
      </c>
      <c r="E10" s="273">
        <v>133.7</v>
      </c>
      <c r="F10" s="273">
        <v>131.2</v>
      </c>
      <c r="G10" s="273">
        <v>137.9</v>
      </c>
      <c r="H10" s="273">
        <v>137.1</v>
      </c>
      <c r="I10" s="273">
        <v>44.4</v>
      </c>
      <c r="J10" s="273">
        <v>72.8</v>
      </c>
      <c r="K10" s="273">
        <v>120.9</v>
      </c>
      <c r="L10" s="273">
        <v>186.2</v>
      </c>
      <c r="M10" s="273">
        <v>393.6</v>
      </c>
      <c r="N10" s="233"/>
      <c r="O10" s="233"/>
    </row>
    <row r="11" spans="1:15" ht="18.75" customHeight="1">
      <c r="A11" s="276"/>
      <c r="B11" s="275" t="s">
        <v>372</v>
      </c>
      <c r="C11" s="244"/>
      <c r="D11" s="278">
        <v>894</v>
      </c>
      <c r="E11" s="277">
        <v>835</v>
      </c>
      <c r="F11" s="277">
        <v>853</v>
      </c>
      <c r="G11" s="277">
        <v>910</v>
      </c>
      <c r="H11" s="277">
        <v>857</v>
      </c>
      <c r="I11" s="277">
        <v>1069</v>
      </c>
      <c r="J11" s="277">
        <v>459</v>
      </c>
      <c r="K11" s="277">
        <v>793</v>
      </c>
      <c r="L11" s="277">
        <v>1033</v>
      </c>
      <c r="M11" s="277">
        <v>2169</v>
      </c>
      <c r="N11" s="233"/>
      <c r="O11" s="233"/>
    </row>
    <row r="12" spans="1:15" ht="18.75" customHeight="1">
      <c r="A12" s="276"/>
      <c r="B12" s="275" t="s">
        <v>371</v>
      </c>
      <c r="C12" s="244"/>
      <c r="D12" s="274">
        <v>2360.3</v>
      </c>
      <c r="E12" s="273">
        <v>2404.3</v>
      </c>
      <c r="F12" s="273">
        <v>2254.2</v>
      </c>
      <c r="G12" s="273">
        <v>2583.7</v>
      </c>
      <c r="H12" s="273">
        <v>2604</v>
      </c>
      <c r="I12" s="273">
        <v>2415.3</v>
      </c>
      <c r="J12" s="273">
        <v>1232.5</v>
      </c>
      <c r="K12" s="273">
        <v>3681.6</v>
      </c>
      <c r="L12" s="273">
        <v>3135.3</v>
      </c>
      <c r="M12" s="273">
        <v>6087.1</v>
      </c>
      <c r="N12" s="233"/>
      <c r="O12" s="233"/>
    </row>
    <row r="13" spans="1:15" ht="18.75" customHeight="1">
      <c r="A13" s="272"/>
      <c r="B13" s="271"/>
      <c r="C13" s="239" t="s">
        <v>370</v>
      </c>
      <c r="D13" s="270">
        <v>1206.2</v>
      </c>
      <c r="E13" s="269">
        <v>1230.9</v>
      </c>
      <c r="F13" s="269">
        <v>1113.4</v>
      </c>
      <c r="G13" s="269">
        <v>1374.8</v>
      </c>
      <c r="H13" s="269">
        <v>1268.2</v>
      </c>
      <c r="I13" s="269">
        <v>461.9</v>
      </c>
      <c r="J13" s="269">
        <v>737.8</v>
      </c>
      <c r="K13" s="269">
        <v>1367.2</v>
      </c>
      <c r="L13" s="269">
        <v>2026.7</v>
      </c>
      <c r="M13" s="269">
        <v>2876.6</v>
      </c>
      <c r="N13" s="233"/>
      <c r="O13" s="233"/>
    </row>
    <row r="14" spans="1:15" ht="18.75" customHeight="1">
      <c r="A14" s="265" t="s">
        <v>369</v>
      </c>
      <c r="B14" s="251" t="s">
        <v>368</v>
      </c>
      <c r="C14" s="264"/>
      <c r="D14" s="249">
        <f>SUM(D15,D18)</f>
        <v>7908.300000000001</v>
      </c>
      <c r="E14" s="248">
        <f>SUM(E15,E18)</f>
        <v>7947.400000000001</v>
      </c>
      <c r="F14" s="248">
        <f>SUM(F15,F18)</f>
        <v>7809</v>
      </c>
      <c r="G14" s="248">
        <f>SUM(G15,G18)</f>
        <v>7818.500000000001</v>
      </c>
      <c r="H14" s="248">
        <f>SUM(H15,H18)</f>
        <v>7641.8</v>
      </c>
      <c r="I14" s="248">
        <f>SUM(I15,I18)</f>
        <v>4952.3</v>
      </c>
      <c r="J14" s="248">
        <f>SUM(J15,J18)</f>
        <v>7397.6</v>
      </c>
      <c r="K14" s="248">
        <f>SUM(K15,K18)</f>
        <v>7897.900000000001</v>
      </c>
      <c r="L14" s="248">
        <f>SUM(L15,L18)</f>
        <v>9605.800000000001</v>
      </c>
      <c r="M14" s="248">
        <f>SUM(M15,M18)</f>
        <v>7935.4</v>
      </c>
      <c r="N14" s="233"/>
      <c r="O14" s="233"/>
    </row>
    <row r="15" spans="1:15" ht="18.75" customHeight="1">
      <c r="A15" s="267"/>
      <c r="B15" s="245" t="s">
        <v>367</v>
      </c>
      <c r="C15" s="244"/>
      <c r="D15" s="243">
        <f>D16-D17</f>
        <v>827.2000000000007</v>
      </c>
      <c r="E15" s="242">
        <f>E16-E17</f>
        <v>776.8</v>
      </c>
      <c r="F15" s="242">
        <f>F16-F17</f>
        <v>441.89999999999986</v>
      </c>
      <c r="G15" s="242">
        <f>G16-G17</f>
        <v>456.4000000000003</v>
      </c>
      <c r="H15" s="242">
        <f>H16-H17</f>
        <v>414.5</v>
      </c>
      <c r="I15" s="242">
        <f>I16-I17</f>
        <v>608.3000000000002</v>
      </c>
      <c r="J15" s="242">
        <f>J16-J17</f>
        <v>-203.4000000000001</v>
      </c>
      <c r="K15" s="242">
        <f>K16-K17</f>
        <v>119.99999999999989</v>
      </c>
      <c r="L15" s="242">
        <f>L16-L17</f>
        <v>466.4000000000001</v>
      </c>
      <c r="M15" s="242">
        <f>M16-M17</f>
        <v>2886.8999999999996</v>
      </c>
      <c r="N15" s="233"/>
      <c r="O15" s="233"/>
    </row>
    <row r="16" spans="1:15" ht="18.75" customHeight="1">
      <c r="A16" s="267"/>
      <c r="B16" s="245" t="s">
        <v>366</v>
      </c>
      <c r="C16" s="244"/>
      <c r="D16" s="243">
        <f>SUM('048'!D8)</f>
        <v>2705.6000000000004</v>
      </c>
      <c r="E16" s="242">
        <f>SUM('048'!E8)</f>
        <v>2667.4</v>
      </c>
      <c r="F16" s="242">
        <f>SUM('048'!F8)</f>
        <v>2321.9</v>
      </c>
      <c r="G16" s="242">
        <f>SUM('048'!G8)</f>
        <v>2388.1000000000004</v>
      </c>
      <c r="H16" s="242">
        <f>SUM('048'!H8)</f>
        <v>2311.6</v>
      </c>
      <c r="I16" s="242">
        <v>5229.8</v>
      </c>
      <c r="J16" s="242">
        <v>708.8</v>
      </c>
      <c r="K16" s="242">
        <v>1099.1</v>
      </c>
      <c r="L16" s="242">
        <v>2601</v>
      </c>
      <c r="M16" s="242">
        <v>8043.2</v>
      </c>
      <c r="N16" s="233"/>
      <c r="O16" s="233"/>
    </row>
    <row r="17" spans="1:15" ht="18.75" customHeight="1">
      <c r="A17" s="267"/>
      <c r="B17" s="245" t="s">
        <v>365</v>
      </c>
      <c r="C17" s="244"/>
      <c r="D17" s="243">
        <f>SUM('048'!D25)</f>
        <v>1878.3999999999996</v>
      </c>
      <c r="E17" s="242">
        <f>SUM('048'!E25)</f>
        <v>1890.6000000000001</v>
      </c>
      <c r="F17" s="242">
        <f>SUM('048'!F25)</f>
        <v>1880.0000000000002</v>
      </c>
      <c r="G17" s="242">
        <f>SUM('048'!G25)</f>
        <v>1931.7</v>
      </c>
      <c r="H17" s="242">
        <f>SUM('048'!H25)</f>
        <v>1897.1</v>
      </c>
      <c r="I17" s="242">
        <v>4621.5</v>
      </c>
      <c r="J17" s="242">
        <v>912.2</v>
      </c>
      <c r="K17" s="242">
        <v>979.1</v>
      </c>
      <c r="L17" s="242">
        <v>2134.6</v>
      </c>
      <c r="M17" s="242">
        <v>5156.3</v>
      </c>
      <c r="N17" s="233"/>
      <c r="O17" s="233"/>
    </row>
    <row r="18" spans="1:15" ht="18.75" customHeight="1">
      <c r="A18" s="267"/>
      <c r="B18" s="245" t="s">
        <v>364</v>
      </c>
      <c r="C18" s="244"/>
      <c r="D18" s="243">
        <f>D19-D20</f>
        <v>7081.1</v>
      </c>
      <c r="E18" s="242">
        <f>E19-E20</f>
        <v>7170.6</v>
      </c>
      <c r="F18" s="242">
        <f>F19-F20</f>
        <v>7367.1</v>
      </c>
      <c r="G18" s="242">
        <f>G19-G20</f>
        <v>7362.1</v>
      </c>
      <c r="H18" s="242">
        <f>H19-H20</f>
        <v>7227.3</v>
      </c>
      <c r="I18" s="242">
        <f>I19-I20</f>
        <v>4344</v>
      </c>
      <c r="J18" s="242">
        <f>J19-J20</f>
        <v>7601</v>
      </c>
      <c r="K18" s="242">
        <f>K19-K20</f>
        <v>7777.900000000001</v>
      </c>
      <c r="L18" s="242">
        <f>L19-L20</f>
        <v>9139.400000000001</v>
      </c>
      <c r="M18" s="242">
        <f>M19-M20</f>
        <v>5048.5</v>
      </c>
      <c r="N18" s="233"/>
      <c r="O18" s="233"/>
    </row>
    <row r="19" spans="1:15" ht="18.75" customHeight="1">
      <c r="A19" s="267"/>
      <c r="B19" s="245" t="s">
        <v>363</v>
      </c>
      <c r="C19" s="244"/>
      <c r="D19" s="243">
        <f>SUM('048'!N8)</f>
        <v>7444.900000000001</v>
      </c>
      <c r="E19" s="242">
        <f>SUM('048'!O8)</f>
        <v>7458.3</v>
      </c>
      <c r="F19" s="242">
        <f>SUM('048'!P8)</f>
        <v>7660</v>
      </c>
      <c r="G19" s="242">
        <f>SUM('048'!Q8)</f>
        <v>7659.400000000001</v>
      </c>
      <c r="H19" s="242">
        <f>SUM('048'!R8)</f>
        <v>7524</v>
      </c>
      <c r="I19" s="242">
        <v>4784</v>
      </c>
      <c r="J19" s="242">
        <v>7976</v>
      </c>
      <c r="K19" s="242">
        <v>7827.3</v>
      </c>
      <c r="L19" s="242">
        <v>9284.7</v>
      </c>
      <c r="M19" s="242">
        <v>5390.5</v>
      </c>
      <c r="N19" s="233"/>
      <c r="O19" s="233"/>
    </row>
    <row r="20" spans="1:15" ht="18.75" customHeight="1">
      <c r="A20" s="267"/>
      <c r="B20" s="245" t="s">
        <v>362</v>
      </c>
      <c r="C20" s="244"/>
      <c r="D20" s="243">
        <v>363.8</v>
      </c>
      <c r="E20" s="242">
        <v>287.7</v>
      </c>
      <c r="F20" s="242">
        <v>292.9</v>
      </c>
      <c r="G20" s="242">
        <v>297.3</v>
      </c>
      <c r="H20" s="242">
        <v>296.7</v>
      </c>
      <c r="I20" s="242">
        <v>440</v>
      </c>
      <c r="J20" s="242">
        <v>375</v>
      </c>
      <c r="K20" s="242">
        <v>49.4</v>
      </c>
      <c r="L20" s="242">
        <v>145.3</v>
      </c>
      <c r="M20" s="242">
        <v>342</v>
      </c>
      <c r="N20" s="233"/>
      <c r="O20" s="233"/>
    </row>
    <row r="21" spans="1:15" ht="18.75" customHeight="1">
      <c r="A21" s="267"/>
      <c r="B21" s="245" t="s">
        <v>361</v>
      </c>
      <c r="C21" s="244"/>
      <c r="D21" s="243">
        <f>SUM('048'!N22)</f>
        <v>1518.3</v>
      </c>
      <c r="E21" s="242">
        <f>SUM('048'!O22)</f>
        <v>1573.1</v>
      </c>
      <c r="F21" s="242">
        <f>SUM('048'!P22)</f>
        <v>1641.7</v>
      </c>
      <c r="G21" s="242">
        <f>SUM('048'!Q22)</f>
        <v>1685</v>
      </c>
      <c r="H21" s="242">
        <f>SUM('048'!R22)</f>
        <v>1681.5</v>
      </c>
      <c r="I21" s="242">
        <v>1415.4</v>
      </c>
      <c r="J21" s="242">
        <v>1523.2</v>
      </c>
      <c r="K21" s="242">
        <v>2032.9</v>
      </c>
      <c r="L21" s="242">
        <v>2120.6</v>
      </c>
      <c r="M21" s="242">
        <v>1646.2</v>
      </c>
      <c r="N21" s="233"/>
      <c r="O21" s="233"/>
    </row>
    <row r="22" spans="1:15" ht="18.75" customHeight="1">
      <c r="A22" s="267"/>
      <c r="B22" s="245" t="s">
        <v>360</v>
      </c>
      <c r="C22" s="244"/>
      <c r="D22" s="243">
        <v>1857.6</v>
      </c>
      <c r="E22" s="268">
        <v>1704.4</v>
      </c>
      <c r="F22" s="268">
        <v>1825.9</v>
      </c>
      <c r="G22" s="268">
        <v>1765.4</v>
      </c>
      <c r="H22" s="268">
        <v>1780.2</v>
      </c>
      <c r="I22" s="268">
        <v>3732.9</v>
      </c>
      <c r="J22" s="268">
        <v>1365.1</v>
      </c>
      <c r="K22" s="268">
        <v>1387</v>
      </c>
      <c r="L22" s="268">
        <v>1996.2</v>
      </c>
      <c r="M22" s="268">
        <v>2714.6</v>
      </c>
      <c r="N22" s="233"/>
      <c r="O22" s="233"/>
    </row>
    <row r="23" spans="1:15" ht="18.75" customHeight="1">
      <c r="A23" s="267"/>
      <c r="B23" s="245" t="s">
        <v>359</v>
      </c>
      <c r="C23" s="244"/>
      <c r="D23" s="243">
        <f>SUM(D14,D22-D21)</f>
        <v>8247.6</v>
      </c>
      <c r="E23" s="242">
        <f>SUM(E14,E22-E21)</f>
        <v>8078.700000000001</v>
      </c>
      <c r="F23" s="242">
        <f>SUM(F14,F22-F21)</f>
        <v>7993.2</v>
      </c>
      <c r="G23" s="242">
        <f>SUM(G14,G22-G21)</f>
        <v>7898.9000000000015</v>
      </c>
      <c r="H23" s="242">
        <f>SUM(H14,H22-H21)</f>
        <v>7740.5</v>
      </c>
      <c r="I23" s="242">
        <f>SUM(I14,I22-I21)</f>
        <v>7269.8</v>
      </c>
      <c r="J23" s="242">
        <f>SUM(J14,J22-J21)</f>
        <v>7239.5</v>
      </c>
      <c r="K23" s="242">
        <f>SUM(K14,K22-K21)</f>
        <v>7252</v>
      </c>
      <c r="L23" s="242">
        <f>SUM(L14,L22-L21)</f>
        <v>9481.400000000001</v>
      </c>
      <c r="M23" s="242">
        <f>SUM(M14,M22-M21)</f>
        <v>9003.8</v>
      </c>
      <c r="N23" s="233"/>
      <c r="O23" s="233"/>
    </row>
    <row r="24" spans="1:15" ht="18.75" customHeight="1">
      <c r="A24" s="267"/>
      <c r="B24" s="245" t="s">
        <v>358</v>
      </c>
      <c r="C24" s="244"/>
      <c r="D24" s="243">
        <f>SUM('048'!N30)</f>
        <v>5894.7</v>
      </c>
      <c r="E24" s="242">
        <f>SUM('048'!O30)</f>
        <v>6281</v>
      </c>
      <c r="F24" s="242">
        <f>SUM('048'!P30)</f>
        <v>6439.7</v>
      </c>
      <c r="G24" s="242">
        <f>SUM('048'!Q30)</f>
        <v>6291.7</v>
      </c>
      <c r="H24" s="242">
        <f>SUM('048'!R30)</f>
        <v>6275.9</v>
      </c>
      <c r="I24" s="242">
        <v>5516.3</v>
      </c>
      <c r="J24" s="242">
        <v>5788.5</v>
      </c>
      <c r="K24" s="242">
        <v>6984.1</v>
      </c>
      <c r="L24" s="242">
        <v>7727.6</v>
      </c>
      <c r="M24" s="242">
        <v>6483.9</v>
      </c>
      <c r="N24" s="233"/>
      <c r="O24" s="233"/>
    </row>
    <row r="25" spans="1:15" ht="18.75" customHeight="1">
      <c r="A25" s="266"/>
      <c r="B25" s="256" t="s">
        <v>357</v>
      </c>
      <c r="C25" s="255"/>
      <c r="D25" s="254">
        <f>D23-D24</f>
        <v>2352.9000000000005</v>
      </c>
      <c r="E25" s="253">
        <f>E23-E24</f>
        <v>1797.7000000000007</v>
      </c>
      <c r="F25" s="253">
        <f>F23-F24</f>
        <v>1553.5</v>
      </c>
      <c r="G25" s="253">
        <f>G23-G24</f>
        <v>1607.2000000000016</v>
      </c>
      <c r="H25" s="253">
        <f>H23-H24</f>
        <v>1464.6000000000004</v>
      </c>
      <c r="I25" s="253">
        <f>I23-I24</f>
        <v>1753.5</v>
      </c>
      <c r="J25" s="253">
        <f>J23-J24</f>
        <v>1451</v>
      </c>
      <c r="K25" s="253">
        <f>K23-K24</f>
        <v>267.89999999999964</v>
      </c>
      <c r="L25" s="253">
        <f>L23-L24</f>
        <v>1753.800000000001</v>
      </c>
      <c r="M25" s="253">
        <f>M23-M24</f>
        <v>2519.8999999999996</v>
      </c>
      <c r="N25" s="233"/>
      <c r="O25" s="233"/>
    </row>
    <row r="26" spans="1:15" ht="18.75" customHeight="1">
      <c r="A26" s="265" t="s">
        <v>356</v>
      </c>
      <c r="B26" s="251" t="s">
        <v>355</v>
      </c>
      <c r="C26" s="264"/>
      <c r="D26" s="249">
        <v>155</v>
      </c>
      <c r="E26" s="248">
        <v>141.5</v>
      </c>
      <c r="F26" s="248">
        <v>172.7</v>
      </c>
      <c r="G26" s="248">
        <v>279.4</v>
      </c>
      <c r="H26" s="248">
        <v>417.9</v>
      </c>
      <c r="I26" s="248">
        <v>276.9</v>
      </c>
      <c r="J26" s="248">
        <v>595.5</v>
      </c>
      <c r="K26" s="248">
        <v>148.8</v>
      </c>
      <c r="L26" s="248">
        <v>332.1</v>
      </c>
      <c r="M26" s="248">
        <v>200.5</v>
      </c>
      <c r="N26" s="233"/>
      <c r="O26" s="233"/>
    </row>
    <row r="27" spans="1:15" ht="18.75" customHeight="1">
      <c r="A27" s="261"/>
      <c r="B27" s="245" t="s">
        <v>354</v>
      </c>
      <c r="C27" s="244"/>
      <c r="D27" s="243">
        <f>SUM(D28:D29)</f>
        <v>19482.1</v>
      </c>
      <c r="E27" s="242">
        <f>SUM(E28:E29)</f>
        <v>20355.800000000003</v>
      </c>
      <c r="F27" s="242">
        <f>SUM(F28:F29)</f>
        <v>21383</v>
      </c>
      <c r="G27" s="242">
        <f>SUM(G28:G29)</f>
        <v>21016.4</v>
      </c>
      <c r="H27" s="242">
        <f>SUM(H28:H29)</f>
        <v>19699.199999999997</v>
      </c>
      <c r="I27" s="242">
        <f>SUM(I28:I29)</f>
        <v>20655.1</v>
      </c>
      <c r="J27" s="242">
        <f>SUM(J28:J29)</f>
        <v>14996.7</v>
      </c>
      <c r="K27" s="242">
        <f>SUM(K28:K29)</f>
        <v>16297.3</v>
      </c>
      <c r="L27" s="242">
        <f>SUM(L28:L29)</f>
        <v>23646.9</v>
      </c>
      <c r="M27" s="242">
        <f>SUM(M28:M29)</f>
        <v>37337.8</v>
      </c>
      <c r="N27" s="233"/>
      <c r="O27" s="233"/>
    </row>
    <row r="28" spans="1:15" ht="18.75" customHeight="1">
      <c r="A28" s="261"/>
      <c r="B28" s="263"/>
      <c r="C28" s="262" t="s">
        <v>353</v>
      </c>
      <c r="D28" s="243">
        <v>11739.7</v>
      </c>
      <c r="E28" s="242">
        <v>11654.7</v>
      </c>
      <c r="F28" s="242">
        <v>11619.1</v>
      </c>
      <c r="G28" s="242">
        <v>11585</v>
      </c>
      <c r="H28" s="242">
        <v>11419.3</v>
      </c>
      <c r="I28" s="242">
        <v>13463.4</v>
      </c>
      <c r="J28" s="242">
        <v>9897</v>
      </c>
      <c r="K28" s="242">
        <v>10092.4</v>
      </c>
      <c r="L28" s="242">
        <v>13719</v>
      </c>
      <c r="M28" s="242">
        <v>15833.2</v>
      </c>
      <c r="N28" s="233"/>
      <c r="O28" s="233"/>
    </row>
    <row r="29" spans="1:15" ht="18.75" customHeight="1">
      <c r="A29" s="261"/>
      <c r="B29" s="263"/>
      <c r="C29" s="262" t="s">
        <v>352</v>
      </c>
      <c r="D29" s="243">
        <v>7742.4</v>
      </c>
      <c r="E29" s="242">
        <v>8701.1</v>
      </c>
      <c r="F29" s="242">
        <v>9763.9</v>
      </c>
      <c r="G29" s="242">
        <v>9431.4</v>
      </c>
      <c r="H29" s="242">
        <v>8279.9</v>
      </c>
      <c r="I29" s="242">
        <v>7191.7</v>
      </c>
      <c r="J29" s="242">
        <v>5099.7</v>
      </c>
      <c r="K29" s="242">
        <v>6204.9</v>
      </c>
      <c r="L29" s="242">
        <v>9927.9</v>
      </c>
      <c r="M29" s="242">
        <v>21504.6</v>
      </c>
      <c r="N29" s="233"/>
      <c r="O29" s="233"/>
    </row>
    <row r="30" spans="1:15" ht="18.75" customHeight="1">
      <c r="A30" s="261"/>
      <c r="B30" s="245" t="s">
        <v>351</v>
      </c>
      <c r="C30" s="244"/>
      <c r="D30" s="243">
        <f>SUM(D31:D32)</f>
        <v>19498.8</v>
      </c>
      <c r="E30" s="242">
        <f>SUM(E31:E32)</f>
        <v>20243.9</v>
      </c>
      <c r="F30" s="242">
        <f>SUM(F31:F32)</f>
        <v>21384.6</v>
      </c>
      <c r="G30" s="242">
        <f>SUM(G31:G32)</f>
        <v>20867.9</v>
      </c>
      <c r="H30" s="242">
        <f>SUM(H31:H32)</f>
        <v>19771.4</v>
      </c>
      <c r="I30" s="242">
        <f>SUM(I31:I32)</f>
        <v>20651.199999999997</v>
      </c>
      <c r="J30" s="242">
        <f>SUM(J31:J32)</f>
        <v>15147.5</v>
      </c>
      <c r="K30" s="242">
        <f>SUM(K31:K32)</f>
        <v>16321.8</v>
      </c>
      <c r="L30" s="242">
        <f>SUM(L31:L32)</f>
        <v>23524</v>
      </c>
      <c r="M30" s="242">
        <f>SUM(M31:M32)</f>
        <v>37359.8</v>
      </c>
      <c r="N30" s="233"/>
      <c r="O30" s="233"/>
    </row>
    <row r="31" spans="1:15" ht="18.75" customHeight="1">
      <c r="A31" s="261"/>
      <c r="B31" s="263"/>
      <c r="C31" s="262" t="s">
        <v>350</v>
      </c>
      <c r="D31" s="243">
        <v>8417.8</v>
      </c>
      <c r="E31" s="242">
        <v>8799.4</v>
      </c>
      <c r="F31" s="242">
        <v>9106</v>
      </c>
      <c r="G31" s="242">
        <v>8976</v>
      </c>
      <c r="H31" s="242">
        <v>8929.5</v>
      </c>
      <c r="I31" s="242">
        <v>11208.3</v>
      </c>
      <c r="J31" s="242">
        <v>7492.7</v>
      </c>
      <c r="K31" s="242">
        <v>8974.4</v>
      </c>
      <c r="L31" s="242">
        <v>10820.7</v>
      </c>
      <c r="M31" s="242">
        <v>11685.1</v>
      </c>
      <c r="N31" s="233"/>
      <c r="O31" s="233"/>
    </row>
    <row r="32" spans="1:15" ht="18.75" customHeight="1">
      <c r="A32" s="261"/>
      <c r="B32" s="263"/>
      <c r="C32" s="262" t="s">
        <v>349</v>
      </c>
      <c r="D32" s="243">
        <v>11081</v>
      </c>
      <c r="E32" s="242">
        <v>11444.5</v>
      </c>
      <c r="F32" s="242">
        <v>12278.6</v>
      </c>
      <c r="G32" s="242">
        <v>11891.9</v>
      </c>
      <c r="H32" s="242">
        <v>10841.9</v>
      </c>
      <c r="I32" s="242">
        <v>9442.9</v>
      </c>
      <c r="J32" s="242">
        <v>7654.8</v>
      </c>
      <c r="K32" s="242">
        <v>7347.4</v>
      </c>
      <c r="L32" s="242">
        <v>12703.3</v>
      </c>
      <c r="M32" s="242">
        <v>25674.7</v>
      </c>
      <c r="N32" s="233"/>
      <c r="O32" s="233"/>
    </row>
    <row r="33" spans="1:15" ht="18.75" customHeight="1">
      <c r="A33" s="261"/>
      <c r="B33" s="260" t="s">
        <v>348</v>
      </c>
      <c r="C33" s="259"/>
      <c r="D33" s="243">
        <v>-0.4</v>
      </c>
      <c r="E33" s="242">
        <v>-84.4</v>
      </c>
      <c r="F33" s="242">
        <v>-0.5</v>
      </c>
      <c r="G33" s="242">
        <v>-0.4</v>
      </c>
      <c r="H33" s="242">
        <v>0.1</v>
      </c>
      <c r="I33" s="247">
        <v>0.2</v>
      </c>
      <c r="J33" s="242">
        <v>0.3</v>
      </c>
      <c r="K33" s="242">
        <v>0.1</v>
      </c>
      <c r="L33" s="242">
        <v>-0.1</v>
      </c>
      <c r="M33" s="247">
        <v>-0.3</v>
      </c>
      <c r="N33" s="258"/>
      <c r="O33" s="258"/>
    </row>
    <row r="34" spans="1:15" ht="18.75" customHeight="1">
      <c r="A34" s="257"/>
      <c r="B34" s="256" t="s">
        <v>347</v>
      </c>
      <c r="C34" s="255"/>
      <c r="D34" s="254">
        <f>D26+D27-D30+D33</f>
        <v>137.89999999999927</v>
      </c>
      <c r="E34" s="253">
        <f>E26+E27-E30+E33</f>
        <v>169.00000000000145</v>
      </c>
      <c r="F34" s="253">
        <f>F26+F27-F30+F33</f>
        <v>170.60000000000218</v>
      </c>
      <c r="G34" s="253">
        <f>G26+G27-G30+G33</f>
        <v>427.5000000000015</v>
      </c>
      <c r="H34" s="253">
        <f>H26+H27-H30+H33</f>
        <v>345.7999999999971</v>
      </c>
      <c r="I34" s="253">
        <f>I26+I27-I30+I33</f>
        <v>281.0000000000029</v>
      </c>
      <c r="J34" s="253">
        <f>J26+J27-J30+J33</f>
        <v>445.00000000000074</v>
      </c>
      <c r="K34" s="253">
        <f>K26+K27-K30+K33</f>
        <v>124.39999999999927</v>
      </c>
      <c r="L34" s="253">
        <f>L26+L27-L30+L33</f>
        <v>454.9</v>
      </c>
      <c r="M34" s="253">
        <f>M26+M27-M30+M33</f>
        <v>178.2</v>
      </c>
      <c r="N34" s="233"/>
      <c r="O34" s="233"/>
    </row>
    <row r="35" spans="1:15" ht="18.75" customHeight="1">
      <c r="A35" s="252" t="s">
        <v>346</v>
      </c>
      <c r="B35" s="251" t="s">
        <v>345</v>
      </c>
      <c r="C35" s="250"/>
      <c r="D35" s="249">
        <v>1355.1</v>
      </c>
      <c r="E35" s="248">
        <f>E24/E9</f>
        <v>1405.145413870246</v>
      </c>
      <c r="F35" s="248">
        <v>1456.9</v>
      </c>
      <c r="G35" s="248">
        <f>G24/G9</f>
        <v>1373.7336244541484</v>
      </c>
      <c r="H35" s="248">
        <f>H24/H9</f>
        <v>1382.3568281938326</v>
      </c>
      <c r="I35" s="248">
        <f>I24/I9</f>
        <v>1553.887323943662</v>
      </c>
      <c r="J35" s="248">
        <v>1263.9</v>
      </c>
      <c r="K35" s="248">
        <v>1495.5</v>
      </c>
      <c r="L35" s="248">
        <v>1616.7</v>
      </c>
      <c r="M35" s="248">
        <v>1457.1</v>
      </c>
      <c r="N35" s="233"/>
      <c r="O35" s="233"/>
    </row>
    <row r="36" spans="1:15" ht="18.75" customHeight="1">
      <c r="A36" s="246"/>
      <c r="B36" s="245" t="s">
        <v>344</v>
      </c>
      <c r="C36" s="244"/>
      <c r="D36" s="243">
        <f>100*'048'!N34/'046'!D24</f>
        <v>21.215668312212664</v>
      </c>
      <c r="E36" s="242">
        <f>100*'048'!O34/'046'!E24</f>
        <v>19.783473969113196</v>
      </c>
      <c r="F36" s="242">
        <f>100*'048'!P34/'046'!F24</f>
        <v>20.10342096681522</v>
      </c>
      <c r="G36" s="242">
        <f>100*'048'!Q34/'046'!G24</f>
        <v>20.822671138166154</v>
      </c>
      <c r="H36" s="242">
        <f>100*'048'!R34/'046'!H24</f>
        <v>21.631957169489635</v>
      </c>
      <c r="I36" s="247" t="s">
        <v>82</v>
      </c>
      <c r="J36" s="247" t="s">
        <v>123</v>
      </c>
      <c r="K36" s="247" t="s">
        <v>123</v>
      </c>
      <c r="L36" s="247" t="s">
        <v>123</v>
      </c>
      <c r="M36" s="247" t="s">
        <v>123</v>
      </c>
      <c r="N36" s="233"/>
      <c r="O36" s="233"/>
    </row>
    <row r="37" spans="1:15" ht="18.75" customHeight="1">
      <c r="A37" s="246"/>
      <c r="B37" s="245" t="s">
        <v>343</v>
      </c>
      <c r="C37" s="244"/>
      <c r="D37" s="243">
        <f>100*D24/D23</f>
        <v>71.47170085843155</v>
      </c>
      <c r="E37" s="242">
        <f>100*E24/E23</f>
        <v>77.74765742012947</v>
      </c>
      <c r="F37" s="242">
        <f>100*F24/F23</f>
        <v>80.56473002051744</v>
      </c>
      <c r="G37" s="242">
        <f>100*G24/G23</f>
        <v>79.65286305688133</v>
      </c>
      <c r="H37" s="242">
        <f>100*H24/H23</f>
        <v>81.07874168335378</v>
      </c>
      <c r="I37" s="242">
        <f>100*I24/I23</f>
        <v>75.87966656579273</v>
      </c>
      <c r="J37" s="242">
        <f>100*J24/J23</f>
        <v>79.95717936321569</v>
      </c>
      <c r="K37" s="242">
        <f>100*K24/K23</f>
        <v>96.30584666298952</v>
      </c>
      <c r="L37" s="242">
        <f>100*L24/L23</f>
        <v>81.50273166410022</v>
      </c>
      <c r="M37" s="242">
        <f>100*M24/M23</f>
        <v>72.01292787489727</v>
      </c>
      <c r="N37" s="233"/>
      <c r="O37" s="233"/>
    </row>
    <row r="38" spans="1:15" ht="18.75" customHeight="1">
      <c r="A38" s="241"/>
      <c r="B38" s="240"/>
      <c r="C38" s="239"/>
      <c r="D38" s="238"/>
      <c r="E38" s="238"/>
      <c r="F38" s="238"/>
      <c r="G38" s="238"/>
      <c r="H38" s="238"/>
      <c r="I38" s="238"/>
      <c r="J38" s="238"/>
      <c r="K38" s="238"/>
      <c r="L38" s="238"/>
      <c r="M38" s="238"/>
      <c r="N38" s="237"/>
      <c r="O38" s="237"/>
    </row>
    <row r="39" spans="1:15" ht="18.75" customHeight="1">
      <c r="A39" s="235" t="s">
        <v>342</v>
      </c>
      <c r="B39" s="236"/>
      <c r="C39" s="236"/>
      <c r="D39" s="236"/>
      <c r="E39" s="236"/>
      <c r="F39" s="236"/>
      <c r="G39" s="236"/>
      <c r="H39" s="236"/>
      <c r="I39" s="236"/>
      <c r="J39" s="236"/>
      <c r="K39" s="236"/>
      <c r="L39" s="236"/>
      <c r="M39" s="236"/>
      <c r="N39" s="233"/>
      <c r="O39" s="233"/>
    </row>
    <row r="40" spans="1:15" ht="18.75" customHeight="1">
      <c r="A40" s="235" t="s">
        <v>341</v>
      </c>
      <c r="B40" s="233"/>
      <c r="C40" s="233"/>
      <c r="D40" s="233"/>
      <c r="E40" s="233"/>
      <c r="F40" s="233"/>
      <c r="G40" s="233"/>
      <c r="H40" s="233"/>
      <c r="I40" s="233"/>
      <c r="J40" s="233"/>
      <c r="K40" s="233"/>
      <c r="L40" s="233"/>
      <c r="M40" s="233"/>
      <c r="N40" s="233"/>
      <c r="O40" s="233"/>
    </row>
    <row r="41" spans="1:15" ht="18.75" customHeight="1">
      <c r="A41" s="235" t="s">
        <v>340</v>
      </c>
      <c r="B41" s="233"/>
      <c r="C41" s="233"/>
      <c r="D41" s="233"/>
      <c r="E41" s="233"/>
      <c r="F41" s="233"/>
      <c r="G41" s="233"/>
      <c r="H41" s="233"/>
      <c r="I41" s="233"/>
      <c r="J41" s="233"/>
      <c r="K41" s="233"/>
      <c r="L41" s="233"/>
      <c r="M41" s="233"/>
      <c r="N41" s="233"/>
      <c r="O41" s="233"/>
    </row>
    <row r="42" spans="1:15" ht="18.75" customHeight="1">
      <c r="A42" s="235" t="s">
        <v>339</v>
      </c>
      <c r="B42" s="233"/>
      <c r="C42" s="233"/>
      <c r="D42" s="233"/>
      <c r="E42" s="233"/>
      <c r="F42" s="233"/>
      <c r="G42" s="233"/>
      <c r="H42" s="233"/>
      <c r="I42" s="233"/>
      <c r="J42" s="233"/>
      <c r="K42" s="233"/>
      <c r="L42" s="233"/>
      <c r="M42" s="233"/>
      <c r="N42" s="233"/>
      <c r="O42" s="233"/>
    </row>
    <row r="43" spans="1:15" ht="18.75" customHeight="1">
      <c r="A43" s="234" t="s">
        <v>338</v>
      </c>
      <c r="B43" s="233"/>
      <c r="C43" s="233"/>
      <c r="D43" s="233"/>
      <c r="E43" s="233"/>
      <c r="F43" s="233"/>
      <c r="G43" s="233"/>
      <c r="H43" s="233"/>
      <c r="I43" s="233"/>
      <c r="J43" s="233"/>
      <c r="K43" s="233"/>
      <c r="L43" s="233"/>
      <c r="M43" s="233"/>
      <c r="N43" s="233"/>
      <c r="O43" s="233"/>
    </row>
    <row r="44" spans="1:15" ht="18.75" customHeight="1">
      <c r="A44" s="233" t="s">
        <v>337</v>
      </c>
      <c r="B44" s="233"/>
      <c r="C44" s="233"/>
      <c r="D44" s="233"/>
      <c r="E44" s="233"/>
      <c r="F44" s="233"/>
      <c r="G44" s="233"/>
      <c r="H44" s="233"/>
      <c r="I44" s="233"/>
      <c r="J44" s="233"/>
      <c r="K44" s="233"/>
      <c r="L44" s="233"/>
      <c r="M44" s="233"/>
      <c r="N44" s="233"/>
      <c r="O44" s="233"/>
    </row>
  </sheetData>
  <sheetProtection/>
  <mergeCells count="36">
    <mergeCell ref="A35:A38"/>
    <mergeCell ref="A8:A13"/>
    <mergeCell ref="B33:C33"/>
    <mergeCell ref="B37:C37"/>
    <mergeCell ref="B34:C34"/>
    <mergeCell ref="A26:A34"/>
    <mergeCell ref="B26:C26"/>
    <mergeCell ref="B27:C27"/>
    <mergeCell ref="B30:C30"/>
    <mergeCell ref="B36:C36"/>
    <mergeCell ref="B35:C35"/>
    <mergeCell ref="B18:C18"/>
    <mergeCell ref="B20:C20"/>
    <mergeCell ref="B25:C25"/>
    <mergeCell ref="B21:C21"/>
    <mergeCell ref="B22:C22"/>
    <mergeCell ref="B23:C23"/>
    <mergeCell ref="B24:C24"/>
    <mergeCell ref="B19:C19"/>
    <mergeCell ref="B14:C14"/>
    <mergeCell ref="B15:C15"/>
    <mergeCell ref="B16:C16"/>
    <mergeCell ref="A14:A25"/>
    <mergeCell ref="B9:C9"/>
    <mergeCell ref="B10:C10"/>
    <mergeCell ref="B11:C11"/>
    <mergeCell ref="B12:C12"/>
    <mergeCell ref="B17:C17"/>
    <mergeCell ref="A3:M3"/>
    <mergeCell ref="I6:M6"/>
    <mergeCell ref="G6:G7"/>
    <mergeCell ref="H6:H7"/>
    <mergeCell ref="E6:E7"/>
    <mergeCell ref="F6:F7"/>
    <mergeCell ref="A6:C7"/>
    <mergeCell ref="D6:D7"/>
  </mergeCells>
  <printOptions horizontalCentered="1" verticalCentered="1"/>
  <pageMargins left="0.5118110236220472" right="0.31496062992125984" top="0.35433070866141736" bottom="0.15748031496062992" header="0" footer="0"/>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T49"/>
  <sheetViews>
    <sheetView tabSelected="1" zoomScalePageLayoutView="0" workbookViewId="0" topLeftCell="A1">
      <selection activeCell="C1" sqref="C1"/>
    </sheetView>
  </sheetViews>
  <sheetFormatPr defaultColWidth="8.796875" defaultRowHeight="18.75" customHeight="1"/>
  <cols>
    <col min="1" max="1" width="3.69921875" style="0" customWidth="1"/>
    <col min="2" max="2" width="5" style="0" customWidth="1"/>
    <col min="3" max="3" width="15" style="0" customWidth="1"/>
    <col min="4" max="10" width="11.8984375" style="0" customWidth="1"/>
    <col min="11" max="11" width="3.69921875" style="0" customWidth="1"/>
    <col min="12" max="12" width="3.09765625" style="0" customWidth="1"/>
    <col min="13" max="13" width="15" style="0" customWidth="1"/>
    <col min="14" max="16384" width="11.8984375" style="0" customWidth="1"/>
  </cols>
  <sheetData>
    <row r="1" spans="1:20" ht="18.75" customHeight="1">
      <c r="A1" s="211" t="s">
        <v>392</v>
      </c>
      <c r="T1" s="217" t="s">
        <v>468</v>
      </c>
    </row>
    <row r="2" spans="11:19" ht="18.75" customHeight="1">
      <c r="K2" s="233"/>
      <c r="L2" s="233"/>
      <c r="M2" s="233"/>
      <c r="N2" s="233"/>
      <c r="O2" s="233"/>
      <c r="P2" s="233"/>
      <c r="Q2" s="233"/>
      <c r="R2" s="233"/>
      <c r="S2" s="233"/>
    </row>
    <row r="3" spans="1:19" ht="18.75" customHeight="1">
      <c r="A3" s="329" t="s">
        <v>435</v>
      </c>
      <c r="B3" s="329"/>
      <c r="C3" s="329"/>
      <c r="D3" s="329"/>
      <c r="E3" s="329"/>
      <c r="F3" s="329"/>
      <c r="G3" s="329"/>
      <c r="H3" s="329"/>
      <c r="K3" s="329" t="s">
        <v>435</v>
      </c>
      <c r="L3" s="329"/>
      <c r="M3" s="329"/>
      <c r="N3" s="329"/>
      <c r="O3" s="329"/>
      <c r="P3" s="329"/>
      <c r="Q3" s="329"/>
      <c r="R3" s="329"/>
      <c r="S3" s="233"/>
    </row>
    <row r="4" spans="1:19" ht="18.75" customHeight="1">
      <c r="A4" s="7" t="s">
        <v>434</v>
      </c>
      <c r="B4" s="7"/>
      <c r="C4" s="7"/>
      <c r="D4" s="7"/>
      <c r="E4" s="7"/>
      <c r="F4" s="7"/>
      <c r="G4" s="7"/>
      <c r="H4" s="7"/>
      <c r="K4" s="7" t="s">
        <v>467</v>
      </c>
      <c r="L4" s="7"/>
      <c r="M4" s="7"/>
      <c r="N4" s="7"/>
      <c r="O4" s="7"/>
      <c r="P4" s="7"/>
      <c r="Q4" s="7"/>
      <c r="R4" s="7"/>
      <c r="S4" s="233"/>
    </row>
    <row r="5" spans="1:19" ht="18.75" customHeight="1" thickBot="1">
      <c r="A5" s="328" t="s">
        <v>387</v>
      </c>
      <c r="B5" s="1"/>
      <c r="C5" s="1"/>
      <c r="D5" s="1"/>
      <c r="E5" s="1"/>
      <c r="F5" s="1"/>
      <c r="G5" s="1"/>
      <c r="H5" s="327" t="s">
        <v>386</v>
      </c>
      <c r="K5" s="328" t="s">
        <v>387</v>
      </c>
      <c r="L5" s="1"/>
      <c r="M5" s="1"/>
      <c r="N5" s="1"/>
      <c r="O5" s="1"/>
      <c r="P5" s="1"/>
      <c r="Q5" s="1"/>
      <c r="R5" s="344" t="s">
        <v>466</v>
      </c>
      <c r="S5" s="233"/>
    </row>
    <row r="6" spans="1:19" ht="18.75" customHeight="1">
      <c r="A6" s="43" t="s">
        <v>433</v>
      </c>
      <c r="B6" s="43"/>
      <c r="C6" s="49"/>
      <c r="D6" s="9" t="s">
        <v>432</v>
      </c>
      <c r="E6" s="9" t="s">
        <v>431</v>
      </c>
      <c r="F6" s="9" t="s">
        <v>430</v>
      </c>
      <c r="G6" s="9" t="s">
        <v>429</v>
      </c>
      <c r="H6" s="10" t="s">
        <v>428</v>
      </c>
      <c r="K6" s="43" t="s">
        <v>465</v>
      </c>
      <c r="L6" s="43"/>
      <c r="M6" s="49"/>
      <c r="N6" s="9" t="s">
        <v>432</v>
      </c>
      <c r="O6" s="9" t="s">
        <v>431</v>
      </c>
      <c r="P6" s="9" t="s">
        <v>430</v>
      </c>
      <c r="Q6" s="9" t="s">
        <v>429</v>
      </c>
      <c r="R6" s="10" t="s">
        <v>428</v>
      </c>
      <c r="S6" s="233"/>
    </row>
    <row r="7" spans="1:19" ht="18.75" customHeight="1">
      <c r="A7" s="326"/>
      <c r="B7" s="6"/>
      <c r="C7" s="325"/>
      <c r="D7" s="6"/>
      <c r="E7" s="6"/>
      <c r="F7" s="6"/>
      <c r="G7" s="6"/>
      <c r="H7" s="6"/>
      <c r="K7" s="326"/>
      <c r="L7" s="6"/>
      <c r="M7" s="325"/>
      <c r="N7" s="6"/>
      <c r="O7" s="6"/>
      <c r="P7" s="6"/>
      <c r="Q7" s="6"/>
      <c r="R7" s="6"/>
      <c r="S7" s="237"/>
    </row>
    <row r="8" spans="1:19" ht="18.75" customHeight="1">
      <c r="A8" s="103"/>
      <c r="B8" s="317" t="s">
        <v>427</v>
      </c>
      <c r="C8" s="73"/>
      <c r="D8" s="316">
        <f>SUM(D11,D20:D22)</f>
        <v>2705.6000000000004</v>
      </c>
      <c r="E8" s="315">
        <f>SUM(E11,E20:E22)</f>
        <v>2667.4</v>
      </c>
      <c r="F8" s="315">
        <f>SUM(F11,F20:F22)</f>
        <v>2321.9</v>
      </c>
      <c r="G8" s="315">
        <f>SUM(G11,G20:G22)</f>
        <v>2388.1000000000004</v>
      </c>
      <c r="H8" s="315">
        <f>SUM(H11,H20:H22)</f>
        <v>2311.6</v>
      </c>
      <c r="K8" s="103"/>
      <c r="L8" s="317" t="s">
        <v>427</v>
      </c>
      <c r="M8" s="73"/>
      <c r="N8" s="316">
        <f>SUM(N11,N16)</f>
        <v>7444.900000000001</v>
      </c>
      <c r="O8" s="315">
        <f>SUM(O11,O16)</f>
        <v>7458.3</v>
      </c>
      <c r="P8" s="315">
        <f>SUM(P11,P16)</f>
        <v>7660</v>
      </c>
      <c r="Q8" s="315">
        <f>SUM(Q11,Q16)</f>
        <v>7659.400000000001</v>
      </c>
      <c r="R8" s="315">
        <f>SUM(R11,R16)</f>
        <v>7524</v>
      </c>
      <c r="S8" s="233"/>
    </row>
    <row r="9" spans="1:19" ht="18.75" customHeight="1">
      <c r="A9" s="103"/>
      <c r="B9" s="307"/>
      <c r="C9" s="103"/>
      <c r="D9" s="214"/>
      <c r="E9" s="6"/>
      <c r="F9" s="6"/>
      <c r="G9" s="6"/>
      <c r="H9" s="6"/>
      <c r="K9" s="320" t="s">
        <v>464</v>
      </c>
      <c r="L9" s="309"/>
      <c r="M9" s="308"/>
      <c r="N9" s="340"/>
      <c r="O9" s="64"/>
      <c r="P9" s="64"/>
      <c r="Q9" s="64"/>
      <c r="R9" s="64"/>
      <c r="S9" s="233"/>
    </row>
    <row r="10" spans="1:19" ht="18.75" customHeight="1">
      <c r="A10" s="320" t="s">
        <v>426</v>
      </c>
      <c r="B10" s="309" t="s">
        <v>411</v>
      </c>
      <c r="C10" s="308"/>
      <c r="D10" s="313">
        <v>2439.9</v>
      </c>
      <c r="E10" s="306">
        <v>2494.7</v>
      </c>
      <c r="F10" s="306">
        <v>2136.1</v>
      </c>
      <c r="G10" s="306">
        <v>2161.2</v>
      </c>
      <c r="H10" s="306">
        <v>2116.6</v>
      </c>
      <c r="K10" s="320"/>
      <c r="L10" s="309" t="s">
        <v>411</v>
      </c>
      <c r="M10" s="308"/>
      <c r="N10" s="324">
        <v>7442.2</v>
      </c>
      <c r="O10" s="323">
        <v>7455.6</v>
      </c>
      <c r="P10" s="323">
        <v>7657.1</v>
      </c>
      <c r="Q10" s="323">
        <v>7658.4</v>
      </c>
      <c r="R10" s="323">
        <v>7522.5</v>
      </c>
      <c r="S10" s="233"/>
    </row>
    <row r="11" spans="1:19" ht="18.75" customHeight="1">
      <c r="A11" s="320"/>
      <c r="B11" s="309" t="s">
        <v>425</v>
      </c>
      <c r="C11" s="308"/>
      <c r="D11" s="324">
        <f>SUM(D12:D19)</f>
        <v>2049.1</v>
      </c>
      <c r="E11" s="323">
        <f>SUM(E12:E19)</f>
        <v>1967.8000000000002</v>
      </c>
      <c r="F11" s="323">
        <f>SUM(F12:F19)</f>
        <v>1681.6999999999998</v>
      </c>
      <c r="G11" s="323">
        <f>SUM(G12:G19)</f>
        <v>1748</v>
      </c>
      <c r="H11" s="323">
        <f>SUM(H12:H19)</f>
        <v>1681.9999999999998</v>
      </c>
      <c r="K11" s="320"/>
      <c r="L11" s="309" t="s">
        <v>463</v>
      </c>
      <c r="M11" s="308"/>
      <c r="N11" s="324">
        <f>SUM(N12:N15)</f>
        <v>553.5</v>
      </c>
      <c r="O11" s="323">
        <f>SUM(O12:O15)</f>
        <v>607.3</v>
      </c>
      <c r="P11" s="323">
        <f>SUM(P12:P15)</f>
        <v>593.5</v>
      </c>
      <c r="Q11" s="323">
        <f>SUM(Q12:Q15)</f>
        <v>487.29999999999995</v>
      </c>
      <c r="R11" s="323">
        <f>SUM(R12:R15)</f>
        <v>425.1</v>
      </c>
      <c r="S11" s="233"/>
    </row>
    <row r="12" spans="1:19" ht="18.75" customHeight="1">
      <c r="A12" s="320"/>
      <c r="B12" s="307"/>
      <c r="C12" s="65" t="s">
        <v>424</v>
      </c>
      <c r="D12" s="313">
        <v>1560.1</v>
      </c>
      <c r="E12" s="306">
        <v>1507.7</v>
      </c>
      <c r="F12" s="306">
        <v>1229.5</v>
      </c>
      <c r="G12" s="306">
        <v>1232.2</v>
      </c>
      <c r="H12" s="306">
        <v>1193</v>
      </c>
      <c r="K12" s="320"/>
      <c r="L12" s="307"/>
      <c r="M12" s="65" t="s">
        <v>462</v>
      </c>
      <c r="N12" s="324">
        <v>29</v>
      </c>
      <c r="O12" s="323">
        <v>46.2</v>
      </c>
      <c r="P12" s="323">
        <v>12</v>
      </c>
      <c r="Q12" s="323">
        <v>0.5</v>
      </c>
      <c r="R12" s="323">
        <v>0.5</v>
      </c>
      <c r="S12" s="233"/>
    </row>
    <row r="13" spans="1:19" ht="18.75" customHeight="1">
      <c r="A13" s="320"/>
      <c r="B13" s="307"/>
      <c r="C13" s="65" t="s">
        <v>423</v>
      </c>
      <c r="D13" s="322" t="s">
        <v>123</v>
      </c>
      <c r="E13" s="321" t="s">
        <v>123</v>
      </c>
      <c r="F13" s="321" t="s">
        <v>123</v>
      </c>
      <c r="G13" s="321" t="s">
        <v>123</v>
      </c>
      <c r="H13" s="321" t="s">
        <v>123</v>
      </c>
      <c r="K13" s="320"/>
      <c r="L13" s="307"/>
      <c r="M13" s="65" t="s">
        <v>461</v>
      </c>
      <c r="N13" s="324">
        <v>79.6</v>
      </c>
      <c r="O13" s="323">
        <v>161</v>
      </c>
      <c r="P13" s="323">
        <v>42</v>
      </c>
      <c r="Q13" s="343" t="s">
        <v>123</v>
      </c>
      <c r="R13" s="343" t="s">
        <v>123</v>
      </c>
      <c r="S13" s="233"/>
    </row>
    <row r="14" spans="1:19" ht="18.75" customHeight="1">
      <c r="A14" s="320"/>
      <c r="B14" s="307"/>
      <c r="C14" s="65" t="s">
        <v>422</v>
      </c>
      <c r="D14" s="313">
        <v>9.5</v>
      </c>
      <c r="E14" s="306">
        <v>14.5</v>
      </c>
      <c r="F14" s="306">
        <v>10.7</v>
      </c>
      <c r="G14" s="306">
        <v>8.1</v>
      </c>
      <c r="H14" s="306">
        <v>9.6</v>
      </c>
      <c r="K14" s="320"/>
      <c r="L14" s="307"/>
      <c r="M14" s="65" t="s">
        <v>460</v>
      </c>
      <c r="N14" s="324">
        <v>398.6</v>
      </c>
      <c r="O14" s="323">
        <v>383.1</v>
      </c>
      <c r="P14" s="323">
        <v>516.3</v>
      </c>
      <c r="Q14" s="323">
        <v>418.7</v>
      </c>
      <c r="R14" s="323">
        <v>395.5</v>
      </c>
      <c r="S14" s="233"/>
    </row>
    <row r="15" spans="1:19" ht="18.75" customHeight="1">
      <c r="A15" s="320"/>
      <c r="B15" s="307"/>
      <c r="C15" s="65" t="s">
        <v>421</v>
      </c>
      <c r="D15" s="313">
        <v>10.1</v>
      </c>
      <c r="E15" s="306">
        <v>8.2</v>
      </c>
      <c r="F15" s="306">
        <v>8.8</v>
      </c>
      <c r="G15" s="306">
        <v>9.1</v>
      </c>
      <c r="H15" s="306">
        <v>9.6</v>
      </c>
      <c r="K15" s="320"/>
      <c r="L15" s="307"/>
      <c r="M15" s="65" t="s">
        <v>459</v>
      </c>
      <c r="N15" s="324">
        <v>46.3</v>
      </c>
      <c r="O15" s="323">
        <v>17</v>
      </c>
      <c r="P15" s="323">
        <v>23.2</v>
      </c>
      <c r="Q15" s="323">
        <v>68.1</v>
      </c>
      <c r="R15" s="323">
        <v>29.1</v>
      </c>
      <c r="S15" s="233"/>
    </row>
    <row r="16" spans="1:19" ht="18.75" customHeight="1">
      <c r="A16" s="320"/>
      <c r="B16" s="307"/>
      <c r="C16" s="65" t="s">
        <v>420</v>
      </c>
      <c r="D16" s="313">
        <v>413</v>
      </c>
      <c r="E16" s="306">
        <v>371.8</v>
      </c>
      <c r="F16" s="306">
        <v>379.3</v>
      </c>
      <c r="G16" s="306">
        <v>426.6</v>
      </c>
      <c r="H16" s="306">
        <v>355.2</v>
      </c>
      <c r="K16" s="320"/>
      <c r="L16" s="309" t="s">
        <v>458</v>
      </c>
      <c r="M16" s="308"/>
      <c r="N16" s="324">
        <f>SUM(N17:N19)</f>
        <v>6891.400000000001</v>
      </c>
      <c r="O16" s="323">
        <f>SUM(O17:O19)</f>
        <v>6851</v>
      </c>
      <c r="P16" s="323">
        <f>SUM(P17:P19)</f>
        <v>7066.5</v>
      </c>
      <c r="Q16" s="323">
        <f>SUM(Q17:Q19)</f>
        <v>7172.1</v>
      </c>
      <c r="R16" s="323">
        <f>SUM(R17:R19)</f>
        <v>7098.9</v>
      </c>
      <c r="S16" s="233"/>
    </row>
    <row r="17" spans="1:19" ht="18.75" customHeight="1">
      <c r="A17" s="320"/>
      <c r="B17" s="307"/>
      <c r="C17" s="65" t="s">
        <v>419</v>
      </c>
      <c r="D17" s="313">
        <v>21</v>
      </c>
      <c r="E17" s="306">
        <v>22.4</v>
      </c>
      <c r="F17" s="306">
        <v>15.8</v>
      </c>
      <c r="G17" s="306">
        <v>24.5</v>
      </c>
      <c r="H17" s="306">
        <v>26.6</v>
      </c>
      <c r="K17" s="320"/>
      <c r="L17" s="307"/>
      <c r="M17" s="65" t="s">
        <v>457</v>
      </c>
      <c r="N17" s="324">
        <v>270.3</v>
      </c>
      <c r="O17" s="323">
        <v>246.1</v>
      </c>
      <c r="P17" s="323">
        <v>304.5</v>
      </c>
      <c r="Q17" s="323">
        <v>324.5</v>
      </c>
      <c r="R17" s="323">
        <v>326.8</v>
      </c>
      <c r="S17" s="233"/>
    </row>
    <row r="18" spans="1:19" ht="18.75" customHeight="1">
      <c r="A18" s="320"/>
      <c r="B18" s="307"/>
      <c r="C18" s="65" t="s">
        <v>418</v>
      </c>
      <c r="D18" s="313">
        <v>0</v>
      </c>
      <c r="E18" s="321" t="s">
        <v>123</v>
      </c>
      <c r="F18" s="321">
        <v>0</v>
      </c>
      <c r="G18" s="321" t="s">
        <v>123</v>
      </c>
      <c r="H18" s="321" t="s">
        <v>123</v>
      </c>
      <c r="K18" s="320"/>
      <c r="L18" s="307"/>
      <c r="M18" s="65" t="s">
        <v>456</v>
      </c>
      <c r="N18" s="324">
        <v>6251.1</v>
      </c>
      <c r="O18" s="323">
        <v>6338.4</v>
      </c>
      <c r="P18" s="323">
        <v>6445</v>
      </c>
      <c r="Q18" s="323">
        <v>6543.8</v>
      </c>
      <c r="R18" s="323">
        <v>6508.7</v>
      </c>
      <c r="S18" s="233"/>
    </row>
    <row r="19" spans="1:19" ht="18.75" customHeight="1">
      <c r="A19" s="320"/>
      <c r="B19" s="307"/>
      <c r="C19" s="65" t="s">
        <v>417</v>
      </c>
      <c r="D19" s="313">
        <v>35.4</v>
      </c>
      <c r="E19" s="306">
        <v>43.2</v>
      </c>
      <c r="F19" s="306">
        <v>37.6</v>
      </c>
      <c r="G19" s="306">
        <v>47.5</v>
      </c>
      <c r="H19" s="306">
        <v>88</v>
      </c>
      <c r="K19" s="103"/>
      <c r="L19" s="307"/>
      <c r="M19" s="65" t="s">
        <v>328</v>
      </c>
      <c r="N19" s="324">
        <v>370</v>
      </c>
      <c r="O19" s="323">
        <v>266.5</v>
      </c>
      <c r="P19" s="323">
        <v>317</v>
      </c>
      <c r="Q19" s="323">
        <v>303.8</v>
      </c>
      <c r="R19" s="323">
        <v>263.4</v>
      </c>
      <c r="S19" s="233"/>
    </row>
    <row r="20" spans="1:19" ht="18.75" customHeight="1">
      <c r="A20" s="320"/>
      <c r="B20" s="309" t="s">
        <v>416</v>
      </c>
      <c r="C20" s="308"/>
      <c r="D20" s="322" t="s">
        <v>123</v>
      </c>
      <c r="E20" s="321" t="s">
        <v>123</v>
      </c>
      <c r="F20" s="321" t="s">
        <v>123</v>
      </c>
      <c r="G20" s="321" t="s">
        <v>123</v>
      </c>
      <c r="H20" s="321" t="s">
        <v>123</v>
      </c>
      <c r="K20" s="107"/>
      <c r="L20" s="337"/>
      <c r="M20" s="60"/>
      <c r="N20" s="342"/>
      <c r="O20" s="341"/>
      <c r="P20" s="341"/>
      <c r="Q20" s="341"/>
      <c r="R20" s="341"/>
      <c r="S20" s="237"/>
    </row>
    <row r="21" spans="1:19" ht="18.75" customHeight="1">
      <c r="A21" s="320"/>
      <c r="B21" s="309" t="s">
        <v>415</v>
      </c>
      <c r="C21" s="308"/>
      <c r="D21" s="313">
        <v>570.7</v>
      </c>
      <c r="E21" s="306">
        <v>591.1</v>
      </c>
      <c r="F21" s="306">
        <v>561.9</v>
      </c>
      <c r="G21" s="306">
        <v>558.3</v>
      </c>
      <c r="H21" s="306">
        <v>546.5</v>
      </c>
      <c r="K21" s="339" t="s">
        <v>455</v>
      </c>
      <c r="L21" s="307"/>
      <c r="M21" s="65"/>
      <c r="N21" s="324"/>
      <c r="O21" s="323"/>
      <c r="P21" s="323"/>
      <c r="Q21" s="323"/>
      <c r="R21" s="323"/>
      <c r="S21" s="237"/>
    </row>
    <row r="22" spans="1:19" ht="18.75" customHeight="1">
      <c r="A22" s="103"/>
      <c r="B22" s="309" t="s">
        <v>414</v>
      </c>
      <c r="C22" s="308"/>
      <c r="D22" s="313">
        <v>85.8</v>
      </c>
      <c r="E22" s="306">
        <v>108.5</v>
      </c>
      <c r="F22" s="306">
        <v>78.3</v>
      </c>
      <c r="G22" s="306">
        <v>81.8</v>
      </c>
      <c r="H22" s="306">
        <v>83.1</v>
      </c>
      <c r="K22" s="339"/>
      <c r="L22" s="317" t="s">
        <v>427</v>
      </c>
      <c r="M22" s="73"/>
      <c r="N22" s="316">
        <f>SUM(N24:N27)</f>
        <v>1518.3</v>
      </c>
      <c r="O22" s="315">
        <f>SUM(O24:O27)</f>
        <v>1573.1</v>
      </c>
      <c r="P22" s="315">
        <f>SUM(P24:P27)</f>
        <v>1641.7</v>
      </c>
      <c r="Q22" s="315">
        <f>SUM(Q24:Q27)</f>
        <v>1685</v>
      </c>
      <c r="R22" s="315">
        <f>SUM(R24:R27)</f>
        <v>1681.5</v>
      </c>
      <c r="S22" s="233"/>
    </row>
    <row r="23" spans="1:19" ht="18.75" customHeight="1">
      <c r="A23" s="107"/>
      <c r="B23" s="305"/>
      <c r="C23" s="60"/>
      <c r="D23" s="319"/>
      <c r="E23" s="303"/>
      <c r="F23" s="303"/>
      <c r="G23" s="303"/>
      <c r="H23" s="303"/>
      <c r="K23" s="339"/>
      <c r="L23" s="307"/>
      <c r="M23" s="103"/>
      <c r="N23" s="340"/>
      <c r="O23" s="64"/>
      <c r="P23" s="64"/>
      <c r="Q23" s="64"/>
      <c r="R23" s="64"/>
      <c r="S23" s="233"/>
    </row>
    <row r="24" spans="1:19" ht="18.75" customHeight="1">
      <c r="A24" s="103"/>
      <c r="B24" s="318"/>
      <c r="C24" s="65"/>
      <c r="D24" s="313"/>
      <c r="E24" s="306"/>
      <c r="F24" s="306"/>
      <c r="G24" s="306"/>
      <c r="H24" s="306"/>
      <c r="K24" s="339"/>
      <c r="L24" s="309" t="s">
        <v>454</v>
      </c>
      <c r="M24" s="308"/>
      <c r="N24" s="324">
        <v>322.9</v>
      </c>
      <c r="O24" s="323">
        <v>343.1</v>
      </c>
      <c r="P24" s="323">
        <v>358.8</v>
      </c>
      <c r="Q24" s="323">
        <v>299.4</v>
      </c>
      <c r="R24" s="323">
        <v>298.9</v>
      </c>
      <c r="S24" s="233"/>
    </row>
    <row r="25" spans="1:19" ht="18.75" customHeight="1">
      <c r="A25" s="103"/>
      <c r="B25" s="317" t="s">
        <v>413</v>
      </c>
      <c r="C25" s="73"/>
      <c r="D25" s="316">
        <f>SUM(D29:D41)</f>
        <v>1878.3999999999996</v>
      </c>
      <c r="E25" s="315">
        <f>SUM(E29:E41)</f>
        <v>1890.6000000000001</v>
      </c>
      <c r="F25" s="315">
        <f>SUM(F29:F41)</f>
        <v>1880.0000000000002</v>
      </c>
      <c r="G25" s="315">
        <f>SUM(G29:G41)</f>
        <v>1931.7</v>
      </c>
      <c r="H25" s="315">
        <f>SUM(H29:H41)</f>
        <v>1897.1</v>
      </c>
      <c r="K25" s="339"/>
      <c r="L25" s="309" t="s">
        <v>453</v>
      </c>
      <c r="M25" s="308"/>
      <c r="N25" s="324">
        <v>118.6</v>
      </c>
      <c r="O25" s="323">
        <v>114.9</v>
      </c>
      <c r="P25" s="323">
        <v>137.3</v>
      </c>
      <c r="Q25" s="323">
        <v>126.6</v>
      </c>
      <c r="R25" s="323">
        <v>118.4</v>
      </c>
      <c r="S25" s="233"/>
    </row>
    <row r="26" spans="1:19" ht="18.75" customHeight="1">
      <c r="A26" s="103"/>
      <c r="B26" s="307"/>
      <c r="C26" s="103"/>
      <c r="D26" s="214"/>
      <c r="E26" s="6"/>
      <c r="F26" s="6"/>
      <c r="G26" s="6"/>
      <c r="H26" s="6"/>
      <c r="K26" s="339"/>
      <c r="L26" s="309" t="s">
        <v>452</v>
      </c>
      <c r="M26" s="308"/>
      <c r="N26" s="324">
        <v>324.8</v>
      </c>
      <c r="O26" s="323">
        <v>325.5</v>
      </c>
      <c r="P26" s="323">
        <v>356.3</v>
      </c>
      <c r="Q26" s="323">
        <v>379.7</v>
      </c>
      <c r="R26" s="323">
        <v>362</v>
      </c>
      <c r="S26" s="233"/>
    </row>
    <row r="27" spans="1:19" ht="18.75" customHeight="1">
      <c r="A27" s="314" t="s">
        <v>412</v>
      </c>
      <c r="B27" s="309" t="s">
        <v>411</v>
      </c>
      <c r="C27" s="308"/>
      <c r="D27" s="313">
        <v>1531.7</v>
      </c>
      <c r="E27" s="306">
        <v>1528.6</v>
      </c>
      <c r="F27" s="306">
        <v>1541.4</v>
      </c>
      <c r="G27" s="306">
        <v>1551.2</v>
      </c>
      <c r="H27" s="306">
        <v>1547.7</v>
      </c>
      <c r="K27" s="339"/>
      <c r="L27" s="309" t="s">
        <v>451</v>
      </c>
      <c r="M27" s="308"/>
      <c r="N27" s="324">
        <v>752</v>
      </c>
      <c r="O27" s="323">
        <v>789.6</v>
      </c>
      <c r="P27" s="323">
        <v>789.3</v>
      </c>
      <c r="Q27" s="323">
        <v>879.3</v>
      </c>
      <c r="R27" s="323">
        <v>902.2</v>
      </c>
      <c r="S27" s="233"/>
    </row>
    <row r="28" spans="1:19" ht="18.75" customHeight="1">
      <c r="A28" s="311"/>
      <c r="B28" s="309" t="s">
        <v>410</v>
      </c>
      <c r="C28" s="308"/>
      <c r="D28" s="307">
        <v>342.1</v>
      </c>
      <c r="E28" s="306">
        <v>354.9</v>
      </c>
      <c r="F28" s="306">
        <v>342.6</v>
      </c>
      <c r="G28" s="306">
        <v>383.2</v>
      </c>
      <c r="H28" s="306">
        <v>347.3</v>
      </c>
      <c r="K28" s="338"/>
      <c r="L28" s="337"/>
      <c r="M28" s="107"/>
      <c r="N28" s="336"/>
      <c r="O28" s="335"/>
      <c r="P28" s="335"/>
      <c r="Q28" s="335"/>
      <c r="R28" s="335"/>
      <c r="S28" s="233"/>
    </row>
    <row r="29" spans="1:19" ht="18.75" customHeight="1">
      <c r="A29" s="311"/>
      <c r="B29" s="309" t="s">
        <v>409</v>
      </c>
      <c r="C29" s="308"/>
      <c r="D29" s="312">
        <v>44.7</v>
      </c>
      <c r="E29" s="306">
        <v>37.9</v>
      </c>
      <c r="F29" s="306">
        <v>39.7</v>
      </c>
      <c r="G29" s="306">
        <v>35.6</v>
      </c>
      <c r="H29" s="306">
        <v>38.5</v>
      </c>
      <c r="K29" s="334"/>
      <c r="L29" s="333"/>
      <c r="M29" s="22"/>
      <c r="N29" s="332"/>
      <c r="O29" s="331"/>
      <c r="P29" s="331"/>
      <c r="Q29" s="331"/>
      <c r="R29" s="331"/>
      <c r="S29" s="233"/>
    </row>
    <row r="30" spans="1:19" ht="18.75" customHeight="1">
      <c r="A30" s="311"/>
      <c r="B30" s="309" t="s">
        <v>408</v>
      </c>
      <c r="C30" s="308"/>
      <c r="D30" s="312">
        <v>110.8</v>
      </c>
      <c r="E30" s="306">
        <v>114.8</v>
      </c>
      <c r="F30" s="306">
        <v>116.6</v>
      </c>
      <c r="G30" s="306">
        <v>116.3</v>
      </c>
      <c r="H30" s="306">
        <v>122.3</v>
      </c>
      <c r="K30" s="103"/>
      <c r="L30" s="317" t="s">
        <v>427</v>
      </c>
      <c r="M30" s="73"/>
      <c r="N30" s="316">
        <f>SUM(N34:N44)</f>
        <v>5894.7</v>
      </c>
      <c r="O30" s="315">
        <f>SUM(O34:O44)</f>
        <v>6281</v>
      </c>
      <c r="P30" s="315">
        <f>SUM(P34:P44)</f>
        <v>6439.7</v>
      </c>
      <c r="Q30" s="315">
        <f>SUM(Q34:Q44)</f>
        <v>6291.7</v>
      </c>
      <c r="R30" s="315">
        <f>SUM(R34:R44)</f>
        <v>6275.9</v>
      </c>
      <c r="S30" s="233"/>
    </row>
    <row r="31" spans="1:19" ht="18.75" customHeight="1">
      <c r="A31" s="311"/>
      <c r="B31" s="309" t="s">
        <v>407</v>
      </c>
      <c r="C31" s="308"/>
      <c r="D31" s="312">
        <v>62</v>
      </c>
      <c r="E31" s="306">
        <v>49.3</v>
      </c>
      <c r="F31" s="306">
        <v>39.7</v>
      </c>
      <c r="G31" s="306">
        <v>33.9</v>
      </c>
      <c r="H31" s="306">
        <v>34.2</v>
      </c>
      <c r="K31" s="320" t="s">
        <v>450</v>
      </c>
      <c r="L31" s="318"/>
      <c r="M31" s="65"/>
      <c r="N31" s="313"/>
      <c r="O31" s="306"/>
      <c r="P31" s="306"/>
      <c r="Q31" s="306"/>
      <c r="R31" s="306"/>
      <c r="S31" s="233"/>
    </row>
    <row r="32" spans="1:19" ht="18.75" customHeight="1">
      <c r="A32" s="311"/>
      <c r="B32" s="309" t="s">
        <v>406</v>
      </c>
      <c r="C32" s="308"/>
      <c r="D32" s="312">
        <v>134.6</v>
      </c>
      <c r="E32" s="306">
        <v>123.6</v>
      </c>
      <c r="F32" s="306">
        <v>125.5</v>
      </c>
      <c r="G32" s="306">
        <v>130.6</v>
      </c>
      <c r="H32" s="306">
        <v>131</v>
      </c>
      <c r="K32" s="320"/>
      <c r="L32" s="309" t="s">
        <v>411</v>
      </c>
      <c r="M32" s="308"/>
      <c r="N32" s="313">
        <v>5045.9</v>
      </c>
      <c r="O32" s="306">
        <v>5450.6</v>
      </c>
      <c r="P32" s="306">
        <v>5671.7</v>
      </c>
      <c r="Q32" s="306">
        <v>5473</v>
      </c>
      <c r="R32" s="306">
        <v>5418.4</v>
      </c>
      <c r="S32" s="233"/>
    </row>
    <row r="33" spans="1:19" ht="18.75" customHeight="1">
      <c r="A33" s="311"/>
      <c r="B33" s="309" t="s">
        <v>405</v>
      </c>
      <c r="C33" s="308"/>
      <c r="D33" s="312">
        <v>251.9</v>
      </c>
      <c r="E33" s="306">
        <v>292.8</v>
      </c>
      <c r="F33" s="306">
        <v>286.1</v>
      </c>
      <c r="G33" s="306">
        <v>245</v>
      </c>
      <c r="H33" s="306">
        <v>226.8</v>
      </c>
      <c r="K33" s="320"/>
      <c r="L33" s="309" t="s">
        <v>410</v>
      </c>
      <c r="M33" s="308"/>
      <c r="N33" s="313">
        <v>657.8</v>
      </c>
      <c r="O33" s="306">
        <v>668</v>
      </c>
      <c r="P33" s="306">
        <v>602.4</v>
      </c>
      <c r="Q33" s="306">
        <v>647.3</v>
      </c>
      <c r="R33" s="306">
        <v>687.2</v>
      </c>
      <c r="S33" s="233"/>
    </row>
    <row r="34" spans="1:19" ht="18.75" customHeight="1">
      <c r="A34" s="311"/>
      <c r="B34" s="309" t="s">
        <v>404</v>
      </c>
      <c r="C34" s="308"/>
      <c r="D34" s="312">
        <v>142</v>
      </c>
      <c r="E34" s="306">
        <v>141.9</v>
      </c>
      <c r="F34" s="306">
        <v>146.6</v>
      </c>
      <c r="G34" s="306">
        <v>150.3</v>
      </c>
      <c r="H34" s="306">
        <v>149.6</v>
      </c>
      <c r="K34" s="320"/>
      <c r="L34" s="309" t="s">
        <v>449</v>
      </c>
      <c r="M34" s="308"/>
      <c r="N34" s="313">
        <v>1250.6</v>
      </c>
      <c r="O34" s="306">
        <v>1242.6</v>
      </c>
      <c r="P34" s="306">
        <v>1294.6</v>
      </c>
      <c r="Q34" s="306">
        <v>1310.1</v>
      </c>
      <c r="R34" s="306">
        <v>1357.6</v>
      </c>
      <c r="S34" s="233"/>
    </row>
    <row r="35" spans="1:19" ht="18.75" customHeight="1">
      <c r="A35" s="311"/>
      <c r="B35" s="309" t="s">
        <v>403</v>
      </c>
      <c r="C35" s="308"/>
      <c r="D35" s="312">
        <v>82.8</v>
      </c>
      <c r="E35" s="306">
        <v>76.8</v>
      </c>
      <c r="F35" s="306">
        <v>80.5</v>
      </c>
      <c r="G35" s="306">
        <v>89.8</v>
      </c>
      <c r="H35" s="306">
        <v>89.7</v>
      </c>
      <c r="K35" s="320"/>
      <c r="L35" s="309" t="s">
        <v>448</v>
      </c>
      <c r="M35" s="308"/>
      <c r="N35" s="313">
        <v>467.3</v>
      </c>
      <c r="O35" s="306">
        <v>568.4</v>
      </c>
      <c r="P35" s="306">
        <v>602.9</v>
      </c>
      <c r="Q35" s="306">
        <v>520.9</v>
      </c>
      <c r="R35" s="306">
        <v>664.5</v>
      </c>
      <c r="S35" s="258"/>
    </row>
    <row r="36" spans="1:19" ht="18.75" customHeight="1">
      <c r="A36" s="311"/>
      <c r="B36" s="309" t="s">
        <v>402</v>
      </c>
      <c r="C36" s="308"/>
      <c r="D36" s="312">
        <v>65.4</v>
      </c>
      <c r="E36" s="306">
        <v>65.1</v>
      </c>
      <c r="F36" s="306">
        <v>66.2</v>
      </c>
      <c r="G36" s="306">
        <v>60.6</v>
      </c>
      <c r="H36" s="306">
        <v>61.8</v>
      </c>
      <c r="K36" s="320"/>
      <c r="L36" s="309" t="s">
        <v>447</v>
      </c>
      <c r="M36" s="308"/>
      <c r="N36" s="313">
        <v>279.1</v>
      </c>
      <c r="O36" s="306">
        <v>283.6</v>
      </c>
      <c r="P36" s="306">
        <v>311.8</v>
      </c>
      <c r="Q36" s="306">
        <v>326</v>
      </c>
      <c r="R36" s="306">
        <v>352.2</v>
      </c>
      <c r="S36" s="233"/>
    </row>
    <row r="37" spans="1:19" ht="18.75" customHeight="1">
      <c r="A37" s="311"/>
      <c r="B37" s="309" t="s">
        <v>401</v>
      </c>
      <c r="C37" s="308"/>
      <c r="D37" s="312">
        <v>386.7</v>
      </c>
      <c r="E37" s="306">
        <v>369.1</v>
      </c>
      <c r="F37" s="306">
        <v>383.4</v>
      </c>
      <c r="G37" s="306">
        <v>411.7</v>
      </c>
      <c r="H37" s="306">
        <v>400.7</v>
      </c>
      <c r="K37" s="320"/>
      <c r="L37" s="309" t="s">
        <v>446</v>
      </c>
      <c r="M37" s="308"/>
      <c r="N37" s="313">
        <v>166.5</v>
      </c>
      <c r="O37" s="306">
        <v>252.3</v>
      </c>
      <c r="P37" s="306">
        <v>245.7</v>
      </c>
      <c r="Q37" s="306">
        <v>228</v>
      </c>
      <c r="R37" s="306">
        <v>203.1</v>
      </c>
      <c r="S37" s="233"/>
    </row>
    <row r="38" spans="1:19" ht="18.75" customHeight="1">
      <c r="A38" s="311"/>
      <c r="B38" s="309" t="s">
        <v>400</v>
      </c>
      <c r="C38" s="308"/>
      <c r="D38" s="312">
        <v>101.6</v>
      </c>
      <c r="E38" s="306">
        <v>107.2</v>
      </c>
      <c r="F38" s="306">
        <v>95.3</v>
      </c>
      <c r="G38" s="306">
        <v>84.3</v>
      </c>
      <c r="H38" s="306">
        <v>93</v>
      </c>
      <c r="K38" s="320"/>
      <c r="L38" s="309" t="s">
        <v>445</v>
      </c>
      <c r="M38" s="308"/>
      <c r="N38" s="313">
        <v>323.3</v>
      </c>
      <c r="O38" s="306">
        <v>357.6</v>
      </c>
      <c r="P38" s="306">
        <v>339.9</v>
      </c>
      <c r="Q38" s="306">
        <v>305.1</v>
      </c>
      <c r="R38" s="306">
        <v>282.1</v>
      </c>
      <c r="S38" s="233"/>
    </row>
    <row r="39" spans="1:19" ht="18.75" customHeight="1">
      <c r="A39" s="311"/>
      <c r="B39" s="309" t="s">
        <v>399</v>
      </c>
      <c r="C39" s="308"/>
      <c r="D39" s="307">
        <v>155.1</v>
      </c>
      <c r="E39" s="306">
        <v>167.3</v>
      </c>
      <c r="F39" s="306">
        <v>158.6</v>
      </c>
      <c r="G39" s="306">
        <v>165.7</v>
      </c>
      <c r="H39" s="306">
        <v>171</v>
      </c>
      <c r="K39" s="320"/>
      <c r="L39" s="309" t="s">
        <v>444</v>
      </c>
      <c r="M39" s="308"/>
      <c r="N39" s="313">
        <v>177</v>
      </c>
      <c r="O39" s="306">
        <v>172.6</v>
      </c>
      <c r="P39" s="306">
        <v>189.7</v>
      </c>
      <c r="Q39" s="306">
        <v>202.4</v>
      </c>
      <c r="R39" s="306">
        <v>199</v>
      </c>
      <c r="S39" s="233"/>
    </row>
    <row r="40" spans="1:19" ht="18.75" customHeight="1">
      <c r="A40" s="310"/>
      <c r="B40" s="309" t="s">
        <v>398</v>
      </c>
      <c r="C40" s="308"/>
      <c r="D40" s="307">
        <v>84.5</v>
      </c>
      <c r="E40" s="306">
        <v>91</v>
      </c>
      <c r="F40" s="306">
        <v>86.9</v>
      </c>
      <c r="G40" s="306">
        <v>80.2</v>
      </c>
      <c r="H40" s="306">
        <v>74.9</v>
      </c>
      <c r="K40" s="320"/>
      <c r="L40" s="309" t="s">
        <v>443</v>
      </c>
      <c r="M40" s="308"/>
      <c r="N40" s="313">
        <v>887.2</v>
      </c>
      <c r="O40" s="306">
        <v>826.9</v>
      </c>
      <c r="P40" s="306">
        <v>783.9</v>
      </c>
      <c r="Q40" s="306">
        <v>692.5</v>
      </c>
      <c r="R40" s="306">
        <v>583.8</v>
      </c>
      <c r="S40" s="233"/>
    </row>
    <row r="41" spans="1:19" ht="18.75" customHeight="1">
      <c r="A41" s="103"/>
      <c r="B41" s="309" t="s">
        <v>397</v>
      </c>
      <c r="C41" s="308"/>
      <c r="D41" s="307">
        <v>256.3</v>
      </c>
      <c r="E41" s="306">
        <v>253.8</v>
      </c>
      <c r="F41" s="306">
        <v>254.9</v>
      </c>
      <c r="G41" s="306">
        <v>327.7</v>
      </c>
      <c r="H41" s="306">
        <v>303.6</v>
      </c>
      <c r="K41" s="320"/>
      <c r="L41" s="309" t="s">
        <v>442</v>
      </c>
      <c r="M41" s="308"/>
      <c r="N41" s="313">
        <v>368.6</v>
      </c>
      <c r="O41" s="306">
        <v>316.2</v>
      </c>
      <c r="P41" s="306">
        <v>332.8</v>
      </c>
      <c r="Q41" s="306">
        <v>361.5</v>
      </c>
      <c r="R41" s="306">
        <v>324.1</v>
      </c>
      <c r="S41" s="233"/>
    </row>
    <row r="42" spans="1:19" ht="18.75" customHeight="1">
      <c r="A42" s="304"/>
      <c r="B42" s="305"/>
      <c r="C42" s="60"/>
      <c r="D42" s="304"/>
      <c r="E42" s="303"/>
      <c r="F42" s="303"/>
      <c r="G42" s="303"/>
      <c r="H42" s="303"/>
      <c r="K42" s="320"/>
      <c r="L42" s="309" t="s">
        <v>441</v>
      </c>
      <c r="M42" s="308"/>
      <c r="N42" s="313">
        <v>321.4</v>
      </c>
      <c r="O42" s="306">
        <v>451.8</v>
      </c>
      <c r="P42" s="306">
        <v>507.7</v>
      </c>
      <c r="Q42" s="306">
        <v>560.5</v>
      </c>
      <c r="R42" s="306">
        <v>549.2</v>
      </c>
      <c r="S42" s="233"/>
    </row>
    <row r="43" spans="1:19" ht="18.75" customHeight="1">
      <c r="A43" s="302" t="s">
        <v>396</v>
      </c>
      <c r="B43" s="12"/>
      <c r="C43" s="12"/>
      <c r="D43" s="12"/>
      <c r="E43" s="12"/>
      <c r="F43" s="12"/>
      <c r="G43" s="12"/>
      <c r="H43" s="12"/>
      <c r="K43" s="320"/>
      <c r="L43" s="309" t="s">
        <v>440</v>
      </c>
      <c r="M43" s="308"/>
      <c r="N43" s="313">
        <v>1420.8</v>
      </c>
      <c r="O43" s="306">
        <v>1617.2</v>
      </c>
      <c r="P43" s="306">
        <v>1631.8</v>
      </c>
      <c r="Q43" s="306">
        <v>1604.5</v>
      </c>
      <c r="R43" s="306">
        <v>1593.8</v>
      </c>
      <c r="S43" s="233"/>
    </row>
    <row r="44" spans="1:19" ht="18.75" customHeight="1">
      <c r="A44" s="302" t="s">
        <v>395</v>
      </c>
      <c r="B44" s="12"/>
      <c r="C44" s="12"/>
      <c r="D44" s="12"/>
      <c r="E44" s="12"/>
      <c r="F44" s="12"/>
      <c r="G44" s="12"/>
      <c r="H44" s="12"/>
      <c r="K44" s="103"/>
      <c r="L44" s="309" t="s">
        <v>439</v>
      </c>
      <c r="M44" s="308"/>
      <c r="N44" s="313">
        <v>232.9</v>
      </c>
      <c r="O44" s="306">
        <v>191.8</v>
      </c>
      <c r="P44" s="306">
        <v>198.9</v>
      </c>
      <c r="Q44" s="306">
        <v>180.2</v>
      </c>
      <c r="R44" s="306">
        <v>166.5</v>
      </c>
      <c r="S44" s="233"/>
    </row>
    <row r="45" spans="1:19" ht="18.75" customHeight="1">
      <c r="A45" s="301" t="s">
        <v>394</v>
      </c>
      <c r="B45" s="301"/>
      <c r="C45" s="301"/>
      <c r="D45" s="12"/>
      <c r="E45" s="12"/>
      <c r="F45" s="12"/>
      <c r="G45" s="12"/>
      <c r="H45" s="12"/>
      <c r="K45" s="304"/>
      <c r="L45" s="305"/>
      <c r="M45" s="60"/>
      <c r="N45" s="303"/>
      <c r="O45" s="303"/>
      <c r="P45" s="303"/>
      <c r="Q45" s="303"/>
      <c r="R45" s="303"/>
      <c r="S45" s="233"/>
    </row>
    <row r="46" spans="1:19" ht="18.75" customHeight="1">
      <c r="A46" s="234" t="s">
        <v>393</v>
      </c>
      <c r="B46" s="1"/>
      <c r="C46" s="1"/>
      <c r="D46" s="1"/>
      <c r="E46" s="1"/>
      <c r="F46" s="1"/>
      <c r="G46" s="1"/>
      <c r="H46" s="1"/>
      <c r="K46" s="330" t="s">
        <v>438</v>
      </c>
      <c r="L46" s="1"/>
      <c r="M46" s="1"/>
      <c r="N46" s="1"/>
      <c r="O46" s="1"/>
      <c r="P46" s="1"/>
      <c r="Q46" s="1"/>
      <c r="R46" s="1"/>
      <c r="S46" s="233"/>
    </row>
    <row r="47" spans="1:19" ht="18.75" customHeight="1">
      <c r="A47" s="1" t="s">
        <v>337</v>
      </c>
      <c r="B47" s="233"/>
      <c r="C47" s="233"/>
      <c r="D47" s="233"/>
      <c r="E47" s="233"/>
      <c r="F47" s="233"/>
      <c r="G47" s="233"/>
      <c r="H47" s="233"/>
      <c r="K47" s="330" t="s">
        <v>437</v>
      </c>
      <c r="L47" s="1"/>
      <c r="M47" s="1"/>
      <c r="N47" s="1"/>
      <c r="O47" s="1"/>
      <c r="P47" s="1"/>
      <c r="Q47" s="1"/>
      <c r="R47" s="1"/>
      <c r="S47" s="233"/>
    </row>
    <row r="48" spans="11:19" ht="18.75" customHeight="1">
      <c r="K48" s="234" t="s">
        <v>436</v>
      </c>
      <c r="L48" s="1"/>
      <c r="M48" s="1"/>
      <c r="N48" s="1"/>
      <c r="O48" s="1"/>
      <c r="P48" s="1"/>
      <c r="Q48" s="1"/>
      <c r="R48" s="1"/>
      <c r="S48" s="233"/>
    </row>
    <row r="49" spans="11:19" ht="18.75" customHeight="1">
      <c r="K49" s="1" t="s">
        <v>337</v>
      </c>
      <c r="L49" s="1"/>
      <c r="M49" s="1"/>
      <c r="N49" s="1"/>
      <c r="O49" s="1"/>
      <c r="P49" s="1"/>
      <c r="Q49" s="1"/>
      <c r="R49" s="1"/>
      <c r="S49" s="233"/>
    </row>
  </sheetData>
  <sheetProtection/>
  <mergeCells count="56">
    <mergeCell ref="K3:R3"/>
    <mergeCell ref="K6:M6"/>
    <mergeCell ref="L8:M8"/>
    <mergeCell ref="K9:K18"/>
    <mergeCell ref="L16:M16"/>
    <mergeCell ref="K21:K28"/>
    <mergeCell ref="L22:M22"/>
    <mergeCell ref="L24:M24"/>
    <mergeCell ref="L40:M40"/>
    <mergeCell ref="L25:M25"/>
    <mergeCell ref="L26:M26"/>
    <mergeCell ref="L30:M30"/>
    <mergeCell ref="K31:K43"/>
    <mergeCell ref="L32:M32"/>
    <mergeCell ref="L9:M9"/>
    <mergeCell ref="L10:M10"/>
    <mergeCell ref="L11:M11"/>
    <mergeCell ref="L33:M33"/>
    <mergeCell ref="L34:M34"/>
    <mergeCell ref="L35:M35"/>
    <mergeCell ref="L36:M36"/>
    <mergeCell ref="L37:M37"/>
    <mergeCell ref="L41:M41"/>
    <mergeCell ref="L42:M42"/>
    <mergeCell ref="L38:M38"/>
    <mergeCell ref="L39:M39"/>
    <mergeCell ref="L44:M44"/>
    <mergeCell ref="L27:M27"/>
    <mergeCell ref="L43:M43"/>
    <mergeCell ref="A45:C45"/>
    <mergeCell ref="A3:H3"/>
    <mergeCell ref="A6:C6"/>
    <mergeCell ref="B8:C8"/>
    <mergeCell ref="A10:A21"/>
    <mergeCell ref="B10:C10"/>
    <mergeCell ref="B11:C11"/>
    <mergeCell ref="B20:C20"/>
    <mergeCell ref="B21:C21"/>
    <mergeCell ref="B22:C22"/>
    <mergeCell ref="B25:C25"/>
    <mergeCell ref="A27:A39"/>
    <mergeCell ref="B27:C27"/>
    <mergeCell ref="B28:C28"/>
    <mergeCell ref="B29:C29"/>
    <mergeCell ref="B30:C30"/>
    <mergeCell ref="B31:C31"/>
    <mergeCell ref="B32:C32"/>
    <mergeCell ref="B33:C33"/>
    <mergeCell ref="B34:C34"/>
    <mergeCell ref="B39:C39"/>
    <mergeCell ref="B40:C40"/>
    <mergeCell ref="B41:C41"/>
    <mergeCell ref="B35:C35"/>
    <mergeCell ref="B36:C36"/>
    <mergeCell ref="B37:C37"/>
    <mergeCell ref="B38:C38"/>
  </mergeCells>
  <printOptions horizontalCentered="1" verticalCentered="1"/>
  <pageMargins left="0.5118110236220472" right="0.31496062992125984" top="0.35433070866141736" bottom="0.15748031496062992" header="0" footer="0"/>
  <pageSetup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2013-05-14T06:41:09Z</cp:lastPrinted>
  <dcterms:created xsi:type="dcterms:W3CDTF">1998-03-25T07:08:10Z</dcterms:created>
  <dcterms:modified xsi:type="dcterms:W3CDTF">2013-05-14T06:41:11Z</dcterms:modified>
  <cp:category/>
  <cp:version/>
  <cp:contentType/>
  <cp:contentStatus/>
</cp:coreProperties>
</file>