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00" windowWidth="9690" windowHeight="5865" activeTab="12"/>
  </bookViews>
  <sheets>
    <sheet name="158" sheetId="1" r:id="rId1"/>
    <sheet name="160" sheetId="2" r:id="rId2"/>
    <sheet name="162" sheetId="3" r:id="rId3"/>
    <sheet name="164" sheetId="4" r:id="rId4"/>
    <sheet name="166" sheetId="5" r:id="rId5"/>
    <sheet name="168" sheetId="6" r:id="rId6"/>
    <sheet name="170" sheetId="7" r:id="rId7"/>
    <sheet name="172" sheetId="8" r:id="rId8"/>
    <sheet name="174" sheetId="9" r:id="rId9"/>
    <sheet name="176" sheetId="10" r:id="rId10"/>
    <sheet name="178" sheetId="11" r:id="rId11"/>
    <sheet name="180" sheetId="12" r:id="rId12"/>
    <sheet name="182" sheetId="13" r:id="rId13"/>
  </sheets>
  <definedNames>
    <definedName name="_xlnm.Print_Area" localSheetId="0">'158'!$A$1:$Q$71</definedName>
    <definedName name="_xlnm.Print_Area" localSheetId="1">'160'!$A$1:$T$77</definedName>
    <definedName name="_xlnm.Print_Area" localSheetId="2">'162'!$A$1:$U$60</definedName>
    <definedName name="_xlnm.Print_Area" localSheetId="3">'164'!$A$1:$U$69</definedName>
    <definedName name="_xlnm.Print_Area" localSheetId="4">'166'!$A$1:$W$67</definedName>
    <definedName name="_xlnm.Print_Area" localSheetId="5">'168'!$A$1:$Y$68</definedName>
    <definedName name="_xlnm.Print_Area" localSheetId="6">'170'!$A$1:$Y$68</definedName>
    <definedName name="_xlnm.Print_Area" localSheetId="7">'172'!$A$1:$S$68</definedName>
    <definedName name="_xlnm.Print_Area" localSheetId="8">'174'!$A$1:$AG$69</definedName>
    <definedName name="_xlnm.Print_Area" localSheetId="9">'176'!$A$1:$AC$69</definedName>
    <definedName name="_xlnm.Print_Area" localSheetId="10">'178'!$A$1:$AC$69</definedName>
    <definedName name="_xlnm.Print_Area" localSheetId="11">'180'!$A$1:$W$68</definedName>
    <definedName name="_xlnm.Print_Area" localSheetId="12">'182'!$A$1:$W$68</definedName>
  </definedNames>
  <calcPr fullCalcOnLoad="1"/>
</workbook>
</file>

<file path=xl/sharedStrings.xml><?xml version="1.0" encoding="utf-8"?>
<sst xmlns="http://schemas.openxmlformats.org/spreadsheetml/2006/main" count="1900" uniqueCount="534">
  <si>
    <t>（単位：人）</t>
  </si>
  <si>
    <t>計</t>
  </si>
  <si>
    <t>完　全　失　業　者</t>
  </si>
  <si>
    <t>男</t>
  </si>
  <si>
    <t>女</t>
  </si>
  <si>
    <t>金沢市</t>
  </si>
  <si>
    <t>七尾市</t>
  </si>
  <si>
    <t>小松市</t>
  </si>
  <si>
    <t>輪島市</t>
  </si>
  <si>
    <t>珠洲市</t>
  </si>
  <si>
    <t>加賀市</t>
  </si>
  <si>
    <t>羽咋市</t>
  </si>
  <si>
    <t>松任市</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</si>
  <si>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</si>
  <si>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</si>
  <si>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</si>
  <si>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</si>
  <si>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</si>
  <si>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</si>
  <si>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</si>
  <si>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</si>
  <si>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</si>
  <si>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</si>
  <si>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</si>
  <si>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</si>
  <si>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</si>
  <si>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</si>
  <si>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</si>
  <si>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</si>
  <si>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</si>
  <si>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</si>
  <si>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</si>
  <si>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</si>
  <si>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</si>
  <si>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</si>
  <si>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</si>
  <si>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</si>
  <si>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</si>
  <si>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</si>
  <si>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</si>
  <si>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</si>
  <si>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</si>
  <si>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鳥屋町</t>
  </si>
  <si>
    <t>中島町</t>
  </si>
  <si>
    <t>鹿島町</t>
  </si>
  <si>
    <t>能登島町</t>
  </si>
  <si>
    <t>鹿西町</t>
  </si>
  <si>
    <t>鳳至郡</t>
  </si>
  <si>
    <t>穴水町</t>
  </si>
  <si>
    <t>門前町</t>
  </si>
  <si>
    <t>能都町</t>
  </si>
  <si>
    <t>柳田村</t>
  </si>
  <si>
    <t>珠洲郡</t>
  </si>
  <si>
    <t>内浦町</t>
  </si>
  <si>
    <t>資料　総務庁統計局「国勢調査報告」</t>
  </si>
  <si>
    <t>昭和60年</t>
  </si>
  <si>
    <r>
      <t>年 次</t>
    </r>
    <r>
      <rPr>
        <sz val="12"/>
        <rFont val="ＭＳ 明朝"/>
        <family val="1"/>
      </rPr>
      <t xml:space="preserve"> </t>
    </r>
    <r>
      <rPr>
        <sz val="12"/>
        <rFont val="ＭＳ 明朝"/>
        <family val="1"/>
      </rPr>
      <t>及</t>
    </r>
    <r>
      <rPr>
        <sz val="12"/>
        <rFont val="ＭＳ 明朝"/>
        <family val="1"/>
      </rPr>
      <t xml:space="preserve"> </t>
    </r>
    <r>
      <rPr>
        <sz val="12"/>
        <rFont val="ＭＳ 明朝"/>
        <family val="1"/>
      </rPr>
      <t>び　　市</t>
    </r>
    <r>
      <rPr>
        <sz val="12"/>
        <rFont val="ＭＳ 明朝"/>
        <family val="1"/>
      </rPr>
      <t xml:space="preserve"> </t>
    </r>
    <r>
      <rPr>
        <sz val="12"/>
        <rFont val="ＭＳ 明朝"/>
        <family val="1"/>
      </rPr>
      <t>町</t>
    </r>
    <r>
      <rPr>
        <sz val="12"/>
        <rFont val="ＭＳ 明朝"/>
        <family val="1"/>
      </rPr>
      <t xml:space="preserve"> </t>
    </r>
    <r>
      <rPr>
        <sz val="12"/>
        <rFont val="ＭＳ 明朝"/>
        <family val="1"/>
      </rPr>
      <t>村</t>
    </r>
    <r>
      <rPr>
        <sz val="12"/>
        <rFont val="ＭＳ 明朝"/>
        <family val="1"/>
      </rPr>
      <t xml:space="preserve"> </t>
    </r>
    <r>
      <rPr>
        <sz val="12"/>
        <rFont val="ＭＳ 明朝"/>
        <family val="1"/>
      </rPr>
      <t>別</t>
    </r>
  </si>
  <si>
    <t>８７ 市  町  村  別  労  働  力  状  態  別  人  口（各年10月１日現在）</t>
  </si>
  <si>
    <r>
      <t>平</t>
    </r>
    <r>
      <rPr>
        <sz val="12"/>
        <rFont val="ＭＳ 明朝"/>
        <family val="1"/>
      </rPr>
      <t xml:space="preserve"> </t>
    </r>
    <r>
      <rPr>
        <sz val="12"/>
        <rFont val="ＭＳ 明朝"/>
        <family val="1"/>
      </rPr>
      <t>成</t>
    </r>
    <r>
      <rPr>
        <sz val="12"/>
        <rFont val="ＭＳ 明朝"/>
        <family val="1"/>
      </rPr>
      <t xml:space="preserve"> ２</t>
    </r>
    <r>
      <rPr>
        <sz val="12"/>
        <rFont val="ＭＳ 明朝"/>
        <family val="1"/>
      </rPr>
      <t xml:space="preserve"> </t>
    </r>
    <r>
      <rPr>
        <sz val="12"/>
        <rFont val="ＭＳ 明朝"/>
        <family val="1"/>
      </rPr>
      <t>年</t>
    </r>
  </si>
  <si>
    <t xml:space="preserve">      ７</t>
  </si>
  <si>
    <r>
      <t>1</t>
    </r>
    <r>
      <rPr>
        <sz val="12"/>
        <rFont val="ＭＳ 明朝"/>
        <family val="1"/>
      </rPr>
      <t>58  労働及び賃金</t>
    </r>
  </si>
  <si>
    <r>
      <t>労働及び賃金　1</t>
    </r>
    <r>
      <rPr>
        <sz val="12"/>
        <rFont val="ＭＳ 明朝"/>
        <family val="1"/>
      </rPr>
      <t>59</t>
    </r>
  </si>
  <si>
    <t>１４　　労　　　働　　　及　　　び　　　賃　　　金</t>
  </si>
  <si>
    <t>総　　　　　　　　　数</t>
  </si>
  <si>
    <t>就　　　　業　　　　者</t>
  </si>
  <si>
    <t>労　　　　　　　　　　　　　　　働　　　　　　　　　　　　　　　力</t>
  </si>
  <si>
    <t>非　　労　　働　　力</t>
  </si>
  <si>
    <t>160  労働及び賃金</t>
  </si>
  <si>
    <t>分 類 不 能 の 産 業</t>
  </si>
  <si>
    <t>公務</t>
  </si>
  <si>
    <t>サービス業</t>
  </si>
  <si>
    <t>不動産業</t>
  </si>
  <si>
    <t>金融・保険業</t>
  </si>
  <si>
    <t>卸売・小売業、飲食店</t>
  </si>
  <si>
    <t>運輸・通信業</t>
  </si>
  <si>
    <t>電気･ガス･熱供給･水道業</t>
  </si>
  <si>
    <t>第　３　次　産　業</t>
  </si>
  <si>
    <t>製造業</t>
  </si>
  <si>
    <t>建設業</t>
  </si>
  <si>
    <t>鉱業</t>
  </si>
  <si>
    <t>第　２　次　産　業</t>
  </si>
  <si>
    <t>漁業</t>
  </si>
  <si>
    <t>林業</t>
  </si>
  <si>
    <t>農業</t>
  </si>
  <si>
    <t>第　１　次　産　業</t>
  </si>
  <si>
    <t>総               数</t>
  </si>
  <si>
    <t>７年</t>
  </si>
  <si>
    <t>平成２年</t>
  </si>
  <si>
    <r>
      <t>昭和6</t>
    </r>
    <r>
      <rPr>
        <sz val="12"/>
        <rFont val="ＭＳ 明朝"/>
        <family val="1"/>
      </rPr>
      <t>0</t>
    </r>
    <r>
      <rPr>
        <sz val="12"/>
        <rFont val="ＭＳ 明朝"/>
        <family val="1"/>
      </rPr>
      <t>年</t>
    </r>
  </si>
  <si>
    <t>増減率(%)</t>
  </si>
  <si>
    <t>増減数</t>
  </si>
  <si>
    <t>産　業　別　割　合</t>
  </si>
  <si>
    <r>
      <t>平成２年～７年の　　　　　　　　　増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 xml:space="preserve">  減</t>
    </r>
  </si>
  <si>
    <t>就　業　者　数</t>
  </si>
  <si>
    <t>産  業 （大 分 類） 別</t>
  </si>
  <si>
    <r>
      <t>（１）　産業（大分類）別就業者数とその割合（各年1</t>
    </r>
    <r>
      <rPr>
        <sz val="12"/>
        <rFont val="ＭＳ 明朝"/>
        <family val="1"/>
      </rPr>
      <t>0</t>
    </r>
    <r>
      <rPr>
        <sz val="12"/>
        <rFont val="ＭＳ 明朝"/>
        <family val="1"/>
      </rPr>
      <t>月１日現在）</t>
    </r>
  </si>
  <si>
    <t>８８　　産　  　業　  　別　  　就　　  業  　　者  　　数</t>
  </si>
  <si>
    <r>
      <t xml:space="preserve"> </t>
    </r>
    <r>
      <rPr>
        <sz val="12"/>
        <rFont val="ＭＳ 明朝"/>
        <family val="1"/>
      </rPr>
      <t xml:space="preserve"> </t>
    </r>
    <r>
      <rPr>
        <sz val="12"/>
        <rFont val="ＭＳ 明朝"/>
        <family val="1"/>
      </rPr>
      <t>　</t>
    </r>
    <r>
      <rPr>
        <sz val="12"/>
        <rFont val="ＭＳ 明朝"/>
        <family val="1"/>
      </rPr>
      <t xml:space="preserve"> </t>
    </r>
    <r>
      <rPr>
        <sz val="12"/>
        <rFont val="ＭＳ 明朝"/>
        <family val="1"/>
      </rPr>
      <t>２）は「家庭内職者」を含む。</t>
    </r>
  </si>
  <si>
    <t>注　 １）は従業上の地位「不詳」を含む。</t>
  </si>
  <si>
    <t>分類不能の産業</t>
  </si>
  <si>
    <t>―</t>
  </si>
  <si>
    <t>卸売・小売業、飲食店</t>
  </si>
  <si>
    <t>総数</t>
  </si>
  <si>
    <r>
      <t>総 数</t>
    </r>
    <r>
      <rPr>
        <sz val="12"/>
        <rFont val="ＭＳ 明朝"/>
        <family val="1"/>
      </rPr>
      <t xml:space="preserve"> </t>
    </r>
    <r>
      <rPr>
        <sz val="12"/>
        <rFont val="ＭＳ 明朝"/>
        <family val="1"/>
      </rPr>
      <t>１）</t>
    </r>
  </si>
  <si>
    <t>家族従業者</t>
  </si>
  <si>
    <t>雇人のない　　　　業 主 ２）</t>
  </si>
  <si>
    <r>
      <t xml:space="preserve">雇人のある </t>
    </r>
    <r>
      <rPr>
        <sz val="12"/>
        <rFont val="ＭＳ 明朝"/>
        <family val="1"/>
      </rPr>
      <t xml:space="preserve">  </t>
    </r>
    <r>
      <rPr>
        <sz val="12"/>
        <rFont val="ＭＳ 明朝"/>
        <family val="1"/>
      </rPr>
      <t>業</t>
    </r>
    <r>
      <rPr>
        <sz val="12"/>
        <rFont val="ＭＳ 明朝"/>
        <family val="1"/>
      </rPr>
      <t xml:space="preserve">      </t>
    </r>
    <r>
      <rPr>
        <sz val="12"/>
        <rFont val="ＭＳ 明朝"/>
        <family val="1"/>
      </rPr>
      <t>主</t>
    </r>
  </si>
  <si>
    <t>役　　　員</t>
  </si>
  <si>
    <t>雇　用　者</t>
  </si>
  <si>
    <t>産  業 （大  分  類） 別</t>
  </si>
  <si>
    <r>
      <t>（２）</t>
    </r>
    <r>
      <rPr>
        <sz val="12"/>
        <rFont val="ＭＳ 明朝"/>
        <family val="1"/>
      </rPr>
      <t xml:space="preserve"> </t>
    </r>
    <r>
      <rPr>
        <sz val="12"/>
        <rFont val="ＭＳ 明朝"/>
        <family val="1"/>
      </rPr>
      <t>産業（大分類）別従業上地位（５区分）別１５歳以上就業者数（平成７年1</t>
    </r>
    <r>
      <rPr>
        <sz val="12"/>
        <rFont val="ＭＳ 明朝"/>
        <family val="1"/>
      </rPr>
      <t>0</t>
    </r>
    <r>
      <rPr>
        <sz val="12"/>
        <rFont val="ＭＳ 明朝"/>
        <family val="1"/>
      </rPr>
      <t>月１日現在）</t>
    </r>
  </si>
  <si>
    <t>８８　 産 　業 　別 　就 　業 　者 　数（つづき）</t>
  </si>
  <si>
    <t>労働及び賃金　161</t>
  </si>
  <si>
    <t>162  労働及び賃金</t>
  </si>
  <si>
    <t>資料　石川県労働企画課「石川県労働組合名簿」</t>
  </si>
  <si>
    <t>分類不能の産業</t>
  </si>
  <si>
    <t>公務</t>
  </si>
  <si>
    <t>サービス業</t>
  </si>
  <si>
    <t xml:space="preserve">不動産業   </t>
  </si>
  <si>
    <t>金融・保険業</t>
  </si>
  <si>
    <t>運輸・通信業</t>
  </si>
  <si>
    <t>製造業</t>
  </si>
  <si>
    <t>建設業</t>
  </si>
  <si>
    <t>漁業・水産・養殖業</t>
  </si>
  <si>
    <t>―</t>
  </si>
  <si>
    <t>林業・狩猟業</t>
  </si>
  <si>
    <t>組合員数</t>
  </si>
  <si>
    <t>組合数</t>
  </si>
  <si>
    <t>組合数</t>
  </si>
  <si>
    <t>組合員数</t>
  </si>
  <si>
    <t>１，０００人以上</t>
  </si>
  <si>
    <t>５００～９９９人</t>
  </si>
  <si>
    <t>３００～４９９人</t>
  </si>
  <si>
    <t>１００～２９９人</t>
  </si>
  <si>
    <t>年 次 及 び 産 業 別</t>
  </si>
  <si>
    <t>女</t>
  </si>
  <si>
    <t>男</t>
  </si>
  <si>
    <t>計</t>
  </si>
  <si>
    <t>組合員数</t>
  </si>
  <si>
    <t>組合数</t>
  </si>
  <si>
    <t>組　合　員　数</t>
  </si>
  <si>
    <t>３０～９９人</t>
  </si>
  <si>
    <t>２９人　以下</t>
  </si>
  <si>
    <t>合　　　　計</t>
  </si>
  <si>
    <t>年次及び産業別</t>
  </si>
  <si>
    <t>（１）　産 　業　 別　 規　 模　 別　 組　 合　 数　 及　 び　 組　 合　 員　 数</t>
  </si>
  <si>
    <t>８９　労 働 組 合 数 及 び 組 合 員 数（各年度3月31日現在）</t>
  </si>
  <si>
    <t>平　　成　　７　　年</t>
  </si>
  <si>
    <r>
      <t xml:space="preserve">        </t>
    </r>
    <r>
      <rPr>
        <sz val="12"/>
        <rFont val="ＭＳ 明朝"/>
        <family val="1"/>
      </rPr>
      <t xml:space="preserve">      ８</t>
    </r>
  </si>
  <si>
    <r>
      <t xml:space="preserve">        </t>
    </r>
    <r>
      <rPr>
        <sz val="12"/>
        <rFont val="ＭＳ 明朝"/>
        <family val="1"/>
      </rPr>
      <t xml:space="preserve">      ９</t>
    </r>
  </si>
  <si>
    <r>
      <t xml:space="preserve">         </t>
    </r>
    <r>
      <rPr>
        <sz val="12"/>
        <rFont val="ＭＳ 明朝"/>
        <family val="1"/>
      </rPr>
      <t xml:space="preserve">     10</t>
    </r>
  </si>
  <si>
    <t xml:space="preserve">            11</t>
  </si>
  <si>
    <t>資料　石川労働局「いしかわの労働市場年報」</t>
  </si>
  <si>
    <r>
      <t xml:space="preserve">注　 </t>
    </r>
    <r>
      <rPr>
        <sz val="12"/>
        <rFont val="ＭＳ 明朝"/>
        <family val="1"/>
      </rPr>
      <t xml:space="preserve"> </t>
    </r>
    <r>
      <rPr>
        <sz val="12"/>
        <rFont val="ＭＳ 明朝"/>
        <family val="1"/>
      </rPr>
      <t>同一月中に２人以上の人員整理が行われたものを計上。</t>
    </r>
  </si>
  <si>
    <t>そ の 他 の 産 業</t>
  </si>
  <si>
    <t>サ  ー  ビ  ス  業</t>
  </si>
  <si>
    <t>金融・保険、不動産業</t>
  </si>
  <si>
    <t xml:space="preserve">運 輸 ・ 通 信 業 </t>
  </si>
  <si>
    <t>その他の製造業</t>
  </si>
  <si>
    <t>電気機械器具</t>
  </si>
  <si>
    <t>一般機械器具</t>
  </si>
  <si>
    <t>金属製品</t>
  </si>
  <si>
    <t>窯業・土石製品</t>
  </si>
  <si>
    <t>木材・家具関係</t>
  </si>
  <si>
    <t>衣服・その他の繊維</t>
  </si>
  <si>
    <t>繊維工業</t>
  </si>
  <si>
    <t>食料品・飲料等</t>
  </si>
  <si>
    <t>製　　　造　　　業</t>
  </si>
  <si>
    <t>建　　　設　　　業</t>
  </si>
  <si>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３</t>
    </r>
  </si>
  <si>
    <r>
      <t xml:space="preserve">        </t>
    </r>
    <r>
      <rPr>
        <sz val="12"/>
        <rFont val="ＭＳ 明朝"/>
        <family val="1"/>
      </rPr>
      <t xml:space="preserve">   </t>
    </r>
    <r>
      <rPr>
        <sz val="12"/>
        <rFont val="ＭＳ 明朝"/>
        <family val="1"/>
      </rPr>
      <t xml:space="preserve">    ２</t>
    </r>
  </si>
  <si>
    <r>
      <t xml:space="preserve">      </t>
    </r>
    <r>
      <rPr>
        <sz val="12"/>
        <rFont val="ＭＳ 明朝"/>
        <family val="1"/>
      </rPr>
      <t xml:space="preserve">  1</t>
    </r>
    <r>
      <rPr>
        <sz val="12"/>
        <rFont val="ＭＳ 明朝"/>
        <family val="1"/>
      </rPr>
      <t xml:space="preserve">2  </t>
    </r>
    <r>
      <rPr>
        <sz val="12"/>
        <rFont val="ＭＳ 明朝"/>
        <family val="1"/>
      </rPr>
      <t>年</t>
    </r>
    <r>
      <rPr>
        <sz val="12"/>
        <rFont val="ＭＳ 明朝"/>
        <family val="1"/>
      </rPr>
      <t xml:space="preserve"> </t>
    </r>
    <r>
      <rPr>
        <sz val="12"/>
        <rFont val="ＭＳ 明朝"/>
        <family val="1"/>
      </rPr>
      <t>１</t>
    </r>
    <r>
      <rPr>
        <sz val="12"/>
        <rFont val="ＭＳ 明朝"/>
        <family val="1"/>
      </rPr>
      <t xml:space="preserve"> </t>
    </r>
    <r>
      <rPr>
        <sz val="12"/>
        <rFont val="ＭＳ 明朝"/>
        <family val="1"/>
      </rPr>
      <t>月</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</si>
  <si>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12</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</si>
  <si>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</si>
  <si>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</si>
  <si>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</si>
  <si>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</si>
  <si>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</si>
  <si>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</si>
  <si>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５</t>
    </r>
  </si>
  <si>
    <r>
      <t>平成1</t>
    </r>
    <r>
      <rPr>
        <sz val="12"/>
        <rFont val="ＭＳ 明朝"/>
        <family val="1"/>
      </rPr>
      <t>1</t>
    </r>
    <r>
      <rPr>
        <sz val="12"/>
        <rFont val="ＭＳ 明朝"/>
        <family val="1"/>
      </rPr>
      <t>年４月</t>
    </r>
  </si>
  <si>
    <t>11</t>
  </si>
  <si>
    <t>10</t>
  </si>
  <si>
    <t>９</t>
  </si>
  <si>
    <t>８</t>
  </si>
  <si>
    <t>平成７年度</t>
  </si>
  <si>
    <t>人</t>
  </si>
  <si>
    <t>件</t>
  </si>
  <si>
    <t>うち障害者</t>
  </si>
  <si>
    <t>うち55歳以上</t>
  </si>
  <si>
    <t>閉　　鎖</t>
  </si>
  <si>
    <t>縮　　小</t>
  </si>
  <si>
    <t>整　　　理　　　人　　　員</t>
  </si>
  <si>
    <t>整  理  形  態</t>
  </si>
  <si>
    <r>
      <t>事業</t>
    </r>
    <r>
      <rPr>
        <sz val="12"/>
        <rFont val="ＭＳ 明朝"/>
        <family val="1"/>
      </rPr>
      <t>所</t>
    </r>
    <r>
      <rPr>
        <sz val="12"/>
        <rFont val="ＭＳ 明朝"/>
        <family val="1"/>
      </rPr>
      <t>数</t>
    </r>
  </si>
  <si>
    <t>年　度　、月　及　び　      　産　 　　業 　　　別</t>
  </si>
  <si>
    <t>９０　　月　別　産　業　別　企　業　整　備　状　況</t>
  </si>
  <si>
    <t>労働及び賃金　163</t>
  </si>
  <si>
    <t>資料　石川県労働企画課「石川県労働組合名簿」</t>
  </si>
  <si>
    <t>組合数</t>
  </si>
  <si>
    <t>地 公 法</t>
  </si>
  <si>
    <t>国 公 法</t>
  </si>
  <si>
    <t>地公労法</t>
  </si>
  <si>
    <t>国 労 法</t>
  </si>
  <si>
    <t>労 組 法</t>
  </si>
  <si>
    <t>総　　　数</t>
  </si>
  <si>
    <t>（２）　適　用　法　規　別　組　合　数　及　び　組　合　員　数</t>
  </si>
  <si>
    <t>８９　労働組合数及び組合員数（各年度3月31日現在）（つづき）</t>
  </si>
  <si>
    <t>年　　　　　次</t>
  </si>
  <si>
    <t>164  労働及び賃金</t>
  </si>
  <si>
    <t>資料　石川労働局「いしかわの労働市場年報」</t>
  </si>
  <si>
    <t>　２　有効求人倍率＝月間有効求人数÷月間有効求職者数</t>
  </si>
  <si>
    <t>注１　受給者とは雇用保険受給者である。</t>
  </si>
  <si>
    <t>穴水</t>
  </si>
  <si>
    <t>羽咋</t>
  </si>
  <si>
    <t>加賀</t>
  </si>
  <si>
    <t>能都</t>
  </si>
  <si>
    <t>七尾</t>
  </si>
  <si>
    <t>小松</t>
  </si>
  <si>
    <t>金沢</t>
  </si>
  <si>
    <t>10</t>
  </si>
  <si>
    <t>９</t>
  </si>
  <si>
    <t>うち他県から</t>
  </si>
  <si>
    <t>うち受給者</t>
  </si>
  <si>
    <t>うち他県へ</t>
  </si>
  <si>
    <r>
      <t xml:space="preserve">月間有効 </t>
    </r>
    <r>
      <rPr>
        <sz val="12"/>
        <rFont val="ＭＳ 明朝"/>
        <family val="1"/>
      </rPr>
      <t xml:space="preserve">  </t>
    </r>
    <r>
      <rPr>
        <sz val="12"/>
        <rFont val="ＭＳ 明朝"/>
        <family val="1"/>
      </rPr>
      <t>求</t>
    </r>
    <r>
      <rPr>
        <sz val="12"/>
        <rFont val="ＭＳ 明朝"/>
        <family val="1"/>
      </rPr>
      <t xml:space="preserve"> </t>
    </r>
    <r>
      <rPr>
        <sz val="12"/>
        <rFont val="ＭＳ 明朝"/>
        <family val="1"/>
      </rPr>
      <t>人</t>
    </r>
    <r>
      <rPr>
        <sz val="12"/>
        <rFont val="ＭＳ 明朝"/>
        <family val="1"/>
      </rPr>
      <t xml:space="preserve"> </t>
    </r>
    <r>
      <rPr>
        <sz val="12"/>
        <rFont val="ＭＳ 明朝"/>
        <family val="1"/>
      </rPr>
      <t>数</t>
    </r>
  </si>
  <si>
    <r>
      <t>有効</t>
    </r>
    <r>
      <rPr>
        <sz val="12"/>
        <rFont val="ＭＳ 明朝"/>
        <family val="1"/>
      </rPr>
      <t>求</t>
    </r>
    <r>
      <rPr>
        <sz val="12"/>
        <rFont val="ＭＳ 明朝"/>
        <family val="1"/>
      </rPr>
      <t>人</t>
    </r>
    <r>
      <rPr>
        <sz val="12"/>
        <rFont val="ＭＳ 明朝"/>
        <family val="1"/>
      </rPr>
      <t>倍</t>
    </r>
    <r>
      <rPr>
        <sz val="12"/>
        <rFont val="ＭＳ 明朝"/>
        <family val="1"/>
      </rPr>
      <t>率</t>
    </r>
  </si>
  <si>
    <t>求　　　　人</t>
  </si>
  <si>
    <t>（単位：件、人、倍）</t>
  </si>
  <si>
    <t>（１）　一　般　職　業　紹　介　状　況（新規学卒を除きパートを含む）</t>
  </si>
  <si>
    <t>９１　　　職　　　　　業　　　　　紹　　　　　介　　　　　状　　　　　況</t>
  </si>
  <si>
    <t>金融・保険・不動産業</t>
  </si>
  <si>
    <t>農、林、漁業</t>
  </si>
  <si>
    <t>総数</t>
  </si>
  <si>
    <r>
      <t>対前年度　　　　増 減</t>
    </r>
    <r>
      <rPr>
        <sz val="12"/>
        <rFont val="ＭＳ 明朝"/>
        <family val="1"/>
      </rPr>
      <t xml:space="preserve"> </t>
    </r>
    <r>
      <rPr>
        <sz val="12"/>
        <rFont val="ＭＳ 明朝"/>
        <family val="1"/>
      </rPr>
      <t>率</t>
    </r>
  </si>
  <si>
    <r>
      <t>1</t>
    </r>
    <r>
      <rPr>
        <sz val="12"/>
        <rFont val="ＭＳ 明朝"/>
        <family val="1"/>
      </rPr>
      <t>1</t>
    </r>
    <r>
      <rPr>
        <sz val="12"/>
        <rFont val="ＭＳ 明朝"/>
        <family val="1"/>
      </rPr>
      <t>年度</t>
    </r>
  </si>
  <si>
    <r>
      <t>10</t>
    </r>
    <r>
      <rPr>
        <sz val="12"/>
        <rFont val="ＭＳ 明朝"/>
        <family val="1"/>
      </rPr>
      <t>年度</t>
    </r>
  </si>
  <si>
    <t>９年度</t>
  </si>
  <si>
    <t>８年度</t>
  </si>
  <si>
    <t>平成７年度</t>
  </si>
  <si>
    <t>産　　　業　　　別</t>
  </si>
  <si>
    <t>（単位：人、％）</t>
  </si>
  <si>
    <t>（２）　産 業 別 新 規 求 人 状 況（新規学卒を除きパートを含む）</t>
  </si>
  <si>
    <t>９１　職　　業　　紹　　介　　状　　況（つづき）</t>
  </si>
  <si>
    <t>注　（　）は県内企業求人で内数</t>
  </si>
  <si>
    <t>就職件数</t>
  </si>
  <si>
    <t>求 人 数</t>
  </si>
  <si>
    <t>高等学校</t>
  </si>
  <si>
    <t>求職者数</t>
  </si>
  <si>
    <t>(―)</t>
  </si>
  <si>
    <t>(―)</t>
  </si>
  <si>
    <t>―</t>
  </si>
  <si>
    <t>中学校</t>
  </si>
  <si>
    <t>穴　水</t>
  </si>
  <si>
    <t>羽　咋</t>
  </si>
  <si>
    <t>加　賀</t>
  </si>
  <si>
    <t>能　都</t>
  </si>
  <si>
    <t>七　尾</t>
  </si>
  <si>
    <t>小　松</t>
  </si>
  <si>
    <t>金　沢</t>
  </si>
  <si>
    <t>合　計</t>
  </si>
  <si>
    <t>項　　　目</t>
  </si>
  <si>
    <t>（単位：件、人）</t>
  </si>
  <si>
    <r>
      <t>（３） 平成1</t>
    </r>
    <r>
      <rPr>
        <sz val="12"/>
        <rFont val="ＭＳ 明朝"/>
        <family val="1"/>
      </rPr>
      <t>2</t>
    </r>
    <r>
      <rPr>
        <sz val="12"/>
        <rFont val="ＭＳ 明朝"/>
        <family val="1"/>
      </rPr>
      <t>年３月新規学校卒業者安定所別職業紹介状況</t>
    </r>
  </si>
  <si>
    <r>
      <t>年度、月及び</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安</t>
    </r>
    <r>
      <rPr>
        <sz val="12"/>
        <rFont val="ＭＳ 明朝"/>
        <family val="1"/>
      </rPr>
      <t xml:space="preserve"> </t>
    </r>
    <r>
      <rPr>
        <sz val="12"/>
        <rFont val="ＭＳ 明朝"/>
        <family val="1"/>
      </rPr>
      <t>定</t>
    </r>
    <r>
      <rPr>
        <sz val="12"/>
        <rFont val="ＭＳ 明朝"/>
        <family val="1"/>
      </rPr>
      <t xml:space="preserve"> </t>
    </r>
    <r>
      <rPr>
        <sz val="12"/>
        <rFont val="ＭＳ 明朝"/>
        <family val="1"/>
      </rPr>
      <t>所</t>
    </r>
    <r>
      <rPr>
        <sz val="12"/>
        <rFont val="ＭＳ 明朝"/>
        <family val="1"/>
      </rPr>
      <t xml:space="preserve"> </t>
    </r>
    <r>
      <rPr>
        <sz val="12"/>
        <rFont val="ＭＳ 明朝"/>
        <family val="1"/>
      </rPr>
      <t>別</t>
    </r>
  </si>
  <si>
    <r>
      <t xml:space="preserve">      </t>
    </r>
    <r>
      <rPr>
        <sz val="12"/>
        <rFont val="ＭＳ 明朝"/>
        <family val="1"/>
      </rP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</si>
  <si>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</si>
  <si>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７</t>
    </r>
  </si>
  <si>
    <r>
      <t xml:space="preserve">                  </t>
    </r>
    <r>
      <rPr>
        <sz val="12"/>
        <rFont val="ＭＳ 明朝"/>
        <family val="1"/>
      </rPr>
      <t>８</t>
    </r>
  </si>
  <si>
    <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</si>
  <si>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</si>
  <si>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</si>
  <si>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12</t>
    </r>
  </si>
  <si>
    <r>
      <t xml:space="preserve">   </t>
    </r>
    <r>
      <rPr>
        <sz val="12"/>
        <rFont val="ＭＳ 明朝"/>
        <family val="1"/>
      </rPr>
      <t xml:space="preserve">         </t>
    </r>
    <r>
      <rPr>
        <sz val="12"/>
        <rFont val="ＭＳ 明朝"/>
        <family val="1"/>
      </rPr>
      <t>1</t>
    </r>
    <r>
      <rPr>
        <sz val="12"/>
        <rFont val="ＭＳ 明朝"/>
        <family val="1"/>
      </rPr>
      <t>2</t>
    </r>
    <r>
      <rPr>
        <sz val="12"/>
        <rFont val="ＭＳ 明朝"/>
        <family val="1"/>
      </rPr>
      <t xml:space="preserve"> 年</t>
    </r>
    <r>
      <rPr>
        <sz val="12"/>
        <rFont val="ＭＳ 明朝"/>
        <family val="1"/>
      </rPr>
      <t xml:space="preserve"> </t>
    </r>
    <r>
      <rPr>
        <sz val="12"/>
        <rFont val="ＭＳ 明朝"/>
        <family val="1"/>
      </rPr>
      <t>１月</t>
    </r>
  </si>
  <si>
    <r>
      <t xml:space="preserve">       </t>
    </r>
    <r>
      <rPr>
        <sz val="12"/>
        <rFont val="ＭＳ 明朝"/>
        <family val="1"/>
      </rPr>
      <t xml:space="preserve">           </t>
    </r>
    <r>
      <rPr>
        <sz val="12"/>
        <rFont val="ＭＳ 明朝"/>
        <family val="1"/>
      </rPr>
      <t>２</t>
    </r>
  </si>
  <si>
    <r>
      <t xml:space="preserve">      </t>
    </r>
    <r>
      <rPr>
        <sz val="12"/>
        <rFont val="ＭＳ 明朝"/>
        <family val="1"/>
      </rPr>
      <t xml:space="preserve">            </t>
    </r>
    <r>
      <rPr>
        <sz val="12"/>
        <rFont val="ＭＳ 明朝"/>
        <family val="1"/>
      </rPr>
      <t>３</t>
    </r>
  </si>
  <si>
    <r>
      <t>新規</t>
    </r>
    <r>
      <rPr>
        <sz val="12"/>
        <rFont val="ＭＳ 明朝"/>
        <family val="1"/>
      </rPr>
      <t>求</t>
    </r>
    <r>
      <rPr>
        <sz val="12"/>
        <rFont val="ＭＳ 明朝"/>
        <family val="1"/>
      </rPr>
      <t>職申</t>
    </r>
    <r>
      <rPr>
        <sz val="12"/>
        <rFont val="ＭＳ 明朝"/>
        <family val="1"/>
      </rPr>
      <t>込</t>
    </r>
    <r>
      <rPr>
        <sz val="12"/>
        <rFont val="ＭＳ 明朝"/>
        <family val="1"/>
      </rPr>
      <t>件</t>
    </r>
    <r>
      <rPr>
        <sz val="12"/>
        <rFont val="ＭＳ 明朝"/>
        <family val="1"/>
      </rPr>
      <t>数</t>
    </r>
  </si>
  <si>
    <r>
      <t>月間</t>
    </r>
    <r>
      <rPr>
        <sz val="12"/>
        <rFont val="ＭＳ 明朝"/>
        <family val="1"/>
      </rPr>
      <t>有</t>
    </r>
    <r>
      <rPr>
        <sz val="12"/>
        <rFont val="ＭＳ 明朝"/>
        <family val="1"/>
      </rPr>
      <t>効求職者数</t>
    </r>
  </si>
  <si>
    <t>就　職　件　数</t>
  </si>
  <si>
    <r>
      <t>新</t>
    </r>
    <r>
      <rPr>
        <sz val="12"/>
        <rFont val="ＭＳ 明朝"/>
        <family val="1"/>
      </rPr>
      <t>規</t>
    </r>
    <r>
      <rPr>
        <sz val="12"/>
        <rFont val="ＭＳ 明朝"/>
        <family val="1"/>
      </rPr>
      <t>求人数</t>
    </r>
  </si>
  <si>
    <r>
      <t>原　 数　</t>
    </r>
    <r>
      <rPr>
        <sz val="12"/>
        <rFont val="ＭＳ 明朝"/>
        <family val="1"/>
      </rPr>
      <t xml:space="preserve"> </t>
    </r>
    <r>
      <rPr>
        <sz val="12"/>
        <rFont val="ＭＳ 明朝"/>
        <family val="1"/>
      </rPr>
      <t>値</t>
    </r>
  </si>
  <si>
    <t>労働及び賃金　165</t>
  </si>
  <si>
    <t>求　　　　　　　　　　職</t>
  </si>
  <si>
    <t>就　　　　　　　　　　職</t>
  </si>
  <si>
    <t>充　　　　　　　　足</t>
  </si>
  <si>
    <r>
      <t>充　 足　</t>
    </r>
    <r>
      <rPr>
        <sz val="12"/>
        <rFont val="ＭＳ 明朝"/>
        <family val="1"/>
      </rPr>
      <t xml:space="preserve"> </t>
    </r>
    <r>
      <rPr>
        <sz val="12"/>
        <rFont val="ＭＳ 明朝"/>
        <family val="1"/>
      </rPr>
      <t>数</t>
    </r>
  </si>
  <si>
    <t>166  労働及び賃金</t>
  </si>
  <si>
    <r>
      <t xml:space="preserve">注　 </t>
    </r>
    <r>
      <rPr>
        <sz val="12"/>
        <rFont val="ＭＳ 明朝"/>
        <family val="1"/>
      </rPr>
      <t xml:space="preserve"> </t>
    </r>
    <r>
      <rPr>
        <sz val="12"/>
        <rFont val="ＭＳ 明朝"/>
        <family val="1"/>
      </rPr>
      <t>ポはポイント数</t>
    </r>
  </si>
  <si>
    <t>ポ</t>
  </si>
  <si>
    <t>11</t>
  </si>
  <si>
    <t>10</t>
  </si>
  <si>
    <t>年   度</t>
  </si>
  <si>
    <t>有効求人倍率</t>
  </si>
  <si>
    <t>就 職 件 数</t>
  </si>
  <si>
    <r>
      <t>月間有効　　　　　求 人</t>
    </r>
    <r>
      <rPr>
        <sz val="12"/>
        <rFont val="ＭＳ 明朝"/>
        <family val="1"/>
      </rPr>
      <t xml:space="preserve"> </t>
    </r>
    <r>
      <rPr>
        <sz val="12"/>
        <rFont val="ＭＳ 明朝"/>
        <family val="1"/>
      </rPr>
      <t>数</t>
    </r>
  </si>
  <si>
    <t>新規求人数</t>
  </si>
  <si>
    <t>月間有効　　　　　　求職者数</t>
  </si>
  <si>
    <t>新規求職　　　　申込件数</t>
  </si>
  <si>
    <t>項   目</t>
  </si>
  <si>
    <t>（単位：件、人、倍）</t>
  </si>
  <si>
    <t>（４）　パ ー ト タ イ ム 職 業 紹 介 状 況</t>
  </si>
  <si>
    <t>９１　職　業　紹　介　状　況（つづき）</t>
  </si>
  <si>
    <t>資料　石川県統計課「毎月勤労統計調査地方調査」</t>
  </si>
  <si>
    <t>X</t>
  </si>
  <si>
    <r>
      <t xml:space="preserve">       </t>
    </r>
    <r>
      <rPr>
        <sz val="12"/>
        <rFont val="ＭＳ 明朝"/>
        <family val="1"/>
      </rPr>
      <t xml:space="preserve"> </t>
    </r>
    <r>
      <rPr>
        <sz val="12"/>
        <rFont val="ＭＳ 明朝"/>
        <family val="1"/>
      </rPr>
      <t>12</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</si>
  <si>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</si>
  <si>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10</t>
    </r>
  </si>
  <si>
    <r>
      <t>　　　</t>
    </r>
    <r>
      <rPr>
        <sz val="12"/>
        <rFont val="ＭＳ 明朝"/>
        <family val="1"/>
      </rPr>
      <t xml:space="preserve">  </t>
    </r>
    <r>
      <rPr>
        <sz val="12"/>
        <rFont val="ＭＳ 明朝"/>
        <family val="1"/>
      </rPr>
      <t>９　</t>
    </r>
  </si>
  <si>
    <r>
      <t>　　　</t>
    </r>
    <r>
      <rPr>
        <sz val="12"/>
        <rFont val="ＭＳ 明朝"/>
        <family val="1"/>
      </rPr>
      <t xml:space="preserve">  </t>
    </r>
    <r>
      <rPr>
        <sz val="12"/>
        <rFont val="ＭＳ 明朝"/>
        <family val="1"/>
      </rPr>
      <t>８　</t>
    </r>
  </si>
  <si>
    <r>
      <t>　　　</t>
    </r>
    <r>
      <rPr>
        <sz val="12"/>
        <rFont val="ＭＳ 明朝"/>
        <family val="1"/>
      </rPr>
      <t xml:space="preserve">  </t>
    </r>
    <r>
      <rPr>
        <sz val="12"/>
        <rFont val="ＭＳ 明朝"/>
        <family val="1"/>
      </rPr>
      <t>７　</t>
    </r>
  </si>
  <si>
    <r>
      <t>　　　</t>
    </r>
    <r>
      <rPr>
        <sz val="12"/>
        <rFont val="ＭＳ 明朝"/>
        <family val="1"/>
      </rPr>
      <t xml:space="preserve">  </t>
    </r>
    <r>
      <rPr>
        <sz val="12"/>
        <rFont val="ＭＳ 明朝"/>
        <family val="1"/>
      </rPr>
      <t>６　</t>
    </r>
  </si>
  <si>
    <r>
      <t>　　　</t>
    </r>
    <r>
      <rPr>
        <sz val="12"/>
        <rFont val="ＭＳ 明朝"/>
        <family val="1"/>
      </rPr>
      <t xml:space="preserve">  </t>
    </r>
    <r>
      <rPr>
        <sz val="12"/>
        <rFont val="ＭＳ 明朝"/>
        <family val="1"/>
      </rPr>
      <t>５　</t>
    </r>
  </si>
  <si>
    <r>
      <t>　　　</t>
    </r>
    <r>
      <rPr>
        <sz val="12"/>
        <rFont val="ＭＳ 明朝"/>
        <family val="1"/>
      </rPr>
      <t xml:space="preserve">  </t>
    </r>
    <r>
      <rPr>
        <sz val="12"/>
        <rFont val="ＭＳ 明朝"/>
        <family val="1"/>
      </rPr>
      <t>４　</t>
    </r>
  </si>
  <si>
    <r>
      <t>　　</t>
    </r>
    <r>
      <rPr>
        <sz val="12"/>
        <rFont val="ＭＳ 明朝"/>
        <family val="1"/>
      </rPr>
      <t xml:space="preserve">    </t>
    </r>
    <r>
      <rPr>
        <sz val="12"/>
        <rFont val="ＭＳ 明朝"/>
        <family val="1"/>
      </rPr>
      <t>３</t>
    </r>
  </si>
  <si>
    <r>
      <t>　</t>
    </r>
    <r>
      <rPr>
        <sz val="12"/>
        <rFont val="ＭＳ 明朝"/>
        <family val="1"/>
      </rPr>
      <t xml:space="preserve">      </t>
    </r>
    <r>
      <rPr>
        <sz val="12"/>
        <rFont val="ＭＳ 明朝"/>
        <family val="1"/>
      </rPr>
      <t>２</t>
    </r>
  </si>
  <si>
    <r>
      <t>平成1</t>
    </r>
    <r>
      <rPr>
        <sz val="12"/>
        <rFont val="ＭＳ 明朝"/>
        <family val="1"/>
      </rPr>
      <t>1</t>
    </r>
    <r>
      <rPr>
        <sz val="12"/>
        <rFont val="ＭＳ 明朝"/>
        <family val="1"/>
      </rPr>
      <t>年１月</t>
    </r>
  </si>
  <si>
    <t>X</t>
  </si>
  <si>
    <t xml:space="preserve">      11</t>
  </si>
  <si>
    <t xml:space="preserve">       10</t>
  </si>
  <si>
    <t xml:space="preserve">       ９</t>
  </si>
  <si>
    <r>
      <t xml:space="preserve">       </t>
    </r>
    <r>
      <rPr>
        <sz val="12"/>
        <rFont val="ＭＳ 明朝"/>
        <family val="1"/>
      </rPr>
      <t>８</t>
    </r>
  </si>
  <si>
    <r>
      <t>平 成</t>
    </r>
    <r>
      <rPr>
        <sz val="12"/>
        <rFont val="ＭＳ 明朝"/>
        <family val="1"/>
      </rPr>
      <t xml:space="preserve">  </t>
    </r>
    <r>
      <rPr>
        <sz val="12"/>
        <rFont val="ＭＳ 明朝"/>
        <family val="1"/>
      </rPr>
      <t>７</t>
    </r>
    <r>
      <rPr>
        <sz val="12"/>
        <rFont val="ＭＳ 明朝"/>
        <family val="1"/>
      </rPr>
      <t xml:space="preserve"> </t>
    </r>
    <r>
      <rPr>
        <sz val="12"/>
        <rFont val="ＭＳ 明朝"/>
        <family val="1"/>
      </rPr>
      <t>年</t>
    </r>
  </si>
  <si>
    <t>雇用指数</t>
  </si>
  <si>
    <t xml:space="preserve">       ８</t>
  </si>
  <si>
    <t>実質賃金指数</t>
  </si>
  <si>
    <t>名目賃金指数</t>
  </si>
  <si>
    <t>サービ　　　　　ス　業</t>
  </si>
  <si>
    <t>金融・      保険業</t>
  </si>
  <si>
    <t>卸  売・　　　小売業、　　　飲 食 店</t>
  </si>
  <si>
    <t>運輸・　　　　　通信業</t>
  </si>
  <si>
    <t>電気・ガス　　　　・熱供給・　　　水　道　業</t>
  </si>
  <si>
    <t>調査産業計　　（サービス　　　　業を除く）</t>
  </si>
  <si>
    <t>調   査 　　　 産業計</t>
  </si>
  <si>
    <t>年次及び月次</t>
  </si>
  <si>
    <t>（平成７年＝１００）</t>
  </si>
  <si>
    <t>常用労働者30人以上を雇用する事業所について平均したものである。</t>
  </si>
  <si>
    <t>本表以下96表までは鉱業、不動産業は調査対象が少なく公表してないが調査産業計には含まれている。</t>
  </si>
  <si>
    <t>９２　　産　業　大　分　類　別　賃　金　指　数　及　び　雇　用　指　数</t>
  </si>
  <si>
    <t>労働及び賃金　167</t>
  </si>
  <si>
    <t xml:space="preserve">  ２　ポはポイント数</t>
  </si>
  <si>
    <t>注１　就職率＝就職件数／新規求職者数×100</t>
  </si>
  <si>
    <t>中高年齢者の就職率</t>
  </si>
  <si>
    <t>職</t>
  </si>
  <si>
    <r>
      <t>中高年齢者の占める　　　割合（②／①×1</t>
    </r>
    <r>
      <rPr>
        <sz val="12"/>
        <rFont val="ＭＳ 明朝"/>
        <family val="1"/>
      </rPr>
      <t>00）</t>
    </r>
  </si>
  <si>
    <t>パ － ト タ イ ム</t>
  </si>
  <si>
    <t>臨　 時 　季　 節</t>
  </si>
  <si>
    <t>常　　   　　　用</t>
  </si>
  <si>
    <t>就</t>
  </si>
  <si>
    <t>②うち中高年齢者数</t>
  </si>
  <si>
    <t>①就職件数（全数）</t>
  </si>
  <si>
    <t>求</t>
  </si>
  <si>
    <t>①新規求職者（全数）</t>
  </si>
  <si>
    <r>
      <t xml:space="preserve"> 項</t>
    </r>
    <r>
      <rPr>
        <sz val="12"/>
        <rFont val="ＭＳ 明朝"/>
        <family val="1"/>
      </rPr>
      <t xml:space="preserve">    </t>
    </r>
    <r>
      <rPr>
        <sz val="12"/>
        <rFont val="ＭＳ 明朝"/>
        <family val="1"/>
      </rPr>
      <t xml:space="preserve">  目</t>
    </r>
  </si>
  <si>
    <r>
      <t>1</t>
    </r>
    <r>
      <rPr>
        <sz val="12"/>
        <rFont val="ＭＳ 明朝"/>
        <family val="1"/>
      </rPr>
      <t>0</t>
    </r>
    <r>
      <rPr>
        <sz val="12"/>
        <rFont val="ＭＳ 明朝"/>
        <family val="1"/>
      </rPr>
      <t>年度</t>
    </r>
  </si>
  <si>
    <r>
      <t xml:space="preserve">年 </t>
    </r>
    <r>
      <rPr>
        <sz val="12"/>
        <rFont val="ＭＳ 明朝"/>
        <family val="1"/>
      </rPr>
      <t xml:space="preserve">   </t>
    </r>
    <r>
      <rPr>
        <sz val="12"/>
        <rFont val="ＭＳ 明朝"/>
        <family val="1"/>
      </rPr>
      <t xml:space="preserve">  度</t>
    </r>
  </si>
  <si>
    <t>（５）　中 高 年 齢 者 求 職 ・ 就 職 状 況</t>
  </si>
  <si>
    <t>対前年度増減率</t>
  </si>
  <si>
    <t>平　 成 　７ 　年 　度</t>
  </si>
  <si>
    <t>対 前 年 度 増 減 率</t>
  </si>
  <si>
    <t>168  労働及び賃金</t>
  </si>
  <si>
    <r>
      <t xml:space="preserve">      </t>
    </r>
    <r>
      <rPr>
        <sz val="12"/>
        <rFont val="ＭＳ 明朝"/>
        <family val="1"/>
      </rPr>
      <t xml:space="preserve">  </t>
    </r>
    <r>
      <rPr>
        <sz val="12"/>
        <rFont val="ＭＳ 明朝"/>
        <family val="1"/>
      </rPr>
      <t>12</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</si>
  <si>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</si>
  <si>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10　</t>
    </r>
  </si>
  <si>
    <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</si>
  <si>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</si>
  <si>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</si>
  <si>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</si>
  <si>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</si>
  <si>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４</t>
    </r>
  </si>
  <si>
    <r>
      <t xml:space="preserve"> 　</t>
    </r>
    <r>
      <rPr>
        <sz val="12"/>
        <rFont val="ＭＳ 明朝"/>
        <family val="1"/>
      </rPr>
      <t xml:space="preserve">     </t>
    </r>
    <r>
      <rPr>
        <sz val="12"/>
        <rFont val="ＭＳ 明朝"/>
        <family val="1"/>
      </rPr>
      <t>３</t>
    </r>
  </si>
  <si>
    <r>
      <t xml:space="preserve"> 　</t>
    </r>
    <r>
      <rPr>
        <sz val="12"/>
        <rFont val="ＭＳ 明朝"/>
        <family val="1"/>
      </rPr>
      <t xml:space="preserve">     </t>
    </r>
    <r>
      <rPr>
        <sz val="12"/>
        <rFont val="ＭＳ 明朝"/>
        <family val="1"/>
      </rPr>
      <t>２</t>
    </r>
  </si>
  <si>
    <t xml:space="preserve">    11</t>
  </si>
  <si>
    <t xml:space="preserve">    10</t>
  </si>
  <si>
    <t>平成９年平均</t>
  </si>
  <si>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10　</t>
    </r>
  </si>
  <si>
    <r>
      <t xml:space="preserve"> </t>
    </r>
    <r>
      <rPr>
        <sz val="12"/>
        <rFont val="ＭＳ 明朝"/>
        <family val="1"/>
      </rPr>
      <t xml:space="preserve">       </t>
    </r>
    <r>
      <rPr>
        <sz val="12"/>
        <rFont val="ＭＳ 明朝"/>
        <family val="1"/>
      </rPr>
      <t>２</t>
    </r>
  </si>
  <si>
    <t xml:space="preserve">   11</t>
  </si>
  <si>
    <t>合計</t>
  </si>
  <si>
    <t>特別給与</t>
  </si>
  <si>
    <t>定期給与</t>
  </si>
  <si>
    <t>現金給与　　　　　　　総　　額</t>
  </si>
  <si>
    <t>現金給与　　　　総　　額</t>
  </si>
  <si>
    <t>年　次　　　　　及び月次</t>
  </si>
  <si>
    <t>その他のサービス業</t>
  </si>
  <si>
    <t>教　　　　　　　育</t>
  </si>
  <si>
    <t>医　　　療　　　業</t>
  </si>
  <si>
    <t>旅館・その他の宿泊所</t>
  </si>
  <si>
    <t>サ ー ビ ス 業 計</t>
  </si>
  <si>
    <t>そ の 他 の 製 造 業</t>
  </si>
  <si>
    <t>電気機械器具製造業</t>
  </si>
  <si>
    <t>一般機械器具製造業</t>
  </si>
  <si>
    <t>金 属 製 品 製 造 業</t>
  </si>
  <si>
    <t>窯 業・土石製品製造業</t>
  </si>
  <si>
    <t>出版・印刷・同関連産業</t>
  </si>
  <si>
    <t>衣服・その他の繊維製品製造業</t>
  </si>
  <si>
    <t>繊　   維   　工   　業</t>
  </si>
  <si>
    <t>食 料 品・たばこ製造業</t>
  </si>
  <si>
    <t>製　　造　　業　　計</t>
  </si>
  <si>
    <t>サ　　　　　　　　　　ー　　　　　　　　　　ビ　　　　　　　　　　ス　　　　　　　　　　業</t>
  </si>
  <si>
    <r>
      <t>金　 融 ・保 　険</t>
    </r>
    <r>
      <rPr>
        <sz val="12"/>
        <rFont val="ＭＳ 明朝"/>
        <family val="1"/>
      </rPr>
      <t xml:space="preserve"> </t>
    </r>
    <r>
      <rPr>
        <sz val="12"/>
        <rFont val="ＭＳ 明朝"/>
        <family val="1"/>
      </rPr>
      <t xml:space="preserve">  業</t>
    </r>
  </si>
  <si>
    <t>卸 売・小売業 、飲食店</t>
  </si>
  <si>
    <t>運  輸 ・ 通  信  業</t>
  </si>
  <si>
    <t>電気・ガス・熱供給・水道業</t>
  </si>
  <si>
    <t>製　　　　　　　　　　　　　　　　　　　　　　　造　　　　　　　　　　　　　　　　　　　　　　　業</t>
  </si>
  <si>
    <t>建　  　設　  　業</t>
  </si>
  <si>
    <t>調　 査　 産　 業　 計</t>
  </si>
  <si>
    <t>産業分類</t>
  </si>
  <si>
    <t>(単位：円)</t>
  </si>
  <si>
    <t>（規模30人以上）</t>
  </si>
  <si>
    <t>９３　　産 業 大 分 類（ 製 造 業 、サ ー ビ ス 業 ― 中 分 類 ）別 性 別 常 用 労 働 者 １ 人 平 均 月 間 現 金 給 与 額   (つづき）</t>
  </si>
  <si>
    <t>９３　　産 業 大 分 類（ 製 造 業 、サ ー ビ ス 業 ― 中 分 類 ）別 性 別 常 用 労 働 者 １ 人 平 均 月 間 現 金 給 与 額</t>
  </si>
  <si>
    <r>
      <t>調</t>
    </r>
    <r>
      <rPr>
        <sz val="12"/>
        <rFont val="ＭＳ 明朝"/>
        <family val="1"/>
      </rPr>
      <t>査</t>
    </r>
    <r>
      <rPr>
        <sz val="12"/>
        <rFont val="ＭＳ 明朝"/>
        <family val="1"/>
      </rPr>
      <t>産</t>
    </r>
    <r>
      <rPr>
        <sz val="12"/>
        <rFont val="ＭＳ 明朝"/>
        <family val="1"/>
      </rPr>
      <t>業</t>
    </r>
    <r>
      <rPr>
        <sz val="12"/>
        <rFont val="ＭＳ 明朝"/>
        <family val="1"/>
      </rPr>
      <t>計</t>
    </r>
    <r>
      <rPr>
        <sz val="12"/>
        <rFont val="ＭＳ 明朝"/>
        <family val="1"/>
      </rPr>
      <t>（サービス業を除く）</t>
    </r>
  </si>
  <si>
    <t>労働及び賃金　169</t>
  </si>
  <si>
    <t>170  労働及び賃金</t>
  </si>
  <si>
    <t>労働及び賃金　171</t>
  </si>
  <si>
    <t>172  労働及び賃金</t>
  </si>
  <si>
    <t>労働及び賃金　173</t>
  </si>
  <si>
    <t>174  労働及び賃金</t>
  </si>
  <si>
    <t>資料　石川県統計課「毎月勤労統計調査地方調査」</t>
  </si>
  <si>
    <t xml:space="preserve">        12</t>
  </si>
  <si>
    <t xml:space="preserve">        11</t>
  </si>
  <si>
    <r>
      <t xml:space="preserve"> 　     </t>
    </r>
    <r>
      <rPr>
        <sz val="12"/>
        <rFont val="ＭＳ 明朝"/>
        <family val="1"/>
      </rPr>
      <t>10</t>
    </r>
  </si>
  <si>
    <t xml:space="preserve"> 　     ９</t>
  </si>
  <si>
    <t xml:space="preserve"> 　     ８</t>
  </si>
  <si>
    <t xml:space="preserve"> 　     ７</t>
  </si>
  <si>
    <t xml:space="preserve"> 　     ６</t>
  </si>
  <si>
    <t xml:space="preserve"> 　     ５</t>
  </si>
  <si>
    <t xml:space="preserve"> 　     ４</t>
  </si>
  <si>
    <t xml:space="preserve"> 　     ３</t>
  </si>
  <si>
    <t xml:space="preserve"> 　     ２</t>
  </si>
  <si>
    <t>平成11年１月</t>
  </si>
  <si>
    <r>
      <t>平成</t>
    </r>
    <r>
      <rPr>
        <b/>
        <sz val="12"/>
        <rFont val="ＭＳ ゴシック"/>
        <family val="3"/>
      </rPr>
      <t>１１</t>
    </r>
    <r>
      <rPr>
        <b/>
        <sz val="12"/>
        <color indexed="9"/>
        <rFont val="ＭＳ ゴシック"/>
        <family val="3"/>
      </rPr>
      <t>年平均</t>
    </r>
  </si>
  <si>
    <r>
      <t>平成</t>
    </r>
    <r>
      <rPr>
        <sz val="12"/>
        <rFont val="ＭＳ 明朝"/>
        <family val="1"/>
      </rPr>
      <t>１０</t>
    </r>
    <r>
      <rPr>
        <sz val="12"/>
        <color indexed="9"/>
        <rFont val="ＭＳ 明朝"/>
        <family val="1"/>
      </rPr>
      <t>年平均</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</si>
  <si>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12</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</si>
  <si>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</si>
  <si>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10　</t>
    </r>
  </si>
  <si>
    <t>及び月次</t>
  </si>
  <si>
    <t>年  次</t>
  </si>
  <si>
    <t>所定外労　働時　間</t>
  </si>
  <si>
    <t>所定内労　働時　間</t>
  </si>
  <si>
    <t>総実労働時間</t>
  </si>
  <si>
    <t>出　勤日　数</t>
  </si>
  <si>
    <t>教　　　　　　　　育</t>
  </si>
  <si>
    <t>医　　　　療　　　　業</t>
  </si>
  <si>
    <t>サ　ー　ビ　ス　業　計</t>
  </si>
  <si>
    <t xml:space="preserve">そ の 他 の 製 造 業 </t>
  </si>
  <si>
    <t>出版・印刷・同関連産業</t>
  </si>
  <si>
    <t>衣服・その他の繊維製品製造業</t>
  </si>
  <si>
    <t>繊　　維　　工　　業</t>
  </si>
  <si>
    <t>食料品・たばこ製造業</t>
  </si>
  <si>
    <t>製　　造　　業　　計</t>
  </si>
  <si>
    <t>サ　　　　　　　　　　　　ー　　　　　　　　　　　　ビ　　　　　　　　　　　　ス　　　　　　　　　　　　業</t>
  </si>
  <si>
    <t>金　融・保　険　業</t>
  </si>
  <si>
    <t>運　 輸 ・ 通 　信 　業</t>
  </si>
  <si>
    <t>製　　　　　　　　　　　　　　　　　　　　造　　　　　　　　　　　　　　　　　　　　業</t>
  </si>
  <si>
    <t>建　　　設　　　業</t>
  </si>
  <si>
    <r>
      <t>調 査</t>
    </r>
    <r>
      <rPr>
        <sz val="12"/>
        <rFont val="ＭＳ 明朝"/>
        <family val="1"/>
      </rPr>
      <t xml:space="preserve"> </t>
    </r>
    <r>
      <rPr>
        <sz val="12"/>
        <rFont val="ＭＳ 明朝"/>
        <family val="1"/>
      </rPr>
      <t>産</t>
    </r>
    <r>
      <rPr>
        <sz val="12"/>
        <rFont val="ＭＳ 明朝"/>
        <family val="1"/>
      </rPr>
      <t xml:space="preserve"> </t>
    </r>
    <r>
      <rPr>
        <sz val="12"/>
        <rFont val="ＭＳ 明朝"/>
        <family val="1"/>
      </rPr>
      <t>業</t>
    </r>
    <r>
      <rPr>
        <sz val="12"/>
        <rFont val="ＭＳ 明朝"/>
        <family val="1"/>
      </rPr>
      <t xml:space="preserve"> </t>
    </r>
    <r>
      <rPr>
        <sz val="12"/>
        <rFont val="ＭＳ 明朝"/>
        <family val="1"/>
      </rPr>
      <t>計</t>
    </r>
    <r>
      <rPr>
        <sz val="12"/>
        <rFont val="ＭＳ 明朝"/>
        <family val="1"/>
      </rPr>
      <t xml:space="preserve">              </t>
    </r>
    <r>
      <rPr>
        <sz val="12"/>
        <rFont val="ＭＳ 明朝"/>
        <family val="1"/>
      </rPr>
      <t>（サービス業を除く）</t>
    </r>
  </si>
  <si>
    <t>調　査　産　業　計</t>
  </si>
  <si>
    <t>（単位：日、時間）</t>
  </si>
  <si>
    <t>９４　産業大分類（製造業、サービス業―中分類）別性別常用労働者１人平均月間出勤日数及び実労働時間数(つづき）</t>
  </si>
  <si>
    <t>９４　産業大分類（製造業、サービス業―中分類）別性別常用労働者１人平均月間出勤日数及び実労働時間数</t>
  </si>
  <si>
    <t>労働及び賃金　175</t>
  </si>
  <si>
    <t>176  労働及び賃金</t>
  </si>
  <si>
    <t>労働及び賃金　177</t>
  </si>
  <si>
    <t>178  労働及び賃金</t>
  </si>
  <si>
    <t>労働及び賃金　179</t>
  </si>
  <si>
    <t>180  労働及び賃金</t>
  </si>
  <si>
    <t xml:space="preserve">        12</t>
  </si>
  <si>
    <t xml:space="preserve">        11</t>
  </si>
  <si>
    <t xml:space="preserve">        10　</t>
  </si>
  <si>
    <t xml:space="preserve"> 　　　 ９</t>
  </si>
  <si>
    <t xml:space="preserve"> 　　   ８</t>
  </si>
  <si>
    <t xml:space="preserve"> 　　   ７</t>
  </si>
  <si>
    <t xml:space="preserve"> 　　   ６</t>
  </si>
  <si>
    <t xml:space="preserve"> 　　   ５</t>
  </si>
  <si>
    <t xml:space="preserve"> 　     ４</t>
  </si>
  <si>
    <t xml:space="preserve">        ３</t>
  </si>
  <si>
    <r>
      <t xml:space="preserve">     </t>
    </r>
    <r>
      <rPr>
        <sz val="12"/>
        <rFont val="ＭＳ 明朝"/>
        <family val="1"/>
      </rPr>
      <t xml:space="preserve"> </t>
    </r>
    <r>
      <rPr>
        <sz val="12"/>
        <rFont val="ＭＳ 明朝"/>
        <family val="1"/>
      </rPr>
      <t xml:space="preserve">  ２</t>
    </r>
  </si>
  <si>
    <r>
      <t xml:space="preserve">    </t>
    </r>
    <r>
      <rPr>
        <sz val="12"/>
        <rFont val="ＭＳ 明朝"/>
        <family val="1"/>
      </rPr>
      <t>10</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</si>
  <si>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</si>
  <si>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</si>
  <si>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</si>
  <si>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</si>
  <si>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５</t>
    </r>
  </si>
  <si>
    <r>
      <t xml:space="preserve">        </t>
    </r>
    <r>
      <rPr>
        <sz val="12"/>
        <rFont val="ＭＳ 明朝"/>
        <family val="1"/>
      </rPr>
      <t>３</t>
    </r>
  </si>
  <si>
    <r>
      <t xml:space="preserve">        </t>
    </r>
    <r>
      <rPr>
        <sz val="12"/>
        <rFont val="ＭＳ 明朝"/>
        <family val="1"/>
      </rPr>
      <t>２</t>
    </r>
  </si>
  <si>
    <t>その他の　　　　 サービス業</t>
  </si>
  <si>
    <t>教育</t>
  </si>
  <si>
    <t>医療業</t>
  </si>
  <si>
    <t>旅館・　　　その他の　　　宿泊所</t>
  </si>
  <si>
    <t>サ ー ビ      ス業計</t>
  </si>
  <si>
    <t>その他の    製造業</t>
  </si>
  <si>
    <r>
      <t>電気機械　　 器具　</t>
    </r>
    <r>
      <rPr>
        <sz val="12"/>
        <rFont val="ＭＳ 明朝"/>
        <family val="1"/>
      </rPr>
      <t xml:space="preserve"> </t>
    </r>
    <r>
      <rPr>
        <sz val="12"/>
        <rFont val="ＭＳ 明朝"/>
        <family val="1"/>
      </rPr>
      <t>　製造業</t>
    </r>
  </si>
  <si>
    <r>
      <t xml:space="preserve">一般機械 </t>
    </r>
    <r>
      <rPr>
        <sz val="12"/>
        <rFont val="ＭＳ 明朝"/>
        <family val="1"/>
      </rPr>
      <t xml:space="preserve">    </t>
    </r>
    <r>
      <rPr>
        <sz val="12"/>
        <rFont val="ＭＳ 明朝"/>
        <family val="1"/>
      </rPr>
      <t>器</t>
    </r>
    <r>
      <rPr>
        <sz val="12"/>
        <rFont val="ＭＳ 明朝"/>
        <family val="1"/>
      </rPr>
      <t>具　　　製造業</t>
    </r>
  </si>
  <si>
    <r>
      <t xml:space="preserve">金属製品 </t>
    </r>
    <r>
      <rPr>
        <sz val="12"/>
        <rFont val="ＭＳ 明朝"/>
        <family val="1"/>
      </rPr>
      <t xml:space="preserve">   </t>
    </r>
    <r>
      <rPr>
        <sz val="12"/>
        <rFont val="ＭＳ 明朝"/>
        <family val="1"/>
      </rPr>
      <t>製造業</t>
    </r>
  </si>
  <si>
    <t>窯業・土石　　　製品製造業</t>
  </si>
  <si>
    <t>出版・印刷　　　　同関連産業</t>
  </si>
  <si>
    <t>衣服・その他の繊維製品        製造業</t>
  </si>
  <si>
    <t>繊維 　　　工業</t>
  </si>
  <si>
    <t>食料品・　　　たばこ　　　製造業</t>
  </si>
  <si>
    <t>製造業計</t>
  </si>
  <si>
    <t>サ　　ー 　　ビ　　ス　　業</t>
  </si>
  <si>
    <t>金融・    保険業</t>
  </si>
  <si>
    <r>
      <t xml:space="preserve">卸 </t>
    </r>
    <r>
      <rPr>
        <sz val="12"/>
        <rFont val="ＭＳ 明朝"/>
        <family val="1"/>
      </rPr>
      <t xml:space="preserve"> </t>
    </r>
    <r>
      <rPr>
        <sz val="12"/>
        <rFont val="ＭＳ 明朝"/>
        <family val="1"/>
      </rPr>
      <t>売・    小売業、    飲食店</t>
    </r>
  </si>
  <si>
    <t>運 輸 ・    通信業</t>
  </si>
  <si>
    <t>電気・ガ    ス・熱供    給・水道業</t>
  </si>
  <si>
    <t>製　　　　　　　　　　　　造　　　　　　　　　　　業</t>
  </si>
  <si>
    <t>調査　  　　産業計　 　　（サービス     業を除く）</t>
  </si>
  <si>
    <t>調査　　　　産業計</t>
  </si>
  <si>
    <t>労働及び賃金　181</t>
  </si>
  <si>
    <t>９５　　産 業 大 分 類（製造業、サービス業―中分類）別 性 別 月 末 推 計 常 用 労 働 者 数</t>
  </si>
  <si>
    <t>182  労働及び賃金</t>
  </si>
  <si>
    <r>
      <t xml:space="preserve"> 　</t>
    </r>
    <r>
      <rPr>
        <sz val="12"/>
        <rFont val="ＭＳ 明朝"/>
        <family val="1"/>
      </rPr>
      <t xml:space="preserve"> </t>
    </r>
    <r>
      <rPr>
        <sz val="12"/>
        <rFont val="ＭＳ 明朝"/>
        <family val="1"/>
      </rPr>
      <t>　  ９</t>
    </r>
  </si>
  <si>
    <r>
      <t xml:space="preserve"> 　</t>
    </r>
    <r>
      <rPr>
        <sz val="12"/>
        <rFont val="ＭＳ 明朝"/>
        <family val="1"/>
      </rPr>
      <t xml:space="preserve"> </t>
    </r>
    <r>
      <rPr>
        <sz val="12"/>
        <rFont val="ＭＳ 明朝"/>
        <family val="1"/>
      </rPr>
      <t xml:space="preserve">    ８</t>
    </r>
  </si>
  <si>
    <r>
      <t xml:space="preserve"> 　</t>
    </r>
    <r>
      <rPr>
        <sz val="12"/>
        <rFont val="ＭＳ 明朝"/>
        <family val="1"/>
      </rPr>
      <t xml:space="preserve"> </t>
    </r>
    <r>
      <rPr>
        <sz val="12"/>
        <rFont val="ＭＳ 明朝"/>
        <family val="1"/>
      </rPr>
      <t xml:space="preserve">    ７</t>
    </r>
  </si>
  <si>
    <r>
      <t xml:space="preserve"> 　</t>
    </r>
    <r>
      <rPr>
        <sz val="12"/>
        <rFont val="ＭＳ 明朝"/>
        <family val="1"/>
      </rPr>
      <t xml:space="preserve"> </t>
    </r>
    <r>
      <rPr>
        <sz val="12"/>
        <rFont val="ＭＳ 明朝"/>
        <family val="1"/>
      </rPr>
      <t xml:space="preserve">    ６</t>
    </r>
  </si>
  <si>
    <r>
      <t xml:space="preserve"> 　</t>
    </r>
    <r>
      <rPr>
        <sz val="12"/>
        <rFont val="ＭＳ 明朝"/>
        <family val="1"/>
      </rPr>
      <t xml:space="preserve"> </t>
    </r>
    <r>
      <rPr>
        <sz val="12"/>
        <rFont val="ＭＳ 明朝"/>
        <family val="1"/>
      </rPr>
      <t xml:space="preserve">    ５</t>
    </r>
  </si>
  <si>
    <t xml:space="preserve">        ２</t>
  </si>
  <si>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10　</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</si>
  <si>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</si>
  <si>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</si>
  <si>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</si>
  <si>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</si>
  <si>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</si>
  <si>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４</t>
    </r>
  </si>
  <si>
    <r>
      <t xml:space="preserve"> 　</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９</t>
    </r>
  </si>
  <si>
    <t>平成11年１月</t>
  </si>
  <si>
    <t>窯業・土石　　　製品　　　　製造業</t>
  </si>
  <si>
    <t>出版・印刷　　　　同関連　　　　産業</t>
  </si>
  <si>
    <t>衣服・その他    の繊維製品        製造業</t>
  </si>
  <si>
    <t>サ　　　　ー　　　　ビ　　　　ス　　　　業</t>
  </si>
  <si>
    <t>調査　  　　産業計　  　　（サービス　　  　業を除く）</t>
  </si>
  <si>
    <t>９６　　産 業 大 分 類（製造業、サービス業―中分類）別 性 別 月 末 推 計 パ ー ト タ イ ム 労 働 者 数</t>
  </si>
  <si>
    <t>労働及び賃金　183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</si>
</sst>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_ ;[Red]\-0.0\ "/>
    <numFmt numFmtId="179" formatCode="\(#,##0\)"/>
    <numFmt numFmtId="180" formatCode="0.00;[Red]0.00"/>
    <numFmt numFmtId="181" formatCode="0.0"/>
    <numFmt numFmtId="182" formatCode="0.00_ "/>
    <numFmt numFmtId="183" formatCode="0.0_ "/>
    <numFmt numFmtId="184" formatCode="#,##0.0"/>
  </numFmts>
  <fonts count="51">
    <font>
      <sz val="12"/>
      <name val="ＭＳ 明朝"/>
      <family val="1"/>
    </font>
    <font>
      <b/>
      <sz val="12"/>
      <name val="ＭＳ 明朝"/>
      <family val="1"/>
    </font>
    <font>
      <i/>
      <sz val="12"/>
      <name val="ＭＳ 明朝"/>
      <family val="1"/>
    </font>
    <font>
      <b/>
      <i/>
      <sz val="12"/>
      <name val="ＭＳ 明朝"/>
      <family val="1"/>
    </font>
    <font>
      <sz val="14"/>
      <name val="ＭＳ 明朝"/>
      <family val="1"/>
    </font>
    <font>
      <sz val="6"/>
      <name val="ＭＳ Ｐ明朝"/>
      <family val="1"/>
    </font>
    <font>
      <b/>
      <sz val="14"/>
      <name val="ＭＳ ゴシック"/>
      <family val="3"/>
    </font>
    <font>
      <b/>
      <sz val="12"/>
      <name val="ＭＳ ゴシック"/>
      <family val="3"/>
    </font>
    <font>
      <b/>
      <sz val="16"/>
      <name val="ＭＳ ゴシック"/>
      <family val="3"/>
    </font>
    <font>
      <sz val="6"/>
      <name val="ＭＳ 明朝"/>
      <family val="1"/>
    </font>
    <font>
      <sz val="11"/>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ＭＳ ゴシック"/>
      <family val="3"/>
    </font>
    <font>
      <sz val="12"/>
      <color indexed="9"/>
      <name val="ＭＳ 明朝"/>
      <family val="1"/>
    </font>
    <font>
      <sz val="12"/>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0"/>
      <name val="ＭＳ ゴシック"/>
      <family val="3"/>
    </font>
    <font>
      <sz val="12"/>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thin"/>
      <top>
        <color indexed="63"/>
      </top>
      <bottom>
        <color indexed="63"/>
      </bottom>
    </border>
    <border>
      <left style="thin">
        <color indexed="8"/>
      </left>
      <right>
        <color indexed="63"/>
      </right>
      <top>
        <color indexed="63"/>
      </top>
      <bottom style="thin">
        <color theme="1"/>
      </bottom>
    </border>
    <border>
      <left>
        <color indexed="63"/>
      </left>
      <right style="thin">
        <color indexed="8"/>
      </right>
      <top style="thin">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theme="1"/>
      </bottom>
    </border>
    <border>
      <left>
        <color indexed="63"/>
      </left>
      <right>
        <color indexed="63"/>
      </right>
      <top style="thin">
        <color theme="1"/>
      </top>
      <bottom>
        <color indexed="63"/>
      </bottom>
    </border>
    <border>
      <left>
        <color indexed="63"/>
      </left>
      <right>
        <color indexed="63"/>
      </right>
      <top>
        <color indexed="63"/>
      </top>
      <bottom style="medium">
        <color theme="1"/>
      </bottom>
    </border>
    <border>
      <left style="thin">
        <color indexed="8"/>
      </left>
      <right>
        <color indexed="63"/>
      </right>
      <top style="medium">
        <color theme="1"/>
      </top>
      <bottom>
        <color indexed="63"/>
      </bottom>
    </border>
    <border>
      <left>
        <color indexed="63"/>
      </left>
      <right>
        <color indexed="63"/>
      </right>
      <top style="medium">
        <color theme="1"/>
      </top>
      <bottom>
        <color indexed="63"/>
      </bottom>
    </border>
    <border>
      <left>
        <color indexed="63"/>
      </left>
      <right>
        <color indexed="63"/>
      </right>
      <top>
        <color indexed="63"/>
      </top>
      <bottom style="medium">
        <color indexed="8"/>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protection/>
    </xf>
    <xf numFmtId="0" fontId="48" fillId="32" borderId="0" applyNumberFormat="0" applyBorder="0" applyAlignment="0" applyProtection="0"/>
  </cellStyleXfs>
  <cellXfs count="444">
    <xf numFmtId="0" fontId="0" fillId="0" borderId="0" xfId="0" applyAlignment="1">
      <alignment/>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0" fillId="0" borderId="0" xfId="0" applyFont="1" applyFill="1" applyAlignment="1">
      <alignment vertical="center"/>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39" fontId="0" fillId="0" borderId="0" xfId="0" applyNumberFormat="1" applyFont="1" applyFill="1" applyAlignment="1" applyProtection="1">
      <alignment vertical="center"/>
      <protection/>
    </xf>
    <xf numFmtId="39" fontId="0" fillId="0" borderId="0"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lignment horizontal="right" vertical="center"/>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distributed" vertical="center"/>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horizontal="distributed" vertical="center"/>
      <protection/>
    </xf>
    <xf numFmtId="37" fontId="7" fillId="0" borderId="0" xfId="0" applyNumberFormat="1" applyFont="1" applyFill="1" applyAlignment="1" applyProtection="1">
      <alignment vertical="center"/>
      <protection/>
    </xf>
    <xf numFmtId="37" fontId="7" fillId="0" borderId="0" xfId="0" applyNumberFormat="1" applyFont="1" applyFill="1" applyBorder="1" applyAlignment="1" applyProtection="1">
      <alignment vertical="center"/>
      <protection/>
    </xf>
    <xf numFmtId="0" fontId="7" fillId="0" borderId="0" xfId="0" applyFont="1" applyFill="1" applyAlignment="1">
      <alignment vertical="center"/>
    </xf>
    <xf numFmtId="0" fontId="7" fillId="0" borderId="0" xfId="0" applyFont="1" applyFill="1" applyAlignment="1" applyProtection="1">
      <alignment vertical="center"/>
      <protection/>
    </xf>
    <xf numFmtId="0" fontId="7" fillId="0" borderId="13"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39" fontId="7" fillId="0" borderId="0" xfId="0" applyNumberFormat="1" applyFont="1" applyFill="1" applyAlignment="1" applyProtection="1">
      <alignment vertical="center"/>
      <protection/>
    </xf>
    <xf numFmtId="39" fontId="7" fillId="0" borderId="0" xfId="0" applyNumberFormat="1" applyFont="1" applyFill="1" applyBorder="1" applyAlignment="1" applyProtection="1">
      <alignment vertical="center"/>
      <protection/>
    </xf>
    <xf numFmtId="37" fontId="0" fillId="0" borderId="16"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37" fontId="0" fillId="0" borderId="14" xfId="0" applyNumberFormat="1" applyFont="1" applyFill="1" applyBorder="1" applyAlignment="1" applyProtection="1">
      <alignment vertical="center"/>
      <protection/>
    </xf>
    <xf numFmtId="0" fontId="8" fillId="0" borderId="0" xfId="0" applyFont="1" applyFill="1" applyAlignment="1">
      <alignment horizontal="distributed" vertical="center"/>
    </xf>
    <xf numFmtId="0" fontId="7" fillId="0" borderId="0" xfId="0" applyFont="1" applyFill="1" applyBorder="1" applyAlignment="1" applyProtection="1" quotePrefix="1">
      <alignment horizontal="left" vertical="center"/>
      <protection/>
    </xf>
    <xf numFmtId="0" fontId="7" fillId="0" borderId="13" xfId="0" applyFont="1" applyFill="1" applyBorder="1" applyAlignment="1" applyProtection="1">
      <alignment horizontal="distributed" vertical="center"/>
      <protection/>
    </xf>
    <xf numFmtId="0" fontId="7" fillId="0" borderId="13" xfId="0" applyFont="1" applyFill="1" applyBorder="1" applyAlignment="1" applyProtection="1" quotePrefix="1">
      <alignment horizontal="left" vertical="center"/>
      <protection/>
    </xf>
    <xf numFmtId="0" fontId="0" fillId="0" borderId="0" xfId="0" applyFill="1" applyAlignment="1">
      <alignment vertical="top"/>
    </xf>
    <xf numFmtId="0" fontId="0" fillId="0" borderId="0" xfId="0" applyFill="1" applyAlignment="1">
      <alignment horizontal="right" vertical="top"/>
    </xf>
    <xf numFmtId="0" fontId="0" fillId="0" borderId="0" xfId="0" applyFont="1" applyFill="1" applyAlignment="1" applyProtection="1">
      <alignment horizontal="right" vertical="center"/>
      <protection/>
    </xf>
    <xf numFmtId="176" fontId="0" fillId="0" borderId="14" xfId="0" applyNumberFormat="1" applyFont="1" applyFill="1" applyBorder="1" applyAlignment="1" applyProtection="1">
      <alignment vertical="center"/>
      <protection/>
    </xf>
    <xf numFmtId="177" fontId="0" fillId="0" borderId="14" xfId="48" applyNumberFormat="1" applyFont="1" applyFill="1" applyBorder="1" applyAlignment="1" applyProtection="1">
      <alignment vertical="center"/>
      <protection/>
    </xf>
    <xf numFmtId="38" fontId="0" fillId="0" borderId="14" xfId="48" applyFont="1" applyFill="1" applyBorder="1" applyAlignment="1" applyProtection="1">
      <alignment horizontal="right" vertical="center"/>
      <protection/>
    </xf>
    <xf numFmtId="0" fontId="0" fillId="0" borderId="15" xfId="0" applyFont="1" applyFill="1" applyBorder="1" applyAlignment="1">
      <alignment horizontal="distributed" vertical="center"/>
    </xf>
    <xf numFmtId="0" fontId="0" fillId="0" borderId="14" xfId="0" applyFont="1" applyFill="1" applyBorder="1" applyAlignment="1" applyProtection="1">
      <alignment horizontal="distributed" vertical="center"/>
      <protection/>
    </xf>
    <xf numFmtId="176" fontId="0" fillId="0" borderId="0" xfId="0" applyNumberFormat="1" applyFont="1" applyFill="1" applyAlignment="1" applyProtection="1">
      <alignment vertical="center"/>
      <protection/>
    </xf>
    <xf numFmtId="177" fontId="0" fillId="0" borderId="0" xfId="48" applyNumberFormat="1" applyFont="1" applyFill="1" applyBorder="1" applyAlignment="1" applyProtection="1">
      <alignment vertical="center"/>
      <protection/>
    </xf>
    <xf numFmtId="38" fontId="0" fillId="0" borderId="0" xfId="48" applyFont="1" applyFill="1" applyAlignment="1" applyProtection="1">
      <alignment horizontal="right" vertical="center"/>
      <protection/>
    </xf>
    <xf numFmtId="0" fontId="10" fillId="0" borderId="13"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176" fontId="7" fillId="0" borderId="0" xfId="0" applyNumberFormat="1" applyFont="1" applyFill="1" applyAlignment="1" applyProtection="1">
      <alignment vertical="center"/>
      <protection/>
    </xf>
    <xf numFmtId="177" fontId="7" fillId="0" borderId="0" xfId="48" applyNumberFormat="1" applyFont="1" applyFill="1" applyBorder="1" applyAlignment="1" applyProtection="1">
      <alignment vertical="center"/>
      <protection/>
    </xf>
    <xf numFmtId="38" fontId="7" fillId="0" borderId="0" xfId="48" applyFont="1" applyFill="1" applyAlignment="1" applyProtection="1">
      <alignment horizontal="right" vertical="center"/>
      <protection/>
    </xf>
    <xf numFmtId="0" fontId="7" fillId="0" borderId="13" xfId="0" applyFont="1" applyFill="1" applyBorder="1" applyAlignment="1" applyProtection="1">
      <alignment horizontal="centerContinuous" vertical="center"/>
      <protection/>
    </xf>
    <xf numFmtId="0" fontId="7" fillId="0" borderId="0" xfId="0" applyFont="1" applyFill="1" applyBorder="1" applyAlignment="1" applyProtection="1">
      <alignment horizontal="centerContinuous" vertical="center"/>
      <protection/>
    </xf>
    <xf numFmtId="177" fontId="0" fillId="0" borderId="0" xfId="48" applyNumberFormat="1" applyFont="1" applyFill="1" applyBorder="1" applyAlignment="1" applyProtection="1">
      <alignment horizontal="center" vertical="center"/>
      <protection/>
    </xf>
    <xf numFmtId="38" fontId="0" fillId="0" borderId="0" xfId="48" applyFont="1" applyFill="1" applyBorder="1" applyAlignment="1" applyProtection="1">
      <alignment horizontal="center" vertical="center"/>
      <protection/>
    </xf>
    <xf numFmtId="0" fontId="0" fillId="0" borderId="13" xfId="0" applyFont="1" applyFill="1" applyBorder="1" applyAlignment="1" applyProtection="1">
      <alignment vertical="center"/>
      <protection/>
    </xf>
    <xf numFmtId="0" fontId="0" fillId="0" borderId="14"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37" fontId="0" fillId="0" borderId="14" xfId="0" applyNumberFormat="1" applyFont="1" applyFill="1" applyBorder="1" applyAlignment="1" applyProtection="1">
      <alignment vertical="center"/>
      <protection/>
    </xf>
    <xf numFmtId="37" fontId="0" fillId="0" borderId="0" xfId="0" applyNumberFormat="1" applyFont="1" applyFill="1" applyAlignment="1" applyProtection="1">
      <alignment horizontal="right" vertical="center"/>
      <protection/>
    </xf>
    <xf numFmtId="37" fontId="0" fillId="0" borderId="0" xfId="0" applyNumberFormat="1" applyFont="1" applyFill="1" applyAlignment="1" applyProtection="1">
      <alignment horizontal="right" vertical="center"/>
      <protection/>
    </xf>
    <xf numFmtId="0" fontId="7" fillId="0" borderId="13"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4" xfId="0" applyFont="1" applyFill="1" applyBorder="1" applyAlignment="1" applyProtection="1">
      <alignment horizontal="right" vertical="center"/>
      <protection/>
    </xf>
    <xf numFmtId="0" fontId="0" fillId="0" borderId="0" xfId="0" applyFont="1" applyFill="1" applyBorder="1" applyAlignment="1" applyProtection="1">
      <alignment horizontal="centerContinuous" vertical="center"/>
      <protection/>
    </xf>
    <xf numFmtId="37" fontId="0" fillId="0" borderId="14" xfId="0" applyNumberFormat="1" applyFont="1" applyFill="1" applyBorder="1" applyAlignment="1" applyProtection="1">
      <alignment horizontal="right" vertical="center"/>
      <protection/>
    </xf>
    <xf numFmtId="37" fontId="0" fillId="0" borderId="18" xfId="0" applyNumberFormat="1" applyFont="1" applyFill="1" applyBorder="1" applyAlignment="1" applyProtection="1">
      <alignment horizontal="right" vertical="center"/>
      <protection/>
    </xf>
    <xf numFmtId="37" fontId="0" fillId="0" borderId="19"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7" fontId="0" fillId="0" borderId="19"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distributed" vertical="center"/>
      <protection/>
    </xf>
    <xf numFmtId="0" fontId="0" fillId="0" borderId="19" xfId="0" applyFont="1" applyFill="1" applyBorder="1" applyAlignment="1" applyProtection="1">
      <alignment horizontal="center" vertical="center"/>
      <protection/>
    </xf>
    <xf numFmtId="0" fontId="0" fillId="0" borderId="0" xfId="0" applyFont="1" applyFill="1" applyBorder="1" applyAlignment="1" applyProtection="1" quotePrefix="1">
      <alignment horizontal="left" vertical="center"/>
      <protection/>
    </xf>
    <xf numFmtId="37" fontId="0" fillId="0" borderId="16" xfId="0" applyNumberFormat="1" applyFont="1" applyFill="1" applyBorder="1" applyAlignment="1" applyProtection="1">
      <alignment vertical="center"/>
      <protection/>
    </xf>
    <xf numFmtId="37" fontId="0" fillId="0" borderId="21" xfId="0" applyNumberFormat="1" applyFont="1" applyFill="1" applyBorder="1" applyAlignment="1" applyProtection="1">
      <alignment vertical="center"/>
      <protection/>
    </xf>
    <xf numFmtId="0" fontId="0" fillId="0" borderId="22" xfId="0" applyFont="1" applyFill="1" applyBorder="1" applyAlignment="1" applyProtection="1">
      <alignment horizontal="center" vertical="center"/>
      <protection/>
    </xf>
    <xf numFmtId="37" fontId="0" fillId="0" borderId="22" xfId="0" applyNumberFormat="1" applyFont="1" applyFill="1" applyBorder="1" applyAlignment="1" applyProtection="1">
      <alignment horizontal="center" vertical="center"/>
      <protection/>
    </xf>
    <xf numFmtId="37" fontId="0" fillId="0" borderId="15" xfId="0" applyNumberFormat="1"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37" fontId="0" fillId="0" borderId="14" xfId="0" applyNumberFormat="1" applyFont="1" applyFill="1" applyBorder="1" applyAlignment="1" applyProtection="1">
      <alignment horizontal="right" vertical="center"/>
      <protection/>
    </xf>
    <xf numFmtId="37" fontId="0" fillId="0" borderId="18" xfId="0" applyNumberFormat="1" applyFont="1" applyFill="1" applyBorder="1" applyAlignment="1" applyProtection="1">
      <alignment vertical="center"/>
      <protection/>
    </xf>
    <xf numFmtId="37" fontId="0" fillId="0" borderId="19"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7" fontId="0" fillId="0" borderId="19" xfId="0" applyNumberFormat="1" applyFont="1" applyFill="1" applyBorder="1" applyAlignment="1" applyProtection="1">
      <alignment horizontal="right" vertical="center"/>
      <protection/>
    </xf>
    <xf numFmtId="0" fontId="0" fillId="0" borderId="19" xfId="0" applyFont="1" applyFill="1" applyBorder="1" applyAlignment="1" applyProtection="1">
      <alignment horizontal="center" vertical="center"/>
      <protection/>
    </xf>
    <xf numFmtId="37" fontId="7" fillId="0" borderId="19" xfId="0" applyNumberFormat="1" applyFont="1" applyFill="1" applyBorder="1" applyAlignment="1" applyProtection="1">
      <alignment vertical="center"/>
      <protection/>
    </xf>
    <xf numFmtId="37" fontId="0" fillId="0" borderId="21" xfId="0" applyNumberFormat="1" applyFont="1" applyFill="1" applyBorder="1" applyAlignment="1" applyProtection="1">
      <alignment vertical="center"/>
      <protection/>
    </xf>
    <xf numFmtId="0" fontId="0" fillId="0" borderId="11" xfId="0" applyFill="1" applyBorder="1" applyAlignment="1">
      <alignment horizontal="center" vertical="center"/>
    </xf>
    <xf numFmtId="0" fontId="0" fillId="0" borderId="24" xfId="0" applyFont="1" applyFill="1" applyBorder="1" applyAlignment="1" applyProtection="1">
      <alignment horizontal="center" vertical="center"/>
      <protection/>
    </xf>
    <xf numFmtId="0" fontId="0" fillId="0" borderId="0" xfId="0" applyFont="1" applyFill="1" applyBorder="1" applyAlignment="1">
      <alignment horizontal="centerContinuous" vertical="center"/>
    </xf>
    <xf numFmtId="0" fontId="0" fillId="0" borderId="16" xfId="0" applyFill="1" applyBorder="1" applyAlignment="1" applyProtection="1">
      <alignment horizontal="center" vertical="center"/>
      <protection/>
    </xf>
    <xf numFmtId="0" fontId="0" fillId="0" borderId="0" xfId="0" applyFill="1" applyBorder="1" applyAlignment="1" applyProtection="1" quotePrefix="1">
      <alignment horizontal="left" vertical="center"/>
      <protection/>
    </xf>
    <xf numFmtId="0" fontId="7" fillId="0" borderId="25" xfId="0" applyFont="1" applyFill="1" applyBorder="1" applyAlignment="1" applyProtection="1" quotePrefix="1">
      <alignment horizontal="left" vertical="center"/>
      <protection/>
    </xf>
    <xf numFmtId="0" fontId="0" fillId="0" borderId="0" xfId="0" applyFont="1" applyFill="1" applyBorder="1" applyAlignment="1">
      <alignment vertical="center"/>
    </xf>
    <xf numFmtId="0" fontId="0" fillId="0" borderId="14" xfId="0" applyFont="1" applyFill="1" applyBorder="1" applyAlignment="1">
      <alignment horizontal="right" vertical="center"/>
    </xf>
    <xf numFmtId="37" fontId="0" fillId="0" borderId="26"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lignment horizontal="right" vertical="center"/>
    </xf>
    <xf numFmtId="0" fontId="0" fillId="0" borderId="13" xfId="0" applyFont="1" applyFill="1" applyBorder="1" applyAlignment="1" applyProtection="1">
      <alignment horizontal="left" vertical="center"/>
      <protection/>
    </xf>
    <xf numFmtId="37" fontId="0" fillId="0" borderId="0" xfId="0" applyNumberFormat="1" applyFont="1" applyFill="1" applyBorder="1" applyAlignment="1">
      <alignment vertical="center"/>
    </xf>
    <xf numFmtId="0" fontId="0" fillId="0" borderId="13" xfId="0" applyFont="1" applyFill="1" applyBorder="1" applyAlignment="1">
      <alignment vertical="center"/>
    </xf>
    <xf numFmtId="0" fontId="0" fillId="0" borderId="13" xfId="0" applyFont="1" applyFill="1" applyBorder="1" applyAlignment="1" applyProtection="1" quotePrefix="1">
      <alignment horizontal="left" vertical="center"/>
      <protection/>
    </xf>
    <xf numFmtId="0" fontId="7" fillId="0" borderId="13" xfId="0" applyFont="1" applyFill="1" applyBorder="1" applyAlignment="1" applyProtection="1" quotePrefix="1">
      <alignment horizontal="center" vertical="center"/>
      <protection/>
    </xf>
    <xf numFmtId="0" fontId="0" fillId="0" borderId="13" xfId="0" applyFont="1" applyFill="1" applyBorder="1" applyAlignment="1" applyProtection="1" quotePrefix="1">
      <alignment horizontal="center" vertical="center"/>
      <protection/>
    </xf>
    <xf numFmtId="0" fontId="0" fillId="0" borderId="16" xfId="0" applyFont="1" applyFill="1" applyBorder="1" applyAlignment="1">
      <alignment horizontal="right" vertical="center"/>
    </xf>
    <xf numFmtId="37" fontId="0" fillId="0" borderId="16" xfId="0" applyNumberFormat="1" applyFont="1" applyFill="1" applyBorder="1" applyAlignment="1" applyProtection="1">
      <alignment horizontal="right" vertical="center"/>
      <protection/>
    </xf>
    <xf numFmtId="0" fontId="0" fillId="0" borderId="21" xfId="0" applyFont="1" applyFill="1" applyBorder="1" applyAlignment="1" applyProtection="1">
      <alignment horizontal="right" vertical="center"/>
      <protection/>
    </xf>
    <xf numFmtId="0" fontId="0" fillId="0" borderId="2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1" xfId="0" applyFont="1" applyFill="1" applyBorder="1" applyAlignment="1">
      <alignment horizontal="center" vertical="center"/>
    </xf>
    <xf numFmtId="37" fontId="7" fillId="0" borderId="14" xfId="0" applyNumberFormat="1" applyFont="1" applyFill="1" applyBorder="1" applyAlignment="1" applyProtection="1">
      <alignment vertical="center"/>
      <protection/>
    </xf>
    <xf numFmtId="37" fontId="7" fillId="0" borderId="18" xfId="0" applyNumberFormat="1" applyFont="1" applyFill="1" applyBorder="1" applyAlignment="1" applyProtection="1">
      <alignment vertical="center"/>
      <protection/>
    </xf>
    <xf numFmtId="0" fontId="7" fillId="0" borderId="15" xfId="0" applyFont="1" applyFill="1" applyBorder="1" applyAlignment="1" applyProtection="1" quotePrefix="1">
      <alignment horizontal="left" vertical="center"/>
      <protection/>
    </xf>
    <xf numFmtId="0" fontId="0" fillId="0" borderId="13" xfId="0" applyFill="1" applyBorder="1" applyAlignment="1" applyProtection="1" quotePrefix="1">
      <alignment horizontal="left" vertical="center"/>
      <protection/>
    </xf>
    <xf numFmtId="0" fontId="0" fillId="0" borderId="27" xfId="0" applyFont="1" applyFill="1" applyBorder="1" applyAlignment="1" applyProtection="1">
      <alignment horizontal="distributed" vertical="center"/>
      <protection/>
    </xf>
    <xf numFmtId="38" fontId="0" fillId="0" borderId="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24" xfId="0" applyFont="1" applyFill="1" applyBorder="1" applyAlignment="1" applyProtection="1">
      <alignment vertical="center"/>
      <protection/>
    </xf>
    <xf numFmtId="178" fontId="0" fillId="0" borderId="14" xfId="0" applyNumberFormat="1" applyFont="1" applyFill="1" applyBorder="1" applyAlignment="1" applyProtection="1">
      <alignment vertical="center"/>
      <protection/>
    </xf>
    <xf numFmtId="38" fontId="0" fillId="0" borderId="14" xfId="48" applyFont="1" applyFill="1" applyBorder="1" applyAlignment="1" applyProtection="1">
      <alignment vertical="center"/>
      <protection/>
    </xf>
    <xf numFmtId="38" fontId="0" fillId="0" borderId="18" xfId="48"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38" fontId="0" fillId="0" borderId="0" xfId="48" applyFont="1" applyFill="1" applyBorder="1" applyAlignment="1">
      <alignment vertical="center"/>
    </xf>
    <xf numFmtId="38" fontId="0" fillId="0" borderId="0" xfId="48" applyFont="1" applyFill="1" applyBorder="1" applyAlignment="1" applyProtection="1">
      <alignment vertical="center"/>
      <protection/>
    </xf>
    <xf numFmtId="38" fontId="0" fillId="0" borderId="19" xfId="48" applyFont="1" applyFill="1" applyBorder="1" applyAlignment="1" applyProtection="1">
      <alignment vertical="center"/>
      <protection/>
    </xf>
    <xf numFmtId="178" fontId="0" fillId="0" borderId="0" xfId="48" applyNumberFormat="1" applyFont="1" applyFill="1" applyBorder="1" applyAlignment="1">
      <alignment vertical="center"/>
    </xf>
    <xf numFmtId="38" fontId="0" fillId="0" borderId="19" xfId="48" applyFont="1" applyFill="1" applyBorder="1" applyAlignment="1">
      <alignment vertical="center"/>
    </xf>
    <xf numFmtId="178" fontId="7" fillId="0" borderId="16" xfId="0" applyNumberFormat="1" applyFont="1" applyFill="1" applyBorder="1" applyAlignment="1" applyProtection="1">
      <alignment vertical="center"/>
      <protection/>
    </xf>
    <xf numFmtId="38" fontId="7" fillId="0" borderId="16" xfId="48" applyFont="1" applyFill="1" applyBorder="1" applyAlignment="1" applyProtection="1">
      <alignment vertical="center"/>
      <protection/>
    </xf>
    <xf numFmtId="38" fontId="7" fillId="0" borderId="21" xfId="48" applyFont="1" applyFill="1" applyBorder="1" applyAlignment="1" applyProtection="1">
      <alignment vertical="center"/>
      <protection/>
    </xf>
    <xf numFmtId="0" fontId="7" fillId="0" borderId="27" xfId="0" applyFont="1" applyFill="1" applyBorder="1" applyAlignment="1" applyProtection="1">
      <alignment horizontal="distributed" vertical="center"/>
      <protection/>
    </xf>
    <xf numFmtId="38" fontId="0" fillId="0" borderId="26" xfId="48" applyFont="1" applyFill="1" applyBorder="1" applyAlignment="1" applyProtection="1">
      <alignment vertical="center"/>
      <protection/>
    </xf>
    <xf numFmtId="0" fontId="0" fillId="0" borderId="0" xfId="0" applyFont="1" applyFill="1" applyBorder="1" applyAlignment="1" applyProtection="1">
      <alignment vertical="center" textRotation="255" wrapText="1"/>
      <protection/>
    </xf>
    <xf numFmtId="0" fontId="0" fillId="0" borderId="0" xfId="0" applyFill="1" applyBorder="1" applyAlignment="1">
      <alignment vertical="distributed" textRotation="255"/>
    </xf>
    <xf numFmtId="38" fontId="0" fillId="0" borderId="0" xfId="48" applyFont="1" applyFill="1" applyBorder="1" applyAlignment="1" applyProtection="1">
      <alignment horizontal="center" vertical="center"/>
      <protection/>
    </xf>
    <xf numFmtId="38" fontId="0" fillId="0" borderId="19" xfId="48" applyFont="1" applyFill="1" applyBorder="1" applyAlignment="1" applyProtection="1">
      <alignment horizontal="center" vertical="center"/>
      <protection/>
    </xf>
    <xf numFmtId="179" fontId="0" fillId="0" borderId="0" xfId="48" applyNumberFormat="1" applyFont="1" applyFill="1" applyBorder="1" applyAlignment="1" applyProtection="1" quotePrefix="1">
      <alignment horizontal="right" vertical="center"/>
      <protection/>
    </xf>
    <xf numFmtId="179" fontId="0" fillId="0" borderId="19" xfId="48" applyNumberFormat="1" applyFont="1" applyFill="1" applyBorder="1" applyAlignment="1" applyProtection="1">
      <alignment vertical="center"/>
      <protection/>
    </xf>
    <xf numFmtId="0" fontId="0" fillId="0" borderId="0" xfId="0" applyFont="1" applyFill="1" applyBorder="1" applyAlignment="1">
      <alignment vertical="distributed" textRotation="255"/>
    </xf>
    <xf numFmtId="38" fontId="0" fillId="0" borderId="0" xfId="48" applyFont="1" applyFill="1" applyBorder="1" applyAlignment="1">
      <alignment horizontal="right" vertical="center"/>
    </xf>
    <xf numFmtId="38" fontId="0" fillId="0" borderId="16" xfId="48" applyFont="1" applyFill="1" applyBorder="1" applyAlignment="1" applyProtection="1">
      <alignment vertical="center"/>
      <protection/>
    </xf>
    <xf numFmtId="38" fontId="0" fillId="0" borderId="21" xfId="48" applyFont="1" applyFill="1" applyBorder="1" applyAlignment="1" applyProtection="1">
      <alignment vertical="center"/>
      <protection/>
    </xf>
    <xf numFmtId="0" fontId="0" fillId="0" borderId="16" xfId="0" applyFont="1" applyFill="1" applyBorder="1" applyAlignment="1" applyProtection="1">
      <alignment horizontal="center" vertical="center"/>
      <protection/>
    </xf>
    <xf numFmtId="0" fontId="0" fillId="0" borderId="0" xfId="0" applyFont="1" applyFill="1" applyAlignment="1" quotePrefix="1">
      <alignment horizontal="right" vertical="center"/>
    </xf>
    <xf numFmtId="0" fontId="0" fillId="0" borderId="0" xfId="0" applyFont="1" applyFill="1" applyAlignment="1">
      <alignment horizontal="right" vertical="center"/>
    </xf>
    <xf numFmtId="0" fontId="0" fillId="0" borderId="13" xfId="0" applyFill="1" applyBorder="1" applyAlignment="1" applyProtection="1">
      <alignment vertical="center"/>
      <protection/>
    </xf>
    <xf numFmtId="0" fontId="0" fillId="0" borderId="13" xfId="0" applyBorder="1" applyAlignment="1">
      <alignment/>
    </xf>
    <xf numFmtId="37" fontId="7" fillId="0" borderId="0" xfId="0" applyNumberFormat="1" applyFont="1" applyFill="1" applyBorder="1" applyAlignment="1" applyProtection="1">
      <alignment horizontal="right" vertical="center"/>
      <protection/>
    </xf>
    <xf numFmtId="0" fontId="0" fillId="0" borderId="14" xfId="0" applyBorder="1" applyAlignment="1">
      <alignment/>
    </xf>
    <xf numFmtId="180" fontId="0" fillId="0" borderId="0" xfId="0" applyNumberFormat="1" applyFont="1" applyFill="1" applyBorder="1" applyAlignment="1" applyProtection="1">
      <alignment horizontal="center" vertical="center"/>
      <protection/>
    </xf>
    <xf numFmtId="180" fontId="0" fillId="0" borderId="0" xfId="0" applyNumberFormat="1" applyAlignment="1">
      <alignment/>
    </xf>
    <xf numFmtId="0" fontId="0" fillId="0" borderId="28" xfId="0" applyFont="1" applyFill="1" applyBorder="1" applyAlignment="1" applyProtection="1">
      <alignment horizontal="center" vertical="center" wrapText="1"/>
      <protection/>
    </xf>
    <xf numFmtId="0" fontId="0" fillId="0" borderId="2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8" fillId="0" borderId="0" xfId="0" applyFont="1" applyFill="1" applyAlignment="1">
      <alignment horizontal="center" vertical="center"/>
    </xf>
    <xf numFmtId="0" fontId="7" fillId="0" borderId="0" xfId="0" applyFont="1" applyFill="1" applyBorder="1" applyAlignment="1" applyProtection="1">
      <alignment horizontal="distributed" vertical="center"/>
      <protection/>
    </xf>
    <xf numFmtId="0" fontId="7" fillId="0" borderId="13" xfId="0" applyFont="1" applyFill="1" applyBorder="1" applyAlignment="1" applyProtection="1">
      <alignment horizontal="distributed" vertical="center"/>
      <protection/>
    </xf>
    <xf numFmtId="0" fontId="6" fillId="0" borderId="0" xfId="0" applyFont="1" applyFill="1" applyBorder="1" applyAlignment="1" applyProtection="1">
      <alignment horizontal="center" vertical="center"/>
      <protection/>
    </xf>
    <xf numFmtId="0" fontId="0" fillId="0" borderId="0" xfId="0" applyFont="1" applyFill="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7" fillId="0" borderId="0" xfId="0" applyFont="1" applyFill="1" applyBorder="1" applyAlignment="1" applyProtection="1" quotePrefix="1">
      <alignment horizontal="left" vertical="center"/>
      <protection/>
    </xf>
    <xf numFmtId="0" fontId="7" fillId="0" borderId="13" xfId="0" applyFont="1" applyFill="1" applyBorder="1" applyAlignment="1" applyProtection="1" quotePrefix="1">
      <alignment horizontal="left" vertical="center"/>
      <protection/>
    </xf>
    <xf numFmtId="0" fontId="0" fillId="0" borderId="29" xfId="0" applyFill="1" applyBorder="1" applyAlignment="1" applyProtection="1">
      <alignment horizontal="center" vertical="center"/>
      <protection/>
    </xf>
    <xf numFmtId="0" fontId="0" fillId="0" borderId="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0" xfId="0"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0" xfId="0" applyFont="1" applyFill="1" applyBorder="1" applyAlignment="1">
      <alignment horizontal="center" vertical="center"/>
    </xf>
    <xf numFmtId="0" fontId="0" fillId="0" borderId="15" xfId="0" applyFont="1" applyFill="1" applyBorder="1" applyAlignment="1">
      <alignment horizontal="center" vertical="center"/>
    </xf>
    <xf numFmtId="0" fontId="7" fillId="0" borderId="13" xfId="0" applyFont="1" applyFill="1" applyBorder="1" applyAlignment="1">
      <alignment horizontal="distributed" vertical="center"/>
    </xf>
    <xf numFmtId="0" fontId="7" fillId="0" borderId="0"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xf>
    <xf numFmtId="0" fontId="0" fillId="0" borderId="3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8" xfId="0"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0" fillId="0" borderId="0" xfId="0" applyFont="1" applyFill="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9"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14" xfId="0" applyFont="1" applyFill="1" applyBorder="1" applyAlignment="1" applyProtection="1">
      <alignment horizontal="distributed" vertical="center"/>
      <protection/>
    </xf>
    <xf numFmtId="0" fontId="0" fillId="0" borderId="15" xfId="0" applyFont="1" applyFill="1" applyBorder="1" applyAlignment="1">
      <alignment horizontal="distributed" vertical="center"/>
    </xf>
    <xf numFmtId="37" fontId="0" fillId="0" borderId="30" xfId="0" applyNumberFormat="1" applyFont="1" applyFill="1" applyBorder="1" applyAlignment="1" applyProtection="1">
      <alignment horizontal="center" vertical="center"/>
      <protection/>
    </xf>
    <xf numFmtId="37" fontId="0" fillId="0" borderId="23" xfId="0" applyNumberFormat="1"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0" xfId="0" applyFont="1" applyFill="1" applyBorder="1" applyAlignment="1" applyProtection="1" quotePrefix="1">
      <alignment horizontal="left" vertical="center"/>
      <protection/>
    </xf>
    <xf numFmtId="0" fontId="0" fillId="0" borderId="13" xfId="0" applyFont="1" applyFill="1" applyBorder="1" applyAlignment="1" applyProtection="1" quotePrefix="1">
      <alignment horizontal="left" vertical="center"/>
      <protection/>
    </xf>
    <xf numFmtId="0" fontId="0" fillId="0" borderId="0" xfId="0" applyFont="1" applyFill="1" applyBorder="1" applyAlignment="1" applyProtection="1" quotePrefix="1">
      <alignment horizontal="center" vertical="center"/>
      <protection/>
    </xf>
    <xf numFmtId="0" fontId="0" fillId="0" borderId="13" xfId="0" applyFont="1" applyFill="1" applyBorder="1" applyAlignment="1" applyProtection="1" quotePrefix="1">
      <alignment horizontal="center" vertical="center"/>
      <protection/>
    </xf>
    <xf numFmtId="0" fontId="0" fillId="0" borderId="28" xfId="0" applyFont="1" applyFill="1" applyBorder="1" applyAlignment="1" applyProtection="1">
      <alignment horizontal="center" vertical="center" wrapText="1"/>
      <protection/>
    </xf>
    <xf numFmtId="0" fontId="0" fillId="0" borderId="20"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23" xfId="0" applyFont="1" applyFill="1" applyBorder="1" applyAlignment="1">
      <alignment horizontal="center" vertical="center"/>
    </xf>
    <xf numFmtId="0" fontId="0" fillId="0" borderId="0" xfId="0" applyFill="1" applyBorder="1" applyAlignment="1" applyProtection="1" quotePrefix="1">
      <alignment horizontal="center" vertical="center"/>
      <protection/>
    </xf>
    <xf numFmtId="0" fontId="7" fillId="0" borderId="0" xfId="0" applyFont="1" applyFill="1" applyBorder="1" applyAlignment="1" applyProtection="1" quotePrefix="1">
      <alignment horizontal="center" vertical="center"/>
      <protection/>
    </xf>
    <xf numFmtId="0" fontId="7" fillId="0" borderId="13" xfId="0" applyFont="1" applyFill="1" applyBorder="1" applyAlignment="1" applyProtection="1" quotePrefix="1">
      <alignment horizontal="center" vertical="center"/>
      <protection/>
    </xf>
    <xf numFmtId="0" fontId="0" fillId="0" borderId="0" xfId="0"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5" xfId="0" applyFont="1" applyFill="1" applyBorder="1" applyAlignment="1" applyProtection="1">
      <alignment horizontal="distributed" vertical="center"/>
      <protection/>
    </xf>
    <xf numFmtId="0" fontId="11" fillId="0" borderId="28" xfId="0" applyFont="1" applyFill="1" applyBorder="1" applyAlignment="1" applyProtection="1">
      <alignment horizontal="distributed" vertical="center"/>
      <protection/>
    </xf>
    <xf numFmtId="0" fontId="0" fillId="0" borderId="14" xfId="0" applyFill="1" applyBorder="1" applyAlignment="1">
      <alignment horizontal="distributed" vertical="center"/>
    </xf>
    <xf numFmtId="0" fontId="0" fillId="0" borderId="33" xfId="0" applyFont="1" applyFill="1" applyBorder="1" applyAlignment="1">
      <alignment horizontal="center" vertical="center"/>
    </xf>
    <xf numFmtId="0" fontId="0" fillId="0" borderId="17" xfId="0" applyFill="1" applyBorder="1" applyAlignment="1">
      <alignment horizontal="center" vertical="center"/>
    </xf>
    <xf numFmtId="0" fontId="0" fillId="0" borderId="33" xfId="0" applyFont="1" applyFill="1" applyBorder="1" applyAlignment="1" applyProtection="1">
      <alignment horizontal="center" vertical="center"/>
      <protection/>
    </xf>
    <xf numFmtId="0" fontId="0" fillId="0" borderId="20" xfId="0" applyFont="1" applyFill="1" applyBorder="1" applyAlignment="1" applyProtection="1">
      <alignment horizontal="distributed" vertical="center"/>
      <protection/>
    </xf>
    <xf numFmtId="0" fontId="0" fillId="0" borderId="13" xfId="0" applyFill="1" applyBorder="1" applyAlignment="1">
      <alignment horizontal="distributed" vertical="center"/>
    </xf>
    <xf numFmtId="0" fontId="0" fillId="0" borderId="15" xfId="0" applyFill="1" applyBorder="1" applyAlignment="1">
      <alignment horizontal="distributed" vertical="center"/>
    </xf>
    <xf numFmtId="0" fontId="0" fillId="0" borderId="23" xfId="0" applyFill="1" applyBorder="1" applyAlignment="1">
      <alignment horizontal="center" vertical="center"/>
    </xf>
    <xf numFmtId="0" fontId="0" fillId="0" borderId="2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24" xfId="0" applyFill="1" applyBorder="1" applyAlignment="1">
      <alignment horizontal="center" vertical="center"/>
    </xf>
    <xf numFmtId="0" fontId="0" fillId="0" borderId="21" xfId="0" applyFont="1" applyFill="1" applyBorder="1" applyAlignment="1" applyProtection="1">
      <alignment horizontal="center" vertical="center"/>
      <protection/>
    </xf>
    <xf numFmtId="0" fontId="0" fillId="0" borderId="18" xfId="0" applyFill="1" applyBorder="1" applyAlignment="1">
      <alignment horizontal="center" vertical="center"/>
    </xf>
    <xf numFmtId="180" fontId="0" fillId="0" borderId="0" xfId="0" applyNumberFormat="1" applyFont="1" applyFill="1" applyBorder="1" applyAlignment="1" applyProtection="1">
      <alignment horizontal="right" vertical="center"/>
      <protection/>
    </xf>
    <xf numFmtId="180" fontId="0" fillId="0" borderId="14" xfId="0" applyNumberFormat="1" applyFont="1" applyFill="1" applyBorder="1" applyAlignment="1" applyProtection="1">
      <alignment horizontal="right" vertical="center"/>
      <protection/>
    </xf>
    <xf numFmtId="180" fontId="0" fillId="0" borderId="16" xfId="0" applyNumberFormat="1" applyFont="1" applyFill="1" applyBorder="1" applyAlignment="1" applyProtection="1">
      <alignment horizontal="right" vertical="center"/>
      <protection/>
    </xf>
    <xf numFmtId="180" fontId="7"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7" fontId="0" fillId="0" borderId="14" xfId="0" applyNumberFormat="1" applyFont="1" applyFill="1" applyBorder="1" applyAlignment="1" applyProtection="1">
      <alignment horizontal="right" vertical="center"/>
      <protection/>
    </xf>
    <xf numFmtId="37" fontId="0" fillId="0" borderId="16" xfId="0" applyNumberFormat="1" applyFont="1" applyFill="1" applyBorder="1" applyAlignment="1" applyProtection="1">
      <alignment horizontal="right" vertical="center"/>
      <protection/>
    </xf>
    <xf numFmtId="37" fontId="7" fillId="0" borderId="0" xfId="0" applyNumberFormat="1" applyFont="1" applyFill="1" applyBorder="1" applyAlignment="1" applyProtection="1">
      <alignment horizontal="right" vertical="center"/>
      <protection/>
    </xf>
    <xf numFmtId="37" fontId="0" fillId="0" borderId="19" xfId="0" applyNumberFormat="1" applyFont="1" applyFill="1" applyBorder="1" applyAlignment="1" applyProtection="1">
      <alignment horizontal="right" vertical="center"/>
      <protection/>
    </xf>
    <xf numFmtId="37" fontId="0" fillId="0" borderId="18" xfId="0" applyNumberFormat="1" applyFont="1" applyFill="1" applyBorder="1" applyAlignment="1" applyProtection="1">
      <alignment horizontal="right" vertical="center"/>
      <protection/>
    </xf>
    <xf numFmtId="38" fontId="0" fillId="0" borderId="19" xfId="48" applyFont="1" applyFill="1" applyBorder="1" applyAlignment="1" applyProtection="1">
      <alignment horizontal="right" vertical="center"/>
      <protection/>
    </xf>
    <xf numFmtId="38" fontId="0" fillId="0" borderId="0" xfId="48" applyFont="1" applyFill="1" applyBorder="1" applyAlignment="1" applyProtection="1">
      <alignment horizontal="right" vertical="center"/>
      <protection/>
    </xf>
    <xf numFmtId="37" fontId="0" fillId="0" borderId="21" xfId="0" applyNumberFormat="1" applyFont="1" applyFill="1" applyBorder="1" applyAlignment="1" applyProtection="1">
      <alignment horizontal="right" vertical="center"/>
      <protection/>
    </xf>
    <xf numFmtId="37" fontId="7" fillId="0" borderId="19" xfId="0" applyNumberFormat="1" applyFont="1" applyFill="1" applyBorder="1" applyAlignment="1" applyProtection="1">
      <alignment horizontal="right" vertical="center"/>
      <protection/>
    </xf>
    <xf numFmtId="0" fontId="0" fillId="0" borderId="2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9" xfId="0"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1" xfId="0"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21" xfId="0"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0" xfId="0" applyFill="1" applyBorder="1" applyAlignment="1">
      <alignment vertical="distributed" textRotation="255"/>
    </xf>
    <xf numFmtId="0" fontId="0" fillId="0" borderId="0" xfId="0" applyFont="1" applyFill="1" applyBorder="1" applyAlignment="1" applyProtection="1">
      <alignment vertical="distributed" textRotation="255"/>
      <protection/>
    </xf>
    <xf numFmtId="0" fontId="0" fillId="0" borderId="13" xfId="0" applyFont="1" applyFill="1" applyBorder="1" applyAlignment="1" applyProtection="1">
      <alignment horizontal="center" vertical="center"/>
      <protection/>
    </xf>
    <xf numFmtId="0" fontId="0" fillId="0" borderId="29" xfId="0" applyFont="1" applyFill="1" applyBorder="1" applyAlignment="1" applyProtection="1" quotePrefix="1">
      <alignment horizontal="center" vertical="center"/>
      <protection/>
    </xf>
    <xf numFmtId="0" fontId="0" fillId="0" borderId="21"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protection/>
    </xf>
    <xf numFmtId="0" fontId="0" fillId="0" borderId="31" xfId="0" applyFont="1" applyFill="1" applyBorder="1" applyAlignment="1" applyProtection="1" quotePrefix="1">
      <alignment horizontal="center" vertical="center"/>
      <protection/>
    </xf>
    <xf numFmtId="0" fontId="0" fillId="0" borderId="31" xfId="0" applyFill="1" applyBorder="1" applyAlignment="1" applyProtection="1" quotePrefix="1">
      <alignment horizontal="center" vertical="center"/>
      <protection/>
    </xf>
    <xf numFmtId="0" fontId="0" fillId="0" borderId="20" xfId="0" applyFill="1" applyBorder="1" applyAlignment="1" applyProtection="1">
      <alignment horizontal="distributed" vertical="center" wrapText="1"/>
      <protection/>
    </xf>
    <xf numFmtId="0" fontId="0" fillId="0" borderId="13" xfId="0" applyFont="1" applyFill="1" applyBorder="1" applyAlignment="1">
      <alignment horizontal="distributed" vertical="center" wrapText="1"/>
    </xf>
    <xf numFmtId="0" fontId="0" fillId="0" borderId="15" xfId="0" applyFont="1" applyFill="1" applyBorder="1" applyAlignment="1">
      <alignment horizontal="distributed" vertical="center" wrapText="1"/>
    </xf>
    <xf numFmtId="0" fontId="0" fillId="0" borderId="0" xfId="0" applyFont="1" applyFill="1" applyAlignment="1">
      <alignment vertical="center"/>
    </xf>
    <xf numFmtId="0" fontId="0" fillId="0" borderId="34" xfId="0" applyFont="1" applyFill="1" applyBorder="1" applyAlignment="1">
      <alignment vertical="center"/>
    </xf>
    <xf numFmtId="2" fontId="0" fillId="0" borderId="14" xfId="0" applyNumberFormat="1" applyFont="1" applyFill="1" applyBorder="1" applyAlignment="1" applyProtection="1" quotePrefix="1">
      <alignment horizontal="right" vertical="center"/>
      <protection/>
    </xf>
    <xf numFmtId="181" fontId="0" fillId="0" borderId="14" xfId="0" applyNumberFormat="1" applyFont="1" applyFill="1" applyBorder="1" applyAlignment="1" applyProtection="1">
      <alignment vertical="center"/>
      <protection/>
    </xf>
    <xf numFmtId="181" fontId="0" fillId="0" borderId="18" xfId="0" applyNumberFormat="1" applyFont="1" applyFill="1" applyBorder="1" applyAlignment="1" applyProtection="1">
      <alignment vertical="center"/>
      <protection/>
    </xf>
    <xf numFmtId="182" fontId="7" fillId="0" borderId="0" xfId="0" applyNumberFormat="1" applyFont="1" applyFill="1" applyBorder="1" applyAlignment="1">
      <alignment vertical="center"/>
    </xf>
    <xf numFmtId="0" fontId="7" fillId="0" borderId="13" xfId="0" applyFont="1" applyFill="1" applyBorder="1" applyAlignment="1" quotePrefix="1">
      <alignment horizontal="center" vertical="center"/>
    </xf>
    <xf numFmtId="0" fontId="7" fillId="0" borderId="0" xfId="0" applyFont="1" applyFill="1" applyBorder="1" applyAlignment="1" quotePrefix="1">
      <alignment horizontal="center" vertical="center"/>
    </xf>
    <xf numFmtId="182" fontId="0" fillId="0" borderId="0" xfId="0" applyNumberFormat="1" applyFont="1" applyFill="1" applyBorder="1" applyAlignment="1">
      <alignment vertical="center"/>
    </xf>
    <xf numFmtId="0" fontId="0" fillId="0" borderId="13" xfId="0" applyFont="1" applyFill="1" applyBorder="1" applyAlignment="1" quotePrefix="1">
      <alignment horizontal="center" vertical="center"/>
    </xf>
    <xf numFmtId="0" fontId="0" fillId="0" borderId="0" xfId="0" applyFont="1" applyFill="1" applyBorder="1" applyAlignment="1" quotePrefix="1">
      <alignment horizontal="center" vertical="center"/>
    </xf>
    <xf numFmtId="0" fontId="0" fillId="0" borderId="35" xfId="0" applyFont="1" applyFill="1" applyBorder="1" applyAlignment="1">
      <alignment vertical="center"/>
    </xf>
    <xf numFmtId="182" fontId="0" fillId="0" borderId="16"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36" xfId="0" applyFont="1" applyFill="1" applyBorder="1" applyAlignment="1">
      <alignment vertical="center"/>
    </xf>
    <xf numFmtId="0" fontId="0" fillId="0" borderId="36" xfId="0" applyFont="1" applyFill="1" applyBorder="1" applyAlignment="1">
      <alignment horizontal="right" vertical="center"/>
    </xf>
    <xf numFmtId="0" fontId="0" fillId="0" borderId="0" xfId="0" applyFont="1" applyFill="1" applyBorder="1" applyAlignment="1">
      <alignment horizontal="centerContinuous"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1" fontId="0" fillId="0" borderId="14" xfId="0" applyNumberFormat="1" applyFont="1" applyFill="1" applyBorder="1" applyAlignment="1" applyProtection="1">
      <alignment vertical="center"/>
      <protection/>
    </xf>
    <xf numFmtId="0" fontId="0" fillId="0" borderId="14" xfId="0" applyFont="1" applyFill="1" applyBorder="1" applyAlignment="1">
      <alignment horizontal="right" vertical="center"/>
    </xf>
    <xf numFmtId="181" fontId="0" fillId="0" borderId="18" xfId="0" applyNumberFormat="1" applyFont="1" applyFill="1" applyBorder="1" applyAlignment="1" applyProtection="1">
      <alignment vertical="center"/>
      <protection/>
    </xf>
    <xf numFmtId="0" fontId="0" fillId="0" borderId="15" xfId="0" applyFont="1" applyFill="1" applyBorder="1" applyAlignment="1" quotePrefix="1">
      <alignment horizontal="left" vertical="center"/>
    </xf>
    <xf numFmtId="0" fontId="0" fillId="0" borderId="14" xfId="0" applyFont="1" applyFill="1" applyBorder="1" applyAlignment="1">
      <alignment vertical="center"/>
    </xf>
    <xf numFmtId="181" fontId="0" fillId="0" borderId="0" xfId="0" applyNumberFormat="1" applyFont="1" applyFill="1" applyBorder="1" applyAlignment="1" applyProtection="1">
      <alignment vertical="center"/>
      <protection/>
    </xf>
    <xf numFmtId="0" fontId="0" fillId="0" borderId="0" xfId="0" applyFont="1" applyFill="1" applyBorder="1" applyAlignment="1">
      <alignment horizontal="right" vertical="center"/>
    </xf>
    <xf numFmtId="181" fontId="0" fillId="0" borderId="19" xfId="0" applyNumberFormat="1" applyFont="1" applyFill="1" applyBorder="1" applyAlignment="1" applyProtection="1">
      <alignment vertical="center"/>
      <protection/>
    </xf>
    <xf numFmtId="0" fontId="0" fillId="0" borderId="13" xfId="0" applyFont="1" applyFill="1" applyBorder="1" applyAlignment="1" quotePrefix="1">
      <alignment horizontal="left" vertical="center"/>
    </xf>
    <xf numFmtId="0" fontId="0" fillId="0" borderId="0" xfId="0" applyFont="1" applyFill="1" applyBorder="1" applyAlignment="1">
      <alignment horizontal="center" vertical="center"/>
    </xf>
    <xf numFmtId="181" fontId="0" fillId="0" borderId="0" xfId="0" applyNumberFormat="1" applyFont="1" applyFill="1" applyBorder="1" applyAlignment="1">
      <alignment horizontal="right" vertical="center"/>
    </xf>
    <xf numFmtId="181" fontId="7" fillId="0" borderId="0" xfId="0" applyNumberFormat="1" applyFont="1" applyFill="1" applyBorder="1" applyAlignment="1" applyProtection="1">
      <alignment vertical="center"/>
      <protection/>
    </xf>
    <xf numFmtId="0" fontId="7" fillId="0" borderId="0" xfId="0" applyFont="1" applyFill="1" applyBorder="1" applyAlignment="1">
      <alignment horizontal="right" vertical="center"/>
    </xf>
    <xf numFmtId="181" fontId="7" fillId="0" borderId="19" xfId="0" applyNumberFormat="1" applyFont="1" applyFill="1" applyBorder="1" applyAlignment="1" applyProtection="1">
      <alignment vertical="center"/>
      <protection/>
    </xf>
    <xf numFmtId="0" fontId="7" fillId="0" borderId="13" xfId="0" applyFont="1" applyFill="1" applyBorder="1" applyAlignment="1" quotePrefix="1">
      <alignment horizontal="left" vertical="center"/>
    </xf>
    <xf numFmtId="0" fontId="0" fillId="0" borderId="13" xfId="0" applyFill="1" applyBorder="1" applyAlignment="1" quotePrefix="1">
      <alignment vertical="center"/>
    </xf>
    <xf numFmtId="0" fontId="7" fillId="0" borderId="0" xfId="0" applyFont="1" applyFill="1" applyBorder="1" applyAlignment="1">
      <alignment horizontal="distributed" vertical="center"/>
    </xf>
    <xf numFmtId="0" fontId="0" fillId="0" borderId="16" xfId="0" applyFont="1" applyFill="1" applyBorder="1" applyAlignment="1">
      <alignment horizontal="center" vertical="center"/>
    </xf>
    <xf numFmtId="0" fontId="0" fillId="0" borderId="21" xfId="0" applyFont="1" applyFill="1" applyBorder="1" applyAlignment="1">
      <alignment horizontal="center" vertical="center"/>
    </xf>
    <xf numFmtId="0" fontId="7" fillId="0" borderId="27" xfId="0" applyFont="1" applyFill="1" applyBorder="1" applyAlignment="1">
      <alignment horizontal="distributed" vertical="center"/>
    </xf>
    <xf numFmtId="0" fontId="7" fillId="0" borderId="16" xfId="0" applyFont="1" applyFill="1" applyBorder="1" applyAlignment="1">
      <alignment horizontal="distributed" vertical="center"/>
    </xf>
    <xf numFmtId="0" fontId="0" fillId="0" borderId="1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1" xfId="0" applyFont="1" applyFill="1" applyBorder="1" applyAlignment="1">
      <alignment horizontal="center" vertical="center"/>
    </xf>
    <xf numFmtId="0" fontId="6" fillId="0" borderId="0" xfId="0" applyFont="1" applyFill="1" applyBorder="1" applyAlignment="1">
      <alignment horizontal="center" vertical="center"/>
    </xf>
    <xf numFmtId="181" fontId="0" fillId="0" borderId="0" xfId="0" applyNumberFormat="1" applyFont="1" applyFill="1" applyAlignment="1" applyProtection="1">
      <alignment vertical="center"/>
      <protection/>
    </xf>
    <xf numFmtId="0" fontId="10" fillId="0" borderId="0" xfId="0" applyFont="1" applyFill="1" applyBorder="1" applyAlignment="1">
      <alignment horizontal="left" vertical="center"/>
    </xf>
    <xf numFmtId="0" fontId="10" fillId="0" borderId="0" xfId="0" applyFont="1" applyFill="1" applyAlignment="1">
      <alignment horizontal="left" vertical="center"/>
    </xf>
    <xf numFmtId="0" fontId="0" fillId="0" borderId="34" xfId="0" applyFill="1" applyBorder="1" applyAlignment="1">
      <alignment vertical="center"/>
    </xf>
    <xf numFmtId="181" fontId="0" fillId="0" borderId="14" xfId="0" applyNumberFormat="1" applyFont="1" applyFill="1" applyBorder="1" applyAlignment="1" applyProtection="1" quotePrefix="1">
      <alignment horizontal="right" vertical="center"/>
      <protection/>
    </xf>
    <xf numFmtId="183" fontId="0" fillId="0" borderId="14" xfId="0" applyNumberFormat="1" applyFont="1" applyFill="1" applyBorder="1" applyAlignment="1">
      <alignment vertical="center"/>
    </xf>
    <xf numFmtId="183" fontId="0" fillId="0" borderId="18" xfId="0" applyNumberFormat="1" applyFont="1" applyFill="1" applyBorder="1" applyAlignment="1">
      <alignment vertical="center"/>
    </xf>
    <xf numFmtId="0" fontId="0" fillId="0" borderId="0" xfId="0" applyFill="1" applyBorder="1" applyAlignment="1">
      <alignment horizontal="center" vertical="center"/>
    </xf>
    <xf numFmtId="183" fontId="0" fillId="0" borderId="0" xfId="0" applyNumberFormat="1" applyFont="1" applyFill="1" applyBorder="1" applyAlignment="1">
      <alignment vertical="center"/>
    </xf>
    <xf numFmtId="183" fontId="0" fillId="0" borderId="19" xfId="0" applyNumberFormat="1" applyFont="1" applyFill="1" applyBorder="1" applyAlignment="1">
      <alignment vertical="center"/>
    </xf>
    <xf numFmtId="0" fontId="0" fillId="0" borderId="13" xfId="0" applyFill="1" applyBorder="1" applyAlignment="1">
      <alignment horizontal="distributed" vertical="center" wrapText="1"/>
    </xf>
    <xf numFmtId="181" fontId="0" fillId="0" borderId="0" xfId="0" applyNumberFormat="1" applyFont="1" applyFill="1" applyBorder="1" applyAlignment="1" applyProtection="1" quotePrefix="1">
      <alignment horizontal="right" vertical="center"/>
      <protection/>
    </xf>
    <xf numFmtId="181" fontId="0" fillId="0" borderId="0" xfId="0" applyNumberFormat="1" applyFont="1" applyFill="1" applyBorder="1" applyAlignment="1" applyProtection="1">
      <alignment vertical="center"/>
      <protection/>
    </xf>
    <xf numFmtId="38" fontId="0" fillId="0" borderId="0" xfId="48" applyFont="1" applyFill="1" applyBorder="1" applyAlignment="1">
      <alignment vertical="center"/>
    </xf>
    <xf numFmtId="38" fontId="0" fillId="0" borderId="19" xfId="48" applyFont="1" applyFill="1" applyBorder="1" applyAlignment="1">
      <alignment vertical="center"/>
    </xf>
    <xf numFmtId="0" fontId="0" fillId="0" borderId="13" xfId="0" applyFont="1" applyFill="1" applyBorder="1" applyAlignment="1">
      <alignment horizontal="right" vertical="center"/>
    </xf>
    <xf numFmtId="0" fontId="0" fillId="0" borderId="19" xfId="0" applyFont="1" applyFill="1" applyBorder="1" applyAlignment="1">
      <alignment horizontal="center" vertical="center"/>
    </xf>
    <xf numFmtId="0" fontId="0" fillId="0" borderId="13" xfId="0" applyFill="1" applyBorder="1" applyAlignment="1">
      <alignment horizontal="distributed" vertical="center" wrapText="1"/>
    </xf>
    <xf numFmtId="0" fontId="0" fillId="0" borderId="35" xfId="0" applyFont="1" applyFill="1" applyBorder="1" applyAlignment="1">
      <alignment vertical="center"/>
    </xf>
    <xf numFmtId="181" fontId="0" fillId="0" borderId="16" xfId="0" applyNumberFormat="1" applyFont="1" applyFill="1" applyBorder="1" applyAlignment="1" applyProtection="1">
      <alignment vertical="center"/>
      <protection/>
    </xf>
    <xf numFmtId="0" fontId="0" fillId="0" borderId="27" xfId="0" applyFont="1" applyFill="1" applyBorder="1" applyAlignment="1">
      <alignment horizontal="distributed" vertical="center"/>
    </xf>
    <xf numFmtId="0" fontId="0" fillId="0" borderId="16" xfId="0" applyFont="1" applyFill="1"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vertical="center"/>
    </xf>
    <xf numFmtId="0" fontId="0" fillId="0" borderId="13" xfId="0" applyFill="1" applyBorder="1" applyAlignment="1">
      <alignment vertical="center"/>
    </xf>
    <xf numFmtId="0" fontId="0" fillId="0" borderId="34" xfId="0" applyFont="1" applyFill="1" applyBorder="1" applyAlignment="1">
      <alignment vertical="center"/>
    </xf>
    <xf numFmtId="0" fontId="0" fillId="0" borderId="24" xfId="0" applyFont="1" applyFill="1" applyBorder="1" applyAlignment="1">
      <alignment vertical="center"/>
    </xf>
    <xf numFmtId="0" fontId="0" fillId="0" borderId="29" xfId="0" applyFont="1" applyFill="1" applyBorder="1" applyAlignment="1" quotePrefix="1">
      <alignment horizontal="center" vertical="center"/>
    </xf>
    <xf numFmtId="0" fontId="0" fillId="0" borderId="20" xfId="0" applyFont="1" applyFill="1" applyBorder="1" applyAlignment="1">
      <alignment horizontal="right" vertical="center"/>
    </xf>
    <xf numFmtId="0" fontId="0" fillId="0" borderId="28" xfId="0" applyFont="1" applyFill="1" applyBorder="1" applyAlignment="1">
      <alignment vertical="center"/>
    </xf>
    <xf numFmtId="0" fontId="0" fillId="0" borderId="36"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top"/>
    </xf>
    <xf numFmtId="0" fontId="0" fillId="0" borderId="19" xfId="0" applyFill="1" applyBorder="1" applyAlignment="1">
      <alignment horizontal="center" vertical="center" wrapText="1"/>
    </xf>
    <xf numFmtId="0" fontId="0" fillId="0" borderId="0" xfId="0" applyFill="1" applyBorder="1" applyAlignment="1">
      <alignment horizontal="lef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8"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4" xfId="0" applyFill="1" applyBorder="1" applyAlignment="1">
      <alignment horizontal="center" vertical="center"/>
    </xf>
    <xf numFmtId="37" fontId="0" fillId="0" borderId="34" xfId="0" applyNumberFormat="1" applyFont="1" applyFill="1" applyBorder="1" applyAlignment="1" applyProtection="1">
      <alignment vertical="center"/>
      <protection/>
    </xf>
    <xf numFmtId="0" fontId="0" fillId="0" borderId="15" xfId="0" applyFont="1" applyFill="1" applyBorder="1" applyAlignment="1" applyProtection="1" quotePrefix="1">
      <alignment horizontal="left" vertical="center"/>
      <protection/>
    </xf>
    <xf numFmtId="3" fontId="0" fillId="0" borderId="0" xfId="0" applyNumberFormat="1" applyFont="1" applyFill="1" applyAlignment="1">
      <alignment horizontal="right" vertical="center"/>
    </xf>
    <xf numFmtId="0" fontId="0" fillId="0" borderId="15" xfId="0" applyFont="1" applyFill="1" applyBorder="1" applyAlignment="1">
      <alignment vertical="center" wrapText="1"/>
    </xf>
    <xf numFmtId="0" fontId="0" fillId="0" borderId="33" xfId="0" applyFont="1" applyFill="1" applyBorder="1" applyAlignment="1" applyProtection="1">
      <alignment horizontal="center" vertical="center" wrapText="1"/>
      <protection/>
    </xf>
    <xf numFmtId="0" fontId="0" fillId="0" borderId="13" xfId="0" applyFont="1" applyFill="1" applyBorder="1" applyAlignment="1" applyProtection="1">
      <alignment vertical="center" wrapText="1"/>
      <protection/>
    </xf>
    <xf numFmtId="0" fontId="0" fillId="0" borderId="28" xfId="0" applyFont="1" applyFill="1" applyBorder="1" applyAlignment="1">
      <alignment horizontal="center" vertical="center" wrapText="1"/>
    </xf>
    <xf numFmtId="0" fontId="0" fillId="0" borderId="20" xfId="0" applyFont="1" applyFill="1" applyBorder="1" applyAlignment="1" applyProtection="1">
      <alignment horizontal="right" vertical="center"/>
      <protection/>
    </xf>
    <xf numFmtId="0" fontId="0" fillId="0" borderId="29" xfId="0" applyFill="1" applyBorder="1" applyAlignment="1" applyProtection="1">
      <alignment horizontal="center" vertical="center" wrapText="1"/>
      <protection/>
    </xf>
    <xf numFmtId="181" fontId="0" fillId="0" borderId="14" xfId="0" applyNumberFormat="1" applyFont="1" applyFill="1" applyBorder="1" applyAlignment="1" applyProtection="1">
      <alignment horizontal="right" vertical="center"/>
      <protection/>
    </xf>
    <xf numFmtId="0" fontId="0" fillId="0" borderId="15" xfId="0" applyFont="1" applyFill="1" applyBorder="1" applyAlignment="1" applyProtection="1" quotePrefix="1">
      <alignment horizontal="center" vertical="center"/>
      <protection/>
    </xf>
    <xf numFmtId="181" fontId="0" fillId="0" borderId="0" xfId="0" applyNumberFormat="1" applyFont="1" applyFill="1" applyBorder="1" applyAlignment="1" applyProtection="1">
      <alignment horizontal="right" vertical="center"/>
      <protection/>
    </xf>
    <xf numFmtId="181" fontId="0" fillId="0" borderId="0" xfId="0" applyNumberFormat="1" applyFont="1" applyFill="1" applyAlignment="1" applyProtection="1">
      <alignment horizontal="right" vertical="center"/>
      <protection/>
    </xf>
    <xf numFmtId="0" fontId="0" fillId="0" borderId="13" xfId="0" applyFill="1" applyBorder="1" applyAlignment="1" applyProtection="1" quotePrefix="1">
      <alignment horizontal="center" vertical="center"/>
      <protection/>
    </xf>
    <xf numFmtId="181" fontId="1" fillId="0" borderId="0" xfId="0" applyNumberFormat="1" applyFont="1" applyFill="1" applyBorder="1" applyAlignment="1" applyProtection="1">
      <alignment vertical="center"/>
      <protection/>
    </xf>
    <xf numFmtId="181" fontId="7" fillId="0" borderId="0" xfId="0" applyNumberFormat="1" applyFont="1" applyFill="1" applyBorder="1" applyAlignment="1" applyProtection="1">
      <alignment horizontal="right" vertical="center"/>
      <protection/>
    </xf>
    <xf numFmtId="0" fontId="49" fillId="0" borderId="13" xfId="0" applyFont="1" applyFill="1" applyBorder="1" applyAlignment="1" applyProtection="1">
      <alignment horizontal="center" vertical="center"/>
      <protection/>
    </xf>
    <xf numFmtId="181" fontId="0" fillId="0" borderId="0" xfId="0" applyNumberFormat="1" applyFont="1" applyFill="1" applyAlignment="1">
      <alignment vertical="center"/>
    </xf>
    <xf numFmtId="0" fontId="0" fillId="0" borderId="0" xfId="0" applyNumberFormat="1" applyFont="1" applyFill="1" applyAlignment="1">
      <alignment vertical="center"/>
    </xf>
    <xf numFmtId="184" fontId="0" fillId="0" borderId="0" xfId="0" applyNumberFormat="1" applyFont="1" applyFill="1" applyAlignment="1">
      <alignment vertical="center"/>
    </xf>
    <xf numFmtId="0" fontId="50" fillId="0" borderId="13" xfId="0" applyFont="1" applyFill="1" applyBorder="1" applyAlignment="1" applyProtection="1">
      <alignment horizontal="center" vertical="center"/>
      <protection/>
    </xf>
    <xf numFmtId="181" fontId="30" fillId="0" borderId="0" xfId="0" applyNumberFormat="1"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3" xfId="0" applyFont="1" applyFill="1" applyBorder="1" applyAlignment="1" applyProtection="1">
      <alignment horizontal="right" vertical="center"/>
      <protection/>
    </xf>
    <xf numFmtId="0" fontId="0" fillId="0" borderId="13" xfId="0" applyFont="1" applyFill="1" applyBorder="1" applyAlignment="1" applyProtection="1">
      <alignment horizontal="centerContinuous" vertical="center"/>
      <protection/>
    </xf>
    <xf numFmtId="0" fontId="0" fillId="0" borderId="12" xfId="0" applyFont="1" applyFill="1" applyBorder="1" applyAlignment="1">
      <alignment horizontal="center" vertical="center"/>
    </xf>
    <xf numFmtId="0" fontId="0" fillId="0" borderId="39" xfId="0" applyFont="1" applyFill="1" applyBorder="1" applyAlignment="1">
      <alignment horizontal="left" vertical="center"/>
    </xf>
    <xf numFmtId="37" fontId="0" fillId="0" borderId="19" xfId="0" applyNumberFormat="1" applyFont="1" applyFill="1" applyBorder="1" applyAlignment="1" applyProtection="1">
      <alignment horizontal="center" vertical="center"/>
      <protection/>
    </xf>
    <xf numFmtId="37" fontId="7" fillId="0" borderId="0" xfId="0" applyNumberFormat="1" applyFont="1" applyFill="1" applyAlignment="1" applyProtection="1">
      <alignment horizontal="right" vertical="center"/>
      <protection/>
    </xf>
    <xf numFmtId="38" fontId="0" fillId="0" borderId="0" xfId="48" applyFont="1" applyFill="1" applyAlignment="1">
      <alignment vertical="center"/>
    </xf>
    <xf numFmtId="0" fontId="0" fillId="0" borderId="18" xfId="0" applyFont="1" applyFill="1" applyBorder="1" applyAlignment="1">
      <alignment horizontal="distributed" vertical="center" wrapText="1"/>
    </xf>
    <xf numFmtId="0" fontId="0" fillId="0" borderId="17" xfId="0" applyFont="1" applyFill="1" applyBorder="1" applyAlignment="1">
      <alignment horizontal="distributed" vertical="center"/>
    </xf>
    <xf numFmtId="0" fontId="0" fillId="0" borderId="17" xfId="0" applyFont="1" applyFill="1" applyBorder="1" applyAlignment="1">
      <alignment horizontal="distributed" vertical="center" wrapText="1"/>
    </xf>
    <xf numFmtId="0" fontId="0" fillId="0" borderId="17" xfId="0" applyFill="1" applyBorder="1" applyAlignment="1">
      <alignment horizontal="distributed" vertical="center" wrapText="1"/>
    </xf>
    <xf numFmtId="0" fontId="31" fillId="0" borderId="17" xfId="0" applyFont="1" applyFill="1" applyBorder="1" applyAlignment="1">
      <alignment horizontal="distributed" vertical="center" wrapText="1"/>
    </xf>
    <xf numFmtId="0" fontId="31" fillId="0" borderId="17" xfId="0" applyFont="1" applyFill="1" applyBorder="1" applyAlignment="1">
      <alignment horizontal="center" vertical="center" wrapText="1"/>
    </xf>
    <xf numFmtId="0" fontId="0" fillId="0" borderId="19" xfId="0" applyFont="1" applyFill="1" applyBorder="1" applyAlignment="1">
      <alignment horizontal="distributed" vertical="center" wrapText="1"/>
    </xf>
    <xf numFmtId="0" fontId="0" fillId="0" borderId="32" xfId="0" applyFont="1" applyFill="1" applyBorder="1" applyAlignment="1">
      <alignment horizontal="distributed" vertical="center"/>
    </xf>
    <xf numFmtId="0" fontId="0" fillId="0" borderId="32" xfId="0" applyFont="1" applyFill="1" applyBorder="1" applyAlignment="1">
      <alignment horizontal="distributed" vertical="center" wrapText="1"/>
    </xf>
    <xf numFmtId="0" fontId="0" fillId="0" borderId="32" xfId="0" applyFill="1" applyBorder="1" applyAlignment="1">
      <alignment horizontal="distributed" vertical="center" wrapText="1"/>
    </xf>
    <xf numFmtId="0" fontId="31" fillId="0" borderId="32" xfId="0" applyFont="1" applyFill="1" applyBorder="1" applyAlignment="1">
      <alignment horizontal="distributed" vertical="center" wrapText="1"/>
    </xf>
    <xf numFmtId="0" fontId="31" fillId="0" borderId="32" xfId="0" applyFont="1" applyFill="1" applyBorder="1" applyAlignment="1">
      <alignment horizontal="center" vertical="center" wrapText="1"/>
    </xf>
    <xf numFmtId="0" fontId="0" fillId="0" borderId="21" xfId="0" applyFont="1" applyFill="1" applyBorder="1" applyAlignment="1" applyProtection="1">
      <alignment horizontal="distributed" vertical="center" wrapText="1"/>
      <protection/>
    </xf>
    <xf numFmtId="0" fontId="0" fillId="0" borderId="33" xfId="0" applyFont="1" applyFill="1" applyBorder="1" applyAlignment="1" applyProtection="1">
      <alignment horizontal="distributed" vertical="center"/>
      <protection/>
    </xf>
    <xf numFmtId="0" fontId="0" fillId="0" borderId="33" xfId="0" applyFont="1" applyFill="1" applyBorder="1" applyAlignment="1" applyProtection="1">
      <alignment horizontal="distributed" vertical="center" wrapText="1"/>
      <protection/>
    </xf>
    <xf numFmtId="37" fontId="0" fillId="0" borderId="33" xfId="0" applyNumberFormat="1" applyFont="1" applyFill="1" applyBorder="1" applyAlignment="1" applyProtection="1">
      <alignment horizontal="distributed" vertical="center" wrapText="1"/>
      <protection/>
    </xf>
    <xf numFmtId="0" fontId="31" fillId="0" borderId="33" xfId="0" applyFont="1" applyFill="1" applyBorder="1" applyAlignment="1" applyProtection="1">
      <alignment horizontal="distributed" vertical="center" wrapText="1"/>
      <protection/>
    </xf>
    <xf numFmtId="0" fontId="31" fillId="0" borderId="33" xfId="0" applyFont="1" applyFill="1" applyBorder="1" applyAlignment="1" applyProtection="1">
      <alignment horizontal="center" vertical="center" wrapText="1"/>
      <protection/>
    </xf>
    <xf numFmtId="0" fontId="0" fillId="0" borderId="31" xfId="0" applyFont="1" applyFill="1" applyBorder="1" applyAlignment="1" applyProtection="1">
      <alignment horizontal="distributed" vertical="center" wrapText="1"/>
      <protection/>
    </xf>
    <xf numFmtId="0" fontId="0" fillId="0" borderId="31" xfId="0" applyFont="1" applyFill="1" applyBorder="1" applyAlignment="1" applyProtection="1">
      <alignment horizontal="distributed" vertical="center"/>
      <protection/>
    </xf>
    <xf numFmtId="0" fontId="31" fillId="0" borderId="31" xfId="0" applyFont="1" applyFill="1" applyBorder="1" applyAlignment="1" applyProtection="1">
      <alignment horizontal="distributed" vertical="center" wrapText="1"/>
      <protection/>
    </xf>
    <xf numFmtId="37" fontId="0" fillId="0" borderId="0" xfId="0" applyNumberFormat="1" applyFont="1" applyFill="1" applyBorder="1" applyAlignment="1" applyProtection="1">
      <alignment horizontal="centerContinuous" vertical="center"/>
      <protection/>
    </xf>
    <xf numFmtId="37" fontId="0" fillId="0" borderId="40" xfId="0" applyNumberFormat="1" applyFont="1" applyFill="1" applyBorder="1" applyAlignment="1" applyProtection="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46</xdr:row>
      <xdr:rowOff>85725</xdr:rowOff>
    </xdr:from>
    <xdr:to>
      <xdr:col>12</xdr:col>
      <xdr:colOff>0</xdr:colOff>
      <xdr:row>48</xdr:row>
      <xdr:rowOff>123825</xdr:rowOff>
    </xdr:to>
    <xdr:sp>
      <xdr:nvSpPr>
        <xdr:cNvPr id="1" name="AutoShape 1"/>
        <xdr:cNvSpPr>
          <a:spLocks/>
        </xdr:cNvSpPr>
      </xdr:nvSpPr>
      <xdr:spPr>
        <a:xfrm>
          <a:off x="12077700" y="9725025"/>
          <a:ext cx="13335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123825</xdr:colOff>
      <xdr:row>50</xdr:row>
      <xdr:rowOff>76200</xdr:rowOff>
    </xdr:from>
    <xdr:to>
      <xdr:col>12</xdr:col>
      <xdr:colOff>9525</xdr:colOff>
      <xdr:row>51</xdr:row>
      <xdr:rowOff>152400</xdr:rowOff>
    </xdr:to>
    <xdr:sp>
      <xdr:nvSpPr>
        <xdr:cNvPr id="2" name="AutoShape 2"/>
        <xdr:cNvSpPr>
          <a:spLocks/>
        </xdr:cNvSpPr>
      </xdr:nvSpPr>
      <xdr:spPr>
        <a:xfrm>
          <a:off x="12096750" y="10553700"/>
          <a:ext cx="123825"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104775</xdr:colOff>
      <xdr:row>53</xdr:row>
      <xdr:rowOff>76200</xdr:rowOff>
    </xdr:from>
    <xdr:to>
      <xdr:col>12</xdr:col>
      <xdr:colOff>0</xdr:colOff>
      <xdr:row>55</xdr:row>
      <xdr:rowOff>152400</xdr:rowOff>
    </xdr:to>
    <xdr:sp>
      <xdr:nvSpPr>
        <xdr:cNvPr id="3" name="AutoShape 3"/>
        <xdr:cNvSpPr>
          <a:spLocks/>
        </xdr:cNvSpPr>
      </xdr:nvSpPr>
      <xdr:spPr>
        <a:xfrm>
          <a:off x="12077700" y="11182350"/>
          <a:ext cx="133350" cy="495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123825</xdr:colOff>
      <xdr:row>57</xdr:row>
      <xdr:rowOff>85725</xdr:rowOff>
    </xdr:from>
    <xdr:to>
      <xdr:col>12</xdr:col>
      <xdr:colOff>9525</xdr:colOff>
      <xdr:row>59</xdr:row>
      <xdr:rowOff>133350</xdr:rowOff>
    </xdr:to>
    <xdr:sp>
      <xdr:nvSpPr>
        <xdr:cNvPr id="4" name="AutoShape 4"/>
        <xdr:cNvSpPr>
          <a:spLocks/>
        </xdr:cNvSpPr>
      </xdr:nvSpPr>
      <xdr:spPr>
        <a:xfrm>
          <a:off x="12096750" y="12030075"/>
          <a:ext cx="12382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95250</xdr:colOff>
      <xdr:row>61</xdr:row>
      <xdr:rowOff>85725</xdr:rowOff>
    </xdr:from>
    <xdr:to>
      <xdr:col>11</xdr:col>
      <xdr:colOff>190500</xdr:colOff>
      <xdr:row>62</xdr:row>
      <xdr:rowOff>171450</xdr:rowOff>
    </xdr:to>
    <xdr:sp>
      <xdr:nvSpPr>
        <xdr:cNvPr id="5" name="AutoShape 5"/>
        <xdr:cNvSpPr>
          <a:spLocks/>
        </xdr:cNvSpPr>
      </xdr:nvSpPr>
      <xdr:spPr>
        <a:xfrm>
          <a:off x="12068175" y="12868275"/>
          <a:ext cx="9525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104775</xdr:colOff>
      <xdr:row>64</xdr:row>
      <xdr:rowOff>95250</xdr:rowOff>
    </xdr:from>
    <xdr:to>
      <xdr:col>12</xdr:col>
      <xdr:colOff>0</xdr:colOff>
      <xdr:row>66</xdr:row>
      <xdr:rowOff>142875</xdr:rowOff>
    </xdr:to>
    <xdr:sp>
      <xdr:nvSpPr>
        <xdr:cNvPr id="6" name="AutoShape 6"/>
        <xdr:cNvSpPr>
          <a:spLocks/>
        </xdr:cNvSpPr>
      </xdr:nvSpPr>
      <xdr:spPr>
        <a:xfrm>
          <a:off x="12077700" y="13506450"/>
          <a:ext cx="13335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47</xdr:row>
      <xdr:rowOff>95250</xdr:rowOff>
    </xdr:from>
    <xdr:to>
      <xdr:col>9</xdr:col>
      <xdr:colOff>104775</xdr:colOff>
      <xdr:row>54</xdr:row>
      <xdr:rowOff>95250</xdr:rowOff>
    </xdr:to>
    <xdr:sp>
      <xdr:nvSpPr>
        <xdr:cNvPr id="7" name="AutoShape 7"/>
        <xdr:cNvSpPr>
          <a:spLocks/>
        </xdr:cNvSpPr>
      </xdr:nvSpPr>
      <xdr:spPr>
        <a:xfrm>
          <a:off x="10658475" y="9944100"/>
          <a:ext cx="104775" cy="1466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58</xdr:row>
      <xdr:rowOff>95250</xdr:rowOff>
    </xdr:from>
    <xdr:to>
      <xdr:col>9</xdr:col>
      <xdr:colOff>104775</xdr:colOff>
      <xdr:row>65</xdr:row>
      <xdr:rowOff>104775</xdr:rowOff>
    </xdr:to>
    <xdr:sp>
      <xdr:nvSpPr>
        <xdr:cNvPr id="8" name="AutoShape 8"/>
        <xdr:cNvSpPr>
          <a:spLocks/>
        </xdr:cNvSpPr>
      </xdr:nvSpPr>
      <xdr:spPr>
        <a:xfrm>
          <a:off x="10658475" y="12249150"/>
          <a:ext cx="10477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57150</xdr:rowOff>
    </xdr:from>
    <xdr:to>
      <xdr:col>1</xdr:col>
      <xdr:colOff>9525</xdr:colOff>
      <xdr:row>7</xdr:row>
      <xdr:rowOff>200025</xdr:rowOff>
    </xdr:to>
    <xdr:sp>
      <xdr:nvSpPr>
        <xdr:cNvPr id="1" name="Line 2"/>
        <xdr:cNvSpPr>
          <a:spLocks/>
        </xdr:cNvSpPr>
      </xdr:nvSpPr>
      <xdr:spPr>
        <a:xfrm>
          <a:off x="85725" y="1009650"/>
          <a:ext cx="117157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4</xdr:row>
      <xdr:rowOff>9525</xdr:rowOff>
    </xdr:from>
    <xdr:to>
      <xdr:col>0</xdr:col>
      <xdr:colOff>123825</xdr:colOff>
      <xdr:row>4</xdr:row>
      <xdr:rowOff>85725</xdr:rowOff>
    </xdr:to>
    <xdr:sp>
      <xdr:nvSpPr>
        <xdr:cNvPr id="2" name="Line 3"/>
        <xdr:cNvSpPr>
          <a:spLocks/>
        </xdr:cNvSpPr>
      </xdr:nvSpPr>
      <xdr:spPr>
        <a:xfrm flipH="1" flipV="1">
          <a:off x="28575" y="962025"/>
          <a:ext cx="952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2133600</xdr:colOff>
      <xdr:row>7</xdr:row>
      <xdr:rowOff>0</xdr:rowOff>
    </xdr:to>
    <xdr:sp>
      <xdr:nvSpPr>
        <xdr:cNvPr id="1" name="Line 9"/>
        <xdr:cNvSpPr>
          <a:spLocks/>
        </xdr:cNvSpPr>
      </xdr:nvSpPr>
      <xdr:spPr>
        <a:xfrm>
          <a:off x="0" y="1143000"/>
          <a:ext cx="27432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28</xdr:row>
      <xdr:rowOff>0</xdr:rowOff>
    </xdr:from>
    <xdr:to>
      <xdr:col>3</xdr:col>
      <xdr:colOff>9525</xdr:colOff>
      <xdr:row>30</xdr:row>
      <xdr:rowOff>161925</xdr:rowOff>
    </xdr:to>
    <xdr:sp>
      <xdr:nvSpPr>
        <xdr:cNvPr id="2" name="Line 9"/>
        <xdr:cNvSpPr>
          <a:spLocks/>
        </xdr:cNvSpPr>
      </xdr:nvSpPr>
      <xdr:spPr>
        <a:xfrm>
          <a:off x="9525" y="6400800"/>
          <a:ext cx="275272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39</xdr:row>
      <xdr:rowOff>85725</xdr:rowOff>
    </xdr:from>
    <xdr:to>
      <xdr:col>1</xdr:col>
      <xdr:colOff>171450</xdr:colOff>
      <xdr:row>46</xdr:row>
      <xdr:rowOff>152400</xdr:rowOff>
    </xdr:to>
    <xdr:sp>
      <xdr:nvSpPr>
        <xdr:cNvPr id="3" name="AutoShape 10"/>
        <xdr:cNvSpPr>
          <a:spLocks/>
        </xdr:cNvSpPr>
      </xdr:nvSpPr>
      <xdr:spPr>
        <a:xfrm>
          <a:off x="438150" y="9001125"/>
          <a:ext cx="95250" cy="1666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31</xdr:row>
      <xdr:rowOff>85725</xdr:rowOff>
    </xdr:from>
    <xdr:to>
      <xdr:col>2</xdr:col>
      <xdr:colOff>0</xdr:colOff>
      <xdr:row>38</xdr:row>
      <xdr:rowOff>38100</xdr:rowOff>
    </xdr:to>
    <xdr:sp>
      <xdr:nvSpPr>
        <xdr:cNvPr id="4" name="AutoShape 11"/>
        <xdr:cNvSpPr>
          <a:spLocks/>
        </xdr:cNvSpPr>
      </xdr:nvSpPr>
      <xdr:spPr>
        <a:xfrm>
          <a:off x="438150" y="7172325"/>
          <a:ext cx="171450" cy="1552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0</xdr:rowOff>
    </xdr:from>
    <xdr:to>
      <xdr:col>1</xdr:col>
      <xdr:colOff>0</xdr:colOff>
      <xdr:row>8</xdr:row>
      <xdr:rowOff>0</xdr:rowOff>
    </xdr:to>
    <xdr:sp>
      <xdr:nvSpPr>
        <xdr:cNvPr id="1" name="Line 1"/>
        <xdr:cNvSpPr>
          <a:spLocks/>
        </xdr:cNvSpPr>
      </xdr:nvSpPr>
      <xdr:spPr>
        <a:xfrm>
          <a:off x="28575" y="952500"/>
          <a:ext cx="121920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0</xdr:rowOff>
    </xdr:from>
    <xdr:to>
      <xdr:col>1</xdr:col>
      <xdr:colOff>0</xdr:colOff>
      <xdr:row>8</xdr:row>
      <xdr:rowOff>0</xdr:rowOff>
    </xdr:to>
    <xdr:sp>
      <xdr:nvSpPr>
        <xdr:cNvPr id="1" name="Line 1"/>
        <xdr:cNvSpPr>
          <a:spLocks/>
        </xdr:cNvSpPr>
      </xdr:nvSpPr>
      <xdr:spPr>
        <a:xfrm>
          <a:off x="28575" y="952500"/>
          <a:ext cx="121920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0</xdr:rowOff>
    </xdr:from>
    <xdr:to>
      <xdr:col>1</xdr:col>
      <xdr:colOff>0</xdr:colOff>
      <xdr:row>8</xdr:row>
      <xdr:rowOff>0</xdr:rowOff>
    </xdr:to>
    <xdr:sp>
      <xdr:nvSpPr>
        <xdr:cNvPr id="1" name="Line 1"/>
        <xdr:cNvSpPr>
          <a:spLocks/>
        </xdr:cNvSpPr>
      </xdr:nvSpPr>
      <xdr:spPr>
        <a:xfrm>
          <a:off x="28575" y="952500"/>
          <a:ext cx="121920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1</xdr:col>
      <xdr:colOff>9525</xdr:colOff>
      <xdr:row>9</xdr:row>
      <xdr:rowOff>9525</xdr:rowOff>
    </xdr:to>
    <xdr:sp>
      <xdr:nvSpPr>
        <xdr:cNvPr id="1" name="Line 1"/>
        <xdr:cNvSpPr>
          <a:spLocks/>
        </xdr:cNvSpPr>
      </xdr:nvSpPr>
      <xdr:spPr>
        <a:xfrm>
          <a:off x="28575" y="971550"/>
          <a:ext cx="1228725"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1</xdr:col>
      <xdr:colOff>0</xdr:colOff>
      <xdr:row>9</xdr:row>
      <xdr:rowOff>9525</xdr:rowOff>
    </xdr:to>
    <xdr:sp>
      <xdr:nvSpPr>
        <xdr:cNvPr id="1" name="Line 1"/>
        <xdr:cNvSpPr>
          <a:spLocks/>
        </xdr:cNvSpPr>
      </xdr:nvSpPr>
      <xdr:spPr>
        <a:xfrm>
          <a:off x="28575" y="971550"/>
          <a:ext cx="121920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19050</xdr:rowOff>
    </xdr:from>
    <xdr:to>
      <xdr:col>1</xdr:col>
      <xdr:colOff>0</xdr:colOff>
      <xdr:row>9</xdr:row>
      <xdr:rowOff>9525</xdr:rowOff>
    </xdr:to>
    <xdr:sp>
      <xdr:nvSpPr>
        <xdr:cNvPr id="1" name="Line 1"/>
        <xdr:cNvSpPr>
          <a:spLocks/>
        </xdr:cNvSpPr>
      </xdr:nvSpPr>
      <xdr:spPr>
        <a:xfrm>
          <a:off x="28575" y="971550"/>
          <a:ext cx="121920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0</xdr:rowOff>
    </xdr:from>
    <xdr:to>
      <xdr:col>1</xdr:col>
      <xdr:colOff>9525</xdr:colOff>
      <xdr:row>8</xdr:row>
      <xdr:rowOff>0</xdr:rowOff>
    </xdr:to>
    <xdr:sp>
      <xdr:nvSpPr>
        <xdr:cNvPr id="1" name="Line 1"/>
        <xdr:cNvSpPr>
          <a:spLocks/>
        </xdr:cNvSpPr>
      </xdr:nvSpPr>
      <xdr:spPr>
        <a:xfrm>
          <a:off x="28575" y="952500"/>
          <a:ext cx="1228725"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T78"/>
  <sheetViews>
    <sheetView showGridLines="0" defaultGridColor="0" zoomScale="75" zoomScaleNormal="75" zoomScalePageLayoutView="0" colorId="22" workbookViewId="0" topLeftCell="H1">
      <selection activeCell="Q1" sqref="Q1"/>
    </sheetView>
  </sheetViews>
  <sheetFormatPr defaultColWidth="14.8984375" defaultRowHeight="18.75" customHeight="1"/>
  <cols>
    <col min="1" max="1" width="3.19921875" style="4" customWidth="1"/>
    <col min="2" max="2" width="10.69921875" style="4" customWidth="1"/>
    <col min="3" max="16384" width="14.8984375" style="4" customWidth="1"/>
  </cols>
  <sheetData>
    <row r="1" spans="1:17" ht="18.75" customHeight="1">
      <c r="A1" s="38" t="s">
        <v>60</v>
      </c>
      <c r="Q1" s="39" t="s">
        <v>61</v>
      </c>
    </row>
    <row r="3" spans="1:17" ht="18.75" customHeight="1">
      <c r="A3" s="171" t="s">
        <v>62</v>
      </c>
      <c r="B3" s="171"/>
      <c r="C3" s="171"/>
      <c r="D3" s="171"/>
      <c r="E3" s="171"/>
      <c r="F3" s="171"/>
      <c r="G3" s="171"/>
      <c r="H3" s="171"/>
      <c r="I3" s="171"/>
      <c r="J3" s="171"/>
      <c r="K3" s="171"/>
      <c r="L3" s="171"/>
      <c r="M3" s="171"/>
      <c r="N3" s="171"/>
      <c r="O3" s="171"/>
      <c r="P3" s="171"/>
      <c r="Q3" s="171"/>
    </row>
    <row r="4" spans="6:12" ht="18.75" customHeight="1">
      <c r="F4" s="34"/>
      <c r="G4" s="34"/>
      <c r="H4" s="34"/>
      <c r="I4" s="34"/>
      <c r="J4" s="34"/>
      <c r="K4" s="34"/>
      <c r="L4" s="34"/>
    </row>
    <row r="5" spans="1:17" s="1" customFormat="1" ht="18.75" customHeight="1">
      <c r="A5" s="174" t="s">
        <v>57</v>
      </c>
      <c r="B5" s="174"/>
      <c r="C5" s="174"/>
      <c r="D5" s="174"/>
      <c r="E5" s="174"/>
      <c r="F5" s="174"/>
      <c r="G5" s="174"/>
      <c r="H5" s="174"/>
      <c r="I5" s="174"/>
      <c r="J5" s="174"/>
      <c r="K5" s="174"/>
      <c r="L5" s="174"/>
      <c r="M5" s="174"/>
      <c r="N5" s="174"/>
      <c r="O5" s="174"/>
      <c r="P5" s="174"/>
      <c r="Q5" s="174"/>
    </row>
    <row r="6" spans="1:17" s="1" customFormat="1" ht="18.75" customHeight="1" thickBot="1">
      <c r="A6" s="12"/>
      <c r="B6" s="13"/>
      <c r="Q6" s="14" t="s">
        <v>0</v>
      </c>
    </row>
    <row r="7" spans="1:20" s="1" customFormat="1" ht="18.75" customHeight="1">
      <c r="A7" s="165" t="s">
        <v>56</v>
      </c>
      <c r="B7" s="166"/>
      <c r="C7" s="179" t="s">
        <v>63</v>
      </c>
      <c r="D7" s="180"/>
      <c r="E7" s="190"/>
      <c r="F7" s="183" t="s">
        <v>65</v>
      </c>
      <c r="G7" s="184"/>
      <c r="H7" s="184"/>
      <c r="I7" s="184"/>
      <c r="J7" s="184"/>
      <c r="K7" s="184"/>
      <c r="L7" s="184"/>
      <c r="M7" s="184"/>
      <c r="N7" s="185"/>
      <c r="O7" s="179" t="s">
        <v>66</v>
      </c>
      <c r="P7" s="180"/>
      <c r="Q7" s="180"/>
      <c r="R7" s="2"/>
      <c r="S7" s="2"/>
      <c r="T7" s="2"/>
    </row>
    <row r="8" spans="1:18" ht="18.75" customHeight="1">
      <c r="A8" s="167"/>
      <c r="B8" s="168"/>
      <c r="C8" s="181"/>
      <c r="D8" s="182"/>
      <c r="E8" s="191"/>
      <c r="F8" s="186" t="s">
        <v>1</v>
      </c>
      <c r="G8" s="187"/>
      <c r="H8" s="188"/>
      <c r="I8" s="189" t="s">
        <v>64</v>
      </c>
      <c r="J8" s="187"/>
      <c r="K8" s="188"/>
      <c r="L8" s="186" t="s">
        <v>2</v>
      </c>
      <c r="M8" s="187"/>
      <c r="N8" s="188"/>
      <c r="O8" s="181"/>
      <c r="P8" s="182"/>
      <c r="Q8" s="182"/>
      <c r="R8" s="3"/>
    </row>
    <row r="9" spans="1:20" ht="18.75" customHeight="1">
      <c r="A9" s="169"/>
      <c r="B9" s="170"/>
      <c r="C9" s="15" t="s">
        <v>1</v>
      </c>
      <c r="D9" s="16" t="s">
        <v>3</v>
      </c>
      <c r="E9" s="17" t="s">
        <v>4</v>
      </c>
      <c r="F9" s="17" t="s">
        <v>1</v>
      </c>
      <c r="G9" s="17" t="s">
        <v>3</v>
      </c>
      <c r="H9" s="15" t="s">
        <v>4</v>
      </c>
      <c r="I9" s="16" t="s">
        <v>1</v>
      </c>
      <c r="J9" s="15" t="s">
        <v>3</v>
      </c>
      <c r="K9" s="16" t="s">
        <v>4</v>
      </c>
      <c r="L9" s="17" t="s">
        <v>1</v>
      </c>
      <c r="M9" s="17" t="s">
        <v>3</v>
      </c>
      <c r="N9" s="15" t="s">
        <v>4</v>
      </c>
      <c r="O9" s="16" t="s">
        <v>1</v>
      </c>
      <c r="P9" s="17" t="s">
        <v>3</v>
      </c>
      <c r="Q9" s="15" t="s">
        <v>4</v>
      </c>
      <c r="R9" s="5"/>
      <c r="S9" s="5"/>
      <c r="T9" s="5"/>
    </row>
    <row r="10" spans="1:20" ht="18.75" customHeight="1">
      <c r="A10" s="175" t="s">
        <v>55</v>
      </c>
      <c r="B10" s="176"/>
      <c r="C10" s="29">
        <f>SUM(D10:E10)</f>
        <v>897944</v>
      </c>
      <c r="D10" s="30">
        <v>427367</v>
      </c>
      <c r="E10" s="30">
        <v>470577</v>
      </c>
      <c r="F10" s="29">
        <f>SUM(G10:H10)</f>
        <v>596998</v>
      </c>
      <c r="G10" s="29">
        <f>SUM(J10,M10)</f>
        <v>340257</v>
      </c>
      <c r="H10" s="29">
        <f>SUM(K10,N10)</f>
        <v>256741</v>
      </c>
      <c r="I10" s="29">
        <f>SUM(J10:K10)</f>
        <v>582600</v>
      </c>
      <c r="J10" s="30">
        <v>331010</v>
      </c>
      <c r="K10" s="30">
        <v>251590</v>
      </c>
      <c r="L10" s="29">
        <f>SUM(M10:N10)</f>
        <v>14398</v>
      </c>
      <c r="M10" s="31">
        <v>9247</v>
      </c>
      <c r="N10" s="30">
        <v>5151</v>
      </c>
      <c r="O10" s="29">
        <f>SUM(P10:Q10)</f>
        <v>299731</v>
      </c>
      <c r="P10" s="30">
        <v>86590</v>
      </c>
      <c r="Q10" s="30">
        <v>213141</v>
      </c>
      <c r="R10" s="5"/>
      <c r="S10" s="6"/>
      <c r="T10" s="5"/>
    </row>
    <row r="11" spans="1:20" ht="18.75" customHeight="1">
      <c r="A11" s="175" t="s">
        <v>58</v>
      </c>
      <c r="B11" s="176"/>
      <c r="C11" s="31">
        <f aca="true" t="shared" si="0" ref="C11:C70">SUM(D11:E11)</f>
        <v>947070</v>
      </c>
      <c r="D11" s="30">
        <v>451155</v>
      </c>
      <c r="E11" s="30">
        <v>495915</v>
      </c>
      <c r="F11" s="31">
        <f aca="true" t="shared" si="1" ref="F11:F70">SUM(G11:H11)</f>
        <v>620231</v>
      </c>
      <c r="G11" s="31">
        <f aca="true" t="shared" si="2" ref="G11:H70">SUM(J11,M11)</f>
        <v>350346</v>
      </c>
      <c r="H11" s="31">
        <f t="shared" si="2"/>
        <v>269885</v>
      </c>
      <c r="I11" s="31">
        <f aca="true" t="shared" si="3" ref="I11:I70">SUM(J11:K11)</f>
        <v>606265</v>
      </c>
      <c r="J11" s="30">
        <v>341329</v>
      </c>
      <c r="K11" s="30">
        <v>264936</v>
      </c>
      <c r="L11" s="31">
        <f aca="true" t="shared" si="4" ref="L11:L70">SUM(M11:N11)</f>
        <v>13966</v>
      </c>
      <c r="M11" s="31">
        <v>9017</v>
      </c>
      <c r="N11" s="30">
        <v>4949</v>
      </c>
      <c r="O11" s="31">
        <f aca="true" t="shared" si="5" ref="O11:O70">SUM(P11:Q11)</f>
        <v>325779</v>
      </c>
      <c r="P11" s="30">
        <v>100327</v>
      </c>
      <c r="Q11" s="30">
        <v>225452</v>
      </c>
      <c r="R11" s="5"/>
      <c r="S11" s="6"/>
      <c r="T11" s="5"/>
    </row>
    <row r="12" spans="1:20" s="23" customFormat="1" ht="18.75" customHeight="1">
      <c r="A12" s="177" t="s">
        <v>59</v>
      </c>
      <c r="B12" s="178"/>
      <c r="C12" s="22">
        <f>SUM(C14:C23,C26,C32,C42,C49,C55,C63,C69)</f>
        <v>990243</v>
      </c>
      <c r="D12" s="22">
        <f aca="true" t="shared" si="6" ref="D12:Q12">SUM(D14:D23,D26,D32,D42,D49,D55,D63,D69)</f>
        <v>473937</v>
      </c>
      <c r="E12" s="22">
        <f t="shared" si="6"/>
        <v>516306</v>
      </c>
      <c r="F12" s="22">
        <f t="shared" si="6"/>
        <v>652627</v>
      </c>
      <c r="G12" s="22">
        <f t="shared" si="6"/>
        <v>370106</v>
      </c>
      <c r="H12" s="22">
        <f t="shared" si="6"/>
        <v>282521</v>
      </c>
      <c r="I12" s="22">
        <f t="shared" si="6"/>
        <v>631322</v>
      </c>
      <c r="J12" s="22">
        <f t="shared" si="6"/>
        <v>356828</v>
      </c>
      <c r="K12" s="22">
        <f t="shared" si="6"/>
        <v>274494</v>
      </c>
      <c r="L12" s="22">
        <f t="shared" si="6"/>
        <v>21305</v>
      </c>
      <c r="M12" s="22">
        <f t="shared" si="6"/>
        <v>13278</v>
      </c>
      <c r="N12" s="22">
        <f t="shared" si="6"/>
        <v>8027</v>
      </c>
      <c r="O12" s="22">
        <f t="shared" si="6"/>
        <v>335785</v>
      </c>
      <c r="P12" s="22">
        <f t="shared" si="6"/>
        <v>102653</v>
      </c>
      <c r="Q12" s="22">
        <f t="shared" si="6"/>
        <v>233132</v>
      </c>
      <c r="R12" s="21"/>
      <c r="S12" s="22"/>
      <c r="T12" s="21"/>
    </row>
    <row r="13" spans="1:20" s="23" customFormat="1" ht="18.75" customHeight="1">
      <c r="A13" s="24"/>
      <c r="B13" s="25"/>
      <c r="C13" s="26"/>
      <c r="D13" s="26"/>
      <c r="E13" s="26"/>
      <c r="F13" s="26"/>
      <c r="G13" s="26"/>
      <c r="H13" s="26"/>
      <c r="I13" s="26"/>
      <c r="J13" s="26"/>
      <c r="K13" s="26"/>
      <c r="L13" s="26"/>
      <c r="M13" s="26"/>
      <c r="N13" s="26"/>
      <c r="O13" s="26"/>
      <c r="P13" s="26"/>
      <c r="Q13" s="26"/>
      <c r="R13" s="21"/>
      <c r="S13" s="22"/>
      <c r="T13" s="21"/>
    </row>
    <row r="14" spans="1:20" s="23" customFormat="1" ht="18.75" customHeight="1">
      <c r="A14" s="172" t="s">
        <v>5</v>
      </c>
      <c r="B14" s="173"/>
      <c r="C14" s="22">
        <f t="shared" si="0"/>
        <v>382787</v>
      </c>
      <c r="D14" s="22">
        <v>184918</v>
      </c>
      <c r="E14" s="22">
        <v>197869</v>
      </c>
      <c r="F14" s="22">
        <f t="shared" si="1"/>
        <v>245779</v>
      </c>
      <c r="G14" s="22">
        <f t="shared" si="2"/>
        <v>142694</v>
      </c>
      <c r="H14" s="22">
        <f t="shared" si="2"/>
        <v>103085</v>
      </c>
      <c r="I14" s="22">
        <f t="shared" si="3"/>
        <v>236827</v>
      </c>
      <c r="J14" s="22">
        <v>137285</v>
      </c>
      <c r="K14" s="22">
        <v>99542</v>
      </c>
      <c r="L14" s="22">
        <f t="shared" si="4"/>
        <v>8952</v>
      </c>
      <c r="M14" s="22">
        <v>5409</v>
      </c>
      <c r="N14" s="22">
        <v>3543</v>
      </c>
      <c r="O14" s="22">
        <f t="shared" si="5"/>
        <v>135674</v>
      </c>
      <c r="P14" s="22">
        <v>41289</v>
      </c>
      <c r="Q14" s="22">
        <v>94385</v>
      </c>
      <c r="R14" s="21"/>
      <c r="S14" s="22"/>
      <c r="T14" s="21"/>
    </row>
    <row r="15" spans="1:20" s="23" customFormat="1" ht="18.75" customHeight="1">
      <c r="A15" s="172" t="s">
        <v>6</v>
      </c>
      <c r="B15" s="173"/>
      <c r="C15" s="22">
        <f t="shared" si="0"/>
        <v>41718</v>
      </c>
      <c r="D15" s="22">
        <v>19667</v>
      </c>
      <c r="E15" s="22">
        <v>22051</v>
      </c>
      <c r="F15" s="22">
        <f t="shared" si="1"/>
        <v>27793</v>
      </c>
      <c r="G15" s="22">
        <f t="shared" si="2"/>
        <v>15216</v>
      </c>
      <c r="H15" s="22">
        <f t="shared" si="2"/>
        <v>12577</v>
      </c>
      <c r="I15" s="22">
        <f t="shared" si="3"/>
        <v>26870</v>
      </c>
      <c r="J15" s="22">
        <v>14589</v>
      </c>
      <c r="K15" s="22">
        <v>12281</v>
      </c>
      <c r="L15" s="22">
        <f t="shared" si="4"/>
        <v>923</v>
      </c>
      <c r="M15" s="22">
        <v>627</v>
      </c>
      <c r="N15" s="22">
        <v>296</v>
      </c>
      <c r="O15" s="22">
        <f t="shared" si="5"/>
        <v>13880</v>
      </c>
      <c r="P15" s="22">
        <v>4428</v>
      </c>
      <c r="Q15" s="22">
        <v>9452</v>
      </c>
      <c r="R15" s="21"/>
      <c r="S15" s="21"/>
      <c r="T15" s="21"/>
    </row>
    <row r="16" spans="1:20" s="23" customFormat="1" ht="18.75" customHeight="1">
      <c r="A16" s="172" t="s">
        <v>7</v>
      </c>
      <c r="B16" s="173"/>
      <c r="C16" s="22">
        <f t="shared" si="0"/>
        <v>90105</v>
      </c>
      <c r="D16" s="22">
        <v>43117</v>
      </c>
      <c r="E16" s="22">
        <v>46988</v>
      </c>
      <c r="F16" s="22">
        <f t="shared" si="1"/>
        <v>61392</v>
      </c>
      <c r="G16" s="22">
        <f t="shared" si="2"/>
        <v>34716</v>
      </c>
      <c r="H16" s="22">
        <f t="shared" si="2"/>
        <v>26676</v>
      </c>
      <c r="I16" s="22">
        <f t="shared" si="3"/>
        <v>59341</v>
      </c>
      <c r="J16" s="22">
        <v>33437</v>
      </c>
      <c r="K16" s="22">
        <v>25904</v>
      </c>
      <c r="L16" s="22">
        <f t="shared" si="4"/>
        <v>2051</v>
      </c>
      <c r="M16" s="22">
        <v>1279</v>
      </c>
      <c r="N16" s="22">
        <v>772</v>
      </c>
      <c r="O16" s="22">
        <f t="shared" si="5"/>
        <v>28588</v>
      </c>
      <c r="P16" s="22">
        <v>8336</v>
      </c>
      <c r="Q16" s="22">
        <v>20252</v>
      </c>
      <c r="R16" s="21"/>
      <c r="S16" s="22"/>
      <c r="T16" s="21"/>
    </row>
    <row r="17" spans="1:20" s="23" customFormat="1" ht="18.75" customHeight="1">
      <c r="A17" s="172" t="s">
        <v>8</v>
      </c>
      <c r="B17" s="173"/>
      <c r="C17" s="22">
        <f t="shared" si="0"/>
        <v>23886</v>
      </c>
      <c r="D17" s="22">
        <v>11260</v>
      </c>
      <c r="E17" s="22">
        <v>12626</v>
      </c>
      <c r="F17" s="22">
        <f t="shared" si="1"/>
        <v>16068</v>
      </c>
      <c r="G17" s="22">
        <f t="shared" si="2"/>
        <v>8955</v>
      </c>
      <c r="H17" s="22">
        <f t="shared" si="2"/>
        <v>7113</v>
      </c>
      <c r="I17" s="22">
        <f t="shared" si="3"/>
        <v>15694</v>
      </c>
      <c r="J17" s="22">
        <v>8702</v>
      </c>
      <c r="K17" s="22">
        <v>6992</v>
      </c>
      <c r="L17" s="22">
        <f t="shared" si="4"/>
        <v>374</v>
      </c>
      <c r="M17" s="22">
        <v>253</v>
      </c>
      <c r="N17" s="22">
        <v>121</v>
      </c>
      <c r="O17" s="22">
        <f t="shared" si="5"/>
        <v>7803</v>
      </c>
      <c r="P17" s="22">
        <v>2301</v>
      </c>
      <c r="Q17" s="22">
        <v>5502</v>
      </c>
      <c r="R17" s="21"/>
      <c r="S17" s="22"/>
      <c r="T17" s="21"/>
    </row>
    <row r="18" spans="1:20" s="23" customFormat="1" ht="18.75" customHeight="1">
      <c r="A18" s="172" t="s">
        <v>9</v>
      </c>
      <c r="B18" s="173"/>
      <c r="C18" s="22">
        <f t="shared" si="0"/>
        <v>18580</v>
      </c>
      <c r="D18" s="22">
        <v>8473</v>
      </c>
      <c r="E18" s="22">
        <v>10107</v>
      </c>
      <c r="F18" s="22">
        <f t="shared" si="1"/>
        <v>12031</v>
      </c>
      <c r="G18" s="22">
        <f t="shared" si="2"/>
        <v>6485</v>
      </c>
      <c r="H18" s="22">
        <f t="shared" si="2"/>
        <v>5546</v>
      </c>
      <c r="I18" s="22">
        <f t="shared" si="3"/>
        <v>11727</v>
      </c>
      <c r="J18" s="22">
        <v>6270</v>
      </c>
      <c r="K18" s="22">
        <v>5457</v>
      </c>
      <c r="L18" s="22">
        <f t="shared" si="4"/>
        <v>304</v>
      </c>
      <c r="M18" s="22">
        <v>215</v>
      </c>
      <c r="N18" s="22">
        <v>89</v>
      </c>
      <c r="O18" s="22">
        <f t="shared" si="5"/>
        <v>6543</v>
      </c>
      <c r="P18" s="22">
        <v>1987</v>
      </c>
      <c r="Q18" s="22">
        <v>4556</v>
      </c>
      <c r="R18" s="21"/>
      <c r="S18" s="22"/>
      <c r="T18" s="21"/>
    </row>
    <row r="19" spans="1:20" s="23" customFormat="1" ht="18.75" customHeight="1">
      <c r="A19" s="172" t="s">
        <v>10</v>
      </c>
      <c r="B19" s="173"/>
      <c r="C19" s="22">
        <f t="shared" si="0"/>
        <v>58453</v>
      </c>
      <c r="D19" s="22">
        <v>26414</v>
      </c>
      <c r="E19" s="22">
        <v>32039</v>
      </c>
      <c r="F19" s="22">
        <f t="shared" si="1"/>
        <v>40688</v>
      </c>
      <c r="G19" s="22">
        <f t="shared" si="2"/>
        <v>21146</v>
      </c>
      <c r="H19" s="22">
        <f t="shared" si="2"/>
        <v>19542</v>
      </c>
      <c r="I19" s="22">
        <f t="shared" si="3"/>
        <v>38775</v>
      </c>
      <c r="J19" s="22">
        <v>20036</v>
      </c>
      <c r="K19" s="22">
        <v>18739</v>
      </c>
      <c r="L19" s="22">
        <f t="shared" si="4"/>
        <v>1913</v>
      </c>
      <c r="M19" s="22">
        <v>1110</v>
      </c>
      <c r="N19" s="22">
        <v>803</v>
      </c>
      <c r="O19" s="22">
        <f t="shared" si="5"/>
        <v>17732</v>
      </c>
      <c r="P19" s="22">
        <v>5252</v>
      </c>
      <c r="Q19" s="22">
        <v>12480</v>
      </c>
      <c r="R19" s="21"/>
      <c r="S19" s="22"/>
      <c r="T19" s="21"/>
    </row>
    <row r="20" spans="1:20" s="23" customFormat="1" ht="18.75" customHeight="1">
      <c r="A20" s="172" t="s">
        <v>11</v>
      </c>
      <c r="B20" s="173"/>
      <c r="C20" s="22">
        <f t="shared" si="0"/>
        <v>22637</v>
      </c>
      <c r="D20" s="22">
        <v>10625</v>
      </c>
      <c r="E20" s="22">
        <v>12012</v>
      </c>
      <c r="F20" s="22">
        <f t="shared" si="1"/>
        <v>14621</v>
      </c>
      <c r="G20" s="22">
        <f t="shared" si="2"/>
        <v>8226</v>
      </c>
      <c r="H20" s="22">
        <f t="shared" si="2"/>
        <v>6395</v>
      </c>
      <c r="I20" s="22">
        <f t="shared" si="3"/>
        <v>14142</v>
      </c>
      <c r="J20" s="22">
        <v>7922</v>
      </c>
      <c r="K20" s="22">
        <v>6220</v>
      </c>
      <c r="L20" s="22">
        <f t="shared" si="4"/>
        <v>479</v>
      </c>
      <c r="M20" s="22">
        <v>304</v>
      </c>
      <c r="N20" s="22">
        <v>175</v>
      </c>
      <c r="O20" s="22">
        <f t="shared" si="5"/>
        <v>8009</v>
      </c>
      <c r="P20" s="22">
        <v>2398</v>
      </c>
      <c r="Q20" s="22">
        <v>5611</v>
      </c>
      <c r="R20" s="21"/>
      <c r="S20" s="22"/>
      <c r="T20" s="21"/>
    </row>
    <row r="21" spans="1:20" s="23" customFormat="1" ht="18.75" customHeight="1">
      <c r="A21" s="172" t="s">
        <v>12</v>
      </c>
      <c r="B21" s="173"/>
      <c r="C21" s="22">
        <f t="shared" si="0"/>
        <v>51166</v>
      </c>
      <c r="D21" s="22">
        <v>24592</v>
      </c>
      <c r="E21" s="22">
        <v>26574</v>
      </c>
      <c r="F21" s="22">
        <f t="shared" si="1"/>
        <v>34690</v>
      </c>
      <c r="G21" s="22">
        <f t="shared" si="2"/>
        <v>19960</v>
      </c>
      <c r="H21" s="22">
        <f t="shared" si="2"/>
        <v>14730</v>
      </c>
      <c r="I21" s="22">
        <f t="shared" si="3"/>
        <v>33797</v>
      </c>
      <c r="J21" s="22">
        <v>19404</v>
      </c>
      <c r="K21" s="22">
        <v>14393</v>
      </c>
      <c r="L21" s="22">
        <f t="shared" si="4"/>
        <v>893</v>
      </c>
      <c r="M21" s="22">
        <v>556</v>
      </c>
      <c r="N21" s="22">
        <v>337</v>
      </c>
      <c r="O21" s="22">
        <f t="shared" si="5"/>
        <v>16408</v>
      </c>
      <c r="P21" s="22">
        <v>4589</v>
      </c>
      <c r="Q21" s="22">
        <v>11819</v>
      </c>
      <c r="R21" s="21"/>
      <c r="S21" s="22"/>
      <c r="T21" s="21"/>
    </row>
    <row r="22" spans="1:20" s="23" customFormat="1" ht="18.75" customHeight="1">
      <c r="A22" s="172"/>
      <c r="B22" s="173"/>
      <c r="C22" s="26"/>
      <c r="D22" s="26"/>
      <c r="E22" s="26"/>
      <c r="F22" s="26"/>
      <c r="G22" s="26"/>
      <c r="H22" s="26"/>
      <c r="I22" s="26"/>
      <c r="J22" s="26"/>
      <c r="K22" s="26"/>
      <c r="L22" s="26"/>
      <c r="M22" s="26"/>
      <c r="N22" s="26"/>
      <c r="O22" s="26"/>
      <c r="P22" s="26"/>
      <c r="Q22" s="26"/>
      <c r="R22" s="21"/>
      <c r="S22" s="21"/>
      <c r="T22" s="21"/>
    </row>
    <row r="23" spans="1:20" s="23" customFormat="1" ht="18.75" customHeight="1">
      <c r="A23" s="172" t="s">
        <v>13</v>
      </c>
      <c r="B23" s="173"/>
      <c r="C23" s="22">
        <f>SUM(C24)</f>
        <v>9343</v>
      </c>
      <c r="D23" s="22">
        <f>SUM(D24)</f>
        <v>4089</v>
      </c>
      <c r="E23" s="22">
        <f aca="true" t="shared" si="7" ref="E23:Q23">SUM(E24)</f>
        <v>5254</v>
      </c>
      <c r="F23" s="22">
        <f t="shared" si="7"/>
        <v>6714</v>
      </c>
      <c r="G23" s="22">
        <f t="shared" si="7"/>
        <v>3325</v>
      </c>
      <c r="H23" s="22">
        <f t="shared" si="7"/>
        <v>3389</v>
      </c>
      <c r="I23" s="22">
        <f t="shared" si="7"/>
        <v>6507</v>
      </c>
      <c r="J23" s="22">
        <f t="shared" si="7"/>
        <v>3198</v>
      </c>
      <c r="K23" s="22">
        <f t="shared" si="7"/>
        <v>3309</v>
      </c>
      <c r="L23" s="22">
        <f t="shared" si="7"/>
        <v>207</v>
      </c>
      <c r="M23" s="22">
        <f t="shared" si="7"/>
        <v>127</v>
      </c>
      <c r="N23" s="22">
        <f t="shared" si="7"/>
        <v>80</v>
      </c>
      <c r="O23" s="22">
        <f t="shared" si="7"/>
        <v>2628</v>
      </c>
      <c r="P23" s="22">
        <f t="shared" si="7"/>
        <v>763</v>
      </c>
      <c r="Q23" s="22">
        <f t="shared" si="7"/>
        <v>1865</v>
      </c>
      <c r="R23" s="21"/>
      <c r="S23" s="22"/>
      <c r="T23" s="21"/>
    </row>
    <row r="24" spans="1:20" ht="18.75" customHeight="1">
      <c r="A24" s="9"/>
      <c r="B24" s="18" t="s">
        <v>14</v>
      </c>
      <c r="C24" s="31">
        <f t="shared" si="0"/>
        <v>9343</v>
      </c>
      <c r="D24" s="30">
        <v>4089</v>
      </c>
      <c r="E24" s="30">
        <v>5254</v>
      </c>
      <c r="F24" s="31">
        <f t="shared" si="1"/>
        <v>6714</v>
      </c>
      <c r="G24" s="31">
        <f t="shared" si="2"/>
        <v>3325</v>
      </c>
      <c r="H24" s="31">
        <f t="shared" si="2"/>
        <v>3389</v>
      </c>
      <c r="I24" s="31">
        <f t="shared" si="3"/>
        <v>6507</v>
      </c>
      <c r="J24" s="30">
        <v>3198</v>
      </c>
      <c r="K24" s="30">
        <v>3309</v>
      </c>
      <c r="L24" s="31">
        <f t="shared" si="4"/>
        <v>207</v>
      </c>
      <c r="M24" s="31">
        <v>127</v>
      </c>
      <c r="N24" s="30">
        <v>80</v>
      </c>
      <c r="O24" s="31">
        <f t="shared" si="5"/>
        <v>2628</v>
      </c>
      <c r="P24" s="30">
        <v>763</v>
      </c>
      <c r="Q24" s="30">
        <v>1865</v>
      </c>
      <c r="R24" s="5"/>
      <c r="S24" s="6"/>
      <c r="T24" s="5"/>
    </row>
    <row r="25" spans="1:20" ht="18.75" customHeight="1">
      <c r="A25" s="9"/>
      <c r="B25" s="18"/>
      <c r="C25" s="32"/>
      <c r="D25" s="32"/>
      <c r="E25" s="32"/>
      <c r="F25" s="32"/>
      <c r="G25" s="32"/>
      <c r="H25" s="32"/>
      <c r="I25" s="32"/>
      <c r="J25" s="32"/>
      <c r="K25" s="32"/>
      <c r="L25" s="32"/>
      <c r="M25" s="32"/>
      <c r="N25" s="32"/>
      <c r="O25" s="32"/>
      <c r="P25" s="32"/>
      <c r="Q25" s="32"/>
      <c r="R25" s="5"/>
      <c r="S25" s="6"/>
      <c r="T25" s="5"/>
    </row>
    <row r="26" spans="1:20" s="23" customFormat="1" ht="18.75" customHeight="1">
      <c r="A26" s="172" t="s">
        <v>15</v>
      </c>
      <c r="B26" s="173"/>
      <c r="C26" s="22">
        <f>SUM(C27:C30)</f>
        <v>38578</v>
      </c>
      <c r="D26" s="22">
        <f>SUM(D27:D30)</f>
        <v>18765</v>
      </c>
      <c r="E26" s="22">
        <f aca="true" t="shared" si="8" ref="E26:Q26">SUM(E27:E30)</f>
        <v>19813</v>
      </c>
      <c r="F26" s="22">
        <f t="shared" si="8"/>
        <v>26070</v>
      </c>
      <c r="G26" s="22">
        <f t="shared" si="8"/>
        <v>14845</v>
      </c>
      <c r="H26" s="22">
        <f t="shared" si="8"/>
        <v>11225</v>
      </c>
      <c r="I26" s="22">
        <f t="shared" si="8"/>
        <v>25327</v>
      </c>
      <c r="J26" s="22">
        <f t="shared" si="8"/>
        <v>14340</v>
      </c>
      <c r="K26" s="22">
        <f t="shared" si="8"/>
        <v>10987</v>
      </c>
      <c r="L26" s="22">
        <f t="shared" si="8"/>
        <v>743</v>
      </c>
      <c r="M26" s="22">
        <f t="shared" si="8"/>
        <v>505</v>
      </c>
      <c r="N26" s="22">
        <f t="shared" si="8"/>
        <v>238</v>
      </c>
      <c r="O26" s="22">
        <f t="shared" si="8"/>
        <v>12486</v>
      </c>
      <c r="P26" s="22">
        <f t="shared" si="8"/>
        <v>3915</v>
      </c>
      <c r="Q26" s="22">
        <f t="shared" si="8"/>
        <v>8571</v>
      </c>
      <c r="R26" s="21"/>
      <c r="S26" s="21"/>
      <c r="T26" s="21"/>
    </row>
    <row r="27" spans="1:20" ht="18.75" customHeight="1">
      <c r="A27" s="9"/>
      <c r="B27" s="18" t="s">
        <v>16</v>
      </c>
      <c r="C27" s="31">
        <f t="shared" si="0"/>
        <v>12132</v>
      </c>
      <c r="D27" s="30">
        <v>5826</v>
      </c>
      <c r="E27" s="30">
        <v>6306</v>
      </c>
      <c r="F27" s="31">
        <f t="shared" si="1"/>
        <v>8353</v>
      </c>
      <c r="G27" s="31">
        <f t="shared" si="2"/>
        <v>4707</v>
      </c>
      <c r="H27" s="31">
        <f t="shared" si="2"/>
        <v>3646</v>
      </c>
      <c r="I27" s="31">
        <f t="shared" si="3"/>
        <v>8084</v>
      </c>
      <c r="J27" s="30">
        <v>4540</v>
      </c>
      <c r="K27" s="30">
        <v>3544</v>
      </c>
      <c r="L27" s="31">
        <f t="shared" si="4"/>
        <v>269</v>
      </c>
      <c r="M27" s="31">
        <v>167</v>
      </c>
      <c r="N27" s="30">
        <v>102</v>
      </c>
      <c r="O27" s="31">
        <f t="shared" si="5"/>
        <v>3775</v>
      </c>
      <c r="P27" s="30">
        <v>1118</v>
      </c>
      <c r="Q27" s="30">
        <v>2657</v>
      </c>
      <c r="R27" s="5"/>
      <c r="S27" s="6"/>
      <c r="T27" s="5"/>
    </row>
    <row r="28" spans="1:20" ht="18.75" customHeight="1">
      <c r="A28" s="9"/>
      <c r="B28" s="18" t="s">
        <v>17</v>
      </c>
      <c r="C28" s="31">
        <f t="shared" si="0"/>
        <v>11910</v>
      </c>
      <c r="D28" s="30">
        <v>5665</v>
      </c>
      <c r="E28" s="30">
        <v>6245</v>
      </c>
      <c r="F28" s="31">
        <f t="shared" si="1"/>
        <v>8227</v>
      </c>
      <c r="G28" s="31">
        <f t="shared" si="2"/>
        <v>4596</v>
      </c>
      <c r="H28" s="31">
        <f t="shared" si="2"/>
        <v>3631</v>
      </c>
      <c r="I28" s="31">
        <f t="shared" si="3"/>
        <v>8020</v>
      </c>
      <c r="J28" s="30">
        <v>4457</v>
      </c>
      <c r="K28" s="30">
        <v>3563</v>
      </c>
      <c r="L28" s="31">
        <f t="shared" si="4"/>
        <v>207</v>
      </c>
      <c r="M28" s="31">
        <v>139</v>
      </c>
      <c r="N28" s="30">
        <v>68</v>
      </c>
      <c r="O28" s="31">
        <f t="shared" si="5"/>
        <v>3678</v>
      </c>
      <c r="P28" s="30">
        <v>1069</v>
      </c>
      <c r="Q28" s="30">
        <v>2609</v>
      </c>
      <c r="R28" s="5"/>
      <c r="S28" s="6"/>
      <c r="T28" s="5"/>
    </row>
    <row r="29" spans="1:20" ht="18.75" customHeight="1">
      <c r="A29" s="9"/>
      <c r="B29" s="18" t="s">
        <v>18</v>
      </c>
      <c r="C29" s="31">
        <f t="shared" si="0"/>
        <v>10810</v>
      </c>
      <c r="D29" s="30">
        <v>5510</v>
      </c>
      <c r="E29" s="30">
        <v>5300</v>
      </c>
      <c r="F29" s="31">
        <f t="shared" si="1"/>
        <v>6961</v>
      </c>
      <c r="G29" s="31">
        <f t="shared" si="2"/>
        <v>4121</v>
      </c>
      <c r="H29" s="31">
        <f t="shared" si="2"/>
        <v>2840</v>
      </c>
      <c r="I29" s="31">
        <f t="shared" si="3"/>
        <v>6762</v>
      </c>
      <c r="J29" s="30">
        <v>3971</v>
      </c>
      <c r="K29" s="30">
        <v>2791</v>
      </c>
      <c r="L29" s="31">
        <f t="shared" si="4"/>
        <v>199</v>
      </c>
      <c r="M29" s="31">
        <v>150</v>
      </c>
      <c r="N29" s="30">
        <v>49</v>
      </c>
      <c r="O29" s="31">
        <f t="shared" si="5"/>
        <v>3842</v>
      </c>
      <c r="P29" s="30">
        <v>1387</v>
      </c>
      <c r="Q29" s="30">
        <v>2455</v>
      </c>
      <c r="R29" s="5"/>
      <c r="S29" s="6"/>
      <c r="T29" s="5"/>
    </row>
    <row r="30" spans="1:20" ht="18.75" customHeight="1">
      <c r="A30" s="9"/>
      <c r="B30" s="18" t="s">
        <v>19</v>
      </c>
      <c r="C30" s="31">
        <f t="shared" si="0"/>
        <v>3726</v>
      </c>
      <c r="D30" s="30">
        <v>1764</v>
      </c>
      <c r="E30" s="30">
        <v>1962</v>
      </c>
      <c r="F30" s="31">
        <f t="shared" si="1"/>
        <v>2529</v>
      </c>
      <c r="G30" s="31">
        <f t="shared" si="2"/>
        <v>1421</v>
      </c>
      <c r="H30" s="31">
        <f t="shared" si="2"/>
        <v>1108</v>
      </c>
      <c r="I30" s="31">
        <f t="shared" si="3"/>
        <v>2461</v>
      </c>
      <c r="J30" s="30">
        <v>1372</v>
      </c>
      <c r="K30" s="30">
        <v>1089</v>
      </c>
      <c r="L30" s="31">
        <f t="shared" si="4"/>
        <v>68</v>
      </c>
      <c r="M30" s="31">
        <v>49</v>
      </c>
      <c r="N30" s="30">
        <v>19</v>
      </c>
      <c r="O30" s="31">
        <f t="shared" si="5"/>
        <v>1191</v>
      </c>
      <c r="P30" s="30">
        <v>341</v>
      </c>
      <c r="Q30" s="30">
        <v>850</v>
      </c>
      <c r="R30" s="5"/>
      <c r="S30" s="6"/>
      <c r="T30" s="5"/>
    </row>
    <row r="31" spans="1:20" ht="18.75" customHeight="1">
      <c r="A31" s="9"/>
      <c r="B31" s="18"/>
      <c r="C31" s="32"/>
      <c r="D31" s="32"/>
      <c r="E31" s="32"/>
      <c r="F31" s="32"/>
      <c r="G31" s="32"/>
      <c r="H31" s="32"/>
      <c r="I31" s="32"/>
      <c r="J31" s="32"/>
      <c r="K31" s="32"/>
      <c r="L31" s="32"/>
      <c r="M31" s="32"/>
      <c r="N31" s="32"/>
      <c r="O31" s="32"/>
      <c r="P31" s="32"/>
      <c r="Q31" s="32"/>
      <c r="R31" s="5"/>
      <c r="S31" s="6"/>
      <c r="T31" s="5"/>
    </row>
    <row r="32" spans="1:20" s="23" customFormat="1" ht="18.75" customHeight="1">
      <c r="A32" s="172" t="s">
        <v>20</v>
      </c>
      <c r="B32" s="173"/>
      <c r="C32" s="22">
        <f>SUM(C33:C40)</f>
        <v>69270</v>
      </c>
      <c r="D32" s="22">
        <f>SUM(D33:D40)</f>
        <v>35379</v>
      </c>
      <c r="E32" s="22">
        <f aca="true" t="shared" si="9" ref="E32:Q32">SUM(E33:E40)</f>
        <v>33891</v>
      </c>
      <c r="F32" s="22">
        <f t="shared" si="9"/>
        <v>45349</v>
      </c>
      <c r="G32" s="22">
        <f t="shared" si="9"/>
        <v>26737</v>
      </c>
      <c r="H32" s="22">
        <f t="shared" si="9"/>
        <v>18612</v>
      </c>
      <c r="I32" s="22">
        <f t="shared" si="9"/>
        <v>44052</v>
      </c>
      <c r="J32" s="22">
        <f t="shared" si="9"/>
        <v>25947</v>
      </c>
      <c r="K32" s="22">
        <f t="shared" si="9"/>
        <v>18105</v>
      </c>
      <c r="L32" s="22">
        <f t="shared" si="9"/>
        <v>1297</v>
      </c>
      <c r="M32" s="22">
        <f t="shared" si="9"/>
        <v>790</v>
      </c>
      <c r="N32" s="22">
        <f t="shared" si="9"/>
        <v>507</v>
      </c>
      <c r="O32" s="22">
        <f t="shared" si="9"/>
        <v>23832</v>
      </c>
      <c r="P32" s="22">
        <f t="shared" si="9"/>
        <v>8590</v>
      </c>
      <c r="Q32" s="22">
        <f t="shared" si="9"/>
        <v>15242</v>
      </c>
      <c r="R32" s="21"/>
      <c r="S32" s="21"/>
      <c r="T32" s="21"/>
    </row>
    <row r="33" spans="1:20" ht="18.75" customHeight="1">
      <c r="A33" s="3"/>
      <c r="B33" s="18" t="s">
        <v>21</v>
      </c>
      <c r="C33" s="31">
        <f t="shared" si="0"/>
        <v>9931</v>
      </c>
      <c r="D33" s="30">
        <v>4667</v>
      </c>
      <c r="E33" s="30">
        <v>5264</v>
      </c>
      <c r="F33" s="31">
        <f t="shared" si="1"/>
        <v>6471</v>
      </c>
      <c r="G33" s="31">
        <f t="shared" si="2"/>
        <v>3656</v>
      </c>
      <c r="H33" s="31">
        <f t="shared" si="2"/>
        <v>2815</v>
      </c>
      <c r="I33" s="31">
        <f t="shared" si="3"/>
        <v>6252</v>
      </c>
      <c r="J33" s="30">
        <v>3521</v>
      </c>
      <c r="K33" s="30">
        <v>2731</v>
      </c>
      <c r="L33" s="31">
        <f t="shared" si="4"/>
        <v>219</v>
      </c>
      <c r="M33" s="31">
        <v>135</v>
      </c>
      <c r="N33" s="30">
        <v>84</v>
      </c>
      <c r="O33" s="31">
        <f t="shared" si="5"/>
        <v>3453</v>
      </c>
      <c r="P33" s="30">
        <v>1007</v>
      </c>
      <c r="Q33" s="30">
        <v>2446</v>
      </c>
      <c r="R33" s="5"/>
      <c r="S33" s="5"/>
      <c r="T33" s="5"/>
    </row>
    <row r="34" spans="1:20" ht="18.75" customHeight="1">
      <c r="A34" s="9"/>
      <c r="B34" s="18" t="s">
        <v>22</v>
      </c>
      <c r="C34" s="31">
        <f t="shared" si="0"/>
        <v>17048</v>
      </c>
      <c r="D34" s="30">
        <v>8263</v>
      </c>
      <c r="E34" s="30">
        <v>8785</v>
      </c>
      <c r="F34" s="31">
        <f t="shared" si="1"/>
        <v>11597</v>
      </c>
      <c r="G34" s="31">
        <f t="shared" si="2"/>
        <v>6677</v>
      </c>
      <c r="H34" s="31">
        <f t="shared" si="2"/>
        <v>4920</v>
      </c>
      <c r="I34" s="31">
        <f t="shared" si="3"/>
        <v>11297</v>
      </c>
      <c r="J34" s="30">
        <v>6506</v>
      </c>
      <c r="K34" s="30">
        <v>4791</v>
      </c>
      <c r="L34" s="31">
        <f t="shared" si="4"/>
        <v>300</v>
      </c>
      <c r="M34" s="31">
        <v>171</v>
      </c>
      <c r="N34" s="30">
        <v>129</v>
      </c>
      <c r="O34" s="31">
        <f t="shared" si="5"/>
        <v>5442</v>
      </c>
      <c r="P34" s="30">
        <v>1584</v>
      </c>
      <c r="Q34" s="30">
        <v>3858</v>
      </c>
      <c r="R34" s="5"/>
      <c r="S34" s="6"/>
      <c r="T34" s="5"/>
    </row>
    <row r="35" spans="1:20" ht="18.75" customHeight="1">
      <c r="A35" s="9"/>
      <c r="B35" s="18" t="s">
        <v>23</v>
      </c>
      <c r="C35" s="31">
        <f t="shared" si="0"/>
        <v>35691</v>
      </c>
      <c r="D35" s="30">
        <v>19335</v>
      </c>
      <c r="E35" s="30">
        <v>16356</v>
      </c>
      <c r="F35" s="31">
        <f t="shared" si="1"/>
        <v>22817</v>
      </c>
      <c r="G35" s="31">
        <f t="shared" si="2"/>
        <v>13942</v>
      </c>
      <c r="H35" s="31">
        <f t="shared" si="2"/>
        <v>8875</v>
      </c>
      <c r="I35" s="31">
        <f t="shared" si="3"/>
        <v>22105</v>
      </c>
      <c r="J35" s="30">
        <v>13506</v>
      </c>
      <c r="K35" s="30">
        <v>8599</v>
      </c>
      <c r="L35" s="31">
        <f t="shared" si="4"/>
        <v>712</v>
      </c>
      <c r="M35" s="31">
        <v>436</v>
      </c>
      <c r="N35" s="30">
        <v>276</v>
      </c>
      <c r="O35" s="31">
        <f t="shared" si="5"/>
        <v>12803</v>
      </c>
      <c r="P35" s="30">
        <v>5347</v>
      </c>
      <c r="Q35" s="30">
        <v>7456</v>
      </c>
      <c r="R35" s="5"/>
      <c r="S35" s="6"/>
      <c r="T35" s="5"/>
    </row>
    <row r="36" spans="1:20" ht="18.75" customHeight="1">
      <c r="A36" s="9"/>
      <c r="B36" s="18" t="s">
        <v>24</v>
      </c>
      <c r="C36" s="31">
        <f t="shared" si="0"/>
        <v>954</v>
      </c>
      <c r="D36" s="30">
        <v>446</v>
      </c>
      <c r="E36" s="30">
        <v>508</v>
      </c>
      <c r="F36" s="31">
        <f t="shared" si="1"/>
        <v>659</v>
      </c>
      <c r="G36" s="31">
        <f t="shared" si="2"/>
        <v>356</v>
      </c>
      <c r="H36" s="31">
        <f t="shared" si="2"/>
        <v>303</v>
      </c>
      <c r="I36" s="31">
        <f t="shared" si="3"/>
        <v>650</v>
      </c>
      <c r="J36" s="30">
        <v>352</v>
      </c>
      <c r="K36" s="30">
        <v>298</v>
      </c>
      <c r="L36" s="31">
        <f t="shared" si="4"/>
        <v>9</v>
      </c>
      <c r="M36" s="31">
        <v>4</v>
      </c>
      <c r="N36" s="30">
        <v>5</v>
      </c>
      <c r="O36" s="31">
        <f t="shared" si="5"/>
        <v>295</v>
      </c>
      <c r="P36" s="30">
        <v>90</v>
      </c>
      <c r="Q36" s="30">
        <v>205</v>
      </c>
      <c r="R36" s="5"/>
      <c r="S36" s="6"/>
      <c r="T36" s="5"/>
    </row>
    <row r="37" spans="1:20" ht="18.75" customHeight="1">
      <c r="A37" s="3"/>
      <c r="B37" s="18" t="s">
        <v>25</v>
      </c>
      <c r="C37" s="31">
        <f t="shared" si="0"/>
        <v>1277</v>
      </c>
      <c r="D37" s="30">
        <v>613</v>
      </c>
      <c r="E37" s="30">
        <v>664</v>
      </c>
      <c r="F37" s="31">
        <f t="shared" si="1"/>
        <v>843</v>
      </c>
      <c r="G37" s="31">
        <f t="shared" si="2"/>
        <v>473</v>
      </c>
      <c r="H37" s="31">
        <f t="shared" si="2"/>
        <v>370</v>
      </c>
      <c r="I37" s="31">
        <f t="shared" si="3"/>
        <v>828</v>
      </c>
      <c r="J37" s="30">
        <v>461</v>
      </c>
      <c r="K37" s="30">
        <v>367</v>
      </c>
      <c r="L37" s="31">
        <f t="shared" si="4"/>
        <v>15</v>
      </c>
      <c r="M37" s="30">
        <v>12</v>
      </c>
      <c r="N37" s="30">
        <v>3</v>
      </c>
      <c r="O37" s="31">
        <f t="shared" si="5"/>
        <v>434</v>
      </c>
      <c r="P37" s="30">
        <v>140</v>
      </c>
      <c r="Q37" s="30">
        <v>294</v>
      </c>
      <c r="R37" s="7"/>
      <c r="S37" s="5"/>
      <c r="T37" s="5"/>
    </row>
    <row r="38" spans="1:20" ht="18.75" customHeight="1">
      <c r="A38" s="9"/>
      <c r="B38" s="18" t="s">
        <v>26</v>
      </c>
      <c r="C38" s="31">
        <f t="shared" si="0"/>
        <v>2697</v>
      </c>
      <c r="D38" s="30">
        <v>1245</v>
      </c>
      <c r="E38" s="30">
        <v>1452</v>
      </c>
      <c r="F38" s="31">
        <f t="shared" si="1"/>
        <v>1809</v>
      </c>
      <c r="G38" s="31">
        <f t="shared" si="2"/>
        <v>983</v>
      </c>
      <c r="H38" s="31">
        <f t="shared" si="2"/>
        <v>826</v>
      </c>
      <c r="I38" s="31">
        <f t="shared" si="3"/>
        <v>1785</v>
      </c>
      <c r="J38" s="30">
        <v>966</v>
      </c>
      <c r="K38" s="30">
        <v>819</v>
      </c>
      <c r="L38" s="31">
        <f t="shared" si="4"/>
        <v>24</v>
      </c>
      <c r="M38" s="30">
        <v>17</v>
      </c>
      <c r="N38" s="30">
        <v>7</v>
      </c>
      <c r="O38" s="31">
        <f t="shared" si="5"/>
        <v>888</v>
      </c>
      <c r="P38" s="30">
        <v>262</v>
      </c>
      <c r="Q38" s="30">
        <v>626</v>
      </c>
      <c r="R38" s="5"/>
      <c r="S38" s="6"/>
      <c r="T38" s="5"/>
    </row>
    <row r="39" spans="1:20" ht="18.75" customHeight="1">
      <c r="A39" s="9"/>
      <c r="B39" s="18" t="s">
        <v>27</v>
      </c>
      <c r="C39" s="31">
        <f t="shared" si="0"/>
        <v>628</v>
      </c>
      <c r="D39" s="30">
        <v>287</v>
      </c>
      <c r="E39" s="30">
        <v>341</v>
      </c>
      <c r="F39" s="31">
        <f t="shared" si="1"/>
        <v>433</v>
      </c>
      <c r="G39" s="31">
        <f t="shared" si="2"/>
        <v>235</v>
      </c>
      <c r="H39" s="31">
        <f t="shared" si="2"/>
        <v>198</v>
      </c>
      <c r="I39" s="31">
        <f t="shared" si="3"/>
        <v>427</v>
      </c>
      <c r="J39" s="30">
        <v>231</v>
      </c>
      <c r="K39" s="30">
        <v>196</v>
      </c>
      <c r="L39" s="31">
        <f t="shared" si="4"/>
        <v>6</v>
      </c>
      <c r="M39" s="30">
        <v>4</v>
      </c>
      <c r="N39" s="30">
        <v>2</v>
      </c>
      <c r="O39" s="31">
        <f t="shared" si="5"/>
        <v>193</v>
      </c>
      <c r="P39" s="30">
        <v>52</v>
      </c>
      <c r="Q39" s="30">
        <v>141</v>
      </c>
      <c r="R39" s="5"/>
      <c r="S39" s="6"/>
      <c r="T39" s="5"/>
    </row>
    <row r="40" spans="1:20" ht="18.75" customHeight="1">
      <c r="A40" s="9"/>
      <c r="B40" s="18" t="s">
        <v>28</v>
      </c>
      <c r="C40" s="31">
        <f t="shared" si="0"/>
        <v>1044</v>
      </c>
      <c r="D40" s="30">
        <v>523</v>
      </c>
      <c r="E40" s="30">
        <v>521</v>
      </c>
      <c r="F40" s="31">
        <f t="shared" si="1"/>
        <v>720</v>
      </c>
      <c r="G40" s="31">
        <f t="shared" si="2"/>
        <v>415</v>
      </c>
      <c r="H40" s="31">
        <f t="shared" si="2"/>
        <v>305</v>
      </c>
      <c r="I40" s="31">
        <f t="shared" si="3"/>
        <v>708</v>
      </c>
      <c r="J40" s="30">
        <v>404</v>
      </c>
      <c r="K40" s="30">
        <v>304</v>
      </c>
      <c r="L40" s="31">
        <f t="shared" si="4"/>
        <v>12</v>
      </c>
      <c r="M40" s="31">
        <v>11</v>
      </c>
      <c r="N40" s="30">
        <v>1</v>
      </c>
      <c r="O40" s="31">
        <f t="shared" si="5"/>
        <v>324</v>
      </c>
      <c r="P40" s="30">
        <v>108</v>
      </c>
      <c r="Q40" s="30">
        <v>216</v>
      </c>
      <c r="R40" s="5"/>
      <c r="S40" s="6"/>
      <c r="T40" s="5"/>
    </row>
    <row r="41" spans="1:20" ht="18.75" customHeight="1">
      <c r="A41" s="9"/>
      <c r="B41" s="18"/>
      <c r="C41" s="32"/>
      <c r="D41" s="32"/>
      <c r="E41" s="32"/>
      <c r="F41" s="32"/>
      <c r="G41" s="32"/>
      <c r="H41" s="32"/>
      <c r="I41" s="32"/>
      <c r="J41" s="32"/>
      <c r="K41" s="32"/>
      <c r="L41" s="32"/>
      <c r="M41" s="32"/>
      <c r="N41" s="32"/>
      <c r="O41" s="32"/>
      <c r="P41" s="32"/>
      <c r="Q41" s="32"/>
      <c r="R41" s="5"/>
      <c r="S41" s="6"/>
      <c r="T41" s="5"/>
    </row>
    <row r="42" spans="1:20" s="23" customFormat="1" ht="18.75" customHeight="1">
      <c r="A42" s="172" t="s">
        <v>29</v>
      </c>
      <c r="B42" s="173"/>
      <c r="C42" s="22">
        <f>SUM(C43:C47)</f>
        <v>75135</v>
      </c>
      <c r="D42" s="22">
        <f>SUM(D43:D47)</f>
        <v>35916</v>
      </c>
      <c r="E42" s="22">
        <f aca="true" t="shared" si="10" ref="E42:Q42">SUM(E43:E47)</f>
        <v>39219</v>
      </c>
      <c r="F42" s="22">
        <f t="shared" si="10"/>
        <v>50819</v>
      </c>
      <c r="G42" s="22">
        <f t="shared" si="10"/>
        <v>28635</v>
      </c>
      <c r="H42" s="22">
        <f t="shared" si="10"/>
        <v>22184</v>
      </c>
      <c r="I42" s="22">
        <f t="shared" si="10"/>
        <v>49419</v>
      </c>
      <c r="J42" s="22">
        <f t="shared" si="10"/>
        <v>27738</v>
      </c>
      <c r="K42" s="22">
        <f t="shared" si="10"/>
        <v>21681</v>
      </c>
      <c r="L42" s="22">
        <f t="shared" si="10"/>
        <v>1400</v>
      </c>
      <c r="M42" s="22">
        <f t="shared" si="10"/>
        <v>897</v>
      </c>
      <c r="N42" s="22">
        <f t="shared" si="10"/>
        <v>503</v>
      </c>
      <c r="O42" s="22">
        <f t="shared" si="10"/>
        <v>24289</v>
      </c>
      <c r="P42" s="22">
        <f t="shared" si="10"/>
        <v>7268</v>
      </c>
      <c r="Q42" s="22">
        <f t="shared" si="10"/>
        <v>17021</v>
      </c>
      <c r="R42" s="21"/>
      <c r="S42" s="22"/>
      <c r="T42" s="21"/>
    </row>
    <row r="43" spans="1:20" ht="18.75" customHeight="1">
      <c r="A43" s="9"/>
      <c r="B43" s="18" t="s">
        <v>30</v>
      </c>
      <c r="C43" s="31">
        <f t="shared" si="0"/>
        <v>24360</v>
      </c>
      <c r="D43" s="30">
        <v>11776</v>
      </c>
      <c r="E43" s="30">
        <v>12584</v>
      </c>
      <c r="F43" s="31">
        <f t="shared" si="1"/>
        <v>16622</v>
      </c>
      <c r="G43" s="31">
        <f t="shared" si="2"/>
        <v>9571</v>
      </c>
      <c r="H43" s="31">
        <f t="shared" si="2"/>
        <v>7051</v>
      </c>
      <c r="I43" s="31">
        <f t="shared" si="3"/>
        <v>16161</v>
      </c>
      <c r="J43" s="30">
        <v>9277</v>
      </c>
      <c r="K43" s="30">
        <v>6884</v>
      </c>
      <c r="L43" s="31">
        <f t="shared" si="4"/>
        <v>461</v>
      </c>
      <c r="M43" s="31">
        <v>294</v>
      </c>
      <c r="N43" s="30">
        <v>167</v>
      </c>
      <c r="O43" s="31">
        <f t="shared" si="5"/>
        <v>7733</v>
      </c>
      <c r="P43" s="30">
        <v>2203</v>
      </c>
      <c r="Q43" s="30">
        <v>5530</v>
      </c>
      <c r="R43" s="5"/>
      <c r="S43" s="6"/>
      <c r="T43" s="5"/>
    </row>
    <row r="44" spans="1:20" ht="18.75" customHeight="1">
      <c r="A44" s="9"/>
      <c r="B44" s="18" t="s">
        <v>31</v>
      </c>
      <c r="C44" s="31">
        <f t="shared" si="0"/>
        <v>9840</v>
      </c>
      <c r="D44" s="30">
        <v>4572</v>
      </c>
      <c r="E44" s="30">
        <v>5268</v>
      </c>
      <c r="F44" s="31">
        <f t="shared" si="1"/>
        <v>6427</v>
      </c>
      <c r="G44" s="31">
        <f t="shared" si="2"/>
        <v>3463</v>
      </c>
      <c r="H44" s="31">
        <f t="shared" si="2"/>
        <v>2964</v>
      </c>
      <c r="I44" s="31">
        <f t="shared" si="3"/>
        <v>6262</v>
      </c>
      <c r="J44" s="30">
        <v>3352</v>
      </c>
      <c r="K44" s="30">
        <v>2910</v>
      </c>
      <c r="L44" s="31">
        <f t="shared" si="4"/>
        <v>165</v>
      </c>
      <c r="M44" s="30">
        <v>111</v>
      </c>
      <c r="N44" s="30">
        <v>54</v>
      </c>
      <c r="O44" s="31">
        <f t="shared" si="5"/>
        <v>3405</v>
      </c>
      <c r="P44" s="30">
        <v>1105</v>
      </c>
      <c r="Q44" s="30">
        <v>2300</v>
      </c>
      <c r="R44" s="5"/>
      <c r="S44" s="6"/>
      <c r="T44" s="5"/>
    </row>
    <row r="45" spans="1:20" ht="18.75" customHeight="1">
      <c r="A45" s="9"/>
      <c r="B45" s="18" t="s">
        <v>32</v>
      </c>
      <c r="C45" s="31">
        <f t="shared" si="0"/>
        <v>9456</v>
      </c>
      <c r="D45" s="30">
        <v>4473</v>
      </c>
      <c r="E45" s="30">
        <v>4983</v>
      </c>
      <c r="F45" s="31">
        <f t="shared" si="1"/>
        <v>6573</v>
      </c>
      <c r="G45" s="31">
        <f t="shared" si="2"/>
        <v>3611</v>
      </c>
      <c r="H45" s="31">
        <f t="shared" si="2"/>
        <v>2962</v>
      </c>
      <c r="I45" s="31">
        <f t="shared" si="3"/>
        <v>6419</v>
      </c>
      <c r="J45" s="30">
        <v>3510</v>
      </c>
      <c r="K45" s="30">
        <v>2909</v>
      </c>
      <c r="L45" s="31">
        <f t="shared" si="4"/>
        <v>154</v>
      </c>
      <c r="M45" s="31">
        <v>101</v>
      </c>
      <c r="N45" s="30">
        <v>53</v>
      </c>
      <c r="O45" s="31">
        <f t="shared" si="5"/>
        <v>2876</v>
      </c>
      <c r="P45" s="30">
        <v>860</v>
      </c>
      <c r="Q45" s="30">
        <v>2016</v>
      </c>
      <c r="R45" s="5"/>
      <c r="S45" s="6"/>
      <c r="T45" s="5"/>
    </row>
    <row r="46" spans="1:20" ht="18.75" customHeight="1">
      <c r="A46" s="9"/>
      <c r="B46" s="18" t="s">
        <v>33</v>
      </c>
      <c r="C46" s="31">
        <f t="shared" si="0"/>
        <v>9926</v>
      </c>
      <c r="D46" s="30">
        <v>4787</v>
      </c>
      <c r="E46" s="30">
        <v>5139</v>
      </c>
      <c r="F46" s="31">
        <f t="shared" si="1"/>
        <v>6911</v>
      </c>
      <c r="G46" s="31">
        <f t="shared" si="2"/>
        <v>3915</v>
      </c>
      <c r="H46" s="31">
        <f t="shared" si="2"/>
        <v>2996</v>
      </c>
      <c r="I46" s="31">
        <f t="shared" si="3"/>
        <v>6700</v>
      </c>
      <c r="J46" s="30">
        <v>3778</v>
      </c>
      <c r="K46" s="30">
        <v>2922</v>
      </c>
      <c r="L46" s="31">
        <f t="shared" si="4"/>
        <v>211</v>
      </c>
      <c r="M46" s="31">
        <v>137</v>
      </c>
      <c r="N46" s="30">
        <v>74</v>
      </c>
      <c r="O46" s="31">
        <f t="shared" si="5"/>
        <v>3014</v>
      </c>
      <c r="P46" s="30">
        <v>871</v>
      </c>
      <c r="Q46" s="30">
        <v>2143</v>
      </c>
      <c r="R46" s="5"/>
      <c r="S46" s="6"/>
      <c r="T46" s="5"/>
    </row>
    <row r="47" spans="1:20" ht="18.75" customHeight="1">
      <c r="A47" s="9"/>
      <c r="B47" s="18" t="s">
        <v>34</v>
      </c>
      <c r="C47" s="31">
        <f t="shared" si="0"/>
        <v>21553</v>
      </c>
      <c r="D47" s="30">
        <v>10308</v>
      </c>
      <c r="E47" s="30">
        <v>11245</v>
      </c>
      <c r="F47" s="31">
        <f t="shared" si="1"/>
        <v>14286</v>
      </c>
      <c r="G47" s="31">
        <f t="shared" si="2"/>
        <v>8075</v>
      </c>
      <c r="H47" s="31">
        <f t="shared" si="2"/>
        <v>6211</v>
      </c>
      <c r="I47" s="31">
        <f t="shared" si="3"/>
        <v>13877</v>
      </c>
      <c r="J47" s="30">
        <v>7821</v>
      </c>
      <c r="K47" s="30">
        <v>6056</v>
      </c>
      <c r="L47" s="31">
        <f t="shared" si="4"/>
        <v>409</v>
      </c>
      <c r="M47" s="31">
        <v>254</v>
      </c>
      <c r="N47" s="30">
        <v>155</v>
      </c>
      <c r="O47" s="31">
        <f t="shared" si="5"/>
        <v>7261</v>
      </c>
      <c r="P47" s="30">
        <v>2229</v>
      </c>
      <c r="Q47" s="30">
        <v>5032</v>
      </c>
      <c r="R47" s="5"/>
      <c r="S47" s="6"/>
      <c r="T47" s="5"/>
    </row>
    <row r="48" spans="1:20" ht="18.75" customHeight="1">
      <c r="A48" s="9"/>
      <c r="B48" s="18"/>
      <c r="C48" s="32"/>
      <c r="D48" s="32"/>
      <c r="E48" s="32"/>
      <c r="F48" s="32"/>
      <c r="G48" s="32"/>
      <c r="H48" s="32"/>
      <c r="I48" s="32"/>
      <c r="J48" s="32"/>
      <c r="K48" s="32"/>
      <c r="L48" s="32"/>
      <c r="M48" s="32"/>
      <c r="N48" s="32"/>
      <c r="O48" s="32"/>
      <c r="P48" s="32"/>
      <c r="Q48" s="32"/>
      <c r="R48" s="10"/>
      <c r="S48" s="11"/>
      <c r="T48" s="10"/>
    </row>
    <row r="49" spans="1:20" s="23" customFormat="1" ht="18.75" customHeight="1">
      <c r="A49" s="172" t="s">
        <v>35</v>
      </c>
      <c r="B49" s="173"/>
      <c r="C49" s="22">
        <f aca="true" t="shared" si="11" ref="C49:Q49">SUM(C50:C53)</f>
        <v>36723</v>
      </c>
      <c r="D49" s="22">
        <f t="shared" si="11"/>
        <v>17392</v>
      </c>
      <c r="E49" s="22">
        <f t="shared" si="11"/>
        <v>19331</v>
      </c>
      <c r="F49" s="22">
        <f t="shared" si="11"/>
        <v>24193</v>
      </c>
      <c r="G49" s="22">
        <f t="shared" si="11"/>
        <v>13678</v>
      </c>
      <c r="H49" s="22">
        <f t="shared" si="11"/>
        <v>10515</v>
      </c>
      <c r="I49" s="22">
        <f t="shared" si="11"/>
        <v>23619</v>
      </c>
      <c r="J49" s="22">
        <f t="shared" si="11"/>
        <v>13301</v>
      </c>
      <c r="K49" s="22">
        <f t="shared" si="11"/>
        <v>10318</v>
      </c>
      <c r="L49" s="22">
        <f t="shared" si="11"/>
        <v>574</v>
      </c>
      <c r="M49" s="22">
        <f t="shared" si="11"/>
        <v>377</v>
      </c>
      <c r="N49" s="22">
        <f t="shared" si="11"/>
        <v>197</v>
      </c>
      <c r="O49" s="22">
        <f t="shared" si="11"/>
        <v>12508</v>
      </c>
      <c r="P49" s="22">
        <f t="shared" si="11"/>
        <v>3706</v>
      </c>
      <c r="Q49" s="22">
        <f t="shared" si="11"/>
        <v>8802</v>
      </c>
      <c r="R49" s="27"/>
      <c r="S49" s="28"/>
      <c r="T49" s="27"/>
    </row>
    <row r="50" spans="1:20" ht="18.75" customHeight="1">
      <c r="A50" s="9"/>
      <c r="B50" s="18" t="s">
        <v>36</v>
      </c>
      <c r="C50" s="31">
        <f t="shared" si="0"/>
        <v>9117</v>
      </c>
      <c r="D50" s="30">
        <v>4194</v>
      </c>
      <c r="E50" s="30">
        <v>4923</v>
      </c>
      <c r="F50" s="31">
        <f t="shared" si="1"/>
        <v>5842</v>
      </c>
      <c r="G50" s="31">
        <f t="shared" si="2"/>
        <v>3230</v>
      </c>
      <c r="H50" s="31">
        <f t="shared" si="2"/>
        <v>2612</v>
      </c>
      <c r="I50" s="31">
        <f t="shared" si="3"/>
        <v>5705</v>
      </c>
      <c r="J50" s="30">
        <v>3130</v>
      </c>
      <c r="K50" s="30">
        <v>2575</v>
      </c>
      <c r="L50" s="31">
        <f t="shared" si="4"/>
        <v>137</v>
      </c>
      <c r="M50" s="31">
        <v>100</v>
      </c>
      <c r="N50" s="30">
        <v>37</v>
      </c>
      <c r="O50" s="31">
        <f t="shared" si="5"/>
        <v>3266</v>
      </c>
      <c r="P50" s="30">
        <v>962</v>
      </c>
      <c r="Q50" s="30">
        <v>2304</v>
      </c>
      <c r="R50" s="5"/>
      <c r="S50" s="6"/>
      <c r="T50" s="5"/>
    </row>
    <row r="51" spans="1:20" ht="18.75" customHeight="1">
      <c r="A51" s="9"/>
      <c r="B51" s="18" t="s">
        <v>37</v>
      </c>
      <c r="C51" s="31">
        <f t="shared" si="0"/>
        <v>6445</v>
      </c>
      <c r="D51" s="30">
        <v>2995</v>
      </c>
      <c r="E51" s="30">
        <v>3450</v>
      </c>
      <c r="F51" s="31">
        <f t="shared" si="1"/>
        <v>4071</v>
      </c>
      <c r="G51" s="31">
        <f t="shared" si="2"/>
        <v>2284</v>
      </c>
      <c r="H51" s="31">
        <f t="shared" si="2"/>
        <v>1787</v>
      </c>
      <c r="I51" s="31">
        <f t="shared" si="3"/>
        <v>3957</v>
      </c>
      <c r="J51" s="30">
        <v>2212</v>
      </c>
      <c r="K51" s="30">
        <v>1745</v>
      </c>
      <c r="L51" s="31">
        <f t="shared" si="4"/>
        <v>114</v>
      </c>
      <c r="M51" s="31">
        <v>72</v>
      </c>
      <c r="N51" s="30">
        <v>42</v>
      </c>
      <c r="O51" s="31">
        <f t="shared" si="5"/>
        <v>2373</v>
      </c>
      <c r="P51" s="30">
        <v>710</v>
      </c>
      <c r="Q51" s="30">
        <v>1663</v>
      </c>
      <c r="R51" s="5"/>
      <c r="S51" s="6"/>
      <c r="T51" s="5"/>
    </row>
    <row r="52" spans="1:20" ht="18.75" customHeight="1">
      <c r="A52" s="9"/>
      <c r="B52" s="18" t="s">
        <v>38</v>
      </c>
      <c r="C52" s="31">
        <f t="shared" si="0"/>
        <v>13783</v>
      </c>
      <c r="D52" s="30">
        <v>6728</v>
      </c>
      <c r="E52" s="30">
        <v>7055</v>
      </c>
      <c r="F52" s="31">
        <f t="shared" si="1"/>
        <v>9445</v>
      </c>
      <c r="G52" s="31">
        <f t="shared" si="2"/>
        <v>5443</v>
      </c>
      <c r="H52" s="31">
        <f t="shared" si="2"/>
        <v>4002</v>
      </c>
      <c r="I52" s="31">
        <f t="shared" si="3"/>
        <v>9254</v>
      </c>
      <c r="J52" s="30">
        <v>5324</v>
      </c>
      <c r="K52" s="30">
        <v>3930</v>
      </c>
      <c r="L52" s="31">
        <f t="shared" si="4"/>
        <v>191</v>
      </c>
      <c r="M52" s="31">
        <v>119</v>
      </c>
      <c r="N52" s="30">
        <v>72</v>
      </c>
      <c r="O52" s="31">
        <f t="shared" si="5"/>
        <v>4336</v>
      </c>
      <c r="P52" s="30">
        <v>1285</v>
      </c>
      <c r="Q52" s="30">
        <v>3051</v>
      </c>
      <c r="R52" s="10"/>
      <c r="S52" s="11"/>
      <c r="T52" s="10"/>
    </row>
    <row r="53" spans="1:20" ht="18.75" customHeight="1">
      <c r="A53" s="9"/>
      <c r="B53" s="18" t="s">
        <v>39</v>
      </c>
      <c r="C53" s="31">
        <f t="shared" si="0"/>
        <v>7378</v>
      </c>
      <c r="D53" s="30">
        <v>3475</v>
      </c>
      <c r="E53" s="30">
        <v>3903</v>
      </c>
      <c r="F53" s="31">
        <f t="shared" si="1"/>
        <v>4835</v>
      </c>
      <c r="G53" s="31">
        <f t="shared" si="2"/>
        <v>2721</v>
      </c>
      <c r="H53" s="31">
        <f t="shared" si="2"/>
        <v>2114</v>
      </c>
      <c r="I53" s="31">
        <f t="shared" si="3"/>
        <v>4703</v>
      </c>
      <c r="J53" s="30">
        <v>2635</v>
      </c>
      <c r="K53" s="30">
        <v>2068</v>
      </c>
      <c r="L53" s="31">
        <f t="shared" si="4"/>
        <v>132</v>
      </c>
      <c r="M53" s="31">
        <v>86</v>
      </c>
      <c r="N53" s="30">
        <v>46</v>
      </c>
      <c r="O53" s="31">
        <f t="shared" si="5"/>
        <v>2533</v>
      </c>
      <c r="P53" s="30">
        <v>749</v>
      </c>
      <c r="Q53" s="30">
        <v>1784</v>
      </c>
      <c r="R53" s="5"/>
      <c r="S53" s="6"/>
      <c r="T53" s="5"/>
    </row>
    <row r="54" spans="1:20" ht="18.75" customHeight="1">
      <c r="A54" s="9"/>
      <c r="B54" s="18"/>
      <c r="C54" s="32"/>
      <c r="D54" s="32"/>
      <c r="E54" s="32"/>
      <c r="F54" s="32"/>
      <c r="G54" s="32"/>
      <c r="H54" s="32"/>
      <c r="I54" s="32"/>
      <c r="J54" s="32"/>
      <c r="K54" s="32"/>
      <c r="L54" s="32"/>
      <c r="M54" s="32"/>
      <c r="N54" s="32"/>
      <c r="O54" s="32"/>
      <c r="P54" s="32"/>
      <c r="Q54" s="32"/>
      <c r="R54" s="5"/>
      <c r="S54" s="6"/>
      <c r="T54" s="5"/>
    </row>
    <row r="55" spans="1:20" s="23" customFormat="1" ht="18.75" customHeight="1">
      <c r="A55" s="172" t="s">
        <v>40</v>
      </c>
      <c r="B55" s="173"/>
      <c r="C55" s="22">
        <f>SUM(C56:C61)</f>
        <v>31656</v>
      </c>
      <c r="D55" s="22">
        <f>SUM(D56:D61)</f>
        <v>14829</v>
      </c>
      <c r="E55" s="22">
        <f aca="true" t="shared" si="12" ref="E55:Q55">SUM(E56:E61)</f>
        <v>16827</v>
      </c>
      <c r="F55" s="22">
        <f t="shared" si="12"/>
        <v>21224</v>
      </c>
      <c r="G55" s="22">
        <f t="shared" si="12"/>
        <v>11691</v>
      </c>
      <c r="H55" s="22">
        <f t="shared" si="12"/>
        <v>9533</v>
      </c>
      <c r="I55" s="22">
        <f t="shared" si="12"/>
        <v>20682</v>
      </c>
      <c r="J55" s="22">
        <f t="shared" si="12"/>
        <v>11335</v>
      </c>
      <c r="K55" s="22">
        <f t="shared" si="12"/>
        <v>9347</v>
      </c>
      <c r="L55" s="22">
        <f t="shared" si="12"/>
        <v>542</v>
      </c>
      <c r="M55" s="22">
        <f t="shared" si="12"/>
        <v>356</v>
      </c>
      <c r="N55" s="22">
        <f t="shared" si="12"/>
        <v>186</v>
      </c>
      <c r="O55" s="22">
        <f t="shared" si="12"/>
        <v>10421</v>
      </c>
      <c r="P55" s="22">
        <f t="shared" si="12"/>
        <v>3133</v>
      </c>
      <c r="Q55" s="22">
        <f t="shared" si="12"/>
        <v>7288</v>
      </c>
      <c r="R55" s="21"/>
      <c r="S55" s="22"/>
      <c r="T55" s="21"/>
    </row>
    <row r="56" spans="1:20" ht="18.75" customHeight="1">
      <c r="A56" s="9"/>
      <c r="B56" s="18" t="s">
        <v>41</v>
      </c>
      <c r="C56" s="31">
        <f t="shared" si="0"/>
        <v>5278</v>
      </c>
      <c r="D56" s="30">
        <v>2492</v>
      </c>
      <c r="E56" s="30">
        <v>2786</v>
      </c>
      <c r="F56" s="31">
        <f t="shared" si="1"/>
        <v>3528</v>
      </c>
      <c r="G56" s="31">
        <f t="shared" si="2"/>
        <v>1972</v>
      </c>
      <c r="H56" s="31">
        <f t="shared" si="2"/>
        <v>1556</v>
      </c>
      <c r="I56" s="31">
        <f t="shared" si="3"/>
        <v>3407</v>
      </c>
      <c r="J56" s="30">
        <v>1891</v>
      </c>
      <c r="K56" s="30">
        <v>1516</v>
      </c>
      <c r="L56" s="31">
        <f t="shared" si="4"/>
        <v>121</v>
      </c>
      <c r="M56" s="31">
        <v>81</v>
      </c>
      <c r="N56" s="30">
        <v>40</v>
      </c>
      <c r="O56" s="31">
        <f t="shared" si="5"/>
        <v>1749</v>
      </c>
      <c r="P56" s="30">
        <v>519</v>
      </c>
      <c r="Q56" s="30">
        <v>1230</v>
      </c>
      <c r="R56" s="5"/>
      <c r="S56" s="6"/>
      <c r="T56" s="5"/>
    </row>
    <row r="57" spans="1:20" ht="18.75" customHeight="1">
      <c r="A57" s="9"/>
      <c r="B57" s="18" t="s">
        <v>42</v>
      </c>
      <c r="C57" s="31">
        <f t="shared" si="0"/>
        <v>4768</v>
      </c>
      <c r="D57" s="30">
        <v>2223</v>
      </c>
      <c r="E57" s="30">
        <v>2545</v>
      </c>
      <c r="F57" s="31">
        <f t="shared" si="1"/>
        <v>3223</v>
      </c>
      <c r="G57" s="31">
        <f t="shared" si="2"/>
        <v>1770</v>
      </c>
      <c r="H57" s="31">
        <f t="shared" si="2"/>
        <v>1453</v>
      </c>
      <c r="I57" s="31">
        <f t="shared" si="3"/>
        <v>3143</v>
      </c>
      <c r="J57" s="30">
        <v>1725</v>
      </c>
      <c r="K57" s="30">
        <v>1418</v>
      </c>
      <c r="L57" s="31">
        <f t="shared" si="4"/>
        <v>80</v>
      </c>
      <c r="M57" s="31">
        <v>45</v>
      </c>
      <c r="N57" s="30">
        <v>35</v>
      </c>
      <c r="O57" s="31">
        <f t="shared" si="5"/>
        <v>1544</v>
      </c>
      <c r="P57" s="30">
        <v>453</v>
      </c>
      <c r="Q57" s="30">
        <v>1091</v>
      </c>
      <c r="R57" s="5"/>
      <c r="S57" s="6"/>
      <c r="T57" s="5"/>
    </row>
    <row r="58" spans="1:20" ht="18.75" customHeight="1">
      <c r="A58" s="9"/>
      <c r="B58" s="18" t="s">
        <v>43</v>
      </c>
      <c r="C58" s="31">
        <f t="shared" si="0"/>
        <v>6706</v>
      </c>
      <c r="D58" s="30">
        <v>3123</v>
      </c>
      <c r="E58" s="30">
        <v>3583</v>
      </c>
      <c r="F58" s="31">
        <f t="shared" si="1"/>
        <v>4523</v>
      </c>
      <c r="G58" s="31">
        <f t="shared" si="2"/>
        <v>2439</v>
      </c>
      <c r="H58" s="31">
        <f t="shared" si="2"/>
        <v>2084</v>
      </c>
      <c r="I58" s="31">
        <f t="shared" si="3"/>
        <v>4458</v>
      </c>
      <c r="J58" s="30">
        <v>2397</v>
      </c>
      <c r="K58" s="30">
        <v>2061</v>
      </c>
      <c r="L58" s="31">
        <f t="shared" si="4"/>
        <v>65</v>
      </c>
      <c r="M58" s="31">
        <v>42</v>
      </c>
      <c r="N58" s="30">
        <v>23</v>
      </c>
      <c r="O58" s="31">
        <f t="shared" si="5"/>
        <v>2178</v>
      </c>
      <c r="P58" s="30">
        <v>682</v>
      </c>
      <c r="Q58" s="30">
        <v>1496</v>
      </c>
      <c r="R58" s="5"/>
      <c r="S58" s="6"/>
      <c r="T58" s="5"/>
    </row>
    <row r="59" spans="1:20" ht="18.75" customHeight="1">
      <c r="A59" s="9"/>
      <c r="B59" s="18" t="s">
        <v>44</v>
      </c>
      <c r="C59" s="31">
        <f t="shared" si="0"/>
        <v>7451</v>
      </c>
      <c r="D59" s="30">
        <v>3516</v>
      </c>
      <c r="E59" s="30">
        <v>3935</v>
      </c>
      <c r="F59" s="31">
        <f t="shared" si="1"/>
        <v>5012</v>
      </c>
      <c r="G59" s="31">
        <f t="shared" si="2"/>
        <v>2790</v>
      </c>
      <c r="H59" s="31">
        <f t="shared" si="2"/>
        <v>2222</v>
      </c>
      <c r="I59" s="31">
        <f t="shared" si="3"/>
        <v>4885</v>
      </c>
      <c r="J59" s="30">
        <v>2702</v>
      </c>
      <c r="K59" s="30">
        <v>2183</v>
      </c>
      <c r="L59" s="31">
        <f t="shared" si="4"/>
        <v>127</v>
      </c>
      <c r="M59" s="30">
        <v>88</v>
      </c>
      <c r="N59" s="30">
        <v>39</v>
      </c>
      <c r="O59" s="31">
        <f t="shared" si="5"/>
        <v>2438</v>
      </c>
      <c r="P59" s="30">
        <v>726</v>
      </c>
      <c r="Q59" s="30">
        <v>1712</v>
      </c>
      <c r="R59" s="5"/>
      <c r="S59" s="6"/>
      <c r="T59" s="5"/>
    </row>
    <row r="60" spans="1:20" ht="18.75" customHeight="1">
      <c r="A60" s="3"/>
      <c r="B60" s="18" t="s">
        <v>45</v>
      </c>
      <c r="C60" s="31">
        <f t="shared" si="0"/>
        <v>2941</v>
      </c>
      <c r="D60" s="30">
        <v>1360</v>
      </c>
      <c r="E60" s="30">
        <v>1581</v>
      </c>
      <c r="F60" s="31">
        <f t="shared" si="1"/>
        <v>2024</v>
      </c>
      <c r="G60" s="31">
        <f t="shared" si="2"/>
        <v>1080</v>
      </c>
      <c r="H60" s="31">
        <f t="shared" si="2"/>
        <v>944</v>
      </c>
      <c r="I60" s="31">
        <f t="shared" si="3"/>
        <v>1981</v>
      </c>
      <c r="J60" s="30">
        <v>1047</v>
      </c>
      <c r="K60" s="30">
        <v>934</v>
      </c>
      <c r="L60" s="31">
        <f t="shared" si="4"/>
        <v>43</v>
      </c>
      <c r="M60" s="31">
        <v>33</v>
      </c>
      <c r="N60" s="30">
        <v>10</v>
      </c>
      <c r="O60" s="31">
        <f t="shared" si="5"/>
        <v>916</v>
      </c>
      <c r="P60" s="30">
        <v>279</v>
      </c>
      <c r="Q60" s="30">
        <v>637</v>
      </c>
      <c r="R60" s="7"/>
      <c r="S60" s="5"/>
      <c r="T60" s="5"/>
    </row>
    <row r="61" spans="1:20" ht="18.75" customHeight="1">
      <c r="A61" s="9"/>
      <c r="B61" s="18" t="s">
        <v>46</v>
      </c>
      <c r="C61" s="31">
        <f t="shared" si="0"/>
        <v>4512</v>
      </c>
      <c r="D61" s="30">
        <v>2115</v>
      </c>
      <c r="E61" s="30">
        <v>2397</v>
      </c>
      <c r="F61" s="31">
        <f t="shared" si="1"/>
        <v>2914</v>
      </c>
      <c r="G61" s="31">
        <f t="shared" si="2"/>
        <v>1640</v>
      </c>
      <c r="H61" s="31">
        <f t="shared" si="2"/>
        <v>1274</v>
      </c>
      <c r="I61" s="31">
        <f t="shared" si="3"/>
        <v>2808</v>
      </c>
      <c r="J61" s="30">
        <v>1573</v>
      </c>
      <c r="K61" s="30">
        <v>1235</v>
      </c>
      <c r="L61" s="31">
        <f t="shared" si="4"/>
        <v>106</v>
      </c>
      <c r="M61" s="31">
        <v>67</v>
      </c>
      <c r="N61" s="30">
        <v>39</v>
      </c>
      <c r="O61" s="31">
        <f t="shared" si="5"/>
        <v>1596</v>
      </c>
      <c r="P61" s="30">
        <v>474</v>
      </c>
      <c r="Q61" s="30">
        <v>1122</v>
      </c>
      <c r="R61" s="5"/>
      <c r="S61" s="6"/>
      <c r="T61" s="5"/>
    </row>
    <row r="62" spans="1:20" ht="18.75" customHeight="1">
      <c r="A62" s="9"/>
      <c r="B62" s="18"/>
      <c r="C62" s="32"/>
      <c r="D62" s="32"/>
      <c r="E62" s="32"/>
      <c r="F62" s="32"/>
      <c r="G62" s="32"/>
      <c r="H62" s="32"/>
      <c r="I62" s="32"/>
      <c r="J62" s="32"/>
      <c r="K62" s="32"/>
      <c r="L62" s="32"/>
      <c r="M62" s="32"/>
      <c r="N62" s="32"/>
      <c r="O62" s="32"/>
      <c r="P62" s="32"/>
      <c r="Q62" s="32"/>
      <c r="R62" s="5"/>
      <c r="S62" s="6"/>
      <c r="T62" s="5"/>
    </row>
    <row r="63" spans="1:20" s="23" customFormat="1" ht="18.75" customHeight="1">
      <c r="A63" s="172" t="s">
        <v>47</v>
      </c>
      <c r="B63" s="173"/>
      <c r="C63" s="22">
        <f aca="true" t="shared" si="13" ref="C63:Q63">SUM(C64:C67)</f>
        <v>33321</v>
      </c>
      <c r="D63" s="22">
        <f t="shared" si="13"/>
        <v>15352</v>
      </c>
      <c r="E63" s="22">
        <f t="shared" si="13"/>
        <v>17969</v>
      </c>
      <c r="F63" s="22">
        <f t="shared" si="13"/>
        <v>20714</v>
      </c>
      <c r="G63" s="22">
        <f t="shared" si="13"/>
        <v>11369</v>
      </c>
      <c r="H63" s="22">
        <f t="shared" si="13"/>
        <v>9345</v>
      </c>
      <c r="I63" s="22">
        <f t="shared" si="13"/>
        <v>20183</v>
      </c>
      <c r="J63" s="22">
        <f t="shared" si="13"/>
        <v>10980</v>
      </c>
      <c r="K63" s="22">
        <f t="shared" si="13"/>
        <v>9203</v>
      </c>
      <c r="L63" s="22">
        <f t="shared" si="13"/>
        <v>531</v>
      </c>
      <c r="M63" s="22">
        <f t="shared" si="13"/>
        <v>389</v>
      </c>
      <c r="N63" s="22">
        <f t="shared" si="13"/>
        <v>142</v>
      </c>
      <c r="O63" s="22">
        <f t="shared" si="13"/>
        <v>12583</v>
      </c>
      <c r="P63" s="22">
        <f t="shared" si="13"/>
        <v>3978</v>
      </c>
      <c r="Q63" s="22">
        <f t="shared" si="13"/>
        <v>8605</v>
      </c>
      <c r="R63" s="21"/>
      <c r="S63" s="22"/>
      <c r="T63" s="21"/>
    </row>
    <row r="64" spans="1:20" ht="18.75" customHeight="1">
      <c r="A64" s="9"/>
      <c r="B64" s="18" t="s">
        <v>48</v>
      </c>
      <c r="C64" s="31">
        <f t="shared" si="0"/>
        <v>10419</v>
      </c>
      <c r="D64" s="30">
        <v>4875</v>
      </c>
      <c r="E64" s="30">
        <v>5544</v>
      </c>
      <c r="F64" s="31">
        <f t="shared" si="1"/>
        <v>6509</v>
      </c>
      <c r="G64" s="31">
        <f t="shared" si="2"/>
        <v>3589</v>
      </c>
      <c r="H64" s="31">
        <f t="shared" si="2"/>
        <v>2920</v>
      </c>
      <c r="I64" s="31">
        <f t="shared" si="3"/>
        <v>6341</v>
      </c>
      <c r="J64" s="30">
        <v>3463</v>
      </c>
      <c r="K64" s="30">
        <v>2878</v>
      </c>
      <c r="L64" s="31">
        <f t="shared" si="4"/>
        <v>168</v>
      </c>
      <c r="M64" s="31">
        <v>126</v>
      </c>
      <c r="N64" s="30">
        <v>42</v>
      </c>
      <c r="O64" s="31">
        <f t="shared" si="5"/>
        <v>3899</v>
      </c>
      <c r="P64" s="30">
        <v>1283</v>
      </c>
      <c r="Q64" s="30">
        <v>2616</v>
      </c>
      <c r="R64" s="5"/>
      <c r="S64" s="6"/>
      <c r="T64" s="5"/>
    </row>
    <row r="65" spans="1:20" ht="18.75" customHeight="1">
      <c r="A65" s="9"/>
      <c r="B65" s="18" t="s">
        <v>49</v>
      </c>
      <c r="C65" s="31">
        <f t="shared" si="0"/>
        <v>8098</v>
      </c>
      <c r="D65" s="30">
        <v>3665</v>
      </c>
      <c r="E65" s="30">
        <v>4433</v>
      </c>
      <c r="F65" s="31">
        <f t="shared" si="1"/>
        <v>4802</v>
      </c>
      <c r="G65" s="31">
        <f t="shared" si="2"/>
        <v>2625</v>
      </c>
      <c r="H65" s="31">
        <f t="shared" si="2"/>
        <v>2177</v>
      </c>
      <c r="I65" s="31">
        <f t="shared" si="3"/>
        <v>4687</v>
      </c>
      <c r="J65" s="30">
        <v>2531</v>
      </c>
      <c r="K65" s="30">
        <v>2156</v>
      </c>
      <c r="L65" s="31">
        <f t="shared" si="4"/>
        <v>115</v>
      </c>
      <c r="M65" s="31">
        <v>94</v>
      </c>
      <c r="N65" s="30">
        <v>21</v>
      </c>
      <c r="O65" s="31">
        <f t="shared" si="5"/>
        <v>3292</v>
      </c>
      <c r="P65" s="30">
        <v>1039</v>
      </c>
      <c r="Q65" s="30">
        <v>2253</v>
      </c>
      <c r="R65" s="5"/>
      <c r="S65" s="6"/>
      <c r="T65" s="5"/>
    </row>
    <row r="66" spans="1:20" ht="18.75" customHeight="1">
      <c r="A66" s="9"/>
      <c r="B66" s="18" t="s">
        <v>50</v>
      </c>
      <c r="C66" s="31">
        <f t="shared" si="0"/>
        <v>10701</v>
      </c>
      <c r="D66" s="30">
        <v>4889</v>
      </c>
      <c r="E66" s="30">
        <v>5812</v>
      </c>
      <c r="F66" s="31">
        <f t="shared" si="1"/>
        <v>6694</v>
      </c>
      <c r="G66" s="31">
        <f t="shared" si="2"/>
        <v>3692</v>
      </c>
      <c r="H66" s="31">
        <f t="shared" si="2"/>
        <v>3002</v>
      </c>
      <c r="I66" s="31">
        <f t="shared" si="3"/>
        <v>6481</v>
      </c>
      <c r="J66" s="30">
        <v>3544</v>
      </c>
      <c r="K66" s="30">
        <v>2937</v>
      </c>
      <c r="L66" s="31">
        <f t="shared" si="4"/>
        <v>213</v>
      </c>
      <c r="M66" s="31">
        <v>148</v>
      </c>
      <c r="N66" s="30">
        <v>65</v>
      </c>
      <c r="O66" s="31">
        <f t="shared" si="5"/>
        <v>4000</v>
      </c>
      <c r="P66" s="30">
        <v>1196</v>
      </c>
      <c r="Q66" s="30">
        <v>2804</v>
      </c>
      <c r="R66" s="5"/>
      <c r="S66" s="6"/>
      <c r="T66" s="5"/>
    </row>
    <row r="67" spans="1:20" ht="18.75" customHeight="1">
      <c r="A67" s="3"/>
      <c r="B67" s="18" t="s">
        <v>51</v>
      </c>
      <c r="C67" s="31">
        <f t="shared" si="0"/>
        <v>4103</v>
      </c>
      <c r="D67" s="30">
        <v>1923</v>
      </c>
      <c r="E67" s="30">
        <v>2180</v>
      </c>
      <c r="F67" s="31">
        <f t="shared" si="1"/>
        <v>2709</v>
      </c>
      <c r="G67" s="31">
        <f t="shared" si="2"/>
        <v>1463</v>
      </c>
      <c r="H67" s="31">
        <f t="shared" si="2"/>
        <v>1246</v>
      </c>
      <c r="I67" s="31">
        <f t="shared" si="3"/>
        <v>2674</v>
      </c>
      <c r="J67" s="30">
        <v>1442</v>
      </c>
      <c r="K67" s="30">
        <v>1232</v>
      </c>
      <c r="L67" s="31">
        <f t="shared" si="4"/>
        <v>35</v>
      </c>
      <c r="M67" s="31">
        <v>21</v>
      </c>
      <c r="N67" s="30">
        <v>14</v>
      </c>
      <c r="O67" s="31">
        <f t="shared" si="5"/>
        <v>1392</v>
      </c>
      <c r="P67" s="30">
        <v>460</v>
      </c>
      <c r="Q67" s="30">
        <v>932</v>
      </c>
      <c r="R67" s="5"/>
      <c r="S67" s="5"/>
      <c r="T67" s="5"/>
    </row>
    <row r="68" spans="1:20" ht="18.75" customHeight="1">
      <c r="A68" s="9"/>
      <c r="B68" s="18"/>
      <c r="C68" s="32"/>
      <c r="D68" s="32"/>
      <c r="E68" s="32"/>
      <c r="F68" s="32"/>
      <c r="G68" s="32"/>
      <c r="H68" s="32"/>
      <c r="I68" s="32"/>
      <c r="J68" s="32"/>
      <c r="K68" s="32"/>
      <c r="L68" s="32"/>
      <c r="M68" s="32"/>
      <c r="N68" s="32"/>
      <c r="O68" s="32"/>
      <c r="P68" s="32"/>
      <c r="Q68" s="32"/>
      <c r="R68" s="5"/>
      <c r="S68" s="6"/>
      <c r="T68" s="5"/>
    </row>
    <row r="69" spans="1:20" s="23" customFormat="1" ht="18.75" customHeight="1">
      <c r="A69" s="172" t="s">
        <v>52</v>
      </c>
      <c r="B69" s="173"/>
      <c r="C69" s="22">
        <f aca="true" t="shared" si="14" ref="C69:Q69">SUM(C70)</f>
        <v>6885</v>
      </c>
      <c r="D69" s="22">
        <f t="shared" si="14"/>
        <v>3149</v>
      </c>
      <c r="E69" s="22">
        <f t="shared" si="14"/>
        <v>3736</v>
      </c>
      <c r="F69" s="22">
        <f t="shared" si="14"/>
        <v>4482</v>
      </c>
      <c r="G69" s="22">
        <f t="shared" si="14"/>
        <v>2428</v>
      </c>
      <c r="H69" s="22">
        <f t="shared" si="14"/>
        <v>2054</v>
      </c>
      <c r="I69" s="22">
        <f t="shared" si="14"/>
        <v>4360</v>
      </c>
      <c r="J69" s="22">
        <f t="shared" si="14"/>
        <v>2344</v>
      </c>
      <c r="K69" s="22">
        <f t="shared" si="14"/>
        <v>2016</v>
      </c>
      <c r="L69" s="22">
        <f t="shared" si="14"/>
        <v>122</v>
      </c>
      <c r="M69" s="22">
        <f t="shared" si="14"/>
        <v>84</v>
      </c>
      <c r="N69" s="22">
        <f t="shared" si="14"/>
        <v>38</v>
      </c>
      <c r="O69" s="22">
        <f t="shared" si="14"/>
        <v>2401</v>
      </c>
      <c r="P69" s="22">
        <f t="shared" si="14"/>
        <v>720</v>
      </c>
      <c r="Q69" s="22">
        <f t="shared" si="14"/>
        <v>1681</v>
      </c>
      <c r="R69" s="21"/>
      <c r="S69" s="22"/>
      <c r="T69" s="21"/>
    </row>
    <row r="70" spans="1:20" ht="18.75" customHeight="1">
      <c r="A70" s="19"/>
      <c r="B70" s="20" t="s">
        <v>53</v>
      </c>
      <c r="C70" s="33">
        <f t="shared" si="0"/>
        <v>6885</v>
      </c>
      <c r="D70" s="33">
        <v>3149</v>
      </c>
      <c r="E70" s="33">
        <v>3736</v>
      </c>
      <c r="F70" s="33">
        <f t="shared" si="1"/>
        <v>4482</v>
      </c>
      <c r="G70" s="33">
        <f t="shared" si="2"/>
        <v>2428</v>
      </c>
      <c r="H70" s="33">
        <f t="shared" si="2"/>
        <v>2054</v>
      </c>
      <c r="I70" s="33">
        <f t="shared" si="3"/>
        <v>4360</v>
      </c>
      <c r="J70" s="33">
        <v>2344</v>
      </c>
      <c r="K70" s="33">
        <v>2016</v>
      </c>
      <c r="L70" s="33">
        <f t="shared" si="4"/>
        <v>122</v>
      </c>
      <c r="M70" s="33">
        <v>84</v>
      </c>
      <c r="N70" s="33">
        <v>38</v>
      </c>
      <c r="O70" s="33">
        <f t="shared" si="5"/>
        <v>2401</v>
      </c>
      <c r="P70" s="33">
        <v>720</v>
      </c>
      <c r="Q70" s="33">
        <v>1681</v>
      </c>
      <c r="R70" s="5"/>
      <c r="S70" s="5"/>
      <c r="T70" s="5"/>
    </row>
    <row r="71" spans="1:20" ht="18.75" customHeight="1">
      <c r="A71" s="8" t="s">
        <v>54</v>
      </c>
      <c r="B71" s="9"/>
      <c r="C71" s="8"/>
      <c r="D71" s="8"/>
      <c r="E71" s="8"/>
      <c r="F71" s="8"/>
      <c r="G71" s="8"/>
      <c r="H71" s="5"/>
      <c r="I71" s="6"/>
      <c r="J71" s="5"/>
      <c r="K71" s="5"/>
      <c r="L71" s="5"/>
      <c r="M71" s="6"/>
      <c r="N71" s="5"/>
      <c r="O71" s="5"/>
      <c r="P71" s="5"/>
      <c r="Q71" s="5"/>
      <c r="R71" s="5"/>
      <c r="S71" s="6"/>
      <c r="T71" s="5"/>
    </row>
    <row r="72" spans="1:20" ht="18.75" customHeight="1">
      <c r="A72" s="8"/>
      <c r="B72" s="9"/>
      <c r="C72" s="8"/>
      <c r="D72" s="8"/>
      <c r="E72" s="8"/>
      <c r="F72" s="8"/>
      <c r="G72" s="8"/>
      <c r="H72" s="5"/>
      <c r="I72" s="6"/>
      <c r="J72" s="5"/>
      <c r="K72" s="5"/>
      <c r="L72" s="5"/>
      <c r="M72" s="6"/>
      <c r="N72" s="5"/>
      <c r="O72" s="5"/>
      <c r="P72" s="5"/>
      <c r="Q72" s="5"/>
      <c r="R72" s="5"/>
      <c r="S72" s="6"/>
      <c r="T72" s="5"/>
    </row>
    <row r="73" spans="1:20" ht="18.75" customHeight="1">
      <c r="A73" s="8"/>
      <c r="B73" s="9"/>
      <c r="C73" s="8"/>
      <c r="D73" s="8"/>
      <c r="E73" s="8"/>
      <c r="F73" s="8"/>
      <c r="G73" s="8"/>
      <c r="H73" s="5"/>
      <c r="I73" s="6"/>
      <c r="J73" s="5"/>
      <c r="K73" s="5"/>
      <c r="L73" s="5"/>
      <c r="M73" s="6"/>
      <c r="N73" s="5"/>
      <c r="O73" s="5"/>
      <c r="P73" s="5"/>
      <c r="Q73" s="5"/>
      <c r="R73" s="5"/>
      <c r="S73" s="6"/>
      <c r="T73" s="5"/>
    </row>
    <row r="74" spans="1:20" ht="18.75" customHeight="1">
      <c r="A74" s="8"/>
      <c r="B74" s="9"/>
      <c r="C74" s="8"/>
      <c r="D74" s="8"/>
      <c r="E74" s="8"/>
      <c r="F74" s="8"/>
      <c r="G74" s="8"/>
      <c r="H74" s="5"/>
      <c r="I74" s="6"/>
      <c r="J74" s="5"/>
      <c r="K74" s="5"/>
      <c r="L74" s="5"/>
      <c r="M74" s="6"/>
      <c r="N74" s="5"/>
      <c r="O74" s="5"/>
      <c r="P74" s="5"/>
      <c r="Q74" s="5"/>
      <c r="R74" s="5"/>
      <c r="S74" s="6"/>
      <c r="T74" s="5"/>
    </row>
    <row r="75" spans="1:20" ht="18.75" customHeight="1">
      <c r="A75" s="8"/>
      <c r="B75" s="9"/>
      <c r="C75" s="8"/>
      <c r="D75" s="8"/>
      <c r="E75" s="8"/>
      <c r="F75" s="8"/>
      <c r="G75" s="8"/>
      <c r="H75" s="5"/>
      <c r="I75" s="6"/>
      <c r="J75" s="5"/>
      <c r="K75" s="5"/>
      <c r="L75" s="5"/>
      <c r="M75" s="6"/>
      <c r="N75" s="5"/>
      <c r="O75" s="5"/>
      <c r="P75" s="5"/>
      <c r="Q75" s="5"/>
      <c r="R75" s="5"/>
      <c r="S75" s="6"/>
      <c r="T75" s="5"/>
    </row>
    <row r="76" spans="1:20" ht="18.75" customHeight="1">
      <c r="A76" s="8"/>
      <c r="B76" s="9"/>
      <c r="C76" s="8"/>
      <c r="D76" s="8"/>
      <c r="E76" s="8"/>
      <c r="F76" s="8"/>
      <c r="G76" s="8"/>
      <c r="H76" s="5"/>
      <c r="I76" s="6"/>
      <c r="J76" s="5"/>
      <c r="K76" s="5"/>
      <c r="L76" s="5"/>
      <c r="M76" s="6"/>
      <c r="N76" s="5"/>
      <c r="O76" s="5"/>
      <c r="P76" s="5"/>
      <c r="Q76" s="5"/>
      <c r="R76" s="5"/>
      <c r="S76" s="6"/>
      <c r="T76" s="5"/>
    </row>
    <row r="77" spans="1:20" ht="18.75" customHeight="1">
      <c r="A77" s="8"/>
      <c r="B77" s="8"/>
      <c r="C77" s="8"/>
      <c r="D77" s="8"/>
      <c r="E77" s="8"/>
      <c r="F77" s="8"/>
      <c r="G77" s="8"/>
      <c r="H77" s="8"/>
      <c r="I77" s="8"/>
      <c r="J77" s="8"/>
      <c r="K77" s="5"/>
      <c r="L77" s="5"/>
      <c r="M77" s="5"/>
      <c r="N77" s="5"/>
      <c r="O77" s="5"/>
      <c r="P77" s="5"/>
      <c r="Q77" s="5"/>
      <c r="R77" s="5"/>
      <c r="S77" s="5"/>
      <c r="T77" s="5"/>
    </row>
    <row r="78" spans="1:20" ht="18.75" customHeight="1">
      <c r="A78" s="8"/>
      <c r="B78" s="8"/>
      <c r="C78" s="8"/>
      <c r="D78" s="8"/>
      <c r="E78" s="8"/>
      <c r="F78" s="8"/>
      <c r="G78" s="8"/>
      <c r="H78" s="8"/>
      <c r="I78" s="8"/>
      <c r="J78" s="8"/>
      <c r="K78" s="5"/>
      <c r="L78" s="5"/>
      <c r="M78" s="5"/>
      <c r="N78" s="5"/>
      <c r="O78" s="5"/>
      <c r="P78" s="5"/>
      <c r="Q78" s="5"/>
      <c r="R78" s="5"/>
      <c r="S78" s="5"/>
      <c r="T78" s="5"/>
    </row>
  </sheetData>
  <sheetProtection/>
  <mergeCells count="29">
    <mergeCell ref="A21:B21"/>
    <mergeCell ref="A22:B22"/>
    <mergeCell ref="F7:N7"/>
    <mergeCell ref="F8:H8"/>
    <mergeCell ref="I8:K8"/>
    <mergeCell ref="L8:N8"/>
    <mergeCell ref="A15:B15"/>
    <mergeCell ref="A16:B16"/>
    <mergeCell ref="C7:E8"/>
    <mergeCell ref="O7:Q8"/>
    <mergeCell ref="A69:B69"/>
    <mergeCell ref="A23:B23"/>
    <mergeCell ref="A26:B26"/>
    <mergeCell ref="A32:B32"/>
    <mergeCell ref="A42:B42"/>
    <mergeCell ref="A49:B49"/>
    <mergeCell ref="A55:B55"/>
    <mergeCell ref="A63:B63"/>
    <mergeCell ref="A20:B20"/>
    <mergeCell ref="A7:B9"/>
    <mergeCell ref="A3:Q3"/>
    <mergeCell ref="A19:B19"/>
    <mergeCell ref="A5:Q5"/>
    <mergeCell ref="A17:B17"/>
    <mergeCell ref="A18:B18"/>
    <mergeCell ref="A10:B10"/>
    <mergeCell ref="A11:B11"/>
    <mergeCell ref="A12:B12"/>
    <mergeCell ref="A14:B14"/>
  </mergeCells>
  <printOptions horizontalCentered="1"/>
  <pageMargins left="0.7874015748031497" right="0.7874015748031497" top="0.5905511811023623" bottom="0.5905511811023623" header="0.35433070866141736" footer="0.35433070866141736"/>
  <pageSetup fitToHeight="1" fitToWidth="1" horizontalDpi="300" verticalDpi="300" orientation="landscape" paperSize="8" scale="61" r:id="rId1"/>
</worksheet>
</file>

<file path=xl/worksheets/sheet10.xml><?xml version="1.0" encoding="utf-8"?>
<worksheet xmlns="http://schemas.openxmlformats.org/spreadsheetml/2006/main" xmlns:r="http://schemas.openxmlformats.org/officeDocument/2006/relationships">
  <dimension ref="A1:AC69"/>
  <sheetViews>
    <sheetView zoomScalePageLayoutView="0" workbookViewId="0" topLeftCell="N1">
      <selection activeCell="AC1" sqref="AC1"/>
    </sheetView>
  </sheetViews>
  <sheetFormatPr defaultColWidth="8.796875" defaultRowHeight="18.75" customHeight="1"/>
  <cols>
    <col min="1" max="1" width="13.09765625" style="0" customWidth="1"/>
    <col min="2" max="16384" width="8.09765625" style="0" customWidth="1"/>
  </cols>
  <sheetData>
    <row r="1" spans="1:29" ht="18.75" customHeight="1">
      <c r="A1" s="38" t="s">
        <v>462</v>
      </c>
      <c r="AC1" s="39" t="s">
        <v>463</v>
      </c>
    </row>
    <row r="3" spans="1:29" ht="18.75" customHeight="1">
      <c r="A3" s="174" t="s">
        <v>459</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row>
    <row r="4" spans="1:29" ht="18.75" customHeight="1" thickBot="1">
      <c r="A4" s="4" t="s">
        <v>408</v>
      </c>
      <c r="B4" s="4"/>
      <c r="C4" s="4"/>
      <c r="D4" s="4"/>
      <c r="E4" s="4"/>
      <c r="F4" s="4"/>
      <c r="G4" s="4"/>
      <c r="H4" s="4"/>
      <c r="I4" s="4"/>
      <c r="J4" s="4"/>
      <c r="K4" s="4"/>
      <c r="L4" s="4"/>
      <c r="M4" s="4"/>
      <c r="N4" s="4"/>
      <c r="O4" s="4"/>
      <c r="P4" s="4"/>
      <c r="Q4" s="4"/>
      <c r="R4" s="4"/>
      <c r="S4" s="4"/>
      <c r="T4" s="4"/>
      <c r="U4" s="4"/>
      <c r="V4" s="4"/>
      <c r="W4" s="4"/>
      <c r="X4" s="4"/>
      <c r="Y4" s="4"/>
      <c r="Z4" s="4"/>
      <c r="AA4" s="4"/>
      <c r="AB4" s="4"/>
      <c r="AC4" s="64" t="s">
        <v>458</v>
      </c>
    </row>
    <row r="5" spans="1:29" ht="18.75" customHeight="1">
      <c r="A5" s="398" t="s">
        <v>406</v>
      </c>
      <c r="B5" s="252"/>
      <c r="C5" s="252"/>
      <c r="D5" s="252"/>
      <c r="E5" s="252"/>
      <c r="F5" s="252"/>
      <c r="G5" s="252"/>
      <c r="H5" s="252"/>
      <c r="I5" s="252"/>
      <c r="J5" s="252"/>
      <c r="K5" s="252"/>
      <c r="L5" s="252"/>
      <c r="M5" s="252"/>
      <c r="N5" s="252"/>
      <c r="O5" s="252"/>
      <c r="P5" s="252"/>
      <c r="Q5" s="252"/>
      <c r="R5" s="252"/>
      <c r="S5" s="252"/>
      <c r="T5" s="252"/>
      <c r="U5" s="248"/>
      <c r="V5" s="195" t="s">
        <v>402</v>
      </c>
      <c r="W5" s="214"/>
      <c r="X5" s="214"/>
      <c r="Y5" s="202"/>
      <c r="Z5" s="195" t="s">
        <v>453</v>
      </c>
      <c r="AA5" s="214"/>
      <c r="AB5" s="214"/>
      <c r="AC5" s="214"/>
    </row>
    <row r="6" spans="1:29" ht="18.75" customHeight="1">
      <c r="A6" s="414"/>
      <c r="B6" s="249" t="s">
        <v>392</v>
      </c>
      <c r="C6" s="270"/>
      <c r="D6" s="270"/>
      <c r="E6" s="416"/>
      <c r="F6" s="249" t="s">
        <v>391</v>
      </c>
      <c r="G6" s="270"/>
      <c r="H6" s="270"/>
      <c r="I6" s="416"/>
      <c r="J6" s="75" t="s">
        <v>390</v>
      </c>
      <c r="K6" s="75"/>
      <c r="L6" s="75"/>
      <c r="M6" s="415"/>
      <c r="N6" s="75" t="s">
        <v>389</v>
      </c>
      <c r="O6" s="75"/>
      <c r="P6" s="75"/>
      <c r="Q6" s="415"/>
      <c r="R6" s="75" t="s">
        <v>445</v>
      </c>
      <c r="S6" s="75"/>
      <c r="T6" s="75"/>
      <c r="U6" s="415"/>
      <c r="V6" s="197"/>
      <c r="W6" s="205"/>
      <c r="X6" s="205"/>
      <c r="Y6" s="206"/>
      <c r="Z6" s="197"/>
      <c r="AA6" s="205"/>
      <c r="AB6" s="205"/>
      <c r="AC6" s="205"/>
    </row>
    <row r="7" spans="1:29" ht="18.75" customHeight="1">
      <c r="A7" s="414"/>
      <c r="B7" s="395" t="s">
        <v>441</v>
      </c>
      <c r="C7" s="395" t="s">
        <v>440</v>
      </c>
      <c r="D7" s="395" t="s">
        <v>439</v>
      </c>
      <c r="E7" s="395" t="s">
        <v>438</v>
      </c>
      <c r="F7" s="395" t="s">
        <v>441</v>
      </c>
      <c r="G7" s="395" t="s">
        <v>440</v>
      </c>
      <c r="H7" s="395" t="s">
        <v>439</v>
      </c>
      <c r="I7" s="395" t="s">
        <v>438</v>
      </c>
      <c r="J7" s="395" t="s">
        <v>441</v>
      </c>
      <c r="K7" s="395" t="s">
        <v>440</v>
      </c>
      <c r="L7" s="395" t="s">
        <v>439</v>
      </c>
      <c r="M7" s="395" t="s">
        <v>438</v>
      </c>
      <c r="N7" s="395" t="s">
        <v>441</v>
      </c>
      <c r="O7" s="395" t="s">
        <v>440</v>
      </c>
      <c r="P7" s="395" t="s">
        <v>439</v>
      </c>
      <c r="Q7" s="395" t="s">
        <v>438</v>
      </c>
      <c r="R7" s="395" t="s">
        <v>441</v>
      </c>
      <c r="S7" s="395" t="s">
        <v>440</v>
      </c>
      <c r="T7" s="395" t="s">
        <v>439</v>
      </c>
      <c r="U7" s="395" t="s">
        <v>438</v>
      </c>
      <c r="V7" s="395" t="s">
        <v>441</v>
      </c>
      <c r="W7" s="395" t="s">
        <v>440</v>
      </c>
      <c r="X7" s="395" t="s">
        <v>439</v>
      </c>
      <c r="Y7" s="395" t="s">
        <v>438</v>
      </c>
      <c r="Z7" s="395" t="s">
        <v>441</v>
      </c>
      <c r="AA7" s="395" t="s">
        <v>440</v>
      </c>
      <c r="AB7" s="395" t="s">
        <v>439</v>
      </c>
      <c r="AC7" s="289" t="s">
        <v>438</v>
      </c>
    </row>
    <row r="8" spans="1:29" ht="18.75" customHeight="1">
      <c r="A8" s="59" t="s">
        <v>437</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341"/>
    </row>
    <row r="9" spans="1:29" ht="18.75" customHeight="1">
      <c r="A9" s="413" t="s">
        <v>436</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13"/>
    </row>
    <row r="10" spans="1:29" ht="18.75" customHeight="1">
      <c r="A10" s="69" t="s">
        <v>377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29" ht="18.75" customHeight="1">
      <c r="A11" s="72" t="s">
        <v>373</v>
      </c>
      <c r="B11" s="346">
        <v>20.2</v>
      </c>
      <c r="C11" s="346">
        <v>167.4</v>
      </c>
      <c r="D11" s="346">
        <v>155.9</v>
      </c>
      <c r="E11" s="346">
        <v>11.5</v>
      </c>
      <c r="F11" s="346">
        <v>20.7</v>
      </c>
      <c r="G11" s="346">
        <v>173.2</v>
      </c>
      <c r="H11" s="346">
        <v>159</v>
      </c>
      <c r="I11" s="346">
        <v>14.2</v>
      </c>
      <c r="J11" s="346">
        <v>20.2</v>
      </c>
      <c r="K11" s="346">
        <v>178.6</v>
      </c>
      <c r="L11" s="346">
        <v>154.9</v>
      </c>
      <c r="M11" s="346">
        <v>23.7</v>
      </c>
      <c r="N11" s="346">
        <v>19.4</v>
      </c>
      <c r="O11" s="346">
        <v>160.7</v>
      </c>
      <c r="P11" s="346">
        <v>148.8</v>
      </c>
      <c r="Q11" s="346">
        <v>11.9</v>
      </c>
      <c r="R11" s="346">
        <v>20.1</v>
      </c>
      <c r="S11" s="346">
        <v>169</v>
      </c>
      <c r="T11" s="346">
        <v>154.6</v>
      </c>
      <c r="U11" s="346">
        <v>14.4</v>
      </c>
      <c r="V11" s="403" t="s">
        <v>303</v>
      </c>
      <c r="W11" s="403" t="s">
        <v>303</v>
      </c>
      <c r="X11" s="403" t="s">
        <v>303</v>
      </c>
      <c r="Y11" s="403" t="s">
        <v>303</v>
      </c>
      <c r="Z11" s="346">
        <v>20.4</v>
      </c>
      <c r="AA11" s="346">
        <v>164.2</v>
      </c>
      <c r="AB11" s="346">
        <v>146.8</v>
      </c>
      <c r="AC11" s="346">
        <v>17.4</v>
      </c>
    </row>
    <row r="12" spans="1:29" ht="18.75" customHeight="1">
      <c r="A12" s="411" t="s">
        <v>432</v>
      </c>
      <c r="B12" s="325">
        <v>20</v>
      </c>
      <c r="C12" s="325">
        <v>163.1</v>
      </c>
      <c r="D12" s="325">
        <v>155.8</v>
      </c>
      <c r="E12" s="325">
        <v>7.3</v>
      </c>
      <c r="F12" s="325">
        <v>20.1</v>
      </c>
      <c r="G12" s="325">
        <v>166.5</v>
      </c>
      <c r="H12" s="325">
        <v>155.2</v>
      </c>
      <c r="I12" s="325">
        <v>11.3</v>
      </c>
      <c r="J12" s="325">
        <v>19.7</v>
      </c>
      <c r="K12" s="325">
        <v>168.9</v>
      </c>
      <c r="L12" s="325">
        <v>151.3</v>
      </c>
      <c r="M12" s="325">
        <v>17.6</v>
      </c>
      <c r="N12" s="325">
        <v>19.2</v>
      </c>
      <c r="O12" s="325">
        <v>158.5</v>
      </c>
      <c r="P12" s="325">
        <v>148.3</v>
      </c>
      <c r="Q12" s="325">
        <v>10.2</v>
      </c>
      <c r="R12" s="325">
        <v>19.9</v>
      </c>
      <c r="S12" s="325">
        <v>163.8</v>
      </c>
      <c r="T12" s="325">
        <v>152.3</v>
      </c>
      <c r="U12" s="325">
        <v>11.5</v>
      </c>
      <c r="V12" s="402" t="s">
        <v>303</v>
      </c>
      <c r="W12" s="402" t="s">
        <v>303</v>
      </c>
      <c r="X12" s="402" t="s">
        <v>303</v>
      </c>
      <c r="Y12" s="402" t="s">
        <v>303</v>
      </c>
      <c r="Z12" s="325">
        <v>20.5</v>
      </c>
      <c r="AA12" s="325">
        <v>164.2</v>
      </c>
      <c r="AB12" s="325">
        <v>147.3</v>
      </c>
      <c r="AC12" s="325">
        <v>16.9</v>
      </c>
    </row>
    <row r="13" spans="1:29" ht="18.75" customHeight="1">
      <c r="A13" s="407" t="s">
        <v>431</v>
      </c>
      <c r="B13" s="331">
        <f>AVERAGE(B15:B18,B20:B23,B25:B28)</f>
        <v>20.150000000000002</v>
      </c>
      <c r="C13" s="331">
        <f>AVERAGE(C15:C18,C20:C23,C25:C28)</f>
        <v>164.41666666666666</v>
      </c>
      <c r="D13" s="331">
        <f>AVERAGE(D15:D18,D20:D23,D25:D28)</f>
        <v>156.09166666666664</v>
      </c>
      <c r="E13" s="331">
        <f>AVERAGE(E15:E18,E20:E23,E25:E28)</f>
        <v>8.325</v>
      </c>
      <c r="F13" s="331">
        <f>AVERAGE(F15:F18,F20:F23,F25:F28)</f>
        <v>20.591666666666672</v>
      </c>
      <c r="G13" s="331">
        <f>AVERAGE(G15:G18,G20:G23,G25:G28)</f>
        <v>179.70000000000002</v>
      </c>
      <c r="H13" s="331">
        <f>AVERAGE(H15:H18,H20:H23,H25:H28)</f>
        <v>160.75833333333333</v>
      </c>
      <c r="I13" s="331">
        <f>AVERAGE(I15:I18,I20:I23,I25:I28)</f>
        <v>18.941666666666666</v>
      </c>
      <c r="J13" s="331">
        <f>AVERAGE(J15:J18,J20:J23,J25:J28)</f>
        <v>19.400000000000002</v>
      </c>
      <c r="K13" s="331">
        <f>AVERAGE(K15:K18,K20:K23,K25:K28)</f>
        <v>166.28333333333333</v>
      </c>
      <c r="L13" s="331">
        <f>AVERAGE(L15:L18,L20:L23,L25:L28)</f>
        <v>150.93333333333337</v>
      </c>
      <c r="M13" s="331">
        <f>AVERAGE(M15:M18,M20:M23,M25:M28)</f>
        <v>15.350000000000001</v>
      </c>
      <c r="N13" s="331">
        <f>AVERAGE(N15:N18,N20:N23,N25:N28)</f>
        <v>19.316666666666666</v>
      </c>
      <c r="O13" s="331">
        <f>AVERAGE(O15:O18,O20:O23,O25:O28)</f>
        <v>164.83333333333334</v>
      </c>
      <c r="P13" s="331">
        <f>AVERAGE(P15:P18,P20:P23,P25:P28)</f>
        <v>150.23333333333332</v>
      </c>
      <c r="Q13" s="331">
        <f>AVERAGE(Q15:Q18,Q20:Q23,Q25:Q28)</f>
        <v>14.6</v>
      </c>
      <c r="R13" s="331">
        <f>AVERAGE(R15:R18,R20:R23,R25:R28)</f>
        <v>20.008333333333336</v>
      </c>
      <c r="S13" s="331">
        <f>AVERAGE(S15:S18,S20:S23,S25:S28)</f>
        <v>166.59166666666664</v>
      </c>
      <c r="T13" s="331">
        <f>AVERAGE(T15:T18,T20:T23,T25:T28)</f>
        <v>154.01666666666668</v>
      </c>
      <c r="U13" s="331">
        <f>AVERAGE(U15:U18,U20:U23,U25:U28)</f>
        <v>12.575000000000001</v>
      </c>
      <c r="V13" s="406" t="s">
        <v>303</v>
      </c>
      <c r="W13" s="406" t="s">
        <v>303</v>
      </c>
      <c r="X13" s="406" t="s">
        <v>303</v>
      </c>
      <c r="Y13" s="406" t="s">
        <v>303</v>
      </c>
      <c r="Z13" s="331">
        <f>AVERAGE(Z15:Z18,Z20:Z23,Z25:Z28)</f>
        <v>19.958333333333332</v>
      </c>
      <c r="AA13" s="331">
        <f>AVERAGE(AA15:AA18,AA20:AA23,AA25:AA28)</f>
        <v>165.475</v>
      </c>
      <c r="AB13" s="331">
        <f>AVERAGE(AB15:AB18,AB20:AB23,AB25:AB28)</f>
        <v>149.28333333333333</v>
      </c>
      <c r="AC13" s="331">
        <f>AVERAGE(AC15:AC18,AC20:AC23,AC25:AC28)</f>
        <v>16.191666666666666</v>
      </c>
    </row>
    <row r="14" spans="1:29" ht="18.75" customHeight="1">
      <c r="A14" s="72"/>
      <c r="B14" s="65"/>
      <c r="C14" s="65"/>
      <c r="D14" s="65"/>
      <c r="E14" s="65"/>
      <c r="F14" s="65"/>
      <c r="G14" s="65"/>
      <c r="H14" s="405"/>
      <c r="I14" s="65"/>
      <c r="J14" s="65"/>
      <c r="K14" s="65"/>
      <c r="L14" s="65"/>
      <c r="M14" s="65"/>
      <c r="N14" s="65"/>
      <c r="O14" s="65"/>
      <c r="P14" s="65"/>
      <c r="Q14" s="65"/>
      <c r="R14" s="65"/>
      <c r="S14" s="65"/>
      <c r="T14" s="65"/>
      <c r="U14" s="65"/>
      <c r="V14" s="65"/>
      <c r="W14" s="65"/>
      <c r="X14" s="65"/>
      <c r="Y14" s="65"/>
      <c r="Z14" s="65"/>
      <c r="AA14" s="65"/>
      <c r="AB14" s="65"/>
      <c r="AC14" s="65"/>
    </row>
    <row r="15" spans="1:29" ht="18.75" customHeight="1">
      <c r="A15" s="72" t="s">
        <v>315</v>
      </c>
      <c r="B15" s="325">
        <v>17.7</v>
      </c>
      <c r="C15" s="325">
        <v>143.2</v>
      </c>
      <c r="D15" s="346">
        <v>137.6</v>
      </c>
      <c r="E15" s="346">
        <v>5.6</v>
      </c>
      <c r="F15" s="346">
        <v>18.2</v>
      </c>
      <c r="G15" s="325">
        <v>149.2</v>
      </c>
      <c r="H15" s="325">
        <v>141.9</v>
      </c>
      <c r="I15" s="346">
        <v>7.3</v>
      </c>
      <c r="J15" s="346">
        <v>16.6</v>
      </c>
      <c r="K15" s="325">
        <v>145.5</v>
      </c>
      <c r="L15" s="346">
        <v>129.4</v>
      </c>
      <c r="M15" s="346">
        <v>16.1</v>
      </c>
      <c r="N15" s="346">
        <v>17.9</v>
      </c>
      <c r="O15" s="325">
        <v>151.8</v>
      </c>
      <c r="P15" s="346">
        <v>138.4</v>
      </c>
      <c r="Q15" s="346">
        <v>13.4</v>
      </c>
      <c r="R15" s="346">
        <v>17.9</v>
      </c>
      <c r="S15" s="325">
        <v>146</v>
      </c>
      <c r="T15" s="346">
        <v>137.9</v>
      </c>
      <c r="U15" s="346">
        <v>8.1</v>
      </c>
      <c r="V15" s="402" t="s">
        <v>303</v>
      </c>
      <c r="W15" s="402" t="s">
        <v>303</v>
      </c>
      <c r="X15" s="402" t="s">
        <v>303</v>
      </c>
      <c r="Y15" s="402" t="s">
        <v>303</v>
      </c>
      <c r="Z15" s="346">
        <v>18.4</v>
      </c>
      <c r="AA15" s="325">
        <v>151.9</v>
      </c>
      <c r="AB15" s="346">
        <v>138.8</v>
      </c>
      <c r="AC15" s="346">
        <v>13.1</v>
      </c>
    </row>
    <row r="16" spans="1:29" ht="18.75" customHeight="1">
      <c r="A16" s="115" t="s">
        <v>370</v>
      </c>
      <c r="B16" s="325">
        <v>20.1</v>
      </c>
      <c r="C16" s="325">
        <v>161.3</v>
      </c>
      <c r="D16" s="346">
        <v>157.2</v>
      </c>
      <c r="E16" s="346">
        <v>4.1</v>
      </c>
      <c r="F16" s="346">
        <v>20.7</v>
      </c>
      <c r="G16" s="325">
        <v>177.8</v>
      </c>
      <c r="H16" s="325">
        <v>161.7</v>
      </c>
      <c r="I16" s="346">
        <v>16.1</v>
      </c>
      <c r="J16" s="346">
        <v>19.4</v>
      </c>
      <c r="K16" s="325">
        <v>166.1</v>
      </c>
      <c r="L16" s="346">
        <v>150.8</v>
      </c>
      <c r="M16" s="346">
        <v>15.3</v>
      </c>
      <c r="N16" s="346">
        <v>19.3</v>
      </c>
      <c r="O16" s="325">
        <v>165.3</v>
      </c>
      <c r="P16" s="346">
        <v>150.1</v>
      </c>
      <c r="Q16" s="346">
        <v>15.2</v>
      </c>
      <c r="R16" s="346">
        <v>20.3</v>
      </c>
      <c r="S16" s="325">
        <v>169.7</v>
      </c>
      <c r="T16" s="346">
        <v>156.3</v>
      </c>
      <c r="U16" s="346">
        <v>13.4</v>
      </c>
      <c r="V16" s="402" t="s">
        <v>303</v>
      </c>
      <c r="W16" s="402" t="s">
        <v>303</v>
      </c>
      <c r="X16" s="402" t="s">
        <v>303</v>
      </c>
      <c r="Y16" s="402" t="s">
        <v>303</v>
      </c>
      <c r="Z16" s="346">
        <v>19</v>
      </c>
      <c r="AA16" s="325">
        <v>158.1</v>
      </c>
      <c r="AB16" s="346">
        <v>143.4</v>
      </c>
      <c r="AC16" s="346">
        <v>14.7</v>
      </c>
    </row>
    <row r="17" spans="1:29" ht="18.75" customHeight="1">
      <c r="A17" s="115" t="s">
        <v>369</v>
      </c>
      <c r="B17" s="325">
        <v>19.3</v>
      </c>
      <c r="C17" s="325">
        <v>154.2</v>
      </c>
      <c r="D17" s="346">
        <v>148.9</v>
      </c>
      <c r="E17" s="346">
        <v>5.3</v>
      </c>
      <c r="F17" s="346">
        <v>20</v>
      </c>
      <c r="G17" s="325">
        <v>169.6</v>
      </c>
      <c r="H17" s="325">
        <v>154.9</v>
      </c>
      <c r="I17" s="346">
        <v>14.7</v>
      </c>
      <c r="J17" s="346">
        <v>20</v>
      </c>
      <c r="K17" s="325">
        <v>172.9</v>
      </c>
      <c r="L17" s="346">
        <v>155.4</v>
      </c>
      <c r="M17" s="346">
        <v>17.5</v>
      </c>
      <c r="N17" s="346">
        <v>19.6</v>
      </c>
      <c r="O17" s="325">
        <v>166.8</v>
      </c>
      <c r="P17" s="346">
        <v>151.8</v>
      </c>
      <c r="Q17" s="346">
        <v>15</v>
      </c>
      <c r="R17" s="346">
        <v>20</v>
      </c>
      <c r="S17" s="325">
        <v>169.7</v>
      </c>
      <c r="T17" s="346">
        <v>154.1</v>
      </c>
      <c r="U17" s="346">
        <v>15.6</v>
      </c>
      <c r="V17" s="402" t="s">
        <v>303</v>
      </c>
      <c r="W17" s="402" t="s">
        <v>303</v>
      </c>
      <c r="X17" s="402" t="s">
        <v>303</v>
      </c>
      <c r="Y17" s="402" t="s">
        <v>303</v>
      </c>
      <c r="Z17" s="346">
        <v>20.5</v>
      </c>
      <c r="AA17" s="325">
        <v>168.6</v>
      </c>
      <c r="AB17" s="346">
        <v>152.7</v>
      </c>
      <c r="AC17" s="346">
        <v>15.9</v>
      </c>
    </row>
    <row r="18" spans="1:29" ht="18.75" customHeight="1">
      <c r="A18" s="115" t="s">
        <v>368</v>
      </c>
      <c r="B18" s="325">
        <v>20.2</v>
      </c>
      <c r="C18" s="325">
        <v>163.2</v>
      </c>
      <c r="D18" s="346">
        <v>157</v>
      </c>
      <c r="E18" s="346">
        <v>6.2</v>
      </c>
      <c r="F18" s="346">
        <v>21.5</v>
      </c>
      <c r="G18" s="325">
        <v>182</v>
      </c>
      <c r="H18" s="325">
        <v>168.3</v>
      </c>
      <c r="I18" s="346">
        <v>13.7</v>
      </c>
      <c r="J18" s="346">
        <v>20.3</v>
      </c>
      <c r="K18" s="325">
        <v>173.4</v>
      </c>
      <c r="L18" s="346">
        <v>158.8</v>
      </c>
      <c r="M18" s="346">
        <v>14.6</v>
      </c>
      <c r="N18" s="346">
        <v>19.5</v>
      </c>
      <c r="O18" s="325">
        <v>166.1</v>
      </c>
      <c r="P18" s="346">
        <v>152.1</v>
      </c>
      <c r="Q18" s="346">
        <v>14</v>
      </c>
      <c r="R18" s="346">
        <v>21</v>
      </c>
      <c r="S18" s="325">
        <v>174.9</v>
      </c>
      <c r="T18" s="346">
        <v>161.4</v>
      </c>
      <c r="U18" s="346">
        <v>13.5</v>
      </c>
      <c r="V18" s="402" t="s">
        <v>303</v>
      </c>
      <c r="W18" s="402" t="s">
        <v>303</v>
      </c>
      <c r="X18" s="402" t="s">
        <v>303</v>
      </c>
      <c r="Y18" s="402" t="s">
        <v>303</v>
      </c>
      <c r="Z18" s="346">
        <v>20.4</v>
      </c>
      <c r="AA18" s="325">
        <v>164.9</v>
      </c>
      <c r="AB18" s="346">
        <v>151</v>
      </c>
      <c r="AC18" s="346">
        <v>13.9</v>
      </c>
    </row>
    <row r="19" spans="1:29" ht="18.75" customHeight="1">
      <c r="A19" s="72"/>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row>
    <row r="20" spans="1:29" ht="18.75" customHeight="1">
      <c r="A20" s="115" t="s">
        <v>367</v>
      </c>
      <c r="B20" s="325">
        <v>19.4</v>
      </c>
      <c r="C20" s="325">
        <v>158.3</v>
      </c>
      <c r="D20" s="346">
        <v>149.4</v>
      </c>
      <c r="E20" s="346">
        <v>8.9</v>
      </c>
      <c r="F20" s="346">
        <v>19.7</v>
      </c>
      <c r="G20" s="325">
        <v>166.3</v>
      </c>
      <c r="H20" s="325">
        <v>155.3</v>
      </c>
      <c r="I20" s="346">
        <v>11</v>
      </c>
      <c r="J20" s="346">
        <v>17.3</v>
      </c>
      <c r="K20" s="325">
        <v>148.6</v>
      </c>
      <c r="L20" s="346">
        <v>135.4</v>
      </c>
      <c r="M20" s="346">
        <v>13.2</v>
      </c>
      <c r="N20" s="346">
        <v>18.3</v>
      </c>
      <c r="O20" s="325">
        <v>155.4</v>
      </c>
      <c r="P20" s="346">
        <v>142.5</v>
      </c>
      <c r="Q20" s="346">
        <v>12.9</v>
      </c>
      <c r="R20" s="346">
        <v>18.4</v>
      </c>
      <c r="S20" s="325">
        <v>151.5</v>
      </c>
      <c r="T20" s="346">
        <v>141.5</v>
      </c>
      <c r="U20" s="346">
        <v>10</v>
      </c>
      <c r="V20" s="402" t="s">
        <v>303</v>
      </c>
      <c r="W20" s="402" t="s">
        <v>303</v>
      </c>
      <c r="X20" s="402" t="s">
        <v>303</v>
      </c>
      <c r="Y20" s="402" t="s">
        <v>303</v>
      </c>
      <c r="Z20" s="346">
        <v>18.9</v>
      </c>
      <c r="AA20" s="325">
        <v>152.3</v>
      </c>
      <c r="AB20" s="346">
        <v>139.5</v>
      </c>
      <c r="AC20" s="346">
        <v>12.8</v>
      </c>
    </row>
    <row r="21" spans="1:29" ht="18.75" customHeight="1">
      <c r="A21" s="115" t="s">
        <v>366</v>
      </c>
      <c r="B21" s="325">
        <v>21</v>
      </c>
      <c r="C21" s="325">
        <v>172.5</v>
      </c>
      <c r="D21" s="346">
        <v>165.2</v>
      </c>
      <c r="E21" s="346">
        <v>7.3</v>
      </c>
      <c r="F21" s="346">
        <v>20.6</v>
      </c>
      <c r="G21" s="325">
        <v>175.2</v>
      </c>
      <c r="H21" s="325">
        <v>161</v>
      </c>
      <c r="I21" s="346">
        <v>14.2</v>
      </c>
      <c r="J21" s="346">
        <v>20.5</v>
      </c>
      <c r="K21" s="325">
        <v>173.5</v>
      </c>
      <c r="L21" s="346">
        <v>159.6</v>
      </c>
      <c r="M21" s="346">
        <v>13.9</v>
      </c>
      <c r="N21" s="346">
        <v>20.1</v>
      </c>
      <c r="O21" s="325">
        <v>171.7</v>
      </c>
      <c r="P21" s="346">
        <v>155.9</v>
      </c>
      <c r="Q21" s="346">
        <v>15.8</v>
      </c>
      <c r="R21" s="346">
        <v>21.2</v>
      </c>
      <c r="S21" s="325">
        <v>174.5</v>
      </c>
      <c r="T21" s="346">
        <v>163.7</v>
      </c>
      <c r="U21" s="346">
        <v>10.8</v>
      </c>
      <c r="V21" s="402" t="s">
        <v>303</v>
      </c>
      <c r="W21" s="402" t="s">
        <v>303</v>
      </c>
      <c r="X21" s="402" t="s">
        <v>303</v>
      </c>
      <c r="Y21" s="402" t="s">
        <v>303</v>
      </c>
      <c r="Z21" s="346">
        <v>20.8</v>
      </c>
      <c r="AA21" s="325">
        <v>168.6</v>
      </c>
      <c r="AB21" s="346">
        <v>154.1</v>
      </c>
      <c r="AC21" s="346">
        <v>14.5</v>
      </c>
    </row>
    <row r="22" spans="1:29" ht="18.75" customHeight="1">
      <c r="A22" s="115" t="s">
        <v>365</v>
      </c>
      <c r="B22" s="325">
        <v>21.3</v>
      </c>
      <c r="C22" s="325">
        <v>174.2</v>
      </c>
      <c r="D22" s="346">
        <v>165.1</v>
      </c>
      <c r="E22" s="346">
        <v>9.1</v>
      </c>
      <c r="F22" s="346">
        <v>21.4</v>
      </c>
      <c r="G22" s="325">
        <v>185</v>
      </c>
      <c r="H22" s="325">
        <v>167.1</v>
      </c>
      <c r="I22" s="346">
        <v>17.9</v>
      </c>
      <c r="J22" s="346">
        <v>20.1</v>
      </c>
      <c r="K22" s="325">
        <v>169.8</v>
      </c>
      <c r="L22" s="346">
        <v>156.7</v>
      </c>
      <c r="M22" s="346">
        <v>13.1</v>
      </c>
      <c r="N22" s="346">
        <v>19.9</v>
      </c>
      <c r="O22" s="325">
        <v>171.5</v>
      </c>
      <c r="P22" s="346">
        <v>155.5</v>
      </c>
      <c r="Q22" s="346">
        <v>16</v>
      </c>
      <c r="R22" s="346">
        <v>20.7</v>
      </c>
      <c r="S22" s="325">
        <v>170.6</v>
      </c>
      <c r="T22" s="346">
        <v>159.1</v>
      </c>
      <c r="U22" s="346">
        <v>11.5</v>
      </c>
      <c r="V22" s="402" t="s">
        <v>303</v>
      </c>
      <c r="W22" s="402" t="s">
        <v>303</v>
      </c>
      <c r="X22" s="402" t="s">
        <v>303</v>
      </c>
      <c r="Y22" s="402" t="s">
        <v>303</v>
      </c>
      <c r="Z22" s="346">
        <v>20.9</v>
      </c>
      <c r="AA22" s="325">
        <v>173</v>
      </c>
      <c r="AB22" s="346">
        <v>156.6</v>
      </c>
      <c r="AC22" s="346">
        <v>16.4</v>
      </c>
    </row>
    <row r="23" spans="1:29" ht="18.75" customHeight="1">
      <c r="A23" s="115" t="s">
        <v>364</v>
      </c>
      <c r="B23" s="325">
        <v>20.2</v>
      </c>
      <c r="C23" s="325">
        <v>165</v>
      </c>
      <c r="D23" s="346">
        <v>155.6</v>
      </c>
      <c r="E23" s="346">
        <v>9.4</v>
      </c>
      <c r="F23" s="346">
        <v>20.8</v>
      </c>
      <c r="G23" s="325">
        <v>179</v>
      </c>
      <c r="H23" s="325">
        <v>161.5</v>
      </c>
      <c r="I23" s="346">
        <v>17.5</v>
      </c>
      <c r="J23" s="346">
        <v>17.8</v>
      </c>
      <c r="K23" s="325">
        <v>151</v>
      </c>
      <c r="L23" s="346">
        <v>138.4</v>
      </c>
      <c r="M23" s="346">
        <v>12.6</v>
      </c>
      <c r="N23" s="346">
        <v>18.3</v>
      </c>
      <c r="O23" s="325">
        <v>156.8</v>
      </c>
      <c r="P23" s="346">
        <v>142.4</v>
      </c>
      <c r="Q23" s="346">
        <v>14.4</v>
      </c>
      <c r="R23" s="346">
        <v>18.9</v>
      </c>
      <c r="S23" s="325">
        <v>156.7</v>
      </c>
      <c r="T23" s="346">
        <v>145.9</v>
      </c>
      <c r="U23" s="346">
        <v>10.8</v>
      </c>
      <c r="V23" s="402" t="s">
        <v>303</v>
      </c>
      <c r="W23" s="402" t="s">
        <v>303</v>
      </c>
      <c r="X23" s="402" t="s">
        <v>303</v>
      </c>
      <c r="Y23" s="402" t="s">
        <v>303</v>
      </c>
      <c r="Z23" s="346">
        <v>19.5</v>
      </c>
      <c r="AA23" s="325">
        <v>162.8</v>
      </c>
      <c r="AB23" s="346">
        <v>146.3</v>
      </c>
      <c r="AC23" s="346">
        <v>16.5</v>
      </c>
    </row>
    <row r="24" spans="1:29" ht="18.75" customHeight="1">
      <c r="A24" s="72"/>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1:29" ht="18.75" customHeight="1">
      <c r="A25" s="115" t="s">
        <v>363</v>
      </c>
      <c r="B25" s="325">
        <v>20.8</v>
      </c>
      <c r="C25" s="325">
        <v>170.6</v>
      </c>
      <c r="D25" s="346">
        <v>160.5</v>
      </c>
      <c r="E25" s="346">
        <v>10.1</v>
      </c>
      <c r="F25" s="346">
        <v>20.3</v>
      </c>
      <c r="G25" s="325">
        <v>181</v>
      </c>
      <c r="H25" s="325">
        <v>159.3</v>
      </c>
      <c r="I25" s="346">
        <v>21.7</v>
      </c>
      <c r="J25" s="346">
        <v>20.4</v>
      </c>
      <c r="K25" s="325">
        <v>173.8</v>
      </c>
      <c r="L25" s="346">
        <v>157.7</v>
      </c>
      <c r="M25" s="346">
        <v>16.1</v>
      </c>
      <c r="N25" s="346">
        <v>19.5</v>
      </c>
      <c r="O25" s="325">
        <v>165.8</v>
      </c>
      <c r="P25" s="346">
        <v>151.3</v>
      </c>
      <c r="Q25" s="346">
        <v>14.5</v>
      </c>
      <c r="R25" s="346">
        <v>20.3</v>
      </c>
      <c r="S25" s="325">
        <v>168.8</v>
      </c>
      <c r="T25" s="346">
        <v>156</v>
      </c>
      <c r="U25" s="346">
        <v>12.8</v>
      </c>
      <c r="V25" s="402" t="s">
        <v>303</v>
      </c>
      <c r="W25" s="402" t="s">
        <v>303</v>
      </c>
      <c r="X25" s="402" t="s">
        <v>303</v>
      </c>
      <c r="Y25" s="402" t="s">
        <v>303</v>
      </c>
      <c r="Z25" s="346">
        <v>20.1</v>
      </c>
      <c r="AA25" s="325">
        <v>168.4</v>
      </c>
      <c r="AB25" s="346">
        <v>150.4</v>
      </c>
      <c r="AC25" s="346">
        <v>18</v>
      </c>
    </row>
    <row r="26" spans="1:29" ht="18.75" customHeight="1">
      <c r="A26" s="115" t="s">
        <v>435</v>
      </c>
      <c r="B26" s="325">
        <v>20.6</v>
      </c>
      <c r="C26" s="325">
        <v>170.7</v>
      </c>
      <c r="D26" s="346">
        <v>158.7</v>
      </c>
      <c r="E26" s="346">
        <v>12</v>
      </c>
      <c r="F26" s="346">
        <v>21.1</v>
      </c>
      <c r="G26" s="325">
        <v>193.7</v>
      </c>
      <c r="H26" s="325">
        <v>165.2</v>
      </c>
      <c r="I26" s="346">
        <v>28.5</v>
      </c>
      <c r="J26" s="346">
        <v>19.6</v>
      </c>
      <c r="K26" s="325">
        <v>169</v>
      </c>
      <c r="L26" s="346">
        <v>152.2</v>
      </c>
      <c r="M26" s="346">
        <v>16.8</v>
      </c>
      <c r="N26" s="346">
        <v>20.2</v>
      </c>
      <c r="O26" s="325">
        <v>172.4</v>
      </c>
      <c r="P26" s="346">
        <v>157.3</v>
      </c>
      <c r="Q26" s="346">
        <v>15.1</v>
      </c>
      <c r="R26" s="346">
        <v>20</v>
      </c>
      <c r="S26" s="325">
        <v>168.1</v>
      </c>
      <c r="T26" s="346">
        <v>153.9</v>
      </c>
      <c r="U26" s="346">
        <v>14.2</v>
      </c>
      <c r="V26" s="402" t="s">
        <v>316</v>
      </c>
      <c r="W26" s="402" t="s">
        <v>303</v>
      </c>
      <c r="X26" s="402" t="s">
        <v>303</v>
      </c>
      <c r="Y26" s="402" t="s">
        <v>303</v>
      </c>
      <c r="Z26" s="346">
        <v>20.5</v>
      </c>
      <c r="AA26" s="325">
        <v>173.5</v>
      </c>
      <c r="AB26" s="346">
        <v>154.5</v>
      </c>
      <c r="AC26" s="346">
        <v>19</v>
      </c>
    </row>
    <row r="27" spans="1:29" ht="18.75" customHeight="1">
      <c r="A27" s="115" t="s">
        <v>434</v>
      </c>
      <c r="B27" s="325">
        <v>21.3</v>
      </c>
      <c r="C27" s="325">
        <v>175.2</v>
      </c>
      <c r="D27" s="346">
        <v>164.1</v>
      </c>
      <c r="E27" s="346">
        <v>11.1</v>
      </c>
      <c r="F27" s="346">
        <v>21.5</v>
      </c>
      <c r="G27" s="325">
        <v>200.5</v>
      </c>
      <c r="H27" s="325">
        <v>167.7</v>
      </c>
      <c r="I27" s="346">
        <v>32.8</v>
      </c>
      <c r="J27" s="346">
        <v>21</v>
      </c>
      <c r="K27" s="325">
        <v>180.4</v>
      </c>
      <c r="L27" s="346">
        <v>163.2</v>
      </c>
      <c r="M27" s="346">
        <v>17.2</v>
      </c>
      <c r="N27" s="346">
        <v>20</v>
      </c>
      <c r="O27" s="325">
        <v>170.2</v>
      </c>
      <c r="P27" s="346">
        <v>156.2</v>
      </c>
      <c r="Q27" s="346">
        <v>14</v>
      </c>
      <c r="R27" s="346">
        <v>21</v>
      </c>
      <c r="S27" s="325">
        <v>177.6</v>
      </c>
      <c r="T27" s="346">
        <v>161.9</v>
      </c>
      <c r="U27" s="346">
        <v>15.7</v>
      </c>
      <c r="V27" s="402" t="s">
        <v>303</v>
      </c>
      <c r="W27" s="402" t="s">
        <v>303</v>
      </c>
      <c r="X27" s="402" t="s">
        <v>303</v>
      </c>
      <c r="Y27" s="402" t="s">
        <v>303</v>
      </c>
      <c r="Z27" s="346">
        <v>20.3</v>
      </c>
      <c r="AA27" s="325">
        <v>172.3</v>
      </c>
      <c r="AB27" s="346">
        <v>152.8</v>
      </c>
      <c r="AC27" s="346">
        <v>19.5</v>
      </c>
    </row>
    <row r="28" spans="1:29" ht="18.75" customHeight="1">
      <c r="A28" s="115" t="s">
        <v>433</v>
      </c>
      <c r="B28" s="325">
        <v>19.9</v>
      </c>
      <c r="C28" s="325">
        <v>164.6</v>
      </c>
      <c r="D28" s="346">
        <v>153.8</v>
      </c>
      <c r="E28" s="346">
        <v>10.8</v>
      </c>
      <c r="F28" s="346">
        <v>21.3</v>
      </c>
      <c r="G28" s="325">
        <v>197.1</v>
      </c>
      <c r="H28" s="325">
        <v>165.2</v>
      </c>
      <c r="I28" s="346">
        <v>31.9</v>
      </c>
      <c r="J28" s="346">
        <v>19.8</v>
      </c>
      <c r="K28" s="325">
        <v>171.4</v>
      </c>
      <c r="L28" s="346">
        <v>153.6</v>
      </c>
      <c r="M28" s="346">
        <v>17.8</v>
      </c>
      <c r="N28" s="346">
        <v>19.2</v>
      </c>
      <c r="O28" s="325">
        <v>164.2</v>
      </c>
      <c r="P28" s="346">
        <v>149.3</v>
      </c>
      <c r="Q28" s="346">
        <v>14.9</v>
      </c>
      <c r="R28" s="346">
        <v>20.4</v>
      </c>
      <c r="S28" s="325">
        <v>171</v>
      </c>
      <c r="T28" s="346">
        <v>156.5</v>
      </c>
      <c r="U28" s="346">
        <v>14.5</v>
      </c>
      <c r="V28" s="402" t="s">
        <v>303</v>
      </c>
      <c r="W28" s="402" t="s">
        <v>303</v>
      </c>
      <c r="X28" s="402" t="s">
        <v>303</v>
      </c>
      <c r="Y28" s="402" t="s">
        <v>303</v>
      </c>
      <c r="Z28" s="346">
        <v>20.2</v>
      </c>
      <c r="AA28" s="325">
        <v>171.3</v>
      </c>
      <c r="AB28" s="346">
        <v>151.3</v>
      </c>
      <c r="AC28" s="346">
        <v>20</v>
      </c>
    </row>
    <row r="29" spans="1:29" ht="18.75" customHeight="1">
      <c r="A29" s="115"/>
      <c r="B29" s="346"/>
      <c r="C29" s="346"/>
      <c r="D29" s="346"/>
      <c r="E29" s="346"/>
      <c r="F29" s="346"/>
      <c r="G29" s="346"/>
      <c r="H29" s="325"/>
      <c r="I29" s="346"/>
      <c r="J29" s="346"/>
      <c r="K29" s="325"/>
      <c r="L29" s="346"/>
      <c r="M29" s="346"/>
      <c r="N29" s="346"/>
      <c r="O29" s="325"/>
      <c r="P29" s="346"/>
      <c r="Q29" s="346"/>
      <c r="R29" s="346"/>
      <c r="S29" s="325"/>
      <c r="T29" s="346"/>
      <c r="U29" s="346"/>
      <c r="V29" s="403"/>
      <c r="W29" s="403"/>
      <c r="X29" s="403"/>
      <c r="Y29" s="403"/>
      <c r="Z29" s="346"/>
      <c r="AA29" s="325"/>
      <c r="AB29" s="346"/>
      <c r="AC29" s="346"/>
    </row>
    <row r="30" spans="1:29" ht="18.75" customHeight="1">
      <c r="A30" s="69" t="s">
        <v>3</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row>
    <row r="31" spans="1:29" ht="18.75" customHeight="1">
      <c r="A31" s="72" t="s">
        <v>373</v>
      </c>
      <c r="B31" s="346">
        <v>20.6</v>
      </c>
      <c r="C31" s="346">
        <v>177.3</v>
      </c>
      <c r="D31" s="346">
        <v>160.7</v>
      </c>
      <c r="E31" s="346">
        <v>16.6</v>
      </c>
      <c r="F31" s="346">
        <v>21</v>
      </c>
      <c r="G31" s="346">
        <v>182.2</v>
      </c>
      <c r="H31" s="346">
        <v>162.6</v>
      </c>
      <c r="I31" s="346">
        <v>19.6</v>
      </c>
      <c r="J31" s="346">
        <v>20.2</v>
      </c>
      <c r="K31" s="346">
        <v>181.5</v>
      </c>
      <c r="L31" s="346">
        <v>155.3</v>
      </c>
      <c r="M31" s="346">
        <v>26.2</v>
      </c>
      <c r="N31" s="346">
        <v>19.4</v>
      </c>
      <c r="O31" s="346">
        <v>167.3</v>
      </c>
      <c r="P31" s="346">
        <v>148.9</v>
      </c>
      <c r="Q31" s="346">
        <v>18.4</v>
      </c>
      <c r="R31" s="346">
        <v>20.3</v>
      </c>
      <c r="S31" s="346">
        <v>172.7</v>
      </c>
      <c r="T31" s="346">
        <v>155.4</v>
      </c>
      <c r="U31" s="346">
        <v>17.3</v>
      </c>
      <c r="V31" s="403" t="s">
        <v>303</v>
      </c>
      <c r="W31" s="403" t="s">
        <v>303</v>
      </c>
      <c r="X31" s="403" t="s">
        <v>303</v>
      </c>
      <c r="Y31" s="403" t="s">
        <v>303</v>
      </c>
      <c r="Z31" s="346">
        <v>20.6</v>
      </c>
      <c r="AA31" s="346">
        <v>165.9</v>
      </c>
      <c r="AB31" s="346">
        <v>147.3</v>
      </c>
      <c r="AC31" s="346">
        <v>18.6</v>
      </c>
    </row>
    <row r="32" spans="1:29" ht="18.75" customHeight="1">
      <c r="A32" s="411" t="s">
        <v>432</v>
      </c>
      <c r="B32" s="4">
        <v>20.5</v>
      </c>
      <c r="C32" s="4">
        <v>170.4</v>
      </c>
      <c r="D32" s="4">
        <v>159.3</v>
      </c>
      <c r="E32" s="4">
        <v>11.1</v>
      </c>
      <c r="F32" s="408">
        <v>20.3</v>
      </c>
      <c r="G32" s="4">
        <v>173.6</v>
      </c>
      <c r="H32" s="4">
        <v>158.1</v>
      </c>
      <c r="I32" s="4">
        <v>15.5</v>
      </c>
      <c r="J32" s="4">
        <v>19.7</v>
      </c>
      <c r="K32" s="4">
        <v>171.3</v>
      </c>
      <c r="L32" s="410">
        <v>152</v>
      </c>
      <c r="M32" s="4">
        <v>19.3</v>
      </c>
      <c r="N32" s="4">
        <v>19.2</v>
      </c>
      <c r="O32" s="4">
        <v>164.3</v>
      </c>
      <c r="P32" s="4">
        <v>148.4</v>
      </c>
      <c r="Q32" s="4">
        <v>15.9</v>
      </c>
      <c r="R32" s="410">
        <v>20</v>
      </c>
      <c r="S32" s="4">
        <v>166.9</v>
      </c>
      <c r="T32" s="4">
        <v>153.3</v>
      </c>
      <c r="U32" s="4">
        <v>13.6</v>
      </c>
      <c r="V32" s="403" t="s">
        <v>303</v>
      </c>
      <c r="W32" s="403" t="s">
        <v>303</v>
      </c>
      <c r="X32" s="403" t="s">
        <v>303</v>
      </c>
      <c r="Y32" s="403" t="s">
        <v>303</v>
      </c>
      <c r="Z32" s="4">
        <v>20.7</v>
      </c>
      <c r="AA32" s="4">
        <v>166.1</v>
      </c>
      <c r="AB32" s="4">
        <v>148.3</v>
      </c>
      <c r="AC32" s="4">
        <v>17.8</v>
      </c>
    </row>
    <row r="33" spans="1:29" ht="18.75" customHeight="1">
      <c r="A33" s="407" t="s">
        <v>431</v>
      </c>
      <c r="B33" s="331">
        <f>AVERAGE(B35:B38,B40:B43,B45:B48)</f>
        <v>20.59166666666667</v>
      </c>
      <c r="C33" s="331">
        <v>169.9</v>
      </c>
      <c r="D33" s="331">
        <f>AVERAGE(D35:D38,D40:D43,D45:D48)</f>
        <v>158.54166666666666</v>
      </c>
      <c r="E33" s="331">
        <f>AVERAGE(E35:E38,E40:E43,E45:E48)</f>
        <v>11.416666666666666</v>
      </c>
      <c r="F33" s="331">
        <f>AVERAGE(F35:F38,F40:F43,F45:F48)</f>
        <v>20.900000000000002</v>
      </c>
      <c r="G33" s="331">
        <v>188.8</v>
      </c>
      <c r="H33" s="331">
        <f>AVERAGE(H35:H38,H40:H43,H45:H48)</f>
        <v>164.65</v>
      </c>
      <c r="I33" s="331">
        <f>AVERAGE(I35:I38,I40:I43,I45:I48)</f>
        <v>24.066666666666666</v>
      </c>
      <c r="J33" s="331">
        <f>AVERAGE(J35:J38,J40:J43,J45:J48)</f>
        <v>19.475000000000005</v>
      </c>
      <c r="K33" s="331">
        <v>169</v>
      </c>
      <c r="L33" s="331">
        <f>AVERAGE(L35:L38,L40:L43,L45:L48)</f>
        <v>151.74999999999997</v>
      </c>
      <c r="M33" s="331">
        <f>AVERAGE(M35:M38,M40:M43,M45:M48)</f>
        <v>17.15833333333333</v>
      </c>
      <c r="N33" s="331">
        <f>AVERAGE(N35:N38,N40:N43,N45:N48)</f>
        <v>19.316666666666666</v>
      </c>
      <c r="O33" s="331">
        <f>AVERAGE(O35:O38,O40:O43,O45:O48)</f>
        <v>171.64166666666665</v>
      </c>
      <c r="P33" s="331">
        <f>AVERAGE(P35:P38,P40:P43,P45:P48)</f>
        <v>150.33333333333331</v>
      </c>
      <c r="Q33" s="331">
        <f>AVERAGE(Q35:Q38,Q40:Q43,Q45:Q48)</f>
        <v>21.308333333333337</v>
      </c>
      <c r="R33" s="331">
        <f>AVERAGE(R35:R38,R40:R43,R45:R48)</f>
        <v>20.10833333333333</v>
      </c>
      <c r="S33" s="331">
        <f>AVERAGE(S35:S38,S40:S43,S45:S48)</f>
        <v>170.175</v>
      </c>
      <c r="T33" s="331">
        <f>AVERAGE(T35:T38,T40:T43,T45:T48)</f>
        <v>155.48333333333332</v>
      </c>
      <c r="U33" s="331">
        <f>AVERAGE(U35:U38,U40:U43,U45:U48)</f>
        <v>14.691666666666668</v>
      </c>
      <c r="V33" s="406" t="s">
        <v>303</v>
      </c>
      <c r="W33" s="406" t="s">
        <v>303</v>
      </c>
      <c r="X33" s="406" t="s">
        <v>303</v>
      </c>
      <c r="Y33" s="406" t="s">
        <v>303</v>
      </c>
      <c r="Z33" s="331">
        <f>AVERAGE(Z35:Z38,Z40:Z43,Z45:Z48)</f>
        <v>19.941666666666666</v>
      </c>
      <c r="AA33" s="331">
        <f>AVERAGE(AA35:AA38,AA40:AA43,AA45:AA48)</f>
        <v>167.29166666666669</v>
      </c>
      <c r="AB33" s="331">
        <f>AVERAGE(AB35:AB38,AB40:AB43,AB45:AB48)</f>
        <v>149.7416666666667</v>
      </c>
      <c r="AC33" s="331">
        <f>AVERAGE(AC35:AC38,AC40:AC43,AC45:AC48)</f>
        <v>17.549999999999997</v>
      </c>
    </row>
    <row r="34" spans="1:29" ht="18.75" customHeight="1">
      <c r="A34" s="72"/>
      <c r="B34" s="65"/>
      <c r="C34" s="65"/>
      <c r="D34" s="65"/>
      <c r="E34" s="65"/>
      <c r="F34" s="65"/>
      <c r="G34" s="65"/>
      <c r="H34" s="405"/>
      <c r="I34" s="65"/>
      <c r="J34" s="65"/>
      <c r="K34" s="65"/>
      <c r="L34" s="65"/>
      <c r="M34" s="65"/>
      <c r="N34" s="65"/>
      <c r="O34" s="65"/>
      <c r="P34" s="65"/>
      <c r="Q34" s="65"/>
      <c r="R34" s="65"/>
      <c r="S34" s="65"/>
      <c r="T34" s="65"/>
      <c r="U34" s="65"/>
      <c r="V34" s="65"/>
      <c r="W34" s="65"/>
      <c r="X34" s="65"/>
      <c r="Y34" s="65"/>
      <c r="Z34" s="65"/>
      <c r="AA34" s="65"/>
      <c r="AB34" s="65"/>
      <c r="AC34" s="65"/>
    </row>
    <row r="35" spans="1:29" ht="18.75" customHeight="1">
      <c r="A35" s="72" t="s">
        <v>315</v>
      </c>
      <c r="B35" s="325">
        <v>18.1</v>
      </c>
      <c r="C35" s="325">
        <v>148.1</v>
      </c>
      <c r="D35" s="346">
        <v>140.2</v>
      </c>
      <c r="E35" s="346">
        <v>7.9</v>
      </c>
      <c r="F35" s="346">
        <v>18.4</v>
      </c>
      <c r="G35" s="325">
        <v>153</v>
      </c>
      <c r="H35" s="325">
        <v>144.4</v>
      </c>
      <c r="I35" s="346">
        <v>8.6</v>
      </c>
      <c r="J35" s="346">
        <v>16.8</v>
      </c>
      <c r="K35" s="325">
        <v>148.8</v>
      </c>
      <c r="L35" s="346">
        <v>130.5</v>
      </c>
      <c r="M35" s="346">
        <v>18.3</v>
      </c>
      <c r="N35" s="346">
        <v>18</v>
      </c>
      <c r="O35" s="325">
        <v>158.8</v>
      </c>
      <c r="P35" s="346">
        <v>139.3</v>
      </c>
      <c r="Q35" s="346">
        <v>19.5</v>
      </c>
      <c r="R35" s="346">
        <v>18</v>
      </c>
      <c r="S35" s="325">
        <v>149.4</v>
      </c>
      <c r="T35" s="346">
        <v>139.4</v>
      </c>
      <c r="U35" s="346">
        <v>10</v>
      </c>
      <c r="V35" s="402" t="s">
        <v>303</v>
      </c>
      <c r="W35" s="402" t="s">
        <v>303</v>
      </c>
      <c r="X35" s="402" t="s">
        <v>303</v>
      </c>
      <c r="Y35" s="402" t="s">
        <v>303</v>
      </c>
      <c r="Z35" s="346">
        <v>18.4</v>
      </c>
      <c r="AA35" s="325">
        <v>153.7</v>
      </c>
      <c r="AB35" s="346">
        <v>139.4</v>
      </c>
      <c r="AC35" s="346">
        <v>14.3</v>
      </c>
    </row>
    <row r="36" spans="1:29" ht="18.75" customHeight="1">
      <c r="A36" s="115" t="s">
        <v>370</v>
      </c>
      <c r="B36" s="325">
        <v>21</v>
      </c>
      <c r="C36" s="325">
        <v>168.3</v>
      </c>
      <c r="D36" s="346">
        <v>161.2</v>
      </c>
      <c r="E36" s="346">
        <v>7.1</v>
      </c>
      <c r="F36" s="346">
        <v>20.9</v>
      </c>
      <c r="G36" s="325">
        <v>184.4</v>
      </c>
      <c r="H36" s="325">
        <v>164.4</v>
      </c>
      <c r="I36" s="346">
        <v>20</v>
      </c>
      <c r="J36" s="346">
        <v>19.4</v>
      </c>
      <c r="K36" s="325">
        <v>168.5</v>
      </c>
      <c r="L36" s="346">
        <v>151.2</v>
      </c>
      <c r="M36" s="346">
        <v>17.3</v>
      </c>
      <c r="N36" s="346">
        <v>19.2</v>
      </c>
      <c r="O36" s="325">
        <v>172.1</v>
      </c>
      <c r="P36" s="346">
        <v>149.4</v>
      </c>
      <c r="Q36" s="346">
        <v>22.7</v>
      </c>
      <c r="R36" s="346">
        <v>20.5</v>
      </c>
      <c r="S36" s="325">
        <v>174.6</v>
      </c>
      <c r="T36" s="346">
        <v>158.4</v>
      </c>
      <c r="U36" s="346">
        <v>16.2</v>
      </c>
      <c r="V36" s="402" t="s">
        <v>303</v>
      </c>
      <c r="W36" s="402" t="s">
        <v>303</v>
      </c>
      <c r="X36" s="402" t="s">
        <v>303</v>
      </c>
      <c r="Y36" s="402" t="s">
        <v>303</v>
      </c>
      <c r="Z36" s="346">
        <v>19</v>
      </c>
      <c r="AA36" s="325">
        <v>159.8</v>
      </c>
      <c r="AB36" s="346">
        <v>143.8</v>
      </c>
      <c r="AC36" s="346">
        <v>16</v>
      </c>
    </row>
    <row r="37" spans="1:29" ht="18.75" customHeight="1">
      <c r="A37" s="115" t="s">
        <v>369</v>
      </c>
      <c r="B37" s="325">
        <v>20</v>
      </c>
      <c r="C37" s="325">
        <v>161.6</v>
      </c>
      <c r="D37" s="346">
        <v>153.4</v>
      </c>
      <c r="E37" s="346">
        <v>8.2</v>
      </c>
      <c r="F37" s="346">
        <v>20.2</v>
      </c>
      <c r="G37" s="325">
        <v>176.1</v>
      </c>
      <c r="H37" s="325">
        <v>158.2</v>
      </c>
      <c r="I37" s="346">
        <v>17.9</v>
      </c>
      <c r="J37" s="346">
        <v>20.1</v>
      </c>
      <c r="K37" s="325">
        <v>176.1</v>
      </c>
      <c r="L37" s="346">
        <v>156.3</v>
      </c>
      <c r="M37" s="346">
        <v>19.8</v>
      </c>
      <c r="N37" s="346">
        <v>19.7</v>
      </c>
      <c r="O37" s="325">
        <v>175</v>
      </c>
      <c r="P37" s="346">
        <v>152.9</v>
      </c>
      <c r="Q37" s="346">
        <v>22.1</v>
      </c>
      <c r="R37" s="346">
        <v>20.1</v>
      </c>
      <c r="S37" s="325">
        <v>174.2</v>
      </c>
      <c r="T37" s="346">
        <v>155.6</v>
      </c>
      <c r="U37" s="346">
        <v>18.6</v>
      </c>
      <c r="V37" s="402" t="s">
        <v>303</v>
      </c>
      <c r="W37" s="402" t="s">
        <v>303</v>
      </c>
      <c r="X37" s="402" t="s">
        <v>303</v>
      </c>
      <c r="Y37" s="402" t="s">
        <v>303</v>
      </c>
      <c r="Z37" s="346">
        <v>20.4</v>
      </c>
      <c r="AA37" s="325">
        <v>170.6</v>
      </c>
      <c r="AB37" s="346">
        <v>153.3</v>
      </c>
      <c r="AC37" s="346">
        <v>17.3</v>
      </c>
    </row>
    <row r="38" spans="1:29" ht="18.75" customHeight="1">
      <c r="A38" s="115" t="s">
        <v>368</v>
      </c>
      <c r="B38" s="325">
        <v>20.8</v>
      </c>
      <c r="C38" s="325">
        <v>171.8</v>
      </c>
      <c r="D38" s="346">
        <v>162.3</v>
      </c>
      <c r="E38" s="346">
        <v>9.5</v>
      </c>
      <c r="F38" s="346">
        <v>21.8</v>
      </c>
      <c r="G38" s="325">
        <v>188.7</v>
      </c>
      <c r="H38" s="325">
        <v>171.9</v>
      </c>
      <c r="I38" s="346">
        <v>16.8</v>
      </c>
      <c r="J38" s="346">
        <v>20.3</v>
      </c>
      <c r="K38" s="325">
        <v>176</v>
      </c>
      <c r="L38" s="346">
        <v>159.7</v>
      </c>
      <c r="M38" s="346">
        <v>16.3</v>
      </c>
      <c r="N38" s="346">
        <v>19.7</v>
      </c>
      <c r="O38" s="325">
        <v>174.4</v>
      </c>
      <c r="P38" s="346">
        <v>153.7</v>
      </c>
      <c r="Q38" s="346">
        <v>20.7</v>
      </c>
      <c r="R38" s="346">
        <v>21.2</v>
      </c>
      <c r="S38" s="325">
        <v>178.8</v>
      </c>
      <c r="T38" s="346">
        <v>163.3</v>
      </c>
      <c r="U38" s="346">
        <v>15.5</v>
      </c>
      <c r="V38" s="402" t="s">
        <v>303</v>
      </c>
      <c r="W38" s="402" t="s">
        <v>303</v>
      </c>
      <c r="X38" s="402" t="s">
        <v>303</v>
      </c>
      <c r="Y38" s="402" t="s">
        <v>303</v>
      </c>
      <c r="Z38" s="346">
        <v>20.3</v>
      </c>
      <c r="AA38" s="325">
        <v>166.1</v>
      </c>
      <c r="AB38" s="346">
        <v>150.9</v>
      </c>
      <c r="AC38" s="346">
        <v>15.2</v>
      </c>
    </row>
    <row r="39" spans="1:29" ht="18.75" customHeight="1">
      <c r="A39" s="72"/>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row>
    <row r="40" spans="1:29" ht="18.75" customHeight="1">
      <c r="A40" s="115" t="s">
        <v>367</v>
      </c>
      <c r="B40" s="325">
        <v>19.5</v>
      </c>
      <c r="C40" s="325">
        <v>160.1</v>
      </c>
      <c r="D40" s="346">
        <v>147.7</v>
      </c>
      <c r="E40" s="346">
        <v>12.4</v>
      </c>
      <c r="F40" s="346">
        <v>20.2</v>
      </c>
      <c r="G40" s="325">
        <v>174</v>
      </c>
      <c r="H40" s="325">
        <v>159.9</v>
      </c>
      <c r="I40" s="346">
        <v>14.1</v>
      </c>
      <c r="J40" s="346">
        <v>17.5</v>
      </c>
      <c r="K40" s="325">
        <v>151.8</v>
      </c>
      <c r="L40" s="346">
        <v>137</v>
      </c>
      <c r="M40" s="346">
        <v>14.8</v>
      </c>
      <c r="N40" s="346">
        <v>18.7</v>
      </c>
      <c r="O40" s="325">
        <v>164.9</v>
      </c>
      <c r="P40" s="346">
        <v>145.9</v>
      </c>
      <c r="Q40" s="346">
        <v>19</v>
      </c>
      <c r="R40" s="346">
        <v>18.3</v>
      </c>
      <c r="S40" s="325">
        <v>152.8</v>
      </c>
      <c r="T40" s="346">
        <v>141.2</v>
      </c>
      <c r="U40" s="346">
        <v>11.6</v>
      </c>
      <c r="V40" s="402" t="s">
        <v>303</v>
      </c>
      <c r="W40" s="402" t="s">
        <v>303</v>
      </c>
      <c r="X40" s="402" t="s">
        <v>303</v>
      </c>
      <c r="Y40" s="402" t="s">
        <v>303</v>
      </c>
      <c r="Z40" s="346">
        <v>18.7</v>
      </c>
      <c r="AA40" s="325">
        <v>153</v>
      </c>
      <c r="AB40" s="346">
        <v>139</v>
      </c>
      <c r="AC40" s="346">
        <v>14</v>
      </c>
    </row>
    <row r="41" spans="1:29" ht="18.75" customHeight="1">
      <c r="A41" s="115" t="s">
        <v>366</v>
      </c>
      <c r="B41" s="325">
        <v>21.3</v>
      </c>
      <c r="C41" s="325">
        <v>175.5</v>
      </c>
      <c r="D41" s="346">
        <v>164.7</v>
      </c>
      <c r="E41" s="346">
        <v>10.8</v>
      </c>
      <c r="F41" s="346">
        <v>20.8</v>
      </c>
      <c r="G41" s="325">
        <v>181.6</v>
      </c>
      <c r="H41" s="325">
        <v>163.8</v>
      </c>
      <c r="I41" s="346">
        <v>17.8</v>
      </c>
      <c r="J41" s="346">
        <v>20.5</v>
      </c>
      <c r="K41" s="325">
        <v>175.7</v>
      </c>
      <c r="L41" s="346">
        <v>160.4</v>
      </c>
      <c r="M41" s="346">
        <v>15.3</v>
      </c>
      <c r="N41" s="346">
        <v>19.9</v>
      </c>
      <c r="O41" s="325">
        <v>177.9</v>
      </c>
      <c r="P41" s="346">
        <v>155.3</v>
      </c>
      <c r="Q41" s="346">
        <v>22.6</v>
      </c>
      <c r="R41" s="346">
        <v>21.3</v>
      </c>
      <c r="S41" s="325">
        <v>177</v>
      </c>
      <c r="T41" s="346">
        <v>164.8</v>
      </c>
      <c r="U41" s="346">
        <v>12.2</v>
      </c>
      <c r="V41" s="402" t="s">
        <v>303</v>
      </c>
      <c r="W41" s="402" t="s">
        <v>303</v>
      </c>
      <c r="X41" s="402" t="s">
        <v>303</v>
      </c>
      <c r="Y41" s="402" t="s">
        <v>303</v>
      </c>
      <c r="Z41" s="346">
        <v>20.8</v>
      </c>
      <c r="AA41" s="325">
        <v>169.9</v>
      </c>
      <c r="AB41" s="346">
        <v>154.2</v>
      </c>
      <c r="AC41" s="346">
        <v>15.7</v>
      </c>
    </row>
    <row r="42" spans="1:29" ht="18.75" customHeight="1">
      <c r="A42" s="115" t="s">
        <v>365</v>
      </c>
      <c r="B42" s="325">
        <v>21.5</v>
      </c>
      <c r="C42" s="325">
        <v>178.1</v>
      </c>
      <c r="D42" s="346">
        <v>166.3</v>
      </c>
      <c r="E42" s="346">
        <v>11.8</v>
      </c>
      <c r="F42" s="346">
        <v>21.9</v>
      </c>
      <c r="G42" s="325">
        <v>195.7</v>
      </c>
      <c r="H42" s="325">
        <v>172.6</v>
      </c>
      <c r="I42" s="346">
        <v>23.1</v>
      </c>
      <c r="J42" s="346">
        <v>20.1</v>
      </c>
      <c r="K42" s="325">
        <v>171.3</v>
      </c>
      <c r="L42" s="346">
        <v>156.7</v>
      </c>
      <c r="M42" s="346">
        <v>14.6</v>
      </c>
      <c r="N42" s="346">
        <v>19.8</v>
      </c>
      <c r="O42" s="325">
        <v>177.4</v>
      </c>
      <c r="P42" s="346">
        <v>154.6</v>
      </c>
      <c r="Q42" s="346">
        <v>22.8</v>
      </c>
      <c r="R42" s="346">
        <v>20.9</v>
      </c>
      <c r="S42" s="325">
        <v>174.8</v>
      </c>
      <c r="T42" s="346">
        <v>161.6</v>
      </c>
      <c r="U42" s="346">
        <v>13.2</v>
      </c>
      <c r="V42" s="402" t="s">
        <v>303</v>
      </c>
      <c r="W42" s="402" t="s">
        <v>303</v>
      </c>
      <c r="X42" s="402" t="s">
        <v>303</v>
      </c>
      <c r="Y42" s="402" t="s">
        <v>303</v>
      </c>
      <c r="Z42" s="346">
        <v>20.9</v>
      </c>
      <c r="AA42" s="325">
        <v>175.3</v>
      </c>
      <c r="AB42" s="346">
        <v>157.6</v>
      </c>
      <c r="AC42" s="346">
        <v>17.7</v>
      </c>
    </row>
    <row r="43" spans="1:29" ht="18.75" customHeight="1">
      <c r="A43" s="115" t="s">
        <v>364</v>
      </c>
      <c r="B43" s="325">
        <v>20.6</v>
      </c>
      <c r="C43" s="325">
        <v>171.7</v>
      </c>
      <c r="D43" s="346">
        <v>159.6</v>
      </c>
      <c r="E43" s="346">
        <v>12.1</v>
      </c>
      <c r="F43" s="346">
        <v>21.4</v>
      </c>
      <c r="G43" s="325">
        <v>190.4</v>
      </c>
      <c r="H43" s="325">
        <v>168.2</v>
      </c>
      <c r="I43" s="346">
        <v>22.2</v>
      </c>
      <c r="J43" s="346">
        <v>17.9</v>
      </c>
      <c r="K43" s="325">
        <v>152.9</v>
      </c>
      <c r="L43" s="346">
        <v>138.8</v>
      </c>
      <c r="M43" s="346">
        <v>14.1</v>
      </c>
      <c r="N43" s="346">
        <v>18.7</v>
      </c>
      <c r="O43" s="325">
        <v>167.1</v>
      </c>
      <c r="P43" s="346">
        <v>146.3</v>
      </c>
      <c r="Q43" s="346">
        <v>20.8</v>
      </c>
      <c r="R43" s="346">
        <v>19</v>
      </c>
      <c r="S43" s="325">
        <v>159.8</v>
      </c>
      <c r="T43" s="346">
        <v>147.2</v>
      </c>
      <c r="U43" s="346">
        <v>12.6</v>
      </c>
      <c r="V43" s="402" t="s">
        <v>303</v>
      </c>
      <c r="W43" s="402" t="s">
        <v>303</v>
      </c>
      <c r="X43" s="402" t="s">
        <v>303</v>
      </c>
      <c r="Y43" s="402" t="s">
        <v>303</v>
      </c>
      <c r="Z43" s="346">
        <v>19.5</v>
      </c>
      <c r="AA43" s="325">
        <v>164.9</v>
      </c>
      <c r="AB43" s="346">
        <v>146.9</v>
      </c>
      <c r="AC43" s="346">
        <v>18</v>
      </c>
    </row>
    <row r="44" spans="1:29" ht="18.75" customHeight="1">
      <c r="A44" s="72"/>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row>
    <row r="45" spans="1:29" ht="18.75" customHeight="1">
      <c r="A45" s="115" t="s">
        <v>363</v>
      </c>
      <c r="B45" s="325">
        <v>21.3</v>
      </c>
      <c r="C45" s="325">
        <v>176.4</v>
      </c>
      <c r="D45" s="346">
        <v>163.6</v>
      </c>
      <c r="E45" s="346">
        <v>12.8</v>
      </c>
      <c r="F45" s="346">
        <v>20.6</v>
      </c>
      <c r="G45" s="325">
        <v>191.7</v>
      </c>
      <c r="H45" s="325">
        <v>163.4</v>
      </c>
      <c r="I45" s="346">
        <v>28.3</v>
      </c>
      <c r="J45" s="346">
        <v>20.4</v>
      </c>
      <c r="K45" s="325">
        <v>176.2</v>
      </c>
      <c r="L45" s="346">
        <v>158.5</v>
      </c>
      <c r="M45" s="346">
        <v>17.7</v>
      </c>
      <c r="N45" s="346">
        <v>19.2</v>
      </c>
      <c r="O45" s="325">
        <v>170.2</v>
      </c>
      <c r="P45" s="346">
        <v>149.3</v>
      </c>
      <c r="Q45" s="346">
        <v>20.9</v>
      </c>
      <c r="R45" s="346">
        <v>20.4</v>
      </c>
      <c r="S45" s="325">
        <v>171.7</v>
      </c>
      <c r="T45" s="346">
        <v>156.8</v>
      </c>
      <c r="U45" s="346">
        <v>14.9</v>
      </c>
      <c r="V45" s="402" t="s">
        <v>303</v>
      </c>
      <c r="W45" s="402" t="s">
        <v>303</v>
      </c>
      <c r="X45" s="402" t="s">
        <v>303</v>
      </c>
      <c r="Y45" s="402" t="s">
        <v>303</v>
      </c>
      <c r="Z45" s="346">
        <v>20.1</v>
      </c>
      <c r="AA45" s="325">
        <v>170.8</v>
      </c>
      <c r="AB45" s="346">
        <v>151.2</v>
      </c>
      <c r="AC45" s="346">
        <v>19.6</v>
      </c>
    </row>
    <row r="46" spans="1:29" ht="18.75" customHeight="1">
      <c r="A46" s="115" t="s">
        <v>435</v>
      </c>
      <c r="B46" s="325">
        <v>20.9</v>
      </c>
      <c r="C46" s="325">
        <v>175.8</v>
      </c>
      <c r="D46" s="346">
        <v>160.9</v>
      </c>
      <c r="E46" s="346">
        <v>14.9</v>
      </c>
      <c r="F46" s="346">
        <v>21.4</v>
      </c>
      <c r="G46" s="325">
        <v>206.6</v>
      </c>
      <c r="H46" s="325">
        <v>169.7</v>
      </c>
      <c r="I46" s="346">
        <v>36.9</v>
      </c>
      <c r="J46" s="346">
        <v>19.8</v>
      </c>
      <c r="K46" s="325">
        <v>172.3</v>
      </c>
      <c r="L46" s="346">
        <v>153.7</v>
      </c>
      <c r="M46" s="346">
        <v>18.6</v>
      </c>
      <c r="N46" s="346">
        <v>19.9</v>
      </c>
      <c r="O46" s="325">
        <v>177</v>
      </c>
      <c r="P46" s="346">
        <v>155</v>
      </c>
      <c r="Q46" s="346">
        <v>22</v>
      </c>
      <c r="R46" s="346">
        <v>20.1</v>
      </c>
      <c r="S46" s="325">
        <v>171.9</v>
      </c>
      <c r="T46" s="346">
        <v>155.9</v>
      </c>
      <c r="U46" s="346">
        <v>16</v>
      </c>
      <c r="V46" s="402" t="s">
        <v>303</v>
      </c>
      <c r="W46" s="402" t="s">
        <v>303</v>
      </c>
      <c r="X46" s="402" t="s">
        <v>303</v>
      </c>
      <c r="Y46" s="402" t="s">
        <v>303</v>
      </c>
      <c r="Z46" s="346">
        <v>20.6</v>
      </c>
      <c r="AA46" s="325">
        <v>175.3</v>
      </c>
      <c r="AB46" s="346">
        <v>154.9</v>
      </c>
      <c r="AC46" s="346">
        <v>20.4</v>
      </c>
    </row>
    <row r="47" spans="1:29" ht="18.75" customHeight="1">
      <c r="A47" s="115" t="s">
        <v>434</v>
      </c>
      <c r="B47" s="325">
        <v>21.8</v>
      </c>
      <c r="C47" s="325">
        <v>182</v>
      </c>
      <c r="D47" s="346">
        <v>167.1</v>
      </c>
      <c r="E47" s="346">
        <v>14.9</v>
      </c>
      <c r="F47" s="346">
        <v>21.8</v>
      </c>
      <c r="G47" s="325">
        <v>214.2</v>
      </c>
      <c r="H47" s="325">
        <v>171.4</v>
      </c>
      <c r="I47" s="346">
        <v>42.8</v>
      </c>
      <c r="J47" s="346">
        <v>21.1</v>
      </c>
      <c r="K47" s="325">
        <v>183.3</v>
      </c>
      <c r="L47" s="346">
        <v>164.1</v>
      </c>
      <c r="M47" s="346">
        <v>19.2</v>
      </c>
      <c r="N47" s="346">
        <v>19.9</v>
      </c>
      <c r="O47" s="325">
        <v>175.5</v>
      </c>
      <c r="P47" s="346">
        <v>154.8</v>
      </c>
      <c r="Q47" s="346">
        <v>20.7</v>
      </c>
      <c r="R47" s="346">
        <v>21</v>
      </c>
      <c r="S47" s="325">
        <v>181.9</v>
      </c>
      <c r="T47" s="346">
        <v>163.5</v>
      </c>
      <c r="U47" s="346">
        <v>18.4</v>
      </c>
      <c r="V47" s="402" t="s">
        <v>303</v>
      </c>
      <c r="W47" s="402" t="s">
        <v>303</v>
      </c>
      <c r="X47" s="402" t="s">
        <v>303</v>
      </c>
      <c r="Y47" s="402" t="s">
        <v>303</v>
      </c>
      <c r="Z47" s="346">
        <v>20.3</v>
      </c>
      <c r="AA47" s="325">
        <v>173.7</v>
      </c>
      <c r="AB47" s="346">
        <v>153</v>
      </c>
      <c r="AC47" s="346">
        <v>20.7</v>
      </c>
    </row>
    <row r="48" spans="1:29" ht="18.75" customHeight="1">
      <c r="A48" s="115" t="s">
        <v>433</v>
      </c>
      <c r="B48" s="325">
        <v>20.3</v>
      </c>
      <c r="C48" s="325">
        <v>170.1</v>
      </c>
      <c r="D48" s="346">
        <v>155.5</v>
      </c>
      <c r="E48" s="346">
        <v>14.6</v>
      </c>
      <c r="F48" s="346">
        <v>21.4</v>
      </c>
      <c r="G48" s="325">
        <v>208.2</v>
      </c>
      <c r="H48" s="325">
        <v>167.9</v>
      </c>
      <c r="I48" s="346">
        <v>40.3</v>
      </c>
      <c r="J48" s="346">
        <v>19.8</v>
      </c>
      <c r="K48" s="325">
        <v>174</v>
      </c>
      <c r="L48" s="346">
        <v>154.1</v>
      </c>
      <c r="M48" s="346">
        <v>19.9</v>
      </c>
      <c r="N48" s="346">
        <v>19.1</v>
      </c>
      <c r="O48" s="325">
        <v>169.4</v>
      </c>
      <c r="P48" s="346">
        <v>147.5</v>
      </c>
      <c r="Q48" s="346">
        <v>21.9</v>
      </c>
      <c r="R48" s="346">
        <v>20.5</v>
      </c>
      <c r="S48" s="325">
        <v>175.2</v>
      </c>
      <c r="T48" s="346">
        <v>158.1</v>
      </c>
      <c r="U48" s="346">
        <v>17.1</v>
      </c>
      <c r="V48" s="402" t="s">
        <v>303</v>
      </c>
      <c r="W48" s="402" t="s">
        <v>303</v>
      </c>
      <c r="X48" s="402" t="s">
        <v>303</v>
      </c>
      <c r="Y48" s="402" t="s">
        <v>303</v>
      </c>
      <c r="Z48" s="346">
        <v>20.3</v>
      </c>
      <c r="AA48" s="325">
        <v>174.4</v>
      </c>
      <c r="AB48" s="346">
        <v>152.7</v>
      </c>
      <c r="AC48" s="346">
        <v>21.7</v>
      </c>
    </row>
    <row r="49" spans="1:29" ht="18.75" customHeight="1">
      <c r="A49" s="115"/>
      <c r="B49" s="346"/>
      <c r="C49" s="346"/>
      <c r="D49" s="346"/>
      <c r="E49" s="346"/>
      <c r="F49" s="346"/>
      <c r="G49" s="346"/>
      <c r="H49" s="325"/>
      <c r="I49" s="346"/>
      <c r="J49" s="346"/>
      <c r="K49" s="325"/>
      <c r="L49" s="346"/>
      <c r="M49" s="346"/>
      <c r="N49" s="346"/>
      <c r="O49" s="325"/>
      <c r="P49" s="346"/>
      <c r="Q49" s="346"/>
      <c r="R49" s="346"/>
      <c r="S49" s="325"/>
      <c r="T49" s="346"/>
      <c r="U49" s="346"/>
      <c r="V49" s="403"/>
      <c r="W49" s="403"/>
      <c r="X49" s="403"/>
      <c r="Y49" s="403"/>
      <c r="Z49" s="346"/>
      <c r="AA49" s="325"/>
      <c r="AB49" s="346"/>
      <c r="AC49" s="346"/>
    </row>
    <row r="50" spans="1:29" ht="18.75" customHeight="1">
      <c r="A50" s="69" t="s">
        <v>4</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row>
    <row r="51" spans="1:29" ht="18.75" customHeight="1">
      <c r="A51" s="72" t="s">
        <v>373</v>
      </c>
      <c r="B51" s="346">
        <v>19.7</v>
      </c>
      <c r="C51" s="346">
        <v>158.2</v>
      </c>
      <c r="D51" s="346">
        <v>151.4</v>
      </c>
      <c r="E51" s="346">
        <v>6.8</v>
      </c>
      <c r="F51" s="346">
        <v>20.1</v>
      </c>
      <c r="G51" s="346">
        <v>158.1</v>
      </c>
      <c r="H51" s="346">
        <v>152.9</v>
      </c>
      <c r="I51" s="346">
        <v>5.2</v>
      </c>
      <c r="J51" s="346">
        <v>20.3</v>
      </c>
      <c r="K51" s="346">
        <v>160.6</v>
      </c>
      <c r="L51" s="346">
        <v>152.3</v>
      </c>
      <c r="M51" s="346">
        <v>8.3</v>
      </c>
      <c r="N51" s="346">
        <v>19.4</v>
      </c>
      <c r="O51" s="346">
        <v>154.4</v>
      </c>
      <c r="P51" s="346">
        <v>148.6</v>
      </c>
      <c r="Q51" s="346">
        <v>5.8</v>
      </c>
      <c r="R51" s="346">
        <v>19.8</v>
      </c>
      <c r="S51" s="346">
        <v>159.8</v>
      </c>
      <c r="T51" s="346">
        <v>152.6</v>
      </c>
      <c r="U51" s="346">
        <v>7.2</v>
      </c>
      <c r="V51" s="403" t="s">
        <v>303</v>
      </c>
      <c r="W51" s="403" t="s">
        <v>303</v>
      </c>
      <c r="X51" s="403" t="s">
        <v>303</v>
      </c>
      <c r="Y51" s="403" t="s">
        <v>303</v>
      </c>
      <c r="Z51" s="346">
        <v>19.2</v>
      </c>
      <c r="AA51" s="346">
        <v>149.3</v>
      </c>
      <c r="AB51" s="346">
        <v>142.4</v>
      </c>
      <c r="AC51" s="346">
        <v>6.9</v>
      </c>
    </row>
    <row r="52" spans="1:29" ht="18.75" customHeight="1">
      <c r="A52" s="411" t="s">
        <v>432</v>
      </c>
      <c r="B52" s="408">
        <v>19.5</v>
      </c>
      <c r="C52" s="409">
        <v>155.5</v>
      </c>
      <c r="D52" s="408">
        <v>152.2</v>
      </c>
      <c r="E52" s="409">
        <v>3.3</v>
      </c>
      <c r="F52" s="409">
        <v>19.7</v>
      </c>
      <c r="G52" s="409">
        <v>152.4</v>
      </c>
      <c r="H52" s="409">
        <v>149.4</v>
      </c>
      <c r="I52" s="410">
        <v>3</v>
      </c>
      <c r="J52" s="409">
        <v>19.5</v>
      </c>
      <c r="K52" s="410">
        <v>153</v>
      </c>
      <c r="L52" s="409">
        <v>146.4</v>
      </c>
      <c r="M52" s="409">
        <v>6.6</v>
      </c>
      <c r="N52" s="409">
        <v>19.3</v>
      </c>
      <c r="O52" s="409">
        <v>152.8</v>
      </c>
      <c r="P52" s="409">
        <v>148.2</v>
      </c>
      <c r="Q52" s="409">
        <v>4.6</v>
      </c>
      <c r="R52" s="409">
        <v>19.5</v>
      </c>
      <c r="S52" s="409">
        <v>155.9</v>
      </c>
      <c r="T52" s="409">
        <v>149.7</v>
      </c>
      <c r="U52" s="409">
        <v>6.2</v>
      </c>
      <c r="V52" s="403" t="s">
        <v>303</v>
      </c>
      <c r="W52" s="403" t="s">
        <v>303</v>
      </c>
      <c r="X52" s="403" t="s">
        <v>303</v>
      </c>
      <c r="Y52" s="403" t="s">
        <v>303</v>
      </c>
      <c r="Z52" s="409">
        <v>18.7</v>
      </c>
      <c r="AA52" s="409">
        <v>144.9</v>
      </c>
      <c r="AB52" s="409">
        <v>137.4</v>
      </c>
      <c r="AC52" s="408">
        <v>7.5</v>
      </c>
    </row>
    <row r="53" spans="1:29" ht="18.75" customHeight="1">
      <c r="A53" s="407" t="s">
        <v>431</v>
      </c>
      <c r="B53" s="331">
        <f>AVERAGE(B55:B58,B60:B63,B65:B68)</f>
        <v>19.66666666666666</v>
      </c>
      <c r="C53" s="331">
        <f>AVERAGE(C55:C58,C60:C63,C65:C68)</f>
        <v>158.32500000000002</v>
      </c>
      <c r="D53" s="331">
        <f>AVERAGE(D55:D58,D60:D63,D65:D68)</f>
        <v>153.40833333333333</v>
      </c>
      <c r="E53" s="331">
        <f>AVERAGE(E55:E58,E60:E63,E65:E68)</f>
        <v>4.916666666666667</v>
      </c>
      <c r="F53" s="331">
        <f>AVERAGE(F55:F58,F60:F63,F65:F68)</f>
        <v>20.049999999999997</v>
      </c>
      <c r="G53" s="331">
        <f>AVERAGE(G55:G58,G60:G63,G65:G68)</f>
        <v>162.075</v>
      </c>
      <c r="H53" s="331">
        <f>AVERAGE(H55:H58,H60:H63,H65:H68)</f>
        <v>153.075</v>
      </c>
      <c r="I53" s="331">
        <f>AVERAGE(I55:I58,I60:I63,I65:I68)</f>
        <v>9</v>
      </c>
      <c r="J53" s="331">
        <f>AVERAGE(J55:J58,J60:J63,J65:J68)</f>
        <v>19.083333333333332</v>
      </c>
      <c r="K53" s="331">
        <v>151.6</v>
      </c>
      <c r="L53" s="331">
        <f>AVERAGE(L55:L58,L60:L63,L65:L68)</f>
        <v>146.425</v>
      </c>
      <c r="M53" s="331">
        <f>AVERAGE(M55:M58,M60:M63,M65:M68)</f>
        <v>5.233333333333333</v>
      </c>
      <c r="N53" s="331">
        <f>AVERAGE(N55:N58,N60:N63,N65:N68)</f>
        <v>19.308333333333334</v>
      </c>
      <c r="O53" s="331">
        <f>AVERAGE(O55:O58,O60:O63,O65:O68)</f>
        <v>156.87500000000003</v>
      </c>
      <c r="P53" s="331">
        <f>AVERAGE(P55:P58,P60:P63,P65:P68)</f>
        <v>150.05</v>
      </c>
      <c r="Q53" s="331">
        <f>AVERAGE(Q55:Q58,Q60:Q63,Q65:Q68)</f>
        <v>6.824999999999999</v>
      </c>
      <c r="R53" s="331">
        <f>AVERAGE(R55:R58,R60:R63,R65:R68)</f>
        <v>19.749999999999996</v>
      </c>
      <c r="S53" s="331">
        <f>AVERAGE(S55:S58,S60:S63,S65:S68)</f>
        <v>158.09166666666667</v>
      </c>
      <c r="T53" s="331">
        <f>AVERAGE(T55:T58,T60:T63,T65:T68)</f>
        <v>150.525</v>
      </c>
      <c r="U53" s="331">
        <f>AVERAGE(U55:U58,U60:U63,U65:U68)</f>
        <v>7.566666666666666</v>
      </c>
      <c r="V53" s="406" t="s">
        <v>303</v>
      </c>
      <c r="W53" s="406" t="s">
        <v>303</v>
      </c>
      <c r="X53" s="406" t="s">
        <v>303</v>
      </c>
      <c r="Y53" s="406" t="s">
        <v>303</v>
      </c>
      <c r="Z53" s="331">
        <f>AVERAGE(Z55:Z58,Z60:Z63,Z65:Z68)</f>
        <v>20.06666666666667</v>
      </c>
      <c r="AA53" s="331">
        <f>AVERAGE(AA55:AA58,AA60:AA63,AA65:AA68)</f>
        <v>152.03333333333333</v>
      </c>
      <c r="AB53" s="331">
        <f>AVERAGE(AB55:AB58,AB60:AB63,AB65:AB68)</f>
        <v>146.1166666666667</v>
      </c>
      <c r="AC53" s="331">
        <f>AVERAGE(AC55:AC58,AC60:AC63,AC65:AC68)</f>
        <v>5.916666666666667</v>
      </c>
    </row>
    <row r="54" spans="1:29" ht="18.75" customHeight="1">
      <c r="A54" s="72"/>
      <c r="B54" s="65"/>
      <c r="C54" s="65"/>
      <c r="D54" s="65"/>
      <c r="E54" s="65"/>
      <c r="F54" s="65"/>
      <c r="G54" s="65"/>
      <c r="H54" s="405"/>
      <c r="I54" s="65"/>
      <c r="J54" s="65"/>
      <c r="K54" s="65"/>
      <c r="L54" s="65"/>
      <c r="M54" s="65"/>
      <c r="N54" s="65"/>
      <c r="O54" s="65"/>
      <c r="P54" s="65"/>
      <c r="Q54" s="65"/>
      <c r="R54" s="65"/>
      <c r="S54" s="65"/>
      <c r="T54" s="65"/>
      <c r="U54" s="65"/>
      <c r="V54" s="65"/>
      <c r="W54" s="65"/>
      <c r="X54" s="65"/>
      <c r="Y54" s="65"/>
      <c r="Z54" s="65"/>
      <c r="AA54" s="65"/>
      <c r="AB54" s="65"/>
      <c r="AC54" s="65"/>
    </row>
    <row r="55" spans="1:29" ht="18.75" customHeight="1">
      <c r="A55" s="72" t="s">
        <v>430</v>
      </c>
      <c r="B55" s="346">
        <v>17.4</v>
      </c>
      <c r="C55" s="325">
        <v>138.4</v>
      </c>
      <c r="D55" s="346">
        <v>135.1</v>
      </c>
      <c r="E55" s="346">
        <v>3.3</v>
      </c>
      <c r="F55" s="346">
        <v>17.6</v>
      </c>
      <c r="G55" s="325">
        <v>140.5</v>
      </c>
      <c r="H55" s="325">
        <v>136.1</v>
      </c>
      <c r="I55" s="346">
        <v>4.4</v>
      </c>
      <c r="J55" s="346">
        <v>16</v>
      </c>
      <c r="K55" s="325">
        <v>127.4</v>
      </c>
      <c r="L55" s="346">
        <v>123.4</v>
      </c>
      <c r="M55" s="346">
        <v>4</v>
      </c>
      <c r="N55" s="346">
        <v>17.7</v>
      </c>
      <c r="O55" s="325">
        <v>143.2</v>
      </c>
      <c r="P55" s="346">
        <v>137.4</v>
      </c>
      <c r="Q55" s="346">
        <v>5.8</v>
      </c>
      <c r="R55" s="346">
        <v>17.7</v>
      </c>
      <c r="S55" s="325">
        <v>138</v>
      </c>
      <c r="T55" s="346">
        <v>134.2</v>
      </c>
      <c r="U55" s="346">
        <v>3.8</v>
      </c>
      <c r="V55" s="402" t="s">
        <v>303</v>
      </c>
      <c r="W55" s="402" t="s">
        <v>303</v>
      </c>
      <c r="X55" s="402" t="s">
        <v>303</v>
      </c>
      <c r="Y55" s="402" t="s">
        <v>303</v>
      </c>
      <c r="Z55" s="346">
        <v>18.6</v>
      </c>
      <c r="AA55" s="325">
        <v>138.1</v>
      </c>
      <c r="AB55" s="346">
        <v>134.4</v>
      </c>
      <c r="AC55" s="346">
        <v>3.7</v>
      </c>
    </row>
    <row r="56" spans="1:29" ht="18.75" customHeight="1">
      <c r="A56" s="115" t="s">
        <v>429</v>
      </c>
      <c r="B56" s="346">
        <v>19.2</v>
      </c>
      <c r="C56" s="325">
        <v>154.1</v>
      </c>
      <c r="D56" s="346">
        <v>153</v>
      </c>
      <c r="E56" s="346">
        <v>1.1</v>
      </c>
      <c r="F56" s="346">
        <v>20.2</v>
      </c>
      <c r="G56" s="325">
        <v>163.1</v>
      </c>
      <c r="H56" s="325">
        <v>155.8</v>
      </c>
      <c r="I56" s="346">
        <v>7.3</v>
      </c>
      <c r="J56" s="346">
        <v>19.3</v>
      </c>
      <c r="K56" s="325">
        <v>152.5</v>
      </c>
      <c r="L56" s="346">
        <v>148.7</v>
      </c>
      <c r="M56" s="346">
        <v>3.8</v>
      </c>
      <c r="N56" s="346">
        <v>19.4</v>
      </c>
      <c r="O56" s="325">
        <v>156.8</v>
      </c>
      <c r="P56" s="346">
        <v>151</v>
      </c>
      <c r="Q56" s="346">
        <v>5.8</v>
      </c>
      <c r="R56" s="346">
        <v>19.9</v>
      </c>
      <c r="S56" s="325">
        <v>158.1</v>
      </c>
      <c r="T56" s="346">
        <v>151.4</v>
      </c>
      <c r="U56" s="346">
        <v>6.7</v>
      </c>
      <c r="V56" s="402" t="s">
        <v>303</v>
      </c>
      <c r="W56" s="402" t="s">
        <v>303</v>
      </c>
      <c r="X56" s="402" t="s">
        <v>303</v>
      </c>
      <c r="Y56" s="402" t="s">
        <v>303</v>
      </c>
      <c r="Z56" s="346">
        <v>19.5</v>
      </c>
      <c r="AA56" s="325">
        <v>144.5</v>
      </c>
      <c r="AB56" s="346">
        <v>140.7</v>
      </c>
      <c r="AC56" s="346">
        <v>3.8</v>
      </c>
    </row>
    <row r="57" spans="1:29" ht="18.75" customHeight="1">
      <c r="A57" s="115" t="s">
        <v>428</v>
      </c>
      <c r="B57" s="346">
        <v>18.6</v>
      </c>
      <c r="C57" s="325">
        <v>146.5</v>
      </c>
      <c r="D57" s="346">
        <v>144.3</v>
      </c>
      <c r="E57" s="346">
        <v>2.2</v>
      </c>
      <c r="F57" s="346">
        <v>19.6</v>
      </c>
      <c r="G57" s="325">
        <v>155.3</v>
      </c>
      <c r="H57" s="325">
        <v>147.5</v>
      </c>
      <c r="I57" s="346">
        <v>7.8</v>
      </c>
      <c r="J57" s="346">
        <v>19.5</v>
      </c>
      <c r="K57" s="325">
        <v>155.4</v>
      </c>
      <c r="L57" s="346">
        <v>150.5</v>
      </c>
      <c r="M57" s="346">
        <v>4.9</v>
      </c>
      <c r="N57" s="346">
        <v>19.5</v>
      </c>
      <c r="O57" s="325">
        <v>156.6</v>
      </c>
      <c r="P57" s="346">
        <v>150.5</v>
      </c>
      <c r="Q57" s="346">
        <v>6.1</v>
      </c>
      <c r="R57" s="346">
        <v>19.6</v>
      </c>
      <c r="S57" s="325">
        <v>158.5</v>
      </c>
      <c r="T57" s="346">
        <v>150.3</v>
      </c>
      <c r="U57" s="346">
        <v>8.2</v>
      </c>
      <c r="V57" s="402" t="s">
        <v>303</v>
      </c>
      <c r="W57" s="402" t="s">
        <v>303</v>
      </c>
      <c r="X57" s="402" t="s">
        <v>303</v>
      </c>
      <c r="Y57" s="402" t="s">
        <v>303</v>
      </c>
      <c r="Z57" s="346">
        <v>20.7</v>
      </c>
      <c r="AA57" s="325">
        <v>153.4</v>
      </c>
      <c r="AB57" s="346">
        <v>148.7</v>
      </c>
      <c r="AC57" s="346">
        <v>4.7</v>
      </c>
    </row>
    <row r="58" spans="1:29" ht="18.75" customHeight="1">
      <c r="A58" s="115" t="s">
        <v>427</v>
      </c>
      <c r="B58" s="346">
        <v>19.5</v>
      </c>
      <c r="C58" s="325">
        <v>154.4</v>
      </c>
      <c r="D58" s="346">
        <v>151.5</v>
      </c>
      <c r="E58" s="346">
        <v>2.9</v>
      </c>
      <c r="F58" s="346">
        <v>20.8</v>
      </c>
      <c r="G58" s="325">
        <v>166.7</v>
      </c>
      <c r="H58" s="325">
        <v>160.2</v>
      </c>
      <c r="I58" s="346">
        <v>6.5</v>
      </c>
      <c r="J58" s="346">
        <v>20.1</v>
      </c>
      <c r="K58" s="325">
        <v>158.9</v>
      </c>
      <c r="L58" s="346">
        <v>154.1</v>
      </c>
      <c r="M58" s="346">
        <v>4.8</v>
      </c>
      <c r="N58" s="346">
        <v>19.2</v>
      </c>
      <c r="O58" s="325">
        <v>155.7</v>
      </c>
      <c r="P58" s="346">
        <v>150.1</v>
      </c>
      <c r="Q58" s="346">
        <v>5.6</v>
      </c>
      <c r="R58" s="346">
        <v>20.5</v>
      </c>
      <c r="S58" s="325">
        <v>165.6</v>
      </c>
      <c r="T58" s="346">
        <v>156.9</v>
      </c>
      <c r="U58" s="346">
        <v>8.7</v>
      </c>
      <c r="V58" s="402" t="s">
        <v>303</v>
      </c>
      <c r="W58" s="402" t="s">
        <v>303</v>
      </c>
      <c r="X58" s="402" t="s">
        <v>303</v>
      </c>
      <c r="Y58" s="402" t="s">
        <v>303</v>
      </c>
      <c r="Z58" s="346">
        <v>21.1</v>
      </c>
      <c r="AA58" s="325">
        <v>155.6</v>
      </c>
      <c r="AB58" s="346">
        <v>151.4</v>
      </c>
      <c r="AC58" s="346">
        <v>4.2</v>
      </c>
    </row>
    <row r="59" spans="1:29" ht="18.75" customHeight="1">
      <c r="A59" s="72"/>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row>
    <row r="60" spans="1:29" ht="18.75" customHeight="1">
      <c r="A60" s="115" t="s">
        <v>426</v>
      </c>
      <c r="B60" s="346">
        <v>19.3</v>
      </c>
      <c r="C60" s="325">
        <v>156.5</v>
      </c>
      <c r="D60" s="346">
        <v>151</v>
      </c>
      <c r="E60" s="346">
        <v>5.5</v>
      </c>
      <c r="F60" s="346">
        <v>19</v>
      </c>
      <c r="G60" s="325">
        <v>151.7</v>
      </c>
      <c r="H60" s="325">
        <v>146.7</v>
      </c>
      <c r="I60" s="346">
        <v>5</v>
      </c>
      <c r="J60" s="346">
        <v>16.5</v>
      </c>
      <c r="K60" s="325">
        <v>130.1</v>
      </c>
      <c r="L60" s="346">
        <v>126.1</v>
      </c>
      <c r="M60" s="346">
        <v>4</v>
      </c>
      <c r="N60" s="346">
        <v>17.9</v>
      </c>
      <c r="O60" s="325">
        <v>144.1</v>
      </c>
      <c r="P60" s="346">
        <v>138.5</v>
      </c>
      <c r="Q60" s="346">
        <v>5.6</v>
      </c>
      <c r="R60" s="346">
        <v>18.6</v>
      </c>
      <c r="S60" s="325">
        <v>148</v>
      </c>
      <c r="T60" s="346">
        <v>141.9</v>
      </c>
      <c r="U60" s="346">
        <v>6.1</v>
      </c>
      <c r="V60" s="402" t="s">
        <v>303</v>
      </c>
      <c r="W60" s="402" t="s">
        <v>303</v>
      </c>
      <c r="X60" s="402" t="s">
        <v>303</v>
      </c>
      <c r="Y60" s="402" t="s">
        <v>303</v>
      </c>
      <c r="Z60" s="346">
        <v>19.7</v>
      </c>
      <c r="AA60" s="325">
        <v>146.7</v>
      </c>
      <c r="AB60" s="346">
        <v>143</v>
      </c>
      <c r="AC60" s="346">
        <v>3.7</v>
      </c>
    </row>
    <row r="61" spans="1:29" ht="18.75" customHeight="1">
      <c r="A61" s="115" t="s">
        <v>425</v>
      </c>
      <c r="B61" s="346">
        <v>20.8</v>
      </c>
      <c r="C61" s="325">
        <v>169.1</v>
      </c>
      <c r="D61" s="346">
        <v>165.9</v>
      </c>
      <c r="E61" s="346">
        <v>3.2</v>
      </c>
      <c r="F61" s="346">
        <v>20.3</v>
      </c>
      <c r="G61" s="325">
        <v>163.2</v>
      </c>
      <c r="H61" s="325">
        <v>155.8</v>
      </c>
      <c r="I61" s="346">
        <v>7.4</v>
      </c>
      <c r="J61" s="346">
        <v>20.2</v>
      </c>
      <c r="K61" s="325">
        <v>160.5</v>
      </c>
      <c r="L61" s="346">
        <v>154.9</v>
      </c>
      <c r="M61" s="346">
        <v>5.6</v>
      </c>
      <c r="N61" s="346">
        <v>20.3</v>
      </c>
      <c r="O61" s="325">
        <v>164.8</v>
      </c>
      <c r="P61" s="346">
        <v>156.4</v>
      </c>
      <c r="Q61" s="346">
        <v>8.4</v>
      </c>
      <c r="R61" s="346">
        <v>21.1</v>
      </c>
      <c r="S61" s="325">
        <v>168.4</v>
      </c>
      <c r="T61" s="346">
        <v>161</v>
      </c>
      <c r="U61" s="346">
        <v>7.4</v>
      </c>
      <c r="V61" s="402" t="s">
        <v>303</v>
      </c>
      <c r="W61" s="402" t="s">
        <v>303</v>
      </c>
      <c r="X61" s="402" t="s">
        <v>303</v>
      </c>
      <c r="Y61" s="402" t="s">
        <v>303</v>
      </c>
      <c r="Z61" s="346">
        <v>21</v>
      </c>
      <c r="AA61" s="325">
        <v>158.8</v>
      </c>
      <c r="AB61" s="346">
        <v>153.6</v>
      </c>
      <c r="AC61" s="346">
        <v>5.2</v>
      </c>
    </row>
    <row r="62" spans="1:29" ht="18.75" customHeight="1">
      <c r="A62" s="115" t="s">
        <v>424</v>
      </c>
      <c r="B62" s="346">
        <v>21</v>
      </c>
      <c r="C62" s="325">
        <v>169.7</v>
      </c>
      <c r="D62" s="346">
        <v>163.7</v>
      </c>
      <c r="E62" s="346">
        <v>6</v>
      </c>
      <c r="F62" s="346">
        <v>20.6</v>
      </c>
      <c r="G62" s="325">
        <v>164.8</v>
      </c>
      <c r="H62" s="325">
        <v>156.8</v>
      </c>
      <c r="I62" s="346">
        <v>8</v>
      </c>
      <c r="J62" s="346">
        <v>20.3</v>
      </c>
      <c r="K62" s="325">
        <v>160.9</v>
      </c>
      <c r="L62" s="346">
        <v>156.7</v>
      </c>
      <c r="M62" s="346">
        <v>4.2</v>
      </c>
      <c r="N62" s="346">
        <v>20.1</v>
      </c>
      <c r="O62" s="325">
        <v>164.9</v>
      </c>
      <c r="P62" s="346">
        <v>156.4</v>
      </c>
      <c r="Q62" s="346">
        <v>8.5</v>
      </c>
      <c r="R62" s="346">
        <v>20.1</v>
      </c>
      <c r="S62" s="325">
        <v>160.7</v>
      </c>
      <c r="T62" s="346">
        <v>153.2</v>
      </c>
      <c r="U62" s="346">
        <v>7.5</v>
      </c>
      <c r="V62" s="402" t="s">
        <v>303</v>
      </c>
      <c r="W62" s="402" t="s">
        <v>303</v>
      </c>
      <c r="X62" s="402" t="s">
        <v>303</v>
      </c>
      <c r="Y62" s="402" t="s">
        <v>303</v>
      </c>
      <c r="Z62" s="346">
        <v>20.6</v>
      </c>
      <c r="AA62" s="325">
        <v>156.9</v>
      </c>
      <c r="AB62" s="346">
        <v>150</v>
      </c>
      <c r="AC62" s="346">
        <v>6.9</v>
      </c>
    </row>
    <row r="63" spans="1:29" ht="18.75" customHeight="1">
      <c r="A63" s="115" t="s">
        <v>423</v>
      </c>
      <c r="B63" s="346">
        <v>19.7</v>
      </c>
      <c r="C63" s="325">
        <v>157.2</v>
      </c>
      <c r="D63" s="346">
        <v>150.9</v>
      </c>
      <c r="E63" s="346">
        <v>6.3</v>
      </c>
      <c r="F63" s="346">
        <v>19.7</v>
      </c>
      <c r="G63" s="325">
        <v>157.6</v>
      </c>
      <c r="H63" s="325">
        <v>148.9</v>
      </c>
      <c r="I63" s="346">
        <v>8.7</v>
      </c>
      <c r="J63" s="346">
        <v>17.7</v>
      </c>
      <c r="K63" s="325">
        <v>140.7</v>
      </c>
      <c r="L63" s="346">
        <v>136.2</v>
      </c>
      <c r="M63" s="346">
        <v>4.5</v>
      </c>
      <c r="N63" s="346">
        <v>17.8</v>
      </c>
      <c r="O63" s="325">
        <v>145.4</v>
      </c>
      <c r="P63" s="346">
        <v>138</v>
      </c>
      <c r="Q63" s="346">
        <v>7.4</v>
      </c>
      <c r="R63" s="346">
        <v>18.8</v>
      </c>
      <c r="S63" s="325">
        <v>149.2</v>
      </c>
      <c r="T63" s="346">
        <v>142.7</v>
      </c>
      <c r="U63" s="346">
        <v>6.5</v>
      </c>
      <c r="V63" s="402" t="s">
        <v>303</v>
      </c>
      <c r="W63" s="402" t="s">
        <v>303</v>
      </c>
      <c r="X63" s="402" t="s">
        <v>303</v>
      </c>
      <c r="Y63" s="402" t="s">
        <v>303</v>
      </c>
      <c r="Z63" s="346">
        <v>19.4</v>
      </c>
      <c r="AA63" s="325">
        <v>148.1</v>
      </c>
      <c r="AB63" s="346">
        <v>142.3</v>
      </c>
      <c r="AC63" s="346">
        <v>5.8</v>
      </c>
    </row>
    <row r="64" spans="1:29" ht="18.75" customHeight="1">
      <c r="A64" s="72"/>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row>
    <row r="65" spans="1:29" ht="18.75" customHeight="1">
      <c r="A65" s="115" t="s">
        <v>422</v>
      </c>
      <c r="B65" s="346">
        <v>20.2</v>
      </c>
      <c r="C65" s="325">
        <v>163.7</v>
      </c>
      <c r="D65" s="346">
        <v>156.8</v>
      </c>
      <c r="E65" s="346">
        <v>6.9</v>
      </c>
      <c r="F65" s="346">
        <v>19.9</v>
      </c>
      <c r="G65" s="325">
        <v>161.1</v>
      </c>
      <c r="H65" s="325">
        <v>151.6</v>
      </c>
      <c r="I65" s="346">
        <v>9.5</v>
      </c>
      <c r="J65" s="346">
        <v>20.2</v>
      </c>
      <c r="K65" s="325">
        <v>161.1</v>
      </c>
      <c r="L65" s="346">
        <v>153.5</v>
      </c>
      <c r="M65" s="346">
        <v>7.6</v>
      </c>
      <c r="N65" s="346">
        <v>19.8</v>
      </c>
      <c r="O65" s="325">
        <v>160.9</v>
      </c>
      <c r="P65" s="346">
        <v>153.5</v>
      </c>
      <c r="Q65" s="346">
        <v>7.4</v>
      </c>
      <c r="R65" s="346">
        <v>20.2</v>
      </c>
      <c r="S65" s="325">
        <v>162</v>
      </c>
      <c r="T65" s="346">
        <v>154.1</v>
      </c>
      <c r="U65" s="346">
        <v>7.9</v>
      </c>
      <c r="V65" s="402" t="s">
        <v>303</v>
      </c>
      <c r="W65" s="402" t="s">
        <v>303</v>
      </c>
      <c r="X65" s="402" t="s">
        <v>303</v>
      </c>
      <c r="Y65" s="402" t="s">
        <v>303</v>
      </c>
      <c r="Z65" s="346">
        <v>19.8</v>
      </c>
      <c r="AA65" s="325">
        <v>151.8</v>
      </c>
      <c r="AB65" s="346">
        <v>145.2</v>
      </c>
      <c r="AC65" s="346">
        <v>6.6</v>
      </c>
    </row>
    <row r="66" spans="1:29" ht="18.75" customHeight="1">
      <c r="A66" s="404" t="s">
        <v>421</v>
      </c>
      <c r="B66" s="346">
        <v>20.1</v>
      </c>
      <c r="C66" s="325">
        <v>164.8</v>
      </c>
      <c r="D66" s="346">
        <v>156.2</v>
      </c>
      <c r="E66" s="346">
        <v>8.6</v>
      </c>
      <c r="F66" s="346">
        <v>20.6</v>
      </c>
      <c r="G66" s="325">
        <v>169.7</v>
      </c>
      <c r="H66" s="325">
        <v>156.8</v>
      </c>
      <c r="I66" s="346">
        <v>12.9</v>
      </c>
      <c r="J66" s="346">
        <v>18.8</v>
      </c>
      <c r="K66" s="325">
        <v>150.6</v>
      </c>
      <c r="L66" s="346">
        <v>143.9</v>
      </c>
      <c r="M66" s="346">
        <v>6.7</v>
      </c>
      <c r="N66" s="346">
        <v>20.5</v>
      </c>
      <c r="O66" s="325">
        <v>167.4</v>
      </c>
      <c r="P66" s="346">
        <v>159.9</v>
      </c>
      <c r="Q66" s="346">
        <v>7.5</v>
      </c>
      <c r="R66" s="346">
        <v>19.6</v>
      </c>
      <c r="S66" s="325">
        <v>159</v>
      </c>
      <c r="T66" s="346">
        <v>149.2</v>
      </c>
      <c r="U66" s="346">
        <v>9.8</v>
      </c>
      <c r="V66" s="402" t="s">
        <v>303</v>
      </c>
      <c r="W66" s="402" t="s">
        <v>303</v>
      </c>
      <c r="X66" s="402" t="s">
        <v>303</v>
      </c>
      <c r="Y66" s="402" t="s">
        <v>303</v>
      </c>
      <c r="Z66" s="346">
        <v>20.3</v>
      </c>
      <c r="AA66" s="325">
        <v>159.2</v>
      </c>
      <c r="AB66" s="346">
        <v>151.2</v>
      </c>
      <c r="AC66" s="346">
        <v>8</v>
      </c>
    </row>
    <row r="67" spans="1:29" ht="18.75" customHeight="1">
      <c r="A67" s="115" t="s">
        <v>420</v>
      </c>
      <c r="B67" s="346">
        <v>20.7</v>
      </c>
      <c r="C67" s="325">
        <v>167.4</v>
      </c>
      <c r="D67" s="346">
        <v>160.7</v>
      </c>
      <c r="E67" s="346">
        <v>6.7</v>
      </c>
      <c r="F67" s="346">
        <v>21.1</v>
      </c>
      <c r="G67" s="325">
        <v>174.9</v>
      </c>
      <c r="H67" s="325">
        <v>160.7</v>
      </c>
      <c r="I67" s="346">
        <v>14.2</v>
      </c>
      <c r="J67" s="346">
        <v>20.6</v>
      </c>
      <c r="K67" s="325">
        <v>164.5</v>
      </c>
      <c r="L67" s="346">
        <v>158.1</v>
      </c>
      <c r="M67" s="346">
        <v>6.4</v>
      </c>
      <c r="N67" s="346">
        <v>20.1</v>
      </c>
      <c r="O67" s="325">
        <v>164.3</v>
      </c>
      <c r="P67" s="346">
        <v>157.7</v>
      </c>
      <c r="Q67" s="346">
        <v>6.6</v>
      </c>
      <c r="R67" s="346">
        <v>20.8</v>
      </c>
      <c r="S67" s="325">
        <v>168.1</v>
      </c>
      <c r="T67" s="346">
        <v>158.4</v>
      </c>
      <c r="U67" s="346">
        <v>9.7</v>
      </c>
      <c r="V67" s="402" t="s">
        <v>303</v>
      </c>
      <c r="W67" s="402" t="s">
        <v>303</v>
      </c>
      <c r="X67" s="402" t="s">
        <v>303</v>
      </c>
      <c r="Y67" s="402" t="s">
        <v>303</v>
      </c>
      <c r="Z67" s="346">
        <v>20.5</v>
      </c>
      <c r="AA67" s="325">
        <v>162</v>
      </c>
      <c r="AB67" s="346">
        <v>151.5</v>
      </c>
      <c r="AC67" s="346">
        <v>10.5</v>
      </c>
    </row>
    <row r="68" spans="1:29" ht="18.75" customHeight="1">
      <c r="A68" s="401" t="s">
        <v>419</v>
      </c>
      <c r="B68" s="320">
        <v>19.5</v>
      </c>
      <c r="C68" s="320">
        <v>158.1</v>
      </c>
      <c r="D68" s="320">
        <v>151.8</v>
      </c>
      <c r="E68" s="320">
        <v>6.3</v>
      </c>
      <c r="F68" s="320">
        <v>21.2</v>
      </c>
      <c r="G68" s="320">
        <v>176.3</v>
      </c>
      <c r="H68" s="320">
        <v>160</v>
      </c>
      <c r="I68" s="320">
        <v>16.3</v>
      </c>
      <c r="J68" s="320">
        <v>19.8</v>
      </c>
      <c r="K68" s="320">
        <v>157.3</v>
      </c>
      <c r="L68" s="320">
        <v>151</v>
      </c>
      <c r="M68" s="320">
        <v>6.3</v>
      </c>
      <c r="N68" s="320">
        <v>19.4</v>
      </c>
      <c r="O68" s="320">
        <v>158.4</v>
      </c>
      <c r="P68" s="320">
        <v>151.2</v>
      </c>
      <c r="Q68" s="320">
        <v>7.2</v>
      </c>
      <c r="R68" s="320">
        <v>20.1</v>
      </c>
      <c r="S68" s="320">
        <v>161.5</v>
      </c>
      <c r="T68" s="320">
        <v>153</v>
      </c>
      <c r="U68" s="320">
        <v>8.5</v>
      </c>
      <c r="V68" s="400" t="s">
        <v>303</v>
      </c>
      <c r="W68" s="400" t="s">
        <v>303</v>
      </c>
      <c r="X68" s="400" t="s">
        <v>303</v>
      </c>
      <c r="Y68" s="400" t="s">
        <v>303</v>
      </c>
      <c r="Z68" s="320">
        <v>19.6</v>
      </c>
      <c r="AA68" s="320">
        <v>149.3</v>
      </c>
      <c r="AB68" s="320">
        <v>141.4</v>
      </c>
      <c r="AC68" s="320">
        <v>7.9</v>
      </c>
    </row>
    <row r="69" spans="1:29" ht="18.75" customHeight="1">
      <c r="A69" s="4" t="s">
        <v>418</v>
      </c>
      <c r="B69" s="4" t="s">
        <v>418</v>
      </c>
      <c r="C69" s="4"/>
      <c r="D69" s="4"/>
      <c r="E69" s="4"/>
      <c r="F69" s="4"/>
      <c r="G69" s="4"/>
      <c r="H69" s="4"/>
      <c r="I69" s="4"/>
      <c r="J69" s="4"/>
      <c r="K69" s="4"/>
      <c r="L69" s="4"/>
      <c r="M69" s="4"/>
      <c r="N69" s="4"/>
      <c r="O69" s="4"/>
      <c r="P69" s="4"/>
      <c r="Q69" s="4"/>
      <c r="R69" s="4"/>
      <c r="S69" s="4"/>
      <c r="T69" s="4"/>
      <c r="U69" s="4"/>
      <c r="V69" s="4"/>
      <c r="W69" s="4"/>
      <c r="X69" s="4"/>
      <c r="Y69" s="4"/>
      <c r="Z69" s="4"/>
      <c r="AA69" s="4"/>
      <c r="AB69" s="4"/>
      <c r="AC69" s="4"/>
    </row>
  </sheetData>
  <sheetProtection/>
  <mergeCells count="34">
    <mergeCell ref="A3:AC3"/>
    <mergeCell ref="AC7:AC9"/>
    <mergeCell ref="W7:W9"/>
    <mergeCell ref="X7:X9"/>
    <mergeCell ref="Y7:Y9"/>
    <mergeCell ref="Z7:Z9"/>
    <mergeCell ref="AA7:AA9"/>
    <mergeCell ref="AB7:AB9"/>
    <mergeCell ref="Q7:Q9"/>
    <mergeCell ref="R7:R9"/>
    <mergeCell ref="S7:S9"/>
    <mergeCell ref="T7:T9"/>
    <mergeCell ref="U7:U9"/>
    <mergeCell ref="V7:V9"/>
    <mergeCell ref="K7:K9"/>
    <mergeCell ref="L7:L9"/>
    <mergeCell ref="M7:M9"/>
    <mergeCell ref="N7:N9"/>
    <mergeCell ref="O7:O9"/>
    <mergeCell ref="P7:P9"/>
    <mergeCell ref="E7:E9"/>
    <mergeCell ref="F7:F9"/>
    <mergeCell ref="G7:G9"/>
    <mergeCell ref="H7:H9"/>
    <mergeCell ref="I7:I9"/>
    <mergeCell ref="J7:J9"/>
    <mergeCell ref="B7:B9"/>
    <mergeCell ref="C7:C9"/>
    <mergeCell ref="D7:D9"/>
    <mergeCell ref="B6:E6"/>
    <mergeCell ref="F6:I6"/>
    <mergeCell ref="B5:U5"/>
    <mergeCell ref="V5:Y6"/>
    <mergeCell ref="Z5:AC6"/>
  </mergeCells>
  <printOptions horizontalCentered="1" verticalCentered="1"/>
  <pageMargins left="0.5118110236220472" right="0.31496062992125984" top="0.15748031496062992" bottom="0.15748031496062992" header="0" footer="0"/>
  <pageSetup horizontalDpi="600" verticalDpi="600" orientation="landscape" paperSize="8" scale="65" r:id="rId2"/>
  <drawing r:id="rId1"/>
</worksheet>
</file>

<file path=xl/worksheets/sheet11.xml><?xml version="1.0" encoding="utf-8"?>
<worksheet xmlns="http://schemas.openxmlformats.org/spreadsheetml/2006/main" xmlns:r="http://schemas.openxmlformats.org/officeDocument/2006/relationships">
  <dimension ref="A1:AC69"/>
  <sheetViews>
    <sheetView zoomScalePageLayoutView="0" workbookViewId="0" topLeftCell="T1">
      <selection activeCell="AC1" sqref="AC1"/>
    </sheetView>
  </sheetViews>
  <sheetFormatPr defaultColWidth="8.796875" defaultRowHeight="18.75" customHeight="1"/>
  <cols>
    <col min="1" max="1" width="13.09765625" style="0" customWidth="1"/>
    <col min="2" max="16384" width="8.09765625" style="0" customWidth="1"/>
  </cols>
  <sheetData>
    <row r="1" spans="1:29" ht="18.75" customHeight="1">
      <c r="A1" s="38" t="s">
        <v>464</v>
      </c>
      <c r="AC1" s="39" t="s">
        <v>465</v>
      </c>
    </row>
    <row r="3" spans="1:29" ht="18.75" customHeight="1">
      <c r="A3" s="174" t="s">
        <v>459</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row>
    <row r="4" spans="1:29" ht="18.75" customHeight="1" thickBot="1">
      <c r="A4" s="4" t="s">
        <v>408</v>
      </c>
      <c r="B4" s="4"/>
      <c r="C4" s="4"/>
      <c r="D4" s="4"/>
      <c r="E4" s="4"/>
      <c r="F4" s="4"/>
      <c r="G4" s="4"/>
      <c r="H4" s="4"/>
      <c r="I4" s="4"/>
      <c r="J4" s="4"/>
      <c r="K4" s="4"/>
      <c r="L4" s="4"/>
      <c r="M4" s="4"/>
      <c r="N4" s="4"/>
      <c r="O4" s="4"/>
      <c r="P4" s="4"/>
      <c r="Q4" s="4"/>
      <c r="R4" s="4"/>
      <c r="S4" s="4"/>
      <c r="T4" s="4"/>
      <c r="U4" s="4"/>
      <c r="V4" s="4"/>
      <c r="W4" s="4"/>
      <c r="X4" s="4"/>
      <c r="Y4" s="4"/>
      <c r="Z4" s="4"/>
      <c r="AA4" s="4"/>
      <c r="AB4" s="4"/>
      <c r="AC4" s="64" t="s">
        <v>458</v>
      </c>
    </row>
    <row r="5" spans="1:29" ht="18.75" customHeight="1">
      <c r="A5" s="398" t="s">
        <v>406</v>
      </c>
      <c r="B5" s="195" t="s">
        <v>73</v>
      </c>
      <c r="C5" s="214"/>
      <c r="D5" s="214"/>
      <c r="E5" s="202"/>
      <c r="F5" s="195" t="s">
        <v>452</v>
      </c>
      <c r="G5" s="214"/>
      <c r="H5" s="214"/>
      <c r="I5" s="202"/>
      <c r="J5" s="221" t="s">
        <v>451</v>
      </c>
      <c r="K5" s="222"/>
      <c r="L5" s="222"/>
      <c r="M5" s="222"/>
      <c r="N5" s="222"/>
      <c r="O5" s="222"/>
      <c r="P5" s="222"/>
      <c r="Q5" s="222"/>
      <c r="R5" s="222"/>
      <c r="S5" s="222"/>
      <c r="T5" s="222"/>
      <c r="U5" s="222"/>
      <c r="V5" s="222"/>
      <c r="W5" s="222"/>
      <c r="X5" s="222"/>
      <c r="Y5" s="222"/>
      <c r="Z5" s="222"/>
      <c r="AA5" s="222"/>
      <c r="AB5" s="222"/>
      <c r="AC5" s="222"/>
    </row>
    <row r="6" spans="1:29" ht="18.75" customHeight="1">
      <c r="A6" s="414"/>
      <c r="B6" s="197"/>
      <c r="C6" s="205"/>
      <c r="D6" s="205"/>
      <c r="E6" s="206"/>
      <c r="F6" s="197"/>
      <c r="G6" s="205"/>
      <c r="H6" s="205"/>
      <c r="I6" s="206"/>
      <c r="J6" s="249" t="s">
        <v>444</v>
      </c>
      <c r="K6" s="250"/>
      <c r="L6" s="250"/>
      <c r="M6" s="251"/>
      <c r="N6" s="249" t="s">
        <v>386</v>
      </c>
      <c r="O6" s="250"/>
      <c r="P6" s="250"/>
      <c r="Q6" s="251"/>
      <c r="R6" s="249" t="s">
        <v>443</v>
      </c>
      <c r="S6" s="250"/>
      <c r="T6" s="250"/>
      <c r="U6" s="251"/>
      <c r="V6" s="249" t="s">
        <v>442</v>
      </c>
      <c r="W6" s="250"/>
      <c r="X6" s="250"/>
      <c r="Y6" s="251"/>
      <c r="Z6" s="249" t="s">
        <v>383</v>
      </c>
      <c r="AA6" s="250"/>
      <c r="AB6" s="250"/>
      <c r="AC6" s="250"/>
    </row>
    <row r="7" spans="1:29" ht="18.75" customHeight="1">
      <c r="A7" s="414"/>
      <c r="B7" s="395" t="s">
        <v>441</v>
      </c>
      <c r="C7" s="395" t="s">
        <v>440</v>
      </c>
      <c r="D7" s="395" t="s">
        <v>439</v>
      </c>
      <c r="E7" s="395" t="s">
        <v>438</v>
      </c>
      <c r="F7" s="395" t="s">
        <v>441</v>
      </c>
      <c r="G7" s="395" t="s">
        <v>440</v>
      </c>
      <c r="H7" s="395" t="s">
        <v>439</v>
      </c>
      <c r="I7" s="395" t="s">
        <v>438</v>
      </c>
      <c r="J7" s="395" t="s">
        <v>441</v>
      </c>
      <c r="K7" s="395" t="s">
        <v>440</v>
      </c>
      <c r="L7" s="395" t="s">
        <v>439</v>
      </c>
      <c r="M7" s="395" t="s">
        <v>438</v>
      </c>
      <c r="N7" s="395" t="s">
        <v>441</v>
      </c>
      <c r="O7" s="395" t="s">
        <v>440</v>
      </c>
      <c r="P7" s="395" t="s">
        <v>439</v>
      </c>
      <c r="Q7" s="395" t="s">
        <v>438</v>
      </c>
      <c r="R7" s="395" t="s">
        <v>441</v>
      </c>
      <c r="S7" s="395" t="s">
        <v>440</v>
      </c>
      <c r="T7" s="395" t="s">
        <v>439</v>
      </c>
      <c r="U7" s="395" t="s">
        <v>438</v>
      </c>
      <c r="V7" s="395" t="s">
        <v>441</v>
      </c>
      <c r="W7" s="395" t="s">
        <v>440</v>
      </c>
      <c r="X7" s="395" t="s">
        <v>439</v>
      </c>
      <c r="Y7" s="395" t="s">
        <v>438</v>
      </c>
      <c r="Z7" s="395" t="s">
        <v>441</v>
      </c>
      <c r="AA7" s="395" t="s">
        <v>440</v>
      </c>
      <c r="AB7" s="395" t="s">
        <v>439</v>
      </c>
      <c r="AC7" s="289" t="s">
        <v>438</v>
      </c>
    </row>
    <row r="8" spans="1:29" ht="18.75" customHeight="1">
      <c r="A8" s="59" t="s">
        <v>437</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341"/>
    </row>
    <row r="9" spans="1:29" ht="18.75" customHeight="1">
      <c r="A9" s="413" t="s">
        <v>436</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13"/>
    </row>
    <row r="10" spans="1:29" ht="18.75" customHeight="1">
      <c r="A10" s="69" t="s">
        <v>377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29" ht="18.75" customHeight="1">
      <c r="A11" s="72" t="s">
        <v>373</v>
      </c>
      <c r="B11" s="346">
        <v>21.1</v>
      </c>
      <c r="C11" s="346">
        <v>156.4</v>
      </c>
      <c r="D11" s="346">
        <v>148.3</v>
      </c>
      <c r="E11" s="346">
        <v>8.1</v>
      </c>
      <c r="F11" s="346">
        <v>18.8</v>
      </c>
      <c r="G11" s="346">
        <v>143.5</v>
      </c>
      <c r="H11" s="346">
        <v>136.4</v>
      </c>
      <c r="I11" s="346">
        <v>7.1</v>
      </c>
      <c r="J11" s="346">
        <v>20.3</v>
      </c>
      <c r="K11" s="346">
        <v>155.6</v>
      </c>
      <c r="L11" s="346">
        <v>149.6</v>
      </c>
      <c r="M11" s="346">
        <v>6</v>
      </c>
      <c r="N11" s="346">
        <v>21.2</v>
      </c>
      <c r="O11" s="346">
        <v>164.1</v>
      </c>
      <c r="P11" s="346">
        <v>161.3</v>
      </c>
      <c r="Q11" s="346">
        <v>2.8</v>
      </c>
      <c r="R11" s="346">
        <v>20.7</v>
      </c>
      <c r="S11" s="346">
        <v>155.4</v>
      </c>
      <c r="T11" s="346">
        <v>151.9</v>
      </c>
      <c r="U11" s="346">
        <v>3.5</v>
      </c>
      <c r="V11" s="346">
        <v>19.4</v>
      </c>
      <c r="W11" s="346">
        <v>148.2</v>
      </c>
      <c r="X11" s="346">
        <v>145.4</v>
      </c>
      <c r="Y11" s="346">
        <v>2.8</v>
      </c>
      <c r="Z11" s="346">
        <v>20</v>
      </c>
      <c r="AA11" s="346">
        <v>156.7</v>
      </c>
      <c r="AB11" s="346">
        <v>145.4</v>
      </c>
      <c r="AC11" s="346">
        <v>11.3</v>
      </c>
    </row>
    <row r="12" spans="1:29" ht="18.75" customHeight="1">
      <c r="A12" s="411" t="s">
        <v>432</v>
      </c>
      <c r="B12" s="346">
        <v>21.2</v>
      </c>
      <c r="C12" s="346">
        <v>159.5</v>
      </c>
      <c r="D12" s="346">
        <v>152</v>
      </c>
      <c r="E12" s="346">
        <v>7.5</v>
      </c>
      <c r="F12" s="346">
        <v>19.1</v>
      </c>
      <c r="G12" s="346">
        <v>144.2</v>
      </c>
      <c r="H12" s="346">
        <v>136.8</v>
      </c>
      <c r="I12" s="346">
        <v>7.4</v>
      </c>
      <c r="J12" s="346">
        <v>20.2</v>
      </c>
      <c r="K12" s="346">
        <v>154.5</v>
      </c>
      <c r="L12" s="346">
        <v>148.3</v>
      </c>
      <c r="M12" s="346">
        <v>6.2</v>
      </c>
      <c r="N12" s="346">
        <v>20.9</v>
      </c>
      <c r="O12" s="346">
        <v>160.7</v>
      </c>
      <c r="P12" s="346">
        <v>157.9</v>
      </c>
      <c r="Q12" s="346">
        <v>2.8</v>
      </c>
      <c r="R12" s="346">
        <v>20.7</v>
      </c>
      <c r="S12" s="346">
        <v>153.8</v>
      </c>
      <c r="T12" s="346">
        <v>150.5</v>
      </c>
      <c r="U12" s="346">
        <v>3.3</v>
      </c>
      <c r="V12" s="346">
        <v>19.2</v>
      </c>
      <c r="W12" s="346">
        <v>145.1</v>
      </c>
      <c r="X12" s="346">
        <v>142.3</v>
      </c>
      <c r="Y12" s="346">
        <v>2.8</v>
      </c>
      <c r="Z12" s="346">
        <v>20</v>
      </c>
      <c r="AA12" s="346">
        <v>157.8</v>
      </c>
      <c r="AB12" s="346">
        <v>146.2</v>
      </c>
      <c r="AC12" s="346">
        <v>11.6</v>
      </c>
    </row>
    <row r="13" spans="1:29" ht="18.75" customHeight="1">
      <c r="A13" s="407" t="s">
        <v>431</v>
      </c>
      <c r="B13" s="331">
        <f>AVERAGE(B15:B18,B20:B23,B25:B28)</f>
        <v>20.575</v>
      </c>
      <c r="C13" s="331">
        <v>147.8</v>
      </c>
      <c r="D13" s="331">
        <f>AVERAGE(D15:D18,D20:D23,D25:D28)</f>
        <v>140.88333333333333</v>
      </c>
      <c r="E13" s="331">
        <f>AVERAGE(E15:E18,E20:E23,E25:E28)</f>
        <v>6.858333333333333</v>
      </c>
      <c r="F13" s="331">
        <f>AVERAGE(F15:F18,F20:F23,F25:F28)</f>
        <v>19.49166666666667</v>
      </c>
      <c r="G13" s="331">
        <f>AVERAGE(G15:G18,G20:G23,G25:G28)</f>
        <v>145.51666666666665</v>
      </c>
      <c r="H13" s="331">
        <f>AVERAGE(H15:H18,H20:H23,H25:H28)</f>
        <v>138.8</v>
      </c>
      <c r="I13" s="331">
        <f>AVERAGE(I15:I18,I20:I23,I25:I28)</f>
        <v>6.716666666666666</v>
      </c>
      <c r="J13" s="331">
        <f>AVERAGE(J15:J18,J20:J23,J25:J28)</f>
        <v>19.849999999999998</v>
      </c>
      <c r="K13" s="331">
        <f>AVERAGE(K15:K18,K20:K23,K25:K28)</f>
        <v>149.96666666666667</v>
      </c>
      <c r="L13" s="331">
        <f>AVERAGE(L15:L18,L20:L23,L25:L28)</f>
        <v>142.51666666666668</v>
      </c>
      <c r="M13" s="331">
        <f>AVERAGE(M15:M18,M20:M23,M25:M28)</f>
        <v>7.45</v>
      </c>
      <c r="N13" s="331">
        <f>AVERAGE(N15:N18,N20:N23,N25:N28)</f>
        <v>21.349999999999998</v>
      </c>
      <c r="O13" s="331">
        <f>AVERAGE(O15:O18,O20:O23,O25:O28)</f>
        <v>155.51666666666668</v>
      </c>
      <c r="P13" s="331">
        <f>AVERAGE(P15:P18,P20:P23,P25:P28)</f>
        <v>148.12500000000003</v>
      </c>
      <c r="Q13" s="331">
        <f>AVERAGE(Q15:Q18,Q20:Q23,Q25:Q28)</f>
        <v>7.391666666666667</v>
      </c>
      <c r="R13" s="331">
        <f>AVERAGE(R15:R18,R20:R23,R25:R28)</f>
        <v>19.883333333333336</v>
      </c>
      <c r="S13" s="331">
        <v>158.8</v>
      </c>
      <c r="T13" s="331">
        <f>AVERAGE(T15:T18,T20:T23,T25:T28)</f>
        <v>150.05833333333337</v>
      </c>
      <c r="U13" s="331">
        <f>AVERAGE(U15:U18,U20:U23,U25:U28)</f>
        <v>8.675000000000002</v>
      </c>
      <c r="V13" s="331">
        <f>AVERAGE(V15:V18,V20:V23,V25:V28)</f>
        <v>18.68333333333333</v>
      </c>
      <c r="W13" s="331">
        <v>132</v>
      </c>
      <c r="X13" s="331">
        <f>AVERAGE(X15:X18,X20:X23,X25:X28)</f>
        <v>128.15833333333333</v>
      </c>
      <c r="Y13" s="331">
        <f>AVERAGE(Y15:Y18,Y20:Y23,Y25:Y28)</f>
        <v>3.766666666666667</v>
      </c>
      <c r="Z13" s="331">
        <f>AVERAGE(Z15:Z18,Z20:Z23,Z25:Z28)</f>
        <v>19.916666666666668</v>
      </c>
      <c r="AA13" s="331">
        <v>150.3</v>
      </c>
      <c r="AB13" s="331">
        <f>AVERAGE(AB15:AB18,AB20:AB23,AB25:AB28)</f>
        <v>142.05833333333334</v>
      </c>
      <c r="AC13" s="331">
        <f>AVERAGE(AC15:AC18,AC20:AC23,AC25:AC28)</f>
        <v>8.183333333333332</v>
      </c>
    </row>
    <row r="14" spans="1:29" ht="18.75" customHeight="1">
      <c r="A14" s="72"/>
      <c r="B14" s="65"/>
      <c r="C14" s="65"/>
      <c r="D14" s="65"/>
      <c r="E14" s="65"/>
      <c r="F14" s="65"/>
      <c r="G14" s="65"/>
      <c r="H14" s="65"/>
      <c r="I14" s="65"/>
      <c r="J14" s="65"/>
      <c r="K14" s="65"/>
      <c r="L14" s="65"/>
      <c r="M14" s="65"/>
      <c r="N14" s="65"/>
      <c r="O14" s="65"/>
      <c r="P14" s="65"/>
      <c r="Q14" s="65"/>
      <c r="R14" s="65"/>
      <c r="S14" s="65"/>
      <c r="T14" s="65"/>
      <c r="U14" s="65"/>
      <c r="V14" s="65"/>
      <c r="W14" s="412"/>
      <c r="X14" s="65"/>
      <c r="Y14" s="65"/>
      <c r="Z14" s="65"/>
      <c r="AA14" s="65"/>
      <c r="AB14" s="65"/>
      <c r="AC14" s="65"/>
    </row>
    <row r="15" spans="1:29" ht="18.75" customHeight="1">
      <c r="A15" s="72" t="s">
        <v>315</v>
      </c>
      <c r="B15" s="346">
        <v>19.6</v>
      </c>
      <c r="C15" s="325">
        <v>138.2</v>
      </c>
      <c r="D15" s="346">
        <v>130.6</v>
      </c>
      <c r="E15" s="346">
        <v>7.6</v>
      </c>
      <c r="F15" s="346">
        <v>18.1</v>
      </c>
      <c r="G15" s="325">
        <v>135.1</v>
      </c>
      <c r="H15" s="346">
        <v>129.4</v>
      </c>
      <c r="I15" s="346">
        <v>5.7</v>
      </c>
      <c r="J15" s="346">
        <v>18.5</v>
      </c>
      <c r="K15" s="325">
        <v>140.4</v>
      </c>
      <c r="L15" s="346">
        <v>133.4</v>
      </c>
      <c r="M15" s="346">
        <v>7</v>
      </c>
      <c r="N15" s="346">
        <v>21.6</v>
      </c>
      <c r="O15" s="325">
        <v>159.9</v>
      </c>
      <c r="P15" s="346">
        <v>151.9</v>
      </c>
      <c r="Q15" s="346">
        <v>8</v>
      </c>
      <c r="R15" s="346">
        <v>18.7</v>
      </c>
      <c r="S15" s="325">
        <v>150.2</v>
      </c>
      <c r="T15" s="346">
        <v>141.7</v>
      </c>
      <c r="U15" s="346">
        <v>8.5</v>
      </c>
      <c r="V15" s="346">
        <v>16</v>
      </c>
      <c r="W15" s="325">
        <v>113.9</v>
      </c>
      <c r="X15" s="346">
        <v>111.2</v>
      </c>
      <c r="Y15" s="346">
        <v>2.7</v>
      </c>
      <c r="Z15" s="346">
        <v>18.6</v>
      </c>
      <c r="AA15" s="325">
        <v>139.7</v>
      </c>
      <c r="AB15" s="346">
        <v>132.2</v>
      </c>
      <c r="AC15" s="346">
        <v>7.5</v>
      </c>
    </row>
    <row r="16" spans="1:29" ht="18.75" customHeight="1">
      <c r="A16" s="115" t="s">
        <v>370</v>
      </c>
      <c r="B16" s="346">
        <v>19.9</v>
      </c>
      <c r="C16" s="325">
        <v>141.6</v>
      </c>
      <c r="D16" s="346">
        <v>134.9</v>
      </c>
      <c r="E16" s="346">
        <v>6.7</v>
      </c>
      <c r="F16" s="346">
        <v>18</v>
      </c>
      <c r="G16" s="325">
        <v>133.7</v>
      </c>
      <c r="H16" s="346">
        <v>127.9</v>
      </c>
      <c r="I16" s="346">
        <v>5.8</v>
      </c>
      <c r="J16" s="346">
        <v>19.3</v>
      </c>
      <c r="K16" s="325">
        <v>145.5</v>
      </c>
      <c r="L16" s="346">
        <v>138.6</v>
      </c>
      <c r="M16" s="346">
        <v>6.9</v>
      </c>
      <c r="N16" s="346">
        <v>21.6</v>
      </c>
      <c r="O16" s="325">
        <v>159.4</v>
      </c>
      <c r="P16" s="346">
        <v>152.4</v>
      </c>
      <c r="Q16" s="346">
        <v>7</v>
      </c>
      <c r="R16" s="346">
        <v>19.3</v>
      </c>
      <c r="S16" s="325">
        <v>154.7</v>
      </c>
      <c r="T16" s="346">
        <v>146.7</v>
      </c>
      <c r="U16" s="346">
        <v>8</v>
      </c>
      <c r="V16" s="346">
        <v>17.6</v>
      </c>
      <c r="W16" s="325">
        <v>124</v>
      </c>
      <c r="X16" s="346">
        <v>120.6</v>
      </c>
      <c r="Y16" s="346">
        <v>3.4</v>
      </c>
      <c r="Z16" s="346">
        <v>19.4</v>
      </c>
      <c r="AA16" s="325">
        <v>144.4</v>
      </c>
      <c r="AB16" s="346">
        <v>136.9</v>
      </c>
      <c r="AC16" s="346">
        <v>7.5</v>
      </c>
    </row>
    <row r="17" spans="1:29" ht="18.75" customHeight="1">
      <c r="A17" s="115" t="s">
        <v>369</v>
      </c>
      <c r="B17" s="346">
        <v>20.2</v>
      </c>
      <c r="C17" s="325">
        <v>150.2</v>
      </c>
      <c r="D17" s="346">
        <v>142.4</v>
      </c>
      <c r="E17" s="346">
        <v>7.8</v>
      </c>
      <c r="F17" s="346">
        <v>20.9</v>
      </c>
      <c r="G17" s="325">
        <v>156.9</v>
      </c>
      <c r="H17" s="346">
        <v>149.2</v>
      </c>
      <c r="I17" s="346">
        <v>7.7</v>
      </c>
      <c r="J17" s="346">
        <v>20.5</v>
      </c>
      <c r="K17" s="325">
        <v>155.3</v>
      </c>
      <c r="L17" s="346">
        <v>148.1</v>
      </c>
      <c r="M17" s="346">
        <v>7.2</v>
      </c>
      <c r="N17" s="346">
        <v>19.8</v>
      </c>
      <c r="O17" s="325">
        <v>145.9</v>
      </c>
      <c r="P17" s="346">
        <v>138.9</v>
      </c>
      <c r="Q17" s="346">
        <v>7</v>
      </c>
      <c r="R17" s="346">
        <v>21.1</v>
      </c>
      <c r="S17" s="325">
        <v>167.4</v>
      </c>
      <c r="T17" s="346">
        <v>159.3</v>
      </c>
      <c r="U17" s="346">
        <v>8.1</v>
      </c>
      <c r="V17" s="346">
        <v>20.8</v>
      </c>
      <c r="W17" s="325">
        <v>150.7</v>
      </c>
      <c r="X17" s="346">
        <v>147.2</v>
      </c>
      <c r="Y17" s="346">
        <v>3.5</v>
      </c>
      <c r="Z17" s="346">
        <v>20.2</v>
      </c>
      <c r="AA17" s="325">
        <v>152.1</v>
      </c>
      <c r="AB17" s="346">
        <v>143.9</v>
      </c>
      <c r="AC17" s="346">
        <v>8.2</v>
      </c>
    </row>
    <row r="18" spans="1:29" ht="18.75" customHeight="1">
      <c r="A18" s="115" t="s">
        <v>368</v>
      </c>
      <c r="B18" s="346">
        <v>21.7</v>
      </c>
      <c r="C18" s="325">
        <v>156.6</v>
      </c>
      <c r="D18" s="346">
        <v>148.8</v>
      </c>
      <c r="E18" s="346">
        <v>7.8</v>
      </c>
      <c r="F18" s="346">
        <v>20.4</v>
      </c>
      <c r="G18" s="325">
        <v>155.7</v>
      </c>
      <c r="H18" s="346">
        <v>145.5</v>
      </c>
      <c r="I18" s="346">
        <v>10.2</v>
      </c>
      <c r="J18" s="346">
        <v>20.9</v>
      </c>
      <c r="K18" s="325">
        <v>159.6</v>
      </c>
      <c r="L18" s="346">
        <v>151.7</v>
      </c>
      <c r="M18" s="346">
        <v>7.9</v>
      </c>
      <c r="N18" s="346">
        <v>21.5</v>
      </c>
      <c r="O18" s="325">
        <v>159.8</v>
      </c>
      <c r="P18" s="346">
        <v>152.5</v>
      </c>
      <c r="Q18" s="346">
        <v>7.3</v>
      </c>
      <c r="R18" s="346">
        <v>21</v>
      </c>
      <c r="S18" s="325">
        <v>167.4</v>
      </c>
      <c r="T18" s="346">
        <v>158.9</v>
      </c>
      <c r="U18" s="346">
        <v>8.5</v>
      </c>
      <c r="V18" s="346">
        <v>20.8</v>
      </c>
      <c r="W18" s="325">
        <v>154.5</v>
      </c>
      <c r="X18" s="346">
        <v>148.7</v>
      </c>
      <c r="Y18" s="346">
        <v>5.8</v>
      </c>
      <c r="Z18" s="346">
        <v>20.7</v>
      </c>
      <c r="AA18" s="325">
        <v>156.7</v>
      </c>
      <c r="AB18" s="346">
        <v>148.1</v>
      </c>
      <c r="AC18" s="346">
        <v>8.6</v>
      </c>
    </row>
    <row r="19" spans="1:29" ht="18.75" customHeight="1">
      <c r="A19" s="72"/>
      <c r="B19" s="65"/>
      <c r="C19" s="65"/>
      <c r="D19" s="65"/>
      <c r="E19" s="65"/>
      <c r="F19" s="65"/>
      <c r="G19" s="65"/>
      <c r="H19" s="65"/>
      <c r="I19" s="65"/>
      <c r="J19" s="65"/>
      <c r="K19" s="65"/>
      <c r="L19" s="65"/>
      <c r="M19" s="65"/>
      <c r="N19" s="65"/>
      <c r="O19" s="65"/>
      <c r="P19" s="65"/>
      <c r="Q19" s="65"/>
      <c r="R19" s="65"/>
      <c r="S19" s="65"/>
      <c r="T19" s="65"/>
      <c r="U19" s="65"/>
      <c r="V19" s="65"/>
      <c r="W19" s="325"/>
      <c r="X19" s="65"/>
      <c r="Y19" s="65"/>
      <c r="Z19" s="65"/>
      <c r="AA19" s="65"/>
      <c r="AB19" s="65"/>
      <c r="AC19" s="65"/>
    </row>
    <row r="20" spans="1:29" ht="18.75" customHeight="1">
      <c r="A20" s="115" t="s">
        <v>367</v>
      </c>
      <c r="B20" s="346">
        <v>20</v>
      </c>
      <c r="C20" s="325">
        <v>139.5</v>
      </c>
      <c r="D20" s="346">
        <v>133.4</v>
      </c>
      <c r="E20" s="346">
        <v>6.1</v>
      </c>
      <c r="F20" s="346">
        <v>17.7</v>
      </c>
      <c r="G20" s="325">
        <v>133.9</v>
      </c>
      <c r="H20" s="346">
        <v>126.6</v>
      </c>
      <c r="I20" s="346">
        <v>7.3</v>
      </c>
      <c r="J20" s="346">
        <v>19</v>
      </c>
      <c r="K20" s="325">
        <v>144.9</v>
      </c>
      <c r="L20" s="346">
        <v>136.4</v>
      </c>
      <c r="M20" s="346">
        <v>8.5</v>
      </c>
      <c r="N20" s="346">
        <v>20.5</v>
      </c>
      <c r="O20" s="325">
        <v>153.7</v>
      </c>
      <c r="P20" s="346">
        <v>146.7</v>
      </c>
      <c r="Q20" s="346">
        <v>7</v>
      </c>
      <c r="R20" s="346">
        <v>18.4</v>
      </c>
      <c r="S20" s="325">
        <v>148.8</v>
      </c>
      <c r="T20" s="346">
        <v>139.2</v>
      </c>
      <c r="U20" s="346">
        <v>9.6</v>
      </c>
      <c r="V20" s="346">
        <v>18.5</v>
      </c>
      <c r="W20" s="325">
        <v>129</v>
      </c>
      <c r="X20" s="346">
        <v>124.2</v>
      </c>
      <c r="Y20" s="346">
        <v>4.8</v>
      </c>
      <c r="Z20" s="346">
        <v>19.2</v>
      </c>
      <c r="AA20" s="325">
        <v>146.2</v>
      </c>
      <c r="AB20" s="346">
        <v>136.5</v>
      </c>
      <c r="AC20" s="346">
        <v>9.7</v>
      </c>
    </row>
    <row r="21" spans="1:29" ht="18.75" customHeight="1">
      <c r="A21" s="115" t="s">
        <v>366</v>
      </c>
      <c r="B21" s="346">
        <v>21.1</v>
      </c>
      <c r="C21" s="325">
        <v>151.1</v>
      </c>
      <c r="D21" s="346">
        <v>144.9</v>
      </c>
      <c r="E21" s="346">
        <v>6.2</v>
      </c>
      <c r="F21" s="346">
        <v>21.1</v>
      </c>
      <c r="G21" s="325">
        <v>156</v>
      </c>
      <c r="H21" s="346">
        <v>149.2</v>
      </c>
      <c r="I21" s="346">
        <v>6.8</v>
      </c>
      <c r="J21" s="346">
        <v>20.9</v>
      </c>
      <c r="K21" s="325">
        <v>158</v>
      </c>
      <c r="L21" s="346">
        <v>150.6</v>
      </c>
      <c r="M21" s="346">
        <v>7.4</v>
      </c>
      <c r="N21" s="346">
        <v>21.3</v>
      </c>
      <c r="O21" s="325">
        <v>152.8</v>
      </c>
      <c r="P21" s="346">
        <v>146</v>
      </c>
      <c r="Q21" s="346">
        <v>6.8</v>
      </c>
      <c r="R21" s="346">
        <v>20.9</v>
      </c>
      <c r="S21" s="325">
        <v>166.4</v>
      </c>
      <c r="T21" s="346">
        <v>157.7</v>
      </c>
      <c r="U21" s="346">
        <v>8.7</v>
      </c>
      <c r="V21" s="346">
        <v>21</v>
      </c>
      <c r="W21" s="325">
        <v>149.3</v>
      </c>
      <c r="X21" s="346">
        <v>145.8</v>
      </c>
      <c r="Y21" s="346">
        <v>3.5</v>
      </c>
      <c r="Z21" s="346">
        <v>20.8</v>
      </c>
      <c r="AA21" s="325">
        <v>157.5</v>
      </c>
      <c r="AB21" s="346">
        <v>149.2</v>
      </c>
      <c r="AC21" s="346">
        <v>8.3</v>
      </c>
    </row>
    <row r="22" spans="1:29" ht="18.75" customHeight="1">
      <c r="A22" s="115" t="s">
        <v>365</v>
      </c>
      <c r="B22" s="346">
        <v>21.1</v>
      </c>
      <c r="C22" s="325">
        <v>151.7</v>
      </c>
      <c r="D22" s="346">
        <v>145.3</v>
      </c>
      <c r="E22" s="346">
        <v>6.4</v>
      </c>
      <c r="F22" s="346">
        <v>20.1</v>
      </c>
      <c r="G22" s="325">
        <v>149.8</v>
      </c>
      <c r="H22" s="346">
        <v>142.8</v>
      </c>
      <c r="I22" s="346">
        <v>7</v>
      </c>
      <c r="J22" s="346">
        <v>20.2</v>
      </c>
      <c r="K22" s="325">
        <v>151.6</v>
      </c>
      <c r="L22" s="346">
        <v>144.6</v>
      </c>
      <c r="M22" s="346">
        <v>7</v>
      </c>
      <c r="N22" s="346">
        <v>20.4</v>
      </c>
      <c r="O22" s="325">
        <v>147.9</v>
      </c>
      <c r="P22" s="346">
        <v>140.9</v>
      </c>
      <c r="Q22" s="346">
        <v>7</v>
      </c>
      <c r="R22" s="346">
        <v>20.3</v>
      </c>
      <c r="S22" s="325">
        <v>160.6</v>
      </c>
      <c r="T22" s="346">
        <v>152.9</v>
      </c>
      <c r="U22" s="346">
        <v>7.7</v>
      </c>
      <c r="V22" s="346">
        <v>19</v>
      </c>
      <c r="W22" s="325">
        <v>130.7</v>
      </c>
      <c r="X22" s="346">
        <v>127</v>
      </c>
      <c r="Y22" s="346">
        <v>3.7</v>
      </c>
      <c r="Z22" s="346">
        <v>20.6</v>
      </c>
      <c r="AA22" s="325">
        <v>155.2</v>
      </c>
      <c r="AB22" s="346">
        <v>147.4</v>
      </c>
      <c r="AC22" s="346">
        <v>7.8</v>
      </c>
    </row>
    <row r="23" spans="1:29" ht="18.75" customHeight="1">
      <c r="A23" s="115" t="s">
        <v>364</v>
      </c>
      <c r="B23" s="346">
        <v>20.7</v>
      </c>
      <c r="C23" s="325">
        <v>149.3</v>
      </c>
      <c r="D23" s="346">
        <v>142.7</v>
      </c>
      <c r="E23" s="346">
        <v>6.6</v>
      </c>
      <c r="F23" s="346">
        <v>19.5</v>
      </c>
      <c r="G23" s="325">
        <v>144.7</v>
      </c>
      <c r="H23" s="346">
        <v>138.9</v>
      </c>
      <c r="I23" s="346">
        <v>5.8</v>
      </c>
      <c r="J23" s="346">
        <v>19.5</v>
      </c>
      <c r="K23" s="325">
        <v>147.3</v>
      </c>
      <c r="L23" s="346">
        <v>139.9</v>
      </c>
      <c r="M23" s="346">
        <v>7.4</v>
      </c>
      <c r="N23" s="346">
        <v>22.1</v>
      </c>
      <c r="O23" s="325">
        <v>160.4</v>
      </c>
      <c r="P23" s="346">
        <v>150.5</v>
      </c>
      <c r="Q23" s="346">
        <v>9.9</v>
      </c>
      <c r="R23" s="346">
        <v>20.2</v>
      </c>
      <c r="S23" s="325">
        <v>159.8</v>
      </c>
      <c r="T23" s="346">
        <v>151.4</v>
      </c>
      <c r="U23" s="346">
        <v>8.4</v>
      </c>
      <c r="V23" s="346">
        <v>14.7</v>
      </c>
      <c r="W23" s="325">
        <v>103.1</v>
      </c>
      <c r="X23" s="346">
        <v>100.2</v>
      </c>
      <c r="Y23" s="346">
        <v>2.9</v>
      </c>
      <c r="Z23" s="346">
        <v>20.4</v>
      </c>
      <c r="AA23" s="325">
        <v>154</v>
      </c>
      <c r="AB23" s="346">
        <v>145.9</v>
      </c>
      <c r="AC23" s="346">
        <v>8.1</v>
      </c>
    </row>
    <row r="24" spans="1:29" ht="18.75" customHeight="1">
      <c r="A24" s="72"/>
      <c r="B24" s="65"/>
      <c r="C24" s="65"/>
      <c r="D24" s="65"/>
      <c r="E24" s="65"/>
      <c r="F24" s="65"/>
      <c r="G24" s="65"/>
      <c r="H24" s="65"/>
      <c r="I24" s="65"/>
      <c r="J24" s="65"/>
      <c r="K24" s="65"/>
      <c r="L24" s="65"/>
      <c r="M24" s="65"/>
      <c r="N24" s="65"/>
      <c r="O24" s="65"/>
      <c r="P24" s="65"/>
      <c r="Q24" s="65"/>
      <c r="R24" s="65"/>
      <c r="S24" s="65"/>
      <c r="T24" s="65"/>
      <c r="U24" s="65"/>
      <c r="V24" s="65"/>
      <c r="W24" s="325"/>
      <c r="X24" s="65"/>
      <c r="Y24" s="65"/>
      <c r="Z24" s="65"/>
      <c r="AA24" s="65"/>
      <c r="AB24" s="65"/>
      <c r="AC24" s="65"/>
    </row>
    <row r="25" spans="1:29" ht="18.75" customHeight="1">
      <c r="A25" s="115" t="s">
        <v>363</v>
      </c>
      <c r="B25" s="346">
        <v>20.4</v>
      </c>
      <c r="C25" s="325">
        <v>147.6</v>
      </c>
      <c r="D25" s="346">
        <v>141.1</v>
      </c>
      <c r="E25" s="346">
        <v>6.5</v>
      </c>
      <c r="F25" s="346">
        <v>19.3</v>
      </c>
      <c r="G25" s="325">
        <v>143.5</v>
      </c>
      <c r="H25" s="346">
        <v>137.9</v>
      </c>
      <c r="I25" s="346">
        <v>5.6</v>
      </c>
      <c r="J25" s="346">
        <v>19.8</v>
      </c>
      <c r="K25" s="325">
        <v>148.3</v>
      </c>
      <c r="L25" s="346">
        <v>141.4</v>
      </c>
      <c r="M25" s="346">
        <v>6.9</v>
      </c>
      <c r="N25" s="346">
        <v>21.5</v>
      </c>
      <c r="O25" s="325">
        <v>153.7</v>
      </c>
      <c r="P25" s="346">
        <v>147.4</v>
      </c>
      <c r="Q25" s="346">
        <v>6.3</v>
      </c>
      <c r="R25" s="346">
        <v>19.5</v>
      </c>
      <c r="S25" s="325">
        <v>154.1</v>
      </c>
      <c r="T25" s="346">
        <v>146.4</v>
      </c>
      <c r="U25" s="346">
        <v>7.7</v>
      </c>
      <c r="V25" s="346">
        <v>19.2</v>
      </c>
      <c r="W25" s="325">
        <v>135</v>
      </c>
      <c r="X25" s="346">
        <v>130.9</v>
      </c>
      <c r="Y25" s="346">
        <v>4.1</v>
      </c>
      <c r="Z25" s="346">
        <v>19.8</v>
      </c>
      <c r="AA25" s="325">
        <v>148.5</v>
      </c>
      <c r="AB25" s="346">
        <v>140.9</v>
      </c>
      <c r="AC25" s="346">
        <v>7.6</v>
      </c>
    </row>
    <row r="26" spans="1:29" ht="18.75" customHeight="1">
      <c r="A26" s="115" t="s">
        <v>435</v>
      </c>
      <c r="B26" s="346">
        <v>20.8</v>
      </c>
      <c r="C26" s="325">
        <v>147.5</v>
      </c>
      <c r="D26" s="346">
        <v>140.5</v>
      </c>
      <c r="E26" s="346">
        <v>7</v>
      </c>
      <c r="F26" s="346">
        <v>19.4</v>
      </c>
      <c r="G26" s="325">
        <v>144.8</v>
      </c>
      <c r="H26" s="346">
        <v>137.9</v>
      </c>
      <c r="I26" s="346">
        <v>6.9</v>
      </c>
      <c r="J26" s="346">
        <v>20.1</v>
      </c>
      <c r="K26" s="325">
        <v>150.4</v>
      </c>
      <c r="L26" s="346">
        <v>143.3</v>
      </c>
      <c r="M26" s="346">
        <v>7.1</v>
      </c>
      <c r="N26" s="346">
        <v>21.5</v>
      </c>
      <c r="O26" s="325">
        <v>153.9</v>
      </c>
      <c r="P26" s="346">
        <v>147</v>
      </c>
      <c r="Q26" s="346">
        <v>6.9</v>
      </c>
      <c r="R26" s="346">
        <v>19.9</v>
      </c>
      <c r="S26" s="325">
        <v>157.1</v>
      </c>
      <c r="T26" s="346">
        <v>149.4</v>
      </c>
      <c r="U26" s="346">
        <v>7.7</v>
      </c>
      <c r="V26" s="346">
        <v>19.7</v>
      </c>
      <c r="W26" s="325">
        <v>137.6</v>
      </c>
      <c r="X26" s="346">
        <v>133.9</v>
      </c>
      <c r="Y26" s="346">
        <v>3.7</v>
      </c>
      <c r="Z26" s="346">
        <v>19.9</v>
      </c>
      <c r="AA26" s="325">
        <v>150.4</v>
      </c>
      <c r="AB26" s="346">
        <v>142.2</v>
      </c>
      <c r="AC26" s="346">
        <v>8.2</v>
      </c>
    </row>
    <row r="27" spans="1:29" ht="18.75" customHeight="1">
      <c r="A27" s="115" t="s">
        <v>434</v>
      </c>
      <c r="B27" s="346">
        <v>20.9</v>
      </c>
      <c r="C27" s="325">
        <v>149</v>
      </c>
      <c r="D27" s="346">
        <v>142.4</v>
      </c>
      <c r="E27" s="346">
        <v>6.6</v>
      </c>
      <c r="F27" s="346">
        <v>19.4</v>
      </c>
      <c r="G27" s="325">
        <v>144</v>
      </c>
      <c r="H27" s="346">
        <v>138.2</v>
      </c>
      <c r="I27" s="346">
        <v>5.8</v>
      </c>
      <c r="J27" s="346">
        <v>20.1</v>
      </c>
      <c r="K27" s="325">
        <v>151.7</v>
      </c>
      <c r="L27" s="346">
        <v>144</v>
      </c>
      <c r="M27" s="346">
        <v>7.7</v>
      </c>
      <c r="N27" s="346">
        <v>22.7</v>
      </c>
      <c r="O27" s="325">
        <v>161.7</v>
      </c>
      <c r="P27" s="346">
        <v>154.4</v>
      </c>
      <c r="Q27" s="346">
        <v>7.3</v>
      </c>
      <c r="R27" s="346">
        <v>19.8</v>
      </c>
      <c r="S27" s="325">
        <v>158.1</v>
      </c>
      <c r="T27" s="346">
        <v>149.2</v>
      </c>
      <c r="U27" s="346">
        <v>8.9</v>
      </c>
      <c r="V27" s="346">
        <v>19</v>
      </c>
      <c r="W27" s="325">
        <v>133.7</v>
      </c>
      <c r="X27" s="346">
        <v>130.1</v>
      </c>
      <c r="Y27" s="346">
        <v>3.6</v>
      </c>
      <c r="Z27" s="346">
        <v>20.1</v>
      </c>
      <c r="AA27" s="325">
        <v>152.4</v>
      </c>
      <c r="AB27" s="346">
        <v>143.8</v>
      </c>
      <c r="AC27" s="346">
        <v>8.6</v>
      </c>
    </row>
    <row r="28" spans="1:29" ht="18.75" customHeight="1">
      <c r="A28" s="115" t="s">
        <v>433</v>
      </c>
      <c r="B28" s="346">
        <v>20.5</v>
      </c>
      <c r="C28" s="325">
        <v>150.6</v>
      </c>
      <c r="D28" s="346">
        <v>143.6</v>
      </c>
      <c r="E28" s="346">
        <v>7</v>
      </c>
      <c r="F28" s="346">
        <v>20</v>
      </c>
      <c r="G28" s="325">
        <v>148.1</v>
      </c>
      <c r="H28" s="346">
        <v>142.1</v>
      </c>
      <c r="I28" s="346">
        <v>6</v>
      </c>
      <c r="J28" s="346">
        <v>19.4</v>
      </c>
      <c r="K28" s="325">
        <v>146.6</v>
      </c>
      <c r="L28" s="346">
        <v>138.2</v>
      </c>
      <c r="M28" s="346">
        <v>8.4</v>
      </c>
      <c r="N28" s="346">
        <v>21.7</v>
      </c>
      <c r="O28" s="325">
        <v>157.1</v>
      </c>
      <c r="P28" s="346">
        <v>148.9</v>
      </c>
      <c r="Q28" s="346">
        <v>8.2</v>
      </c>
      <c r="R28" s="346">
        <v>19.5</v>
      </c>
      <c r="S28" s="325">
        <v>160.2</v>
      </c>
      <c r="T28" s="346">
        <v>147.9</v>
      </c>
      <c r="U28" s="346">
        <v>12.3</v>
      </c>
      <c r="V28" s="346">
        <v>17.9</v>
      </c>
      <c r="W28" s="325">
        <v>121.6</v>
      </c>
      <c r="X28" s="346">
        <v>118.1</v>
      </c>
      <c r="Y28" s="346">
        <v>3.5</v>
      </c>
      <c r="Z28" s="346">
        <v>19.3</v>
      </c>
      <c r="AA28" s="325">
        <v>145.8</v>
      </c>
      <c r="AB28" s="346">
        <v>137.7</v>
      </c>
      <c r="AC28" s="346">
        <v>8.1</v>
      </c>
    </row>
    <row r="29" spans="1:29" ht="18.75" customHeight="1">
      <c r="A29" s="115"/>
      <c r="B29" s="346"/>
      <c r="C29" s="325"/>
      <c r="D29" s="346"/>
      <c r="E29" s="346"/>
      <c r="F29" s="346"/>
      <c r="G29" s="325"/>
      <c r="H29" s="346"/>
      <c r="I29" s="346"/>
      <c r="J29" s="346"/>
      <c r="K29" s="325"/>
      <c r="L29" s="346"/>
      <c r="M29" s="346"/>
      <c r="N29" s="346"/>
      <c r="O29" s="325"/>
      <c r="P29" s="346"/>
      <c r="Q29" s="346"/>
      <c r="R29" s="346"/>
      <c r="S29" s="325"/>
      <c r="T29" s="346"/>
      <c r="U29" s="346"/>
      <c r="V29" s="346"/>
      <c r="W29" s="325"/>
      <c r="X29" s="346"/>
      <c r="Y29" s="346"/>
      <c r="Z29" s="346"/>
      <c r="AA29" s="325"/>
      <c r="AB29" s="346"/>
      <c r="AC29" s="346"/>
    </row>
    <row r="30" spans="1:29" ht="18.75" customHeight="1">
      <c r="A30" s="69" t="s">
        <v>3</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row>
    <row r="31" spans="1:29" ht="18.75" customHeight="1">
      <c r="A31" s="72" t="s">
        <v>373</v>
      </c>
      <c r="B31" s="346">
        <v>21.1</v>
      </c>
      <c r="C31" s="346">
        <v>164.8</v>
      </c>
      <c r="D31" s="346">
        <v>155.5</v>
      </c>
      <c r="E31" s="346">
        <v>9.3</v>
      </c>
      <c r="F31" s="346">
        <v>20.6</v>
      </c>
      <c r="G31" s="346">
        <v>161.9</v>
      </c>
      <c r="H31" s="346">
        <v>148.5</v>
      </c>
      <c r="I31" s="346">
        <v>13.4</v>
      </c>
      <c r="J31" s="346">
        <v>20.6</v>
      </c>
      <c r="K31" s="346">
        <v>164.2</v>
      </c>
      <c r="L31" s="346">
        <v>155</v>
      </c>
      <c r="M31" s="346">
        <v>9.2</v>
      </c>
      <c r="N31" s="346">
        <v>22.6</v>
      </c>
      <c r="O31" s="346">
        <v>177.4</v>
      </c>
      <c r="P31" s="346">
        <v>172.6</v>
      </c>
      <c r="Q31" s="346">
        <v>4.8</v>
      </c>
      <c r="R31" s="346">
        <v>20.7</v>
      </c>
      <c r="S31" s="346">
        <v>158.2</v>
      </c>
      <c r="T31" s="346">
        <v>153.3</v>
      </c>
      <c r="U31" s="346">
        <v>4.9</v>
      </c>
      <c r="V31" s="346">
        <v>20.2</v>
      </c>
      <c r="W31" s="346">
        <v>156.3</v>
      </c>
      <c r="X31" s="346">
        <v>152.6</v>
      </c>
      <c r="Y31" s="346">
        <v>3.7</v>
      </c>
      <c r="Z31" s="346">
        <v>20.2</v>
      </c>
      <c r="AA31" s="346">
        <v>166.2</v>
      </c>
      <c r="AB31" s="346">
        <v>151.6</v>
      </c>
      <c r="AC31" s="346">
        <v>14.6</v>
      </c>
    </row>
    <row r="32" spans="1:29" ht="18.75" customHeight="1">
      <c r="A32" s="411" t="s">
        <v>432</v>
      </c>
      <c r="B32" s="346">
        <v>21.2</v>
      </c>
      <c r="C32" s="346">
        <v>167.8</v>
      </c>
      <c r="D32" s="346">
        <v>159</v>
      </c>
      <c r="E32" s="346">
        <v>8.8</v>
      </c>
      <c r="F32" s="346">
        <v>20.4</v>
      </c>
      <c r="G32" s="346">
        <v>159.6</v>
      </c>
      <c r="H32" s="346">
        <v>146.9</v>
      </c>
      <c r="I32" s="346">
        <v>12.7</v>
      </c>
      <c r="J32" s="346">
        <v>20.7</v>
      </c>
      <c r="K32" s="346">
        <v>164.1</v>
      </c>
      <c r="L32" s="346">
        <v>154.7</v>
      </c>
      <c r="M32" s="346">
        <v>9.4</v>
      </c>
      <c r="N32" s="346">
        <v>23.7</v>
      </c>
      <c r="O32" s="346">
        <v>185</v>
      </c>
      <c r="P32" s="346">
        <v>180</v>
      </c>
      <c r="Q32" s="346">
        <v>5</v>
      </c>
      <c r="R32" s="346">
        <v>20.5</v>
      </c>
      <c r="S32" s="346">
        <v>156.1</v>
      </c>
      <c r="T32" s="346">
        <v>151.5</v>
      </c>
      <c r="U32" s="346">
        <v>4.6</v>
      </c>
      <c r="V32" s="346">
        <v>20.2</v>
      </c>
      <c r="W32" s="346">
        <v>153.2</v>
      </c>
      <c r="X32" s="346">
        <v>149.5</v>
      </c>
      <c r="Y32" s="346">
        <v>3.7</v>
      </c>
      <c r="Z32" s="346">
        <v>20.2</v>
      </c>
      <c r="AA32" s="346">
        <v>166.9</v>
      </c>
      <c r="AB32" s="346">
        <v>152.1</v>
      </c>
      <c r="AC32" s="346">
        <v>14.8</v>
      </c>
    </row>
    <row r="33" spans="1:29" ht="18.75" customHeight="1">
      <c r="A33" s="407" t="s">
        <v>431</v>
      </c>
      <c r="B33" s="331">
        <f>AVERAGE(B35:B38,B40:B43,B45:B48)</f>
        <v>20.833333333333332</v>
      </c>
      <c r="C33" s="331">
        <f>AVERAGE(C35:C38,C40:C43,C45:C48)</f>
        <v>159.92499999999998</v>
      </c>
      <c r="D33" s="331">
        <f>AVERAGE(D35:D38,D40:D43,D45:D48)</f>
        <v>150.4166666666667</v>
      </c>
      <c r="E33" s="331">
        <f>AVERAGE(E35:E38,E40:E43,E45:E48)</f>
        <v>9.508333333333333</v>
      </c>
      <c r="F33" s="331">
        <f>AVERAGE(F35:F38,F40:F43,F45:F48)</f>
        <v>19.9</v>
      </c>
      <c r="G33" s="331">
        <v>155</v>
      </c>
      <c r="H33" s="331">
        <f>AVERAGE(H35:H38,H40:H43,H45:H48)</f>
        <v>146.525</v>
      </c>
      <c r="I33" s="331">
        <f>AVERAGE(I35:I38,I40:I43,I45:I48)</f>
        <v>8.525</v>
      </c>
      <c r="J33" s="331">
        <f>AVERAGE(J35:J38,J40:J43,J45:J48)</f>
        <v>20.083333333333332</v>
      </c>
      <c r="K33" s="331">
        <f>AVERAGE(K35:K38,K40:K43,K45:K48)</f>
        <v>158.24166666666665</v>
      </c>
      <c r="L33" s="331">
        <f>AVERAGE(L35:L38,L40:L43,L45:L48)</f>
        <v>148.00833333333333</v>
      </c>
      <c r="M33" s="331">
        <f>AVERAGE(M35:M38,M40:M43,M45:M48)</f>
        <v>10.233333333333333</v>
      </c>
      <c r="N33" s="331">
        <f>AVERAGE(N35:N38,N40:N43,N45:N48)</f>
        <v>23.475000000000005</v>
      </c>
      <c r="O33" s="331">
        <f>AVERAGE(O35:O38,O40:O43,O45:O48)</f>
        <v>180.9333333333333</v>
      </c>
      <c r="P33" s="331">
        <f>AVERAGE(P35:P38,P40:P43,P45:P48)</f>
        <v>171.21666666666667</v>
      </c>
      <c r="Q33" s="331">
        <f>AVERAGE(Q35:Q38,Q40:Q43,Q45:Q48)</f>
        <v>9.716666666666667</v>
      </c>
      <c r="R33" s="331">
        <f>AVERAGE(R35:R38,R40:R43,R45:R48)</f>
        <v>19.741666666666667</v>
      </c>
      <c r="S33" s="331">
        <f>AVERAGE(S35:S38,S40:S43,S45:S48)</f>
        <v>162.00833333333335</v>
      </c>
      <c r="T33" s="331">
        <f>AVERAGE(T35:T38,T40:T43,T45:T48)</f>
        <v>149.6</v>
      </c>
      <c r="U33" s="331">
        <f>AVERAGE(U35:U38,U40:U43,U45:U48)</f>
        <v>12.408333333333331</v>
      </c>
      <c r="V33" s="331">
        <f>AVERAGE(V35:V38,V40:V43,V45:V48)</f>
        <v>18.7</v>
      </c>
      <c r="W33" s="331">
        <f>AVERAGE(W35:W38,W40:W43,W45:W48)</f>
        <v>142.33333333333334</v>
      </c>
      <c r="X33" s="331">
        <f>AVERAGE(X35:X38,X40:X43,X45:X48)</f>
        <v>136.23333333333332</v>
      </c>
      <c r="Y33" s="331">
        <f>AVERAGE(Y35:Y38,Y40:Y43,Y45:Y48)</f>
        <v>6.099999999999999</v>
      </c>
      <c r="Z33" s="331">
        <f>AVERAGE(Z35:Z38,Z40:Z43,Z45:Z48)</f>
        <v>20.01666666666667</v>
      </c>
      <c r="AA33" s="331">
        <f>AVERAGE(AA35:AA38,AA40:AA43,AA45:AA48)</f>
        <v>158.26666666666668</v>
      </c>
      <c r="AB33" s="331">
        <f>AVERAGE(AB35:AB38,AB40:AB43,AB45:AB48)</f>
        <v>147.31666666666666</v>
      </c>
      <c r="AC33" s="331">
        <f>AVERAGE(AC35:AC38,AC40:AC43,AC45:AC48)</f>
        <v>10.949999999999998</v>
      </c>
    </row>
    <row r="34" spans="1:29" ht="18.75" customHeight="1">
      <c r="A34" s="72"/>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row>
    <row r="35" spans="1:29" ht="18.75" customHeight="1">
      <c r="A35" s="72" t="s">
        <v>315</v>
      </c>
      <c r="B35" s="346">
        <v>19.4</v>
      </c>
      <c r="C35" s="325">
        <v>147.1</v>
      </c>
      <c r="D35" s="346">
        <v>135.9</v>
      </c>
      <c r="E35" s="346">
        <v>11.2</v>
      </c>
      <c r="F35" s="346">
        <v>18.3</v>
      </c>
      <c r="G35" s="325">
        <v>143.3</v>
      </c>
      <c r="H35" s="346">
        <v>135.5</v>
      </c>
      <c r="I35" s="346">
        <v>7.8</v>
      </c>
      <c r="J35" s="346">
        <v>18.9</v>
      </c>
      <c r="K35" s="325">
        <v>148.3</v>
      </c>
      <c r="L35" s="346">
        <v>138.9</v>
      </c>
      <c r="M35" s="346">
        <v>9.4</v>
      </c>
      <c r="N35" s="346">
        <v>23.7</v>
      </c>
      <c r="O35" s="325">
        <v>187.5</v>
      </c>
      <c r="P35" s="346">
        <v>176.2</v>
      </c>
      <c r="Q35" s="346">
        <v>11.3</v>
      </c>
      <c r="R35" s="346">
        <v>18.8</v>
      </c>
      <c r="S35" s="325">
        <v>154.2</v>
      </c>
      <c r="T35" s="346">
        <v>142.6</v>
      </c>
      <c r="U35" s="346">
        <v>11.6</v>
      </c>
      <c r="V35" s="346">
        <v>16.2</v>
      </c>
      <c r="W35" s="325">
        <v>121.9</v>
      </c>
      <c r="X35" s="346">
        <v>117.4</v>
      </c>
      <c r="Y35" s="346">
        <v>4.5</v>
      </c>
      <c r="Z35" s="346">
        <v>19</v>
      </c>
      <c r="AA35" s="325">
        <v>148.3</v>
      </c>
      <c r="AB35" s="346">
        <v>138.3</v>
      </c>
      <c r="AC35" s="346">
        <v>10</v>
      </c>
    </row>
    <row r="36" spans="1:29" ht="18.75" customHeight="1">
      <c r="A36" s="115" t="s">
        <v>370</v>
      </c>
      <c r="B36" s="346">
        <v>20</v>
      </c>
      <c r="C36" s="325">
        <v>151.6</v>
      </c>
      <c r="D36" s="346">
        <v>141.8</v>
      </c>
      <c r="E36" s="346">
        <v>9.8</v>
      </c>
      <c r="F36" s="346">
        <v>18.3</v>
      </c>
      <c r="G36" s="325">
        <v>143</v>
      </c>
      <c r="H36" s="346">
        <v>134.9</v>
      </c>
      <c r="I36" s="346">
        <v>8.1</v>
      </c>
      <c r="J36" s="346">
        <v>19.6</v>
      </c>
      <c r="K36" s="325">
        <v>153.3</v>
      </c>
      <c r="L36" s="346">
        <v>143.9</v>
      </c>
      <c r="M36" s="346">
        <v>9.4</v>
      </c>
      <c r="N36" s="346">
        <v>23.7</v>
      </c>
      <c r="O36" s="325">
        <v>185.8</v>
      </c>
      <c r="P36" s="346">
        <v>176.9</v>
      </c>
      <c r="Q36" s="346">
        <v>8.9</v>
      </c>
      <c r="R36" s="346">
        <v>19.5</v>
      </c>
      <c r="S36" s="325">
        <v>159</v>
      </c>
      <c r="T36" s="346">
        <v>147</v>
      </c>
      <c r="U36" s="346">
        <v>12</v>
      </c>
      <c r="V36" s="346">
        <v>17.2</v>
      </c>
      <c r="W36" s="325">
        <v>130.2</v>
      </c>
      <c r="X36" s="346">
        <v>124.5</v>
      </c>
      <c r="Y36" s="346">
        <v>5.7</v>
      </c>
      <c r="Z36" s="346">
        <v>19.6</v>
      </c>
      <c r="AA36" s="325">
        <v>153.3</v>
      </c>
      <c r="AB36" s="346">
        <v>143.4</v>
      </c>
      <c r="AC36" s="346">
        <v>9.9</v>
      </c>
    </row>
    <row r="37" spans="1:29" ht="18.75" customHeight="1">
      <c r="A37" s="115" t="s">
        <v>369</v>
      </c>
      <c r="B37" s="346">
        <v>20.6</v>
      </c>
      <c r="C37" s="325">
        <v>166.2</v>
      </c>
      <c r="D37" s="346">
        <v>154.9</v>
      </c>
      <c r="E37" s="346">
        <v>11.3</v>
      </c>
      <c r="F37" s="346">
        <v>21.7</v>
      </c>
      <c r="G37" s="325">
        <v>170.1</v>
      </c>
      <c r="H37" s="346">
        <v>160.1</v>
      </c>
      <c r="I37" s="346">
        <v>10</v>
      </c>
      <c r="J37" s="346">
        <v>20.9</v>
      </c>
      <c r="K37" s="325">
        <v>164.4</v>
      </c>
      <c r="L37" s="346">
        <v>154.3</v>
      </c>
      <c r="M37" s="346">
        <v>10.1</v>
      </c>
      <c r="N37" s="346">
        <v>21.8</v>
      </c>
      <c r="O37" s="325">
        <v>170.4</v>
      </c>
      <c r="P37" s="346">
        <v>160.2</v>
      </c>
      <c r="Q37" s="346">
        <v>10.2</v>
      </c>
      <c r="R37" s="346">
        <v>21.1</v>
      </c>
      <c r="S37" s="325">
        <v>172.1</v>
      </c>
      <c r="T37" s="346">
        <v>159.8</v>
      </c>
      <c r="U37" s="346">
        <v>12.3</v>
      </c>
      <c r="V37" s="346">
        <v>21.2</v>
      </c>
      <c r="W37" s="325">
        <v>162.6</v>
      </c>
      <c r="X37" s="346">
        <v>157</v>
      </c>
      <c r="Y37" s="346">
        <v>5.6</v>
      </c>
      <c r="Z37" s="346">
        <v>20.6</v>
      </c>
      <c r="AA37" s="325">
        <v>161.8</v>
      </c>
      <c r="AB37" s="346">
        <v>151</v>
      </c>
      <c r="AC37" s="346">
        <v>10.8</v>
      </c>
    </row>
    <row r="38" spans="1:29" ht="18.75" customHeight="1">
      <c r="A38" s="115" t="s">
        <v>368</v>
      </c>
      <c r="B38" s="346">
        <v>22.1</v>
      </c>
      <c r="C38" s="325">
        <v>169.1</v>
      </c>
      <c r="D38" s="346">
        <v>158.4</v>
      </c>
      <c r="E38" s="346">
        <v>10.7</v>
      </c>
      <c r="F38" s="346">
        <v>21</v>
      </c>
      <c r="G38" s="325">
        <v>168.4</v>
      </c>
      <c r="H38" s="346">
        <v>155.6</v>
      </c>
      <c r="I38" s="346">
        <v>12.8</v>
      </c>
      <c r="J38" s="346">
        <v>21</v>
      </c>
      <c r="K38" s="325">
        <v>167.6</v>
      </c>
      <c r="L38" s="346">
        <v>156.2</v>
      </c>
      <c r="M38" s="346">
        <v>11.4</v>
      </c>
      <c r="N38" s="346">
        <v>23.9</v>
      </c>
      <c r="O38" s="325">
        <v>189.5</v>
      </c>
      <c r="P38" s="346">
        <v>179</v>
      </c>
      <c r="Q38" s="346">
        <v>10.5</v>
      </c>
      <c r="R38" s="346">
        <v>20.9</v>
      </c>
      <c r="S38" s="325">
        <v>171.2</v>
      </c>
      <c r="T38" s="346">
        <v>158.3</v>
      </c>
      <c r="U38" s="346">
        <v>12.9</v>
      </c>
      <c r="V38" s="346">
        <v>20.9</v>
      </c>
      <c r="W38" s="325">
        <v>163.3</v>
      </c>
      <c r="X38" s="346">
        <v>154.2</v>
      </c>
      <c r="Y38" s="346">
        <v>9.1</v>
      </c>
      <c r="Z38" s="346">
        <v>20.6</v>
      </c>
      <c r="AA38" s="325">
        <v>163.9</v>
      </c>
      <c r="AB38" s="346">
        <v>152.2</v>
      </c>
      <c r="AC38" s="346">
        <v>11.7</v>
      </c>
    </row>
    <row r="39" spans="1:29" ht="18.75" customHeight="1">
      <c r="A39" s="72"/>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row>
    <row r="40" spans="1:29" ht="18.75" customHeight="1">
      <c r="A40" s="115" t="s">
        <v>367</v>
      </c>
      <c r="B40" s="346">
        <v>19.9</v>
      </c>
      <c r="C40" s="325">
        <v>149.3</v>
      </c>
      <c r="D40" s="346">
        <v>140.1</v>
      </c>
      <c r="E40" s="346">
        <v>9.2</v>
      </c>
      <c r="F40" s="346">
        <v>18</v>
      </c>
      <c r="G40" s="325">
        <v>141.9</v>
      </c>
      <c r="H40" s="346">
        <v>133.4</v>
      </c>
      <c r="I40" s="346">
        <v>8.5</v>
      </c>
      <c r="J40" s="346">
        <v>19.2</v>
      </c>
      <c r="K40" s="325">
        <v>153.8</v>
      </c>
      <c r="L40" s="346">
        <v>141.7</v>
      </c>
      <c r="M40" s="346">
        <v>12.1</v>
      </c>
      <c r="N40" s="346">
        <v>23.2</v>
      </c>
      <c r="O40" s="325">
        <v>186.6</v>
      </c>
      <c r="P40" s="346">
        <v>176.9</v>
      </c>
      <c r="Q40" s="346">
        <v>9.7</v>
      </c>
      <c r="R40" s="346">
        <v>17.6</v>
      </c>
      <c r="S40" s="325">
        <v>148.1</v>
      </c>
      <c r="T40" s="346">
        <v>134.6</v>
      </c>
      <c r="U40" s="346">
        <v>13.5</v>
      </c>
      <c r="V40" s="346">
        <v>18.1</v>
      </c>
      <c r="W40" s="325">
        <v>138.7</v>
      </c>
      <c r="X40" s="346">
        <v>130.5</v>
      </c>
      <c r="Y40" s="346">
        <v>8.2</v>
      </c>
      <c r="Z40" s="346">
        <v>19.3</v>
      </c>
      <c r="AA40" s="325">
        <v>154.3</v>
      </c>
      <c r="AB40" s="346">
        <v>141.1</v>
      </c>
      <c r="AC40" s="346">
        <v>13.2</v>
      </c>
    </row>
    <row r="41" spans="1:29" ht="18.75" customHeight="1">
      <c r="A41" s="115" t="s">
        <v>366</v>
      </c>
      <c r="B41" s="346">
        <v>21.7</v>
      </c>
      <c r="C41" s="325">
        <v>165.9</v>
      </c>
      <c r="D41" s="346">
        <v>157.1</v>
      </c>
      <c r="E41" s="346">
        <v>8.8</v>
      </c>
      <c r="F41" s="346">
        <v>21.3</v>
      </c>
      <c r="G41" s="325">
        <v>164.6</v>
      </c>
      <c r="H41" s="346">
        <v>155.8</v>
      </c>
      <c r="I41" s="346">
        <v>8.8</v>
      </c>
      <c r="J41" s="346">
        <v>21.2</v>
      </c>
      <c r="K41" s="325">
        <v>166.9</v>
      </c>
      <c r="L41" s="346">
        <v>156.6</v>
      </c>
      <c r="M41" s="346">
        <v>10.3</v>
      </c>
      <c r="N41" s="346">
        <v>23.8</v>
      </c>
      <c r="O41" s="325">
        <v>179.8</v>
      </c>
      <c r="P41" s="346">
        <v>169.5</v>
      </c>
      <c r="Q41" s="346">
        <v>10.3</v>
      </c>
      <c r="R41" s="8">
        <v>20.7</v>
      </c>
      <c r="S41" s="325">
        <v>169.6</v>
      </c>
      <c r="T41" s="346">
        <v>157.4</v>
      </c>
      <c r="U41" s="346">
        <v>12.2</v>
      </c>
      <c r="V41" s="346">
        <v>21</v>
      </c>
      <c r="W41" s="325">
        <v>160.1</v>
      </c>
      <c r="X41" s="346">
        <v>154.3</v>
      </c>
      <c r="Y41" s="346">
        <v>5.8</v>
      </c>
      <c r="Z41" s="346">
        <v>21</v>
      </c>
      <c r="AA41" s="325">
        <v>166.1</v>
      </c>
      <c r="AB41" s="346">
        <v>155</v>
      </c>
      <c r="AC41" s="346">
        <v>11.1</v>
      </c>
    </row>
    <row r="42" spans="1:29" ht="18.75" customHeight="1">
      <c r="A42" s="115" t="s">
        <v>365</v>
      </c>
      <c r="B42" s="346">
        <v>21.5</v>
      </c>
      <c r="C42" s="325">
        <v>165.2</v>
      </c>
      <c r="D42" s="346">
        <v>156.4</v>
      </c>
      <c r="E42" s="346">
        <v>8.8</v>
      </c>
      <c r="F42" s="346">
        <v>20.4</v>
      </c>
      <c r="G42" s="325">
        <v>158.3</v>
      </c>
      <c r="H42" s="346">
        <v>149.6</v>
      </c>
      <c r="I42" s="346">
        <v>8.7</v>
      </c>
      <c r="J42" s="346">
        <v>20.6</v>
      </c>
      <c r="K42" s="325">
        <v>161.2</v>
      </c>
      <c r="L42" s="346">
        <v>151.4</v>
      </c>
      <c r="M42" s="346">
        <v>9.8</v>
      </c>
      <c r="N42" s="346">
        <v>23</v>
      </c>
      <c r="O42" s="325">
        <v>176.8</v>
      </c>
      <c r="P42" s="346">
        <v>166.7</v>
      </c>
      <c r="Q42" s="346">
        <v>10.1</v>
      </c>
      <c r="R42" s="8">
        <v>20.2</v>
      </c>
      <c r="S42" s="325">
        <v>164.3</v>
      </c>
      <c r="T42" s="346">
        <v>153</v>
      </c>
      <c r="U42" s="346">
        <v>11.3</v>
      </c>
      <c r="V42" s="346">
        <v>19.2</v>
      </c>
      <c r="W42" s="325">
        <v>143.4</v>
      </c>
      <c r="X42" s="346">
        <v>137.4</v>
      </c>
      <c r="Y42" s="346">
        <v>6</v>
      </c>
      <c r="Z42" s="346">
        <v>20.7</v>
      </c>
      <c r="AA42" s="325">
        <v>163.2</v>
      </c>
      <c r="AB42" s="346">
        <v>152.7</v>
      </c>
      <c r="AC42" s="346">
        <v>10.5</v>
      </c>
    </row>
    <row r="43" spans="1:29" ht="18.75" customHeight="1">
      <c r="A43" s="115" t="s">
        <v>364</v>
      </c>
      <c r="B43" s="346">
        <v>20.7</v>
      </c>
      <c r="C43" s="325">
        <v>159.6</v>
      </c>
      <c r="D43" s="346">
        <v>150.7</v>
      </c>
      <c r="E43" s="346">
        <v>8.9</v>
      </c>
      <c r="F43" s="346">
        <v>20.2</v>
      </c>
      <c r="G43" s="325">
        <v>155.4</v>
      </c>
      <c r="H43" s="346">
        <v>148.2</v>
      </c>
      <c r="I43" s="346">
        <v>7.2</v>
      </c>
      <c r="J43" s="346">
        <v>20</v>
      </c>
      <c r="K43" s="325">
        <v>157.6</v>
      </c>
      <c r="L43" s="346">
        <v>148.1</v>
      </c>
      <c r="M43" s="346">
        <v>9.5</v>
      </c>
      <c r="N43" s="346">
        <v>24</v>
      </c>
      <c r="O43" s="325">
        <v>180.7</v>
      </c>
      <c r="P43" s="346">
        <v>170.7</v>
      </c>
      <c r="Q43" s="346">
        <v>10</v>
      </c>
      <c r="R43" s="8">
        <v>20.2</v>
      </c>
      <c r="S43" s="325">
        <v>164.4</v>
      </c>
      <c r="T43" s="346">
        <v>153.3</v>
      </c>
      <c r="U43" s="346">
        <v>11.1</v>
      </c>
      <c r="V43" s="346">
        <v>16.3</v>
      </c>
      <c r="W43" s="325">
        <v>127.3</v>
      </c>
      <c r="X43" s="346">
        <v>123.1</v>
      </c>
      <c r="Y43" s="346">
        <v>4.2</v>
      </c>
      <c r="Z43" s="346">
        <v>20.3</v>
      </c>
      <c r="AA43" s="325">
        <v>161.1</v>
      </c>
      <c r="AB43" s="346">
        <v>150.5</v>
      </c>
      <c r="AC43" s="346">
        <v>10.6</v>
      </c>
    </row>
    <row r="44" spans="1:29" ht="18.75" customHeight="1">
      <c r="A44" s="72"/>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row>
    <row r="45" spans="1:29" ht="18.75" customHeight="1">
      <c r="A45" s="115" t="s">
        <v>363</v>
      </c>
      <c r="B45" s="346">
        <v>20.5</v>
      </c>
      <c r="C45" s="325">
        <v>158</v>
      </c>
      <c r="D45" s="346">
        <v>149.4</v>
      </c>
      <c r="E45" s="346">
        <v>8.6</v>
      </c>
      <c r="F45" s="346">
        <v>19.7</v>
      </c>
      <c r="G45" s="325">
        <v>151.5</v>
      </c>
      <c r="H45" s="346">
        <v>144.4</v>
      </c>
      <c r="I45" s="346">
        <v>7.1</v>
      </c>
      <c r="J45" s="346">
        <v>19.8</v>
      </c>
      <c r="K45" s="325">
        <v>155.1</v>
      </c>
      <c r="L45" s="346">
        <v>145.5</v>
      </c>
      <c r="M45" s="346">
        <v>9.6</v>
      </c>
      <c r="N45" s="346">
        <v>23.5</v>
      </c>
      <c r="O45" s="325">
        <v>177.1</v>
      </c>
      <c r="P45" s="346">
        <v>168.8</v>
      </c>
      <c r="Q45" s="346">
        <v>8.3</v>
      </c>
      <c r="R45" s="346">
        <v>19.3</v>
      </c>
      <c r="S45" s="325">
        <v>155.6</v>
      </c>
      <c r="T45" s="346">
        <v>144.5</v>
      </c>
      <c r="U45" s="346">
        <v>11.1</v>
      </c>
      <c r="V45" s="346">
        <v>19</v>
      </c>
      <c r="W45" s="325">
        <v>144.9</v>
      </c>
      <c r="X45" s="346">
        <v>138.1</v>
      </c>
      <c r="Y45" s="346">
        <v>6.8</v>
      </c>
      <c r="Z45" s="346">
        <v>19.5</v>
      </c>
      <c r="AA45" s="325">
        <v>154.3</v>
      </c>
      <c r="AB45" s="346">
        <v>144.2</v>
      </c>
      <c r="AC45" s="346">
        <v>10.1</v>
      </c>
    </row>
    <row r="46" spans="1:29" ht="18.75" customHeight="1">
      <c r="A46" s="115" t="s">
        <v>435</v>
      </c>
      <c r="B46" s="346">
        <v>21.2</v>
      </c>
      <c r="C46" s="325">
        <v>160.7</v>
      </c>
      <c r="D46" s="346">
        <v>151.4</v>
      </c>
      <c r="E46" s="346">
        <v>9.3</v>
      </c>
      <c r="F46" s="346">
        <v>19.8</v>
      </c>
      <c r="G46" s="325">
        <v>154.5</v>
      </c>
      <c r="H46" s="346">
        <v>145.6</v>
      </c>
      <c r="I46" s="346">
        <v>8.9</v>
      </c>
      <c r="J46" s="346">
        <v>20.1</v>
      </c>
      <c r="K46" s="325">
        <v>158</v>
      </c>
      <c r="L46" s="346">
        <v>148</v>
      </c>
      <c r="M46" s="346">
        <v>10</v>
      </c>
      <c r="N46" s="346">
        <v>23</v>
      </c>
      <c r="O46" s="325">
        <v>172.6</v>
      </c>
      <c r="P46" s="346">
        <v>164</v>
      </c>
      <c r="Q46" s="346">
        <v>8.6</v>
      </c>
      <c r="R46" s="346">
        <v>19.6</v>
      </c>
      <c r="S46" s="325">
        <v>159.9</v>
      </c>
      <c r="T46" s="346">
        <v>148.4</v>
      </c>
      <c r="U46" s="346">
        <v>11.5</v>
      </c>
      <c r="V46" s="346">
        <v>19.6</v>
      </c>
      <c r="W46" s="325">
        <v>147.6</v>
      </c>
      <c r="X46" s="346">
        <v>141.5</v>
      </c>
      <c r="Y46" s="346">
        <v>6.1</v>
      </c>
      <c r="Z46" s="346">
        <v>19.9</v>
      </c>
      <c r="AA46" s="325">
        <v>158.2</v>
      </c>
      <c r="AB46" s="346">
        <v>147.2</v>
      </c>
      <c r="AC46" s="346">
        <v>11</v>
      </c>
    </row>
    <row r="47" spans="1:29" ht="18.75" customHeight="1">
      <c r="A47" s="115" t="s">
        <v>434</v>
      </c>
      <c r="B47" s="346">
        <v>21.5</v>
      </c>
      <c r="C47" s="325">
        <v>161.8</v>
      </c>
      <c r="D47" s="346">
        <v>153.4</v>
      </c>
      <c r="E47" s="346">
        <v>8.4</v>
      </c>
      <c r="F47" s="346">
        <v>19.7</v>
      </c>
      <c r="G47" s="325">
        <v>152</v>
      </c>
      <c r="H47" s="346">
        <v>144.9</v>
      </c>
      <c r="I47" s="346">
        <v>7.1</v>
      </c>
      <c r="J47" s="346">
        <v>20.2</v>
      </c>
      <c r="K47" s="325">
        <v>158.6</v>
      </c>
      <c r="L47" s="346">
        <v>148.2</v>
      </c>
      <c r="M47" s="346">
        <v>10.4</v>
      </c>
      <c r="N47" s="346">
        <v>24</v>
      </c>
      <c r="O47" s="325">
        <v>179.7</v>
      </c>
      <c r="P47" s="346">
        <v>171.4</v>
      </c>
      <c r="Q47" s="346">
        <v>8.3</v>
      </c>
      <c r="R47" s="346">
        <v>19.7</v>
      </c>
      <c r="S47" s="325">
        <v>161.4</v>
      </c>
      <c r="T47" s="346">
        <v>149</v>
      </c>
      <c r="U47" s="346">
        <v>12.4</v>
      </c>
      <c r="V47" s="346">
        <v>18.6</v>
      </c>
      <c r="W47" s="325">
        <v>139.8</v>
      </c>
      <c r="X47" s="346">
        <v>133.9</v>
      </c>
      <c r="Y47" s="346">
        <v>5.9</v>
      </c>
      <c r="Z47" s="346">
        <v>20.1</v>
      </c>
      <c r="AA47" s="325">
        <v>160.2</v>
      </c>
      <c r="AB47" s="346">
        <v>148.6</v>
      </c>
      <c r="AC47" s="346">
        <v>11.6</v>
      </c>
    </row>
    <row r="48" spans="1:29" ht="18.75" customHeight="1">
      <c r="A48" s="115" t="s">
        <v>433</v>
      </c>
      <c r="B48" s="346">
        <v>20.9</v>
      </c>
      <c r="C48" s="325">
        <v>164.6</v>
      </c>
      <c r="D48" s="346">
        <v>155.5</v>
      </c>
      <c r="E48" s="346">
        <v>9.1</v>
      </c>
      <c r="F48" s="346">
        <v>20.4</v>
      </c>
      <c r="G48" s="325">
        <v>157.6</v>
      </c>
      <c r="H48" s="346">
        <v>150.3</v>
      </c>
      <c r="I48" s="346">
        <v>7.3</v>
      </c>
      <c r="J48" s="346">
        <v>19.5</v>
      </c>
      <c r="K48" s="325">
        <v>154.1</v>
      </c>
      <c r="L48" s="346">
        <v>143.3</v>
      </c>
      <c r="M48" s="346">
        <v>10.8</v>
      </c>
      <c r="N48" s="346">
        <v>24.1</v>
      </c>
      <c r="O48" s="325">
        <v>184.7</v>
      </c>
      <c r="P48" s="346">
        <v>174.3</v>
      </c>
      <c r="Q48" s="346">
        <v>10.4</v>
      </c>
      <c r="R48" s="346">
        <v>19.3</v>
      </c>
      <c r="S48" s="325">
        <v>164.3</v>
      </c>
      <c r="T48" s="346">
        <v>147.3</v>
      </c>
      <c r="U48" s="346">
        <v>17</v>
      </c>
      <c r="V48" s="346">
        <v>17.1</v>
      </c>
      <c r="W48" s="325">
        <v>128.2</v>
      </c>
      <c r="X48" s="346">
        <v>122.9</v>
      </c>
      <c r="Y48" s="346">
        <v>5.3</v>
      </c>
      <c r="Z48" s="346">
        <v>19.6</v>
      </c>
      <c r="AA48" s="325">
        <v>154.5</v>
      </c>
      <c r="AB48" s="346">
        <v>143.6</v>
      </c>
      <c r="AC48" s="346">
        <v>10.9</v>
      </c>
    </row>
    <row r="49" spans="1:29" ht="18.75" customHeight="1">
      <c r="A49" s="115"/>
      <c r="B49" s="346"/>
      <c r="C49" s="325"/>
      <c r="D49" s="346"/>
      <c r="E49" s="346"/>
      <c r="F49" s="346"/>
      <c r="G49" s="325"/>
      <c r="H49" s="346"/>
      <c r="I49" s="346"/>
      <c r="J49" s="346"/>
      <c r="K49" s="325"/>
      <c r="L49" s="346"/>
      <c r="M49" s="346"/>
      <c r="N49" s="346"/>
      <c r="O49" s="325"/>
      <c r="P49" s="346"/>
      <c r="Q49" s="346"/>
      <c r="R49" s="346"/>
      <c r="S49" s="325"/>
      <c r="T49" s="346"/>
      <c r="U49" s="346"/>
      <c r="V49" s="346"/>
      <c r="W49" s="325"/>
      <c r="X49" s="346"/>
      <c r="Y49" s="346"/>
      <c r="Z49" s="346"/>
      <c r="AA49" s="325"/>
      <c r="AB49" s="346"/>
      <c r="AC49" s="346"/>
    </row>
    <row r="50" spans="1:29" ht="18.75" customHeight="1">
      <c r="A50" s="69" t="s">
        <v>4</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row>
    <row r="51" spans="1:29" ht="18.75" customHeight="1">
      <c r="A51" s="72" t="s">
        <v>373</v>
      </c>
      <c r="B51" s="346">
        <v>21</v>
      </c>
      <c r="C51" s="346">
        <v>146.4</v>
      </c>
      <c r="D51" s="346">
        <v>139.7</v>
      </c>
      <c r="E51" s="346">
        <v>6.7</v>
      </c>
      <c r="F51" s="346">
        <v>17.8</v>
      </c>
      <c r="G51" s="346">
        <v>133.6</v>
      </c>
      <c r="H51" s="346">
        <v>129.9</v>
      </c>
      <c r="I51" s="346">
        <v>3.7</v>
      </c>
      <c r="J51" s="346">
        <v>20</v>
      </c>
      <c r="K51" s="346">
        <v>148.7</v>
      </c>
      <c r="L51" s="346">
        <v>145.3</v>
      </c>
      <c r="M51" s="346">
        <v>3.4</v>
      </c>
      <c r="N51" s="346">
        <v>20.2</v>
      </c>
      <c r="O51" s="346">
        <v>154.4</v>
      </c>
      <c r="P51" s="346">
        <v>153.1</v>
      </c>
      <c r="Q51" s="346">
        <v>1.3</v>
      </c>
      <c r="R51" s="346">
        <v>20.7</v>
      </c>
      <c r="S51" s="346">
        <v>154.6</v>
      </c>
      <c r="T51" s="346">
        <v>151.5</v>
      </c>
      <c r="U51" s="346">
        <v>3.1</v>
      </c>
      <c r="V51" s="346">
        <v>18.5</v>
      </c>
      <c r="W51" s="346">
        <v>138.6</v>
      </c>
      <c r="X51" s="346">
        <v>136.9</v>
      </c>
      <c r="Y51" s="346">
        <v>1.7</v>
      </c>
      <c r="Z51" s="346">
        <v>19.8</v>
      </c>
      <c r="AA51" s="346">
        <v>142.5</v>
      </c>
      <c r="AB51" s="346">
        <v>136.1</v>
      </c>
      <c r="AC51" s="346">
        <v>6.4</v>
      </c>
    </row>
    <row r="52" spans="1:29" ht="18.75" customHeight="1">
      <c r="A52" s="411" t="s">
        <v>432</v>
      </c>
      <c r="B52" s="346">
        <v>21.2</v>
      </c>
      <c r="C52" s="346">
        <v>150.1</v>
      </c>
      <c r="D52" s="346">
        <v>144.1</v>
      </c>
      <c r="E52" s="346">
        <v>6</v>
      </c>
      <c r="F52" s="346">
        <v>18.4</v>
      </c>
      <c r="G52" s="346">
        <v>135.7</v>
      </c>
      <c r="H52" s="346">
        <v>131.2</v>
      </c>
      <c r="I52" s="346">
        <v>4.5</v>
      </c>
      <c r="J52" s="346">
        <v>19.8</v>
      </c>
      <c r="K52" s="346">
        <v>146.5</v>
      </c>
      <c r="L52" s="346">
        <v>143</v>
      </c>
      <c r="M52" s="346">
        <v>3.5</v>
      </c>
      <c r="N52" s="346">
        <v>19.1</v>
      </c>
      <c r="O52" s="346">
        <v>144.6</v>
      </c>
      <c r="P52" s="346">
        <v>143.3</v>
      </c>
      <c r="Q52" s="346">
        <v>1.3</v>
      </c>
      <c r="R52" s="346">
        <v>20.7</v>
      </c>
      <c r="S52" s="346">
        <v>153.3</v>
      </c>
      <c r="T52" s="346">
        <v>150.3</v>
      </c>
      <c r="U52" s="346">
        <v>3</v>
      </c>
      <c r="V52" s="346">
        <v>18.1</v>
      </c>
      <c r="W52" s="346">
        <v>135.2</v>
      </c>
      <c r="X52" s="346">
        <v>133.5</v>
      </c>
      <c r="Y52" s="346">
        <v>1.7</v>
      </c>
      <c r="Z52" s="346">
        <v>19.7</v>
      </c>
      <c r="AA52" s="346">
        <v>143.8</v>
      </c>
      <c r="AB52" s="346">
        <v>137.1</v>
      </c>
      <c r="AC52" s="346">
        <v>6.7</v>
      </c>
    </row>
    <row r="53" spans="1:29" ht="18.75" customHeight="1">
      <c r="A53" s="407" t="s">
        <v>431</v>
      </c>
      <c r="B53" s="331">
        <f>AVERAGE(B55:B58,B60:B63,B65:B68)</f>
        <v>20.233333333333334</v>
      </c>
      <c r="C53" s="331">
        <f>AVERAGE(C55:C58,C60:C63,C65:C68)</f>
        <v>134.21666666666667</v>
      </c>
      <c r="D53" s="331">
        <f>AVERAGE(D55:D58,D60:D63,D65:D68)</f>
        <v>130.31666666666666</v>
      </c>
      <c r="E53" s="331">
        <f>AVERAGE(E55:E58,E60:E63,E65:E68)</f>
        <v>3.9000000000000004</v>
      </c>
      <c r="F53" s="331">
        <f>AVERAGE(F55:F58,F60:F63,F65:F68)</f>
        <v>19.10833333333333</v>
      </c>
      <c r="G53" s="331">
        <f>AVERAGE(G55:G58,G60:G63,G65:G68)</f>
        <v>137.3</v>
      </c>
      <c r="H53" s="331">
        <f>AVERAGE(H55:H58,H60:H63,H65:H68)</f>
        <v>132.125</v>
      </c>
      <c r="I53" s="331">
        <f>AVERAGE(I55:I58,I60:I63,I65:I68)</f>
        <v>5.175</v>
      </c>
      <c r="J53" s="331">
        <f>AVERAGE(J55:J58,J60:J63,J65:J68)</f>
        <v>19.666666666666668</v>
      </c>
      <c r="K53" s="331">
        <f>AVERAGE(K55:K58,K60:K63,K65:K68)</f>
        <v>143</v>
      </c>
      <c r="L53" s="331">
        <f>AVERAGE(L55:L58,L60:L63,L65:L68)</f>
        <v>137.88333333333335</v>
      </c>
      <c r="M53" s="331">
        <f>AVERAGE(M55:M58,M60:M63,M65:M68)</f>
        <v>5.116666666666667</v>
      </c>
      <c r="N53" s="331">
        <f>AVERAGE(N55:N58,N60:N63,N65:N68)</f>
        <v>20.091666666666672</v>
      </c>
      <c r="O53" s="331">
        <f>AVERAGE(O55:O58,O60:O63,O65:O68)</f>
        <v>140.34166666666667</v>
      </c>
      <c r="P53" s="331">
        <f>AVERAGE(P55:P58,P60:P63,P65:P68)</f>
        <v>134.33333333333334</v>
      </c>
      <c r="Q53" s="331">
        <f>AVERAGE(Q55:Q58,Q60:Q63,Q65:Q68)</f>
        <v>6.008333333333334</v>
      </c>
      <c r="R53" s="331">
        <f>AVERAGE(R55:R58,R60:R63,R65:R68)</f>
        <v>19.925</v>
      </c>
      <c r="S53" s="331">
        <v>157.5</v>
      </c>
      <c r="T53" s="331">
        <f>AVERAGE(T55:T58,T60:T63,T65:T68)</f>
        <v>150.24166666666665</v>
      </c>
      <c r="U53" s="331">
        <f>AVERAGE(U55:U58,U60:U63,U65:U68)</f>
        <v>7.333333333333333</v>
      </c>
      <c r="V53" s="331">
        <f>AVERAGE(V55:V58,V60:V63,V65:V68)</f>
        <v>18.683333333333337</v>
      </c>
      <c r="W53" s="331">
        <v>123.4</v>
      </c>
      <c r="X53" s="331">
        <f>AVERAGE(X55:X58,X60:X63,X65:X68)</f>
        <v>121.48333333333333</v>
      </c>
      <c r="Y53" s="331">
        <f>AVERAGE(Y55:Y58,Y60:Y63,Y65:Y68)</f>
        <v>1.8500000000000003</v>
      </c>
      <c r="Z53" s="331">
        <f>AVERAGE(Z55:Z58,Z60:Z63,Z65:Z68)</f>
        <v>19.7</v>
      </c>
      <c r="AA53" s="331">
        <f>AVERAGE(AA55:AA58,AA60:AA63,AA65:AA68)</f>
        <v>137.83333333333334</v>
      </c>
      <c r="AB53" s="331">
        <f>AVERAGE(AB55:AB58,AB60:AB63,AB65:AB68)</f>
        <v>133.91666666666666</v>
      </c>
      <c r="AC53" s="331">
        <f>AVERAGE(AC55:AC58,AC60:AC63,AC65:AC68)</f>
        <v>3.9166666666666674</v>
      </c>
    </row>
    <row r="54" spans="1:29" ht="18.75" customHeight="1">
      <c r="A54" s="72"/>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row>
    <row r="55" spans="1:29" ht="18.75" customHeight="1">
      <c r="A55" s="72" t="s">
        <v>430</v>
      </c>
      <c r="B55" s="346">
        <v>19.7</v>
      </c>
      <c r="C55" s="325">
        <v>128.3</v>
      </c>
      <c r="D55" s="346">
        <v>124.6</v>
      </c>
      <c r="E55" s="346">
        <v>3.7</v>
      </c>
      <c r="F55" s="346">
        <v>17.9</v>
      </c>
      <c r="G55" s="325">
        <v>128.3</v>
      </c>
      <c r="H55" s="346">
        <v>124.4</v>
      </c>
      <c r="I55" s="346">
        <v>3.9</v>
      </c>
      <c r="J55" s="346">
        <v>18.2</v>
      </c>
      <c r="K55" s="325">
        <v>133.7</v>
      </c>
      <c r="L55" s="346">
        <v>128.8</v>
      </c>
      <c r="M55" s="346">
        <v>4.9</v>
      </c>
      <c r="N55" s="346">
        <v>20.4</v>
      </c>
      <c r="O55" s="325">
        <v>143.3</v>
      </c>
      <c r="P55" s="346">
        <v>137.2</v>
      </c>
      <c r="Q55" s="346">
        <v>6.1</v>
      </c>
      <c r="R55" s="346">
        <v>18.7</v>
      </c>
      <c r="S55" s="325">
        <v>148.8</v>
      </c>
      <c r="T55" s="346">
        <v>141.4</v>
      </c>
      <c r="U55" s="346">
        <v>7.4</v>
      </c>
      <c r="V55" s="346">
        <v>15.8</v>
      </c>
      <c r="W55" s="325">
        <v>107.1</v>
      </c>
      <c r="X55" s="346">
        <v>105.9</v>
      </c>
      <c r="Y55" s="346">
        <v>1.2</v>
      </c>
      <c r="Z55" s="346">
        <v>18</v>
      </c>
      <c r="AA55" s="325">
        <v>126</v>
      </c>
      <c r="AB55" s="346">
        <v>122.6</v>
      </c>
      <c r="AC55" s="346">
        <v>3.4</v>
      </c>
    </row>
    <row r="56" spans="1:29" ht="18.75" customHeight="1">
      <c r="A56" s="115" t="s">
        <v>429</v>
      </c>
      <c r="B56" s="325">
        <v>19.7</v>
      </c>
      <c r="C56" s="325">
        <v>130.3</v>
      </c>
      <c r="D56" s="325">
        <v>127.1</v>
      </c>
      <c r="E56" s="325">
        <v>3.2</v>
      </c>
      <c r="F56" s="325">
        <v>17.6</v>
      </c>
      <c r="G56" s="325">
        <v>125.9</v>
      </c>
      <c r="H56" s="325">
        <v>122</v>
      </c>
      <c r="I56" s="325">
        <v>3.9</v>
      </c>
      <c r="J56" s="325">
        <v>19.1</v>
      </c>
      <c r="K56" s="325">
        <v>138.7</v>
      </c>
      <c r="L56" s="325">
        <v>134</v>
      </c>
      <c r="M56" s="325">
        <v>4.7</v>
      </c>
      <c r="N56" s="325">
        <v>20.3</v>
      </c>
      <c r="O56" s="325">
        <v>143.6</v>
      </c>
      <c r="P56" s="325">
        <v>137.8</v>
      </c>
      <c r="Q56" s="325">
        <v>5.8</v>
      </c>
      <c r="R56" s="325">
        <v>19.2</v>
      </c>
      <c r="S56" s="325">
        <v>153.2</v>
      </c>
      <c r="T56" s="325">
        <v>146.6</v>
      </c>
      <c r="U56" s="325">
        <v>6.6</v>
      </c>
      <c r="V56" s="325">
        <v>18</v>
      </c>
      <c r="W56" s="325">
        <v>118.8</v>
      </c>
      <c r="X56" s="325">
        <v>117.3</v>
      </c>
      <c r="Y56" s="325">
        <v>1.5</v>
      </c>
      <c r="Z56" s="325">
        <v>18.9</v>
      </c>
      <c r="AA56" s="325">
        <v>129.4</v>
      </c>
      <c r="AB56" s="325">
        <v>125.8</v>
      </c>
      <c r="AC56" s="325">
        <v>3.6</v>
      </c>
    </row>
    <row r="57" spans="1:29" ht="18.75" customHeight="1">
      <c r="A57" s="115" t="s">
        <v>428</v>
      </c>
      <c r="B57" s="346">
        <v>19.6</v>
      </c>
      <c r="C57" s="325">
        <v>132.7</v>
      </c>
      <c r="D57" s="346">
        <v>128.7</v>
      </c>
      <c r="E57" s="346">
        <v>4</v>
      </c>
      <c r="F57" s="346">
        <v>20.2</v>
      </c>
      <c r="G57" s="325">
        <v>145.9</v>
      </c>
      <c r="H57" s="346">
        <v>140.1</v>
      </c>
      <c r="I57" s="346">
        <v>5.8</v>
      </c>
      <c r="J57" s="346">
        <v>20.1</v>
      </c>
      <c r="K57" s="325">
        <v>147.5</v>
      </c>
      <c r="L57" s="346">
        <v>142.8</v>
      </c>
      <c r="M57" s="346">
        <v>4.7</v>
      </c>
      <c r="N57" s="346">
        <v>18.6</v>
      </c>
      <c r="O57" s="325">
        <v>131.2</v>
      </c>
      <c r="P57" s="346">
        <v>126.1</v>
      </c>
      <c r="Q57" s="346">
        <v>5.1</v>
      </c>
      <c r="R57" s="346">
        <v>21.1</v>
      </c>
      <c r="S57" s="325">
        <v>165.7</v>
      </c>
      <c r="T57" s="346">
        <v>159.2</v>
      </c>
      <c r="U57" s="346">
        <v>6.5</v>
      </c>
      <c r="V57" s="346">
        <v>20.5</v>
      </c>
      <c r="W57" s="325">
        <v>140.5</v>
      </c>
      <c r="X57" s="346">
        <v>138.7</v>
      </c>
      <c r="Y57" s="346">
        <v>1.8</v>
      </c>
      <c r="Z57" s="346">
        <v>19.5</v>
      </c>
      <c r="AA57" s="325">
        <v>136</v>
      </c>
      <c r="AB57" s="346">
        <v>132.2</v>
      </c>
      <c r="AC57" s="346">
        <v>3.8</v>
      </c>
    </row>
    <row r="58" spans="1:29" ht="18.75" customHeight="1">
      <c r="A58" s="115" t="s">
        <v>427</v>
      </c>
      <c r="B58" s="346">
        <v>21.3</v>
      </c>
      <c r="C58" s="325">
        <v>142.9</v>
      </c>
      <c r="D58" s="346">
        <v>138.2</v>
      </c>
      <c r="E58" s="346">
        <v>4.7</v>
      </c>
      <c r="F58" s="346">
        <v>19.9</v>
      </c>
      <c r="G58" s="325">
        <v>144.8</v>
      </c>
      <c r="H58" s="346">
        <v>136.8</v>
      </c>
      <c r="I58" s="346">
        <v>8</v>
      </c>
      <c r="J58" s="346">
        <v>20.8</v>
      </c>
      <c r="K58" s="325">
        <v>153.1</v>
      </c>
      <c r="L58" s="346">
        <v>148</v>
      </c>
      <c r="M58" s="346">
        <v>5.1</v>
      </c>
      <c r="N58" s="346">
        <v>20</v>
      </c>
      <c r="O58" s="325">
        <v>141.9</v>
      </c>
      <c r="P58" s="346">
        <v>136.5</v>
      </c>
      <c r="Q58" s="346">
        <v>5.4</v>
      </c>
      <c r="R58" s="346">
        <v>21.1</v>
      </c>
      <c r="S58" s="325">
        <v>166</v>
      </c>
      <c r="T58" s="346">
        <v>159.1</v>
      </c>
      <c r="U58" s="346">
        <v>6.9</v>
      </c>
      <c r="V58" s="346">
        <v>20.8</v>
      </c>
      <c r="W58" s="325">
        <v>146.9</v>
      </c>
      <c r="X58" s="346">
        <v>144</v>
      </c>
      <c r="Y58" s="346">
        <v>2.9</v>
      </c>
      <c r="Z58" s="346">
        <v>20.8</v>
      </c>
      <c r="AA58" s="325">
        <v>146</v>
      </c>
      <c r="AB58" s="346">
        <v>142</v>
      </c>
      <c r="AC58" s="346">
        <v>4</v>
      </c>
    </row>
    <row r="59" spans="1:29" ht="18.75" customHeight="1">
      <c r="A59" s="72"/>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row>
    <row r="60" spans="1:29" ht="18.75" customHeight="1">
      <c r="A60" s="115" t="s">
        <v>426</v>
      </c>
      <c r="B60" s="346">
        <v>20</v>
      </c>
      <c r="C60" s="325">
        <v>129.1</v>
      </c>
      <c r="D60" s="346">
        <v>126.3</v>
      </c>
      <c r="E60" s="346">
        <v>2.8</v>
      </c>
      <c r="F60" s="346">
        <v>17.3</v>
      </c>
      <c r="G60" s="325">
        <v>126.8</v>
      </c>
      <c r="H60" s="346">
        <v>120.5</v>
      </c>
      <c r="I60" s="346">
        <v>6.3</v>
      </c>
      <c r="J60" s="346">
        <v>18.8</v>
      </c>
      <c r="K60" s="325">
        <v>137.3</v>
      </c>
      <c r="L60" s="346">
        <v>131.8</v>
      </c>
      <c r="M60" s="346">
        <v>5.5</v>
      </c>
      <c r="N60" s="346">
        <v>19</v>
      </c>
      <c r="O60" s="325">
        <v>134.4</v>
      </c>
      <c r="P60" s="346">
        <v>128.9</v>
      </c>
      <c r="Q60" s="346">
        <v>5.5</v>
      </c>
      <c r="R60" s="346">
        <v>18.7</v>
      </c>
      <c r="S60" s="325">
        <v>149</v>
      </c>
      <c r="T60" s="346">
        <v>141</v>
      </c>
      <c r="U60" s="346">
        <v>8</v>
      </c>
      <c r="V60" s="346">
        <v>18.7</v>
      </c>
      <c r="W60" s="325">
        <v>121.2</v>
      </c>
      <c r="X60" s="346">
        <v>119.2</v>
      </c>
      <c r="Y60" s="346">
        <v>2</v>
      </c>
      <c r="Z60" s="346">
        <v>19</v>
      </c>
      <c r="AA60" s="325">
        <v>133.9</v>
      </c>
      <c r="AB60" s="346">
        <v>129.5</v>
      </c>
      <c r="AC60" s="346">
        <v>4.4</v>
      </c>
    </row>
    <row r="61" spans="1:29" ht="18.75" customHeight="1">
      <c r="A61" s="115" t="s">
        <v>425</v>
      </c>
      <c r="B61" s="346">
        <v>20.4</v>
      </c>
      <c r="C61" s="325">
        <v>134.6</v>
      </c>
      <c r="D61" s="346">
        <v>131.3</v>
      </c>
      <c r="E61" s="346">
        <v>3.3</v>
      </c>
      <c r="F61" s="346">
        <v>20.9</v>
      </c>
      <c r="G61" s="325">
        <v>148.5</v>
      </c>
      <c r="H61" s="346">
        <v>143.4</v>
      </c>
      <c r="I61" s="346">
        <v>5.1</v>
      </c>
      <c r="J61" s="346">
        <v>20.7</v>
      </c>
      <c r="K61" s="325">
        <v>150.5</v>
      </c>
      <c r="L61" s="346">
        <v>145.5</v>
      </c>
      <c r="M61" s="346">
        <v>5</v>
      </c>
      <c r="N61" s="346">
        <v>19.9</v>
      </c>
      <c r="O61" s="325">
        <v>136.9</v>
      </c>
      <c r="P61" s="346">
        <v>132.2</v>
      </c>
      <c r="Q61" s="346">
        <v>4.7</v>
      </c>
      <c r="R61" s="346">
        <v>20.9</v>
      </c>
      <c r="S61" s="325">
        <v>165.3</v>
      </c>
      <c r="T61" s="346">
        <v>157.8</v>
      </c>
      <c r="U61" s="346">
        <v>7.5</v>
      </c>
      <c r="V61" s="346">
        <v>21.1</v>
      </c>
      <c r="W61" s="325">
        <v>140.7</v>
      </c>
      <c r="X61" s="346">
        <v>139</v>
      </c>
      <c r="Y61" s="346">
        <v>1.7</v>
      </c>
      <c r="Z61" s="346">
        <v>20.5</v>
      </c>
      <c r="AA61" s="325">
        <v>144.6</v>
      </c>
      <c r="AB61" s="346">
        <v>140.5</v>
      </c>
      <c r="AC61" s="346">
        <v>4.1</v>
      </c>
    </row>
    <row r="62" spans="1:29" ht="18.75" customHeight="1">
      <c r="A62" s="115" t="s">
        <v>424</v>
      </c>
      <c r="B62" s="346">
        <v>20.5</v>
      </c>
      <c r="C62" s="325">
        <v>136.6</v>
      </c>
      <c r="D62" s="346">
        <v>132.9</v>
      </c>
      <c r="E62" s="346">
        <v>3.7</v>
      </c>
      <c r="F62" s="346">
        <v>19.9</v>
      </c>
      <c r="G62" s="325">
        <v>142.4</v>
      </c>
      <c r="H62" s="346">
        <v>136.8</v>
      </c>
      <c r="I62" s="346">
        <v>5.6</v>
      </c>
      <c r="J62" s="346">
        <v>19.9</v>
      </c>
      <c r="K62" s="325">
        <v>143.5</v>
      </c>
      <c r="L62" s="346">
        <v>138.9</v>
      </c>
      <c r="M62" s="346">
        <v>4.6</v>
      </c>
      <c r="N62" s="346">
        <v>18.8</v>
      </c>
      <c r="O62" s="325">
        <v>130.7</v>
      </c>
      <c r="P62" s="346">
        <v>125.6</v>
      </c>
      <c r="Q62" s="346">
        <v>5.1</v>
      </c>
      <c r="R62" s="346">
        <v>20.3</v>
      </c>
      <c r="S62" s="325">
        <v>159.4</v>
      </c>
      <c r="T62" s="346">
        <v>152.9</v>
      </c>
      <c r="U62" s="346">
        <v>6.5</v>
      </c>
      <c r="V62" s="346">
        <v>18.8</v>
      </c>
      <c r="W62" s="325">
        <v>120.2</v>
      </c>
      <c r="X62" s="346">
        <v>118.4</v>
      </c>
      <c r="Y62" s="346">
        <v>1.8</v>
      </c>
      <c r="Z62" s="346">
        <v>20.4</v>
      </c>
      <c r="AA62" s="325">
        <v>143.4</v>
      </c>
      <c r="AB62" s="346">
        <v>139.6</v>
      </c>
      <c r="AC62" s="346">
        <v>3.8</v>
      </c>
    </row>
    <row r="63" spans="1:29" ht="18.75" customHeight="1">
      <c r="A63" s="115" t="s">
        <v>423</v>
      </c>
      <c r="B63" s="346">
        <v>20.6</v>
      </c>
      <c r="C63" s="325">
        <v>137.5</v>
      </c>
      <c r="D63" s="346">
        <v>133.6</v>
      </c>
      <c r="E63" s="346">
        <v>3.9</v>
      </c>
      <c r="F63" s="346">
        <v>18.8</v>
      </c>
      <c r="G63" s="325">
        <v>135.3</v>
      </c>
      <c r="H63" s="346">
        <v>130.8</v>
      </c>
      <c r="I63" s="346">
        <v>4.5</v>
      </c>
      <c r="J63" s="346">
        <v>19.2</v>
      </c>
      <c r="K63" s="325">
        <v>138.7</v>
      </c>
      <c r="L63" s="346">
        <v>133</v>
      </c>
      <c r="M63" s="346">
        <v>5.7</v>
      </c>
      <c r="N63" s="346">
        <v>20.9</v>
      </c>
      <c r="O63" s="325">
        <v>148.3</v>
      </c>
      <c r="P63" s="346">
        <v>138.4</v>
      </c>
      <c r="Q63" s="346">
        <v>9.9</v>
      </c>
      <c r="R63" s="346">
        <v>20.2</v>
      </c>
      <c r="S63" s="325">
        <v>158</v>
      </c>
      <c r="T63" s="346">
        <v>150.6</v>
      </c>
      <c r="U63" s="346">
        <v>7.4</v>
      </c>
      <c r="V63" s="346">
        <v>13.4</v>
      </c>
      <c r="W63" s="325">
        <v>83.3</v>
      </c>
      <c r="X63" s="346">
        <v>81.5</v>
      </c>
      <c r="Y63" s="346">
        <v>1.8</v>
      </c>
      <c r="Z63" s="346">
        <v>20.4</v>
      </c>
      <c r="AA63" s="325">
        <v>143.2</v>
      </c>
      <c r="AB63" s="346">
        <v>139</v>
      </c>
      <c r="AC63" s="346">
        <v>4.2</v>
      </c>
    </row>
    <row r="64" spans="1:29" ht="18.75" customHeight="1">
      <c r="A64" s="72"/>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row>
    <row r="65" spans="1:29" ht="18.75" customHeight="1">
      <c r="A65" s="115" t="s">
        <v>422</v>
      </c>
      <c r="B65" s="346">
        <v>20.3</v>
      </c>
      <c r="C65" s="325">
        <v>135.4</v>
      </c>
      <c r="D65" s="346">
        <v>131.5</v>
      </c>
      <c r="E65" s="346">
        <v>3.9</v>
      </c>
      <c r="F65" s="346">
        <v>19</v>
      </c>
      <c r="G65" s="325">
        <v>136.5</v>
      </c>
      <c r="H65" s="346">
        <v>132.2</v>
      </c>
      <c r="I65" s="346">
        <v>4.3</v>
      </c>
      <c r="J65" s="346">
        <v>19.8</v>
      </c>
      <c r="K65" s="325">
        <v>142.5</v>
      </c>
      <c r="L65" s="346">
        <v>137.9</v>
      </c>
      <c r="M65" s="346">
        <v>4.6</v>
      </c>
      <c r="N65" s="346">
        <v>20.3</v>
      </c>
      <c r="O65" s="325">
        <v>139.8</v>
      </c>
      <c r="P65" s="346">
        <v>134.7</v>
      </c>
      <c r="Q65" s="346">
        <v>5.1</v>
      </c>
      <c r="R65" s="346">
        <v>19.6</v>
      </c>
      <c r="S65" s="325">
        <v>153.6</v>
      </c>
      <c r="T65" s="346">
        <v>147.1</v>
      </c>
      <c r="U65" s="346">
        <v>6.5</v>
      </c>
      <c r="V65" s="346">
        <v>19.4</v>
      </c>
      <c r="W65" s="325">
        <v>126.9</v>
      </c>
      <c r="X65" s="346">
        <v>125</v>
      </c>
      <c r="Y65" s="346">
        <v>1.9</v>
      </c>
      <c r="Z65" s="346">
        <v>20.1</v>
      </c>
      <c r="AA65" s="325">
        <v>139.4</v>
      </c>
      <c r="AB65" s="346">
        <v>135.7</v>
      </c>
      <c r="AC65" s="346">
        <v>3.7</v>
      </c>
    </row>
    <row r="66" spans="1:29" ht="18.75" customHeight="1">
      <c r="A66" s="404" t="s">
        <v>421</v>
      </c>
      <c r="B66" s="346">
        <v>20.3</v>
      </c>
      <c r="C66" s="325">
        <v>132.8</v>
      </c>
      <c r="D66" s="346">
        <v>128.4</v>
      </c>
      <c r="E66" s="346">
        <v>4.4</v>
      </c>
      <c r="F66" s="346">
        <v>19</v>
      </c>
      <c r="G66" s="325">
        <v>136.4</v>
      </c>
      <c r="H66" s="346">
        <v>131.3</v>
      </c>
      <c r="I66" s="346">
        <v>5.1</v>
      </c>
      <c r="J66" s="346">
        <v>20</v>
      </c>
      <c r="K66" s="325">
        <v>144</v>
      </c>
      <c r="L66" s="346">
        <v>139.3</v>
      </c>
      <c r="M66" s="346">
        <v>4.7</v>
      </c>
      <c r="N66" s="346">
        <v>20.7</v>
      </c>
      <c r="O66" s="325">
        <v>142.6</v>
      </c>
      <c r="P66" s="346">
        <v>136.8</v>
      </c>
      <c r="Q66" s="346">
        <v>5.8</v>
      </c>
      <c r="R66" s="346">
        <v>19.9</v>
      </c>
      <c r="S66" s="325">
        <v>156.1</v>
      </c>
      <c r="T66" s="346">
        <v>149.8</v>
      </c>
      <c r="U66" s="346">
        <v>6.3</v>
      </c>
      <c r="V66" s="346">
        <v>19.8</v>
      </c>
      <c r="W66" s="325">
        <v>129.6</v>
      </c>
      <c r="X66" s="346">
        <v>127.8</v>
      </c>
      <c r="Y66" s="346">
        <v>1.8</v>
      </c>
      <c r="Z66" s="346">
        <v>19.9</v>
      </c>
      <c r="AA66" s="325">
        <v>138.7</v>
      </c>
      <c r="AB66" s="346">
        <v>134.7</v>
      </c>
      <c r="AC66" s="346">
        <v>4</v>
      </c>
    </row>
    <row r="67" spans="1:29" ht="18.75" customHeight="1">
      <c r="A67" s="115" t="s">
        <v>420</v>
      </c>
      <c r="B67" s="346">
        <v>20.3</v>
      </c>
      <c r="C67" s="325">
        <v>134.8</v>
      </c>
      <c r="D67" s="346">
        <v>130.3</v>
      </c>
      <c r="E67" s="346">
        <v>4.5</v>
      </c>
      <c r="F67" s="346">
        <v>19.1</v>
      </c>
      <c r="G67" s="325">
        <v>137.1</v>
      </c>
      <c r="H67" s="346">
        <v>132.4</v>
      </c>
      <c r="I67" s="346">
        <v>4.7</v>
      </c>
      <c r="J67" s="346">
        <v>20.1</v>
      </c>
      <c r="K67" s="325">
        <v>146</v>
      </c>
      <c r="L67" s="346">
        <v>140.6</v>
      </c>
      <c r="M67" s="346">
        <v>5.4</v>
      </c>
      <c r="N67" s="346">
        <v>21.9</v>
      </c>
      <c r="O67" s="325">
        <v>150.9</v>
      </c>
      <c r="P67" s="346">
        <v>144.2</v>
      </c>
      <c r="Q67" s="346">
        <v>6.7</v>
      </c>
      <c r="R67" s="346">
        <v>19.9</v>
      </c>
      <c r="S67" s="325">
        <v>157</v>
      </c>
      <c r="T67" s="346">
        <v>149.3</v>
      </c>
      <c r="U67" s="346">
        <v>7.7</v>
      </c>
      <c r="V67" s="346">
        <v>19.3</v>
      </c>
      <c r="W67" s="325">
        <v>128.7</v>
      </c>
      <c r="X67" s="346">
        <v>126.9</v>
      </c>
      <c r="Y67" s="346">
        <v>1.8</v>
      </c>
      <c r="Z67" s="346">
        <v>20</v>
      </c>
      <c r="AA67" s="325">
        <v>140.6</v>
      </c>
      <c r="AB67" s="346">
        <v>136.5</v>
      </c>
      <c r="AC67" s="346">
        <v>4.1</v>
      </c>
    </row>
    <row r="68" spans="1:29" ht="18.75" customHeight="1">
      <c r="A68" s="401" t="s">
        <v>419</v>
      </c>
      <c r="B68" s="320">
        <v>20.1</v>
      </c>
      <c r="C68" s="320">
        <v>135.6</v>
      </c>
      <c r="D68" s="320">
        <v>130.9</v>
      </c>
      <c r="E68" s="320">
        <v>4.7</v>
      </c>
      <c r="F68" s="320">
        <v>19.7</v>
      </c>
      <c r="G68" s="320">
        <v>139.7</v>
      </c>
      <c r="H68" s="320">
        <v>134.8</v>
      </c>
      <c r="I68" s="320">
        <v>4.9</v>
      </c>
      <c r="J68" s="320">
        <v>19.3</v>
      </c>
      <c r="K68" s="320">
        <v>140.5</v>
      </c>
      <c r="L68" s="320">
        <v>134</v>
      </c>
      <c r="M68" s="320">
        <v>6.5</v>
      </c>
      <c r="N68" s="320">
        <v>20.3</v>
      </c>
      <c r="O68" s="320">
        <v>140.5</v>
      </c>
      <c r="P68" s="320">
        <v>133.6</v>
      </c>
      <c r="Q68" s="320">
        <v>6.9</v>
      </c>
      <c r="R68" s="320">
        <v>19.5</v>
      </c>
      <c r="S68" s="320">
        <v>158.8</v>
      </c>
      <c r="T68" s="320">
        <v>148.1</v>
      </c>
      <c r="U68" s="320">
        <v>10.7</v>
      </c>
      <c r="V68" s="320">
        <v>18.6</v>
      </c>
      <c r="W68" s="320">
        <v>116.1</v>
      </c>
      <c r="X68" s="320">
        <v>114.1</v>
      </c>
      <c r="Y68" s="320">
        <v>2</v>
      </c>
      <c r="Z68" s="320">
        <v>18.9</v>
      </c>
      <c r="AA68" s="320">
        <v>132.8</v>
      </c>
      <c r="AB68" s="320">
        <v>128.9</v>
      </c>
      <c r="AC68" s="320">
        <v>3.9</v>
      </c>
    </row>
    <row r="69" spans="1:29" ht="18.75" customHeight="1">
      <c r="A69" s="4" t="s">
        <v>418</v>
      </c>
      <c r="B69" s="4" t="s">
        <v>418</v>
      </c>
      <c r="C69" s="4"/>
      <c r="D69" s="4"/>
      <c r="E69" s="4"/>
      <c r="F69" s="4"/>
      <c r="G69" s="4"/>
      <c r="H69" s="4"/>
      <c r="I69" s="4"/>
      <c r="J69" s="4"/>
      <c r="K69" s="4"/>
      <c r="L69" s="4"/>
      <c r="M69" s="4"/>
      <c r="N69" s="4"/>
      <c r="O69" s="4"/>
      <c r="P69" s="4"/>
      <c r="Q69" s="4"/>
      <c r="R69" s="4"/>
      <c r="S69" s="4"/>
      <c r="T69" s="4"/>
      <c r="U69" s="4"/>
      <c r="V69" s="4"/>
      <c r="W69" s="4"/>
      <c r="X69" s="4"/>
      <c r="Y69" s="4"/>
      <c r="Z69" s="4"/>
      <c r="AA69" s="4"/>
      <c r="AB69" s="4"/>
      <c r="AC69" s="4"/>
    </row>
  </sheetData>
  <sheetProtection/>
  <mergeCells count="37">
    <mergeCell ref="Y7:Y9"/>
    <mergeCell ref="Z7:Z9"/>
    <mergeCell ref="AA7:AA9"/>
    <mergeCell ref="AB7:AB9"/>
    <mergeCell ref="AC7:AC9"/>
    <mergeCell ref="A3:AC3"/>
    <mergeCell ref="S7:S9"/>
    <mergeCell ref="T7:T9"/>
    <mergeCell ref="U7:U9"/>
    <mergeCell ref="V7:V9"/>
    <mergeCell ref="W7:W9"/>
    <mergeCell ref="X7:X9"/>
    <mergeCell ref="M7:M9"/>
    <mergeCell ref="N7:N9"/>
    <mergeCell ref="O7:O9"/>
    <mergeCell ref="P7:P9"/>
    <mergeCell ref="Q7:Q9"/>
    <mergeCell ref="R7:R9"/>
    <mergeCell ref="G7:G9"/>
    <mergeCell ref="H7:H9"/>
    <mergeCell ref="I7:I9"/>
    <mergeCell ref="J7:J9"/>
    <mergeCell ref="K7:K9"/>
    <mergeCell ref="L7:L9"/>
    <mergeCell ref="B7:B9"/>
    <mergeCell ref="C7:C9"/>
    <mergeCell ref="D7:D9"/>
    <mergeCell ref="E7:E9"/>
    <mergeCell ref="F7:F9"/>
    <mergeCell ref="J6:M6"/>
    <mergeCell ref="N6:Q6"/>
    <mergeCell ref="R6:U6"/>
    <mergeCell ref="V6:Y6"/>
    <mergeCell ref="Z6:AC6"/>
    <mergeCell ref="B5:E6"/>
    <mergeCell ref="F5:I6"/>
    <mergeCell ref="J5:AC5"/>
  </mergeCells>
  <printOptions horizontalCentered="1" verticalCentered="1"/>
  <pageMargins left="0.5118110236220472" right="0.31496062992125984" top="0.15748031496062992" bottom="0.15748031496062992" header="0" footer="0"/>
  <pageSetup horizontalDpi="600" verticalDpi="600" orientation="landscape" paperSize="8" scale="65" r:id="rId2"/>
  <drawing r:id="rId1"/>
</worksheet>
</file>

<file path=xl/worksheets/sheet12.xml><?xml version="1.0" encoding="utf-8"?>
<worksheet xmlns="http://schemas.openxmlformats.org/spreadsheetml/2006/main" xmlns:r="http://schemas.openxmlformats.org/officeDocument/2006/relationships">
  <dimension ref="A1:W68"/>
  <sheetViews>
    <sheetView zoomScalePageLayoutView="0" workbookViewId="0" topLeftCell="Q1">
      <selection activeCell="W1" sqref="W1"/>
    </sheetView>
  </sheetViews>
  <sheetFormatPr defaultColWidth="8.796875" defaultRowHeight="18.75" customHeight="1"/>
  <cols>
    <col min="1" max="1" width="13.09765625" style="0" customWidth="1"/>
    <col min="2" max="16384" width="11.8984375" style="0" customWidth="1"/>
  </cols>
  <sheetData>
    <row r="1" spans="1:23" ht="18.75" customHeight="1">
      <c r="A1" s="38" t="s">
        <v>466</v>
      </c>
      <c r="W1" s="39" t="s">
        <v>509</v>
      </c>
    </row>
    <row r="3" spans="1:23" ht="18.75" customHeight="1">
      <c r="A3" s="174" t="s">
        <v>510</v>
      </c>
      <c r="B3" s="174"/>
      <c r="C3" s="174"/>
      <c r="D3" s="174"/>
      <c r="E3" s="174"/>
      <c r="F3" s="174"/>
      <c r="G3" s="174"/>
      <c r="H3" s="174"/>
      <c r="I3" s="174"/>
      <c r="J3" s="174"/>
      <c r="K3" s="174"/>
      <c r="L3" s="174"/>
      <c r="M3" s="174"/>
      <c r="N3" s="174"/>
      <c r="O3" s="174"/>
      <c r="P3" s="174"/>
      <c r="Q3" s="174"/>
      <c r="R3" s="174"/>
      <c r="S3" s="174"/>
      <c r="T3" s="174"/>
      <c r="U3" s="174"/>
      <c r="V3" s="174"/>
      <c r="W3" s="174"/>
    </row>
    <row r="4" spans="1:23" ht="18.75" customHeight="1" thickBot="1">
      <c r="A4" s="4" t="s">
        <v>408</v>
      </c>
      <c r="B4" s="75"/>
      <c r="C4" s="75"/>
      <c r="D4" s="75"/>
      <c r="E4" s="75"/>
      <c r="F4" s="75"/>
      <c r="G4" s="75"/>
      <c r="H4" s="75"/>
      <c r="I4" s="75"/>
      <c r="J4" s="75"/>
      <c r="K4" s="75"/>
      <c r="L4" s="442"/>
      <c r="M4" s="442"/>
      <c r="N4" s="75"/>
      <c r="O4" s="75"/>
      <c r="P4" s="75"/>
      <c r="Q4" s="75"/>
      <c r="R4" s="75"/>
      <c r="S4" s="75"/>
      <c r="T4" s="75"/>
      <c r="U4" s="75"/>
      <c r="V4" s="75"/>
      <c r="W4" s="64" t="s">
        <v>0</v>
      </c>
    </row>
    <row r="5" spans="1:23" ht="18.75" customHeight="1">
      <c r="A5" s="398" t="s">
        <v>406</v>
      </c>
      <c r="B5" s="439" t="s">
        <v>508</v>
      </c>
      <c r="C5" s="441" t="s">
        <v>507</v>
      </c>
      <c r="D5" s="440" t="s">
        <v>122</v>
      </c>
      <c r="E5" s="221" t="s">
        <v>506</v>
      </c>
      <c r="F5" s="222"/>
      <c r="G5" s="222"/>
      <c r="H5" s="222"/>
      <c r="I5" s="222"/>
      <c r="J5" s="222"/>
      <c r="K5" s="222"/>
      <c r="L5" s="222"/>
      <c r="M5" s="222"/>
      <c r="N5" s="225"/>
      <c r="O5" s="439" t="s">
        <v>505</v>
      </c>
      <c r="P5" s="439" t="s">
        <v>504</v>
      </c>
      <c r="Q5" s="439" t="s">
        <v>503</v>
      </c>
      <c r="R5" s="439" t="s">
        <v>502</v>
      </c>
      <c r="S5" s="221" t="s">
        <v>501</v>
      </c>
      <c r="T5" s="222"/>
      <c r="U5" s="222"/>
      <c r="V5" s="222"/>
      <c r="W5" s="222"/>
    </row>
    <row r="6" spans="1:23" ht="18.75" customHeight="1">
      <c r="A6" s="414"/>
      <c r="B6" s="429"/>
      <c r="C6" s="431"/>
      <c r="D6" s="428"/>
      <c r="E6" s="435" t="s">
        <v>500</v>
      </c>
      <c r="F6" s="435" t="s">
        <v>499</v>
      </c>
      <c r="G6" s="435" t="s">
        <v>498</v>
      </c>
      <c r="H6" s="437" t="s">
        <v>497</v>
      </c>
      <c r="I6" s="438" t="s">
        <v>496</v>
      </c>
      <c r="J6" s="437" t="s">
        <v>495</v>
      </c>
      <c r="K6" s="435" t="s">
        <v>494</v>
      </c>
      <c r="L6" s="436" t="s">
        <v>493</v>
      </c>
      <c r="M6" s="436" t="s">
        <v>492</v>
      </c>
      <c r="N6" s="435" t="s">
        <v>491</v>
      </c>
      <c r="O6" s="429"/>
      <c r="P6" s="429"/>
      <c r="Q6" s="429"/>
      <c r="R6" s="429"/>
      <c r="S6" s="435" t="s">
        <v>490</v>
      </c>
      <c r="T6" s="435" t="s">
        <v>489</v>
      </c>
      <c r="U6" s="434" t="s">
        <v>488</v>
      </c>
      <c r="V6" s="434" t="s">
        <v>487</v>
      </c>
      <c r="W6" s="433" t="s">
        <v>486</v>
      </c>
    </row>
    <row r="7" spans="1:23" ht="18.75" customHeight="1">
      <c r="A7" s="396" t="s">
        <v>382</v>
      </c>
      <c r="B7" s="429"/>
      <c r="C7" s="431"/>
      <c r="D7" s="428"/>
      <c r="E7" s="429"/>
      <c r="F7" s="429"/>
      <c r="G7" s="429"/>
      <c r="H7" s="431"/>
      <c r="I7" s="432"/>
      <c r="J7" s="431"/>
      <c r="K7" s="429"/>
      <c r="L7" s="429"/>
      <c r="M7" s="430"/>
      <c r="N7" s="429"/>
      <c r="O7" s="429"/>
      <c r="P7" s="429"/>
      <c r="Q7" s="429"/>
      <c r="R7" s="429"/>
      <c r="S7" s="429"/>
      <c r="T7" s="429"/>
      <c r="U7" s="428"/>
      <c r="V7" s="428"/>
      <c r="W7" s="427"/>
    </row>
    <row r="8" spans="1:23" ht="18.75" customHeight="1">
      <c r="A8" s="394"/>
      <c r="B8" s="423"/>
      <c r="C8" s="425"/>
      <c r="D8" s="422"/>
      <c r="E8" s="423"/>
      <c r="F8" s="423"/>
      <c r="G8" s="423"/>
      <c r="H8" s="425"/>
      <c r="I8" s="426"/>
      <c r="J8" s="425"/>
      <c r="K8" s="423"/>
      <c r="L8" s="423"/>
      <c r="M8" s="424"/>
      <c r="N8" s="423"/>
      <c r="O8" s="423"/>
      <c r="P8" s="423"/>
      <c r="Q8" s="423"/>
      <c r="R8" s="423"/>
      <c r="S8" s="423"/>
      <c r="T8" s="423"/>
      <c r="U8" s="422"/>
      <c r="V8" s="422"/>
      <c r="W8" s="421"/>
    </row>
    <row r="9" spans="1:23" ht="18.75" customHeight="1">
      <c r="A9" s="36" t="s">
        <v>377</v>
      </c>
      <c r="B9" s="5"/>
      <c r="C9" s="5"/>
      <c r="D9" s="5"/>
      <c r="E9" s="5"/>
      <c r="F9" s="5"/>
      <c r="G9" s="5"/>
      <c r="H9" s="5"/>
      <c r="I9" s="5"/>
      <c r="J9" s="5"/>
      <c r="K9" s="5"/>
      <c r="L9" s="5"/>
      <c r="M9" s="5"/>
      <c r="N9" s="5"/>
      <c r="O9" s="5"/>
      <c r="P9" s="5"/>
      <c r="Q9" s="5"/>
      <c r="R9" s="5"/>
      <c r="S9" s="5"/>
      <c r="T9" s="5"/>
      <c r="U9" s="5"/>
      <c r="V9" s="5"/>
      <c r="W9" s="5"/>
    </row>
    <row r="10" spans="1:23" ht="18.75" customHeight="1">
      <c r="A10" s="59" t="s">
        <v>373</v>
      </c>
      <c r="B10" s="92">
        <f>SUM(C10,S10)</f>
        <v>215640</v>
      </c>
      <c r="C10" s="30">
        <v>144466</v>
      </c>
      <c r="D10" s="30">
        <v>13887</v>
      </c>
      <c r="E10" s="30">
        <f>SUM(F10:N10)</f>
        <v>73848</v>
      </c>
      <c r="F10" s="30">
        <f>SUM(F30,F50)</f>
        <v>6115</v>
      </c>
      <c r="G10" s="30">
        <v>8800</v>
      </c>
      <c r="H10" s="30">
        <f>SUM(H30,H50)</f>
        <v>4706</v>
      </c>
      <c r="I10" s="30">
        <f>SUM(I30,I50)</f>
        <v>3630</v>
      </c>
      <c r="J10" s="30">
        <v>1949</v>
      </c>
      <c r="K10" s="30">
        <f>SUM(K30,K50)</f>
        <v>5615</v>
      </c>
      <c r="L10" s="30">
        <f>SUM(L30,L50)</f>
        <v>14678</v>
      </c>
      <c r="M10" s="30">
        <f>SUM(M30,M50)</f>
        <v>17641</v>
      </c>
      <c r="N10" s="30">
        <v>10714</v>
      </c>
      <c r="O10" s="68" t="s">
        <v>303</v>
      </c>
      <c r="P10" s="30">
        <v>22921</v>
      </c>
      <c r="Q10" s="30">
        <f>SUM(Q30,Q50)</f>
        <v>23435</v>
      </c>
      <c r="R10" s="30">
        <v>8302</v>
      </c>
      <c r="S10" s="31">
        <f>SUM(T10:W10)</f>
        <v>71174</v>
      </c>
      <c r="T10" s="30">
        <f>SUM(T30,T50)</f>
        <v>10435</v>
      </c>
      <c r="U10" s="30">
        <v>20575</v>
      </c>
      <c r="V10" s="30">
        <f>SUM(V30,V50)</f>
        <v>14787</v>
      </c>
      <c r="W10" s="30">
        <v>25377</v>
      </c>
    </row>
    <row r="11" spans="1:23" ht="18.75" customHeight="1">
      <c r="A11" s="113" t="s">
        <v>478</v>
      </c>
      <c r="B11" s="92">
        <v>213525</v>
      </c>
      <c r="C11" s="30">
        <f>SUM(C31,C51)</f>
        <v>142399</v>
      </c>
      <c r="D11" s="30">
        <f>SUM(D31,D51)</f>
        <v>13591</v>
      </c>
      <c r="E11" s="30">
        <v>73396</v>
      </c>
      <c r="F11" s="30">
        <f>SUM(F31,F51)</f>
        <v>6044</v>
      </c>
      <c r="G11" s="30">
        <v>8531</v>
      </c>
      <c r="H11" s="30">
        <v>4660</v>
      </c>
      <c r="I11" s="30">
        <v>3714</v>
      </c>
      <c r="J11" s="30">
        <v>1888</v>
      </c>
      <c r="K11" s="30">
        <f>SUM(K31,K51)</f>
        <v>5555</v>
      </c>
      <c r="L11" s="30">
        <v>14648</v>
      </c>
      <c r="M11" s="30">
        <f>SUM(M31,M51)</f>
        <v>17747</v>
      </c>
      <c r="N11" s="30">
        <v>10611</v>
      </c>
      <c r="O11" s="68" t="s">
        <v>303</v>
      </c>
      <c r="P11" s="30">
        <v>22524</v>
      </c>
      <c r="Q11" s="30">
        <f>SUM(Q31,Q51)</f>
        <v>22813</v>
      </c>
      <c r="R11" s="30">
        <f>SUM(R31,R51)</f>
        <v>7999</v>
      </c>
      <c r="S11" s="31">
        <v>71126</v>
      </c>
      <c r="T11" s="30">
        <v>9542</v>
      </c>
      <c r="U11" s="30">
        <v>21089</v>
      </c>
      <c r="V11" s="30">
        <f>SUM(V31,V51)</f>
        <v>14599</v>
      </c>
      <c r="W11" s="30">
        <v>25896</v>
      </c>
    </row>
    <row r="12" spans="1:23" ht="18.75" customHeight="1">
      <c r="A12" s="37" t="s">
        <v>376</v>
      </c>
      <c r="B12" s="96">
        <f>AVERAGE(B14:B17,B19:B22,B24:B27)</f>
        <v>222742.83333333334</v>
      </c>
      <c r="C12" s="22">
        <f>AVERAGE(C14:C17,C19:C22,C24:C27)</f>
        <v>146770.08333333334</v>
      </c>
      <c r="D12" s="22">
        <f>AVERAGE(D14:D17,D19:D22,D24:D27)</f>
        <v>13672.333333333334</v>
      </c>
      <c r="E12" s="22">
        <f>AVERAGE(E14:E17,E19:E22,E24:E27)</f>
        <v>70761.5</v>
      </c>
      <c r="F12" s="22">
        <f>AVERAGE(F14:F17,F19:F22,F24:F27)</f>
        <v>6983.166666666667</v>
      </c>
      <c r="G12" s="22">
        <f>AVERAGE(G14:G17,G19:G22,G24:G27)</f>
        <v>6951.5</v>
      </c>
      <c r="H12" s="22">
        <f>AVERAGE(H14:H17,H19:H22,H24:H27)</f>
        <v>4274.916666666667</v>
      </c>
      <c r="I12" s="22">
        <f>AVERAGE(I14:I17,I19:I22,I24:I27)</f>
        <v>3941.6666666666665</v>
      </c>
      <c r="J12" s="22">
        <f>AVERAGE(J14:J17,J19:J22,J24:J27)</f>
        <v>1514.25</v>
      </c>
      <c r="K12" s="22">
        <f>AVERAGE(K14:K17,K19:K22,K24:K27)</f>
        <v>3479.0833333333335</v>
      </c>
      <c r="L12" s="22">
        <f>AVERAGE(L14:L17,L19:L22,L24:L27)</f>
        <v>13695.166666666666</v>
      </c>
      <c r="M12" s="22">
        <f>AVERAGE(M14:M17,M19:M22,M24:M27)</f>
        <v>19720.916666666668</v>
      </c>
      <c r="N12" s="22">
        <f>AVERAGE(N14:N17,N19:N22,N24:N27)</f>
        <v>10200.833333333334</v>
      </c>
      <c r="O12" s="419" t="s">
        <v>303</v>
      </c>
      <c r="P12" s="22">
        <f>AVERAGE(P14:P17,P19:P22,P24:P27)</f>
        <v>20462.083333333332</v>
      </c>
      <c r="Q12" s="22">
        <f>AVERAGE(Q14:Q17,Q19:Q22,Q24:Q27)</f>
        <v>32081.916666666668</v>
      </c>
      <c r="R12" s="22">
        <f>AVERAGE(R14:R17,R19:R22,R24:R27)</f>
        <v>7105.083333333333</v>
      </c>
      <c r="S12" s="22">
        <f>AVERAGE(S14:S17,S19:S22,S24:S27)</f>
        <v>75972.75</v>
      </c>
      <c r="T12" s="22">
        <f>AVERAGE(T14:T17,T19:T22,T24:T27)</f>
        <v>8830</v>
      </c>
      <c r="U12" s="22">
        <f>AVERAGE(U14:U17,U19:U22,U24:U27)</f>
        <v>20945.666666666668</v>
      </c>
      <c r="V12" s="22">
        <f>AVERAGE(V14:V17,V19:V22,V24:V27)</f>
        <v>13260.166666666666</v>
      </c>
      <c r="W12" s="22">
        <f>AVERAGE(W14:W17,W19:W22,W24:W27)</f>
        <v>32936.916666666664</v>
      </c>
    </row>
    <row r="13" spans="1:23" ht="18.75" customHeight="1">
      <c r="A13" s="9"/>
      <c r="B13" s="418"/>
      <c r="C13" s="129"/>
      <c r="D13" s="129"/>
      <c r="E13" s="129"/>
      <c r="F13" s="129"/>
      <c r="G13" s="129"/>
      <c r="H13" s="129"/>
      <c r="I13" s="129"/>
      <c r="J13" s="129"/>
      <c r="K13" s="129"/>
      <c r="L13" s="129"/>
      <c r="M13" s="129"/>
      <c r="N13" s="129"/>
      <c r="O13" s="129"/>
      <c r="P13" s="129"/>
      <c r="Q13" s="129"/>
      <c r="R13" s="129"/>
      <c r="S13" s="129"/>
      <c r="T13" s="129"/>
      <c r="U13" s="129"/>
      <c r="V13" s="129"/>
      <c r="W13" s="129"/>
    </row>
    <row r="14" spans="1:23" ht="18.75" customHeight="1">
      <c r="A14" s="59" t="s">
        <v>315</v>
      </c>
      <c r="B14" s="92">
        <f>SUM(C14,S14)</f>
        <v>223096</v>
      </c>
      <c r="C14" s="30">
        <f>SUM(C34,C54)</f>
        <v>148233</v>
      </c>
      <c r="D14" s="30">
        <f>SUM(D34,D54)</f>
        <v>13681</v>
      </c>
      <c r="E14" s="30">
        <f>SUM(F14:N14)</f>
        <v>71674</v>
      </c>
      <c r="F14" s="30">
        <f>SUM(F34,F54)</f>
        <v>7028</v>
      </c>
      <c r="G14" s="30">
        <f>SUM(G34,G54)</f>
        <v>7086</v>
      </c>
      <c r="H14" s="30">
        <f>SUM(H34,H54)</f>
        <v>4429</v>
      </c>
      <c r="I14" s="30">
        <f>SUM(I34,I54)</f>
        <v>3970</v>
      </c>
      <c r="J14" s="30">
        <f>SUM(J34,J54)</f>
        <v>1576</v>
      </c>
      <c r="K14" s="30">
        <f>SUM(K34,K54)</f>
        <v>3715</v>
      </c>
      <c r="L14" s="30">
        <f>SUM(L34,L54)</f>
        <v>13803</v>
      </c>
      <c r="M14" s="30">
        <f>SUM(M34,M54)</f>
        <v>19743</v>
      </c>
      <c r="N14" s="30">
        <f>SUM(N34,N54)</f>
        <v>10324</v>
      </c>
      <c r="O14" s="93" t="s">
        <v>303</v>
      </c>
      <c r="P14" s="30">
        <f>SUM(P34,P54)</f>
        <v>21255</v>
      </c>
      <c r="Q14" s="30">
        <f>SUM(Q34,Q54)</f>
        <v>31769</v>
      </c>
      <c r="R14" s="30">
        <f>SUM(R34,R54)</f>
        <v>7223</v>
      </c>
      <c r="S14" s="31">
        <f>SUM(T14:W14)</f>
        <v>74863</v>
      </c>
      <c r="T14" s="30">
        <f>SUM(T34,T54)</f>
        <v>9148</v>
      </c>
      <c r="U14" s="30">
        <f>SUM(U34,U54)</f>
        <v>20895</v>
      </c>
      <c r="V14" s="30">
        <f>SUM(V34,V54)</f>
        <v>13724</v>
      </c>
      <c r="W14" s="30">
        <f>SUM(W34,W54)</f>
        <v>31096</v>
      </c>
    </row>
    <row r="15" spans="1:23" ht="18.75" customHeight="1">
      <c r="A15" s="126" t="s">
        <v>485</v>
      </c>
      <c r="B15" s="92">
        <f>SUM(C15,S15)</f>
        <v>222290</v>
      </c>
      <c r="C15" s="30">
        <f>SUM(C35,C55)</f>
        <v>147395</v>
      </c>
      <c r="D15" s="30">
        <f>SUM(D35,D55)</f>
        <v>13715</v>
      </c>
      <c r="E15" s="30">
        <f>SUM(F15:N15)</f>
        <v>71313</v>
      </c>
      <c r="F15" s="30">
        <f>SUM(F35,F55)</f>
        <v>7073</v>
      </c>
      <c r="G15" s="30">
        <f>SUM(G35,G55)</f>
        <v>7030</v>
      </c>
      <c r="H15" s="30">
        <f>SUM(H35,H55)</f>
        <v>4433</v>
      </c>
      <c r="I15" s="30">
        <f>SUM(I35,I55)</f>
        <v>3956</v>
      </c>
      <c r="J15" s="30">
        <f>SUM(J35,J55)</f>
        <v>1568</v>
      </c>
      <c r="K15" s="30">
        <f>SUM(K35,K55)</f>
        <v>3647</v>
      </c>
      <c r="L15" s="30">
        <f>SUM(L35,L55)</f>
        <v>13710</v>
      </c>
      <c r="M15" s="30">
        <f>SUM(M35,M55)</f>
        <v>19711</v>
      </c>
      <c r="N15" s="30">
        <f>SUM(N35,N55)</f>
        <v>10185</v>
      </c>
      <c r="O15" s="93" t="s">
        <v>303</v>
      </c>
      <c r="P15" s="30">
        <f>SUM(P35,P55)</f>
        <v>20991</v>
      </c>
      <c r="Q15" s="30">
        <f>SUM(Q35,Q55)</f>
        <v>31540</v>
      </c>
      <c r="R15" s="30">
        <f>SUM(R35,R55)</f>
        <v>7194</v>
      </c>
      <c r="S15" s="31">
        <f>SUM(T15:W15)</f>
        <v>74895</v>
      </c>
      <c r="T15" s="30">
        <f>SUM(T35,T55)</f>
        <v>9101</v>
      </c>
      <c r="U15" s="30">
        <f>SUM(U35,U55)</f>
        <v>20897</v>
      </c>
      <c r="V15" s="30">
        <f>SUM(V35,V55)</f>
        <v>13514</v>
      </c>
      <c r="W15" s="30">
        <f>SUM(W35,W55)</f>
        <v>31383</v>
      </c>
    </row>
    <row r="16" spans="1:23" ht="18.75" customHeight="1">
      <c r="A16" s="126" t="s">
        <v>484</v>
      </c>
      <c r="B16" s="92">
        <f>SUM(C16,S16)</f>
        <v>219523</v>
      </c>
      <c r="C16" s="30">
        <f>SUM(C36,C56)</f>
        <v>146654</v>
      </c>
      <c r="D16" s="30">
        <f>SUM(D36,D56)</f>
        <v>13486</v>
      </c>
      <c r="E16" s="30">
        <f>SUM(F16:N16)</f>
        <v>70993</v>
      </c>
      <c r="F16" s="30">
        <f>SUM(F36,F56)</f>
        <v>6980</v>
      </c>
      <c r="G16" s="30">
        <f>SUM(G36,G56)</f>
        <v>7130</v>
      </c>
      <c r="H16" s="30">
        <f>SUM(H36,H56)</f>
        <v>4364</v>
      </c>
      <c r="I16" s="30">
        <f>SUM(I36,I56)</f>
        <v>3924</v>
      </c>
      <c r="J16" s="30">
        <f>SUM(J36,J56)</f>
        <v>1526</v>
      </c>
      <c r="K16" s="30">
        <f>SUM(K36,K56)</f>
        <v>3562</v>
      </c>
      <c r="L16" s="30">
        <f>SUM(L36,L56)</f>
        <v>13690</v>
      </c>
      <c r="M16" s="30">
        <f>SUM(M36,M56)</f>
        <v>19617</v>
      </c>
      <c r="N16" s="30">
        <f>SUM(N36,N56)</f>
        <v>10200</v>
      </c>
      <c r="O16" s="93" t="s">
        <v>303</v>
      </c>
      <c r="P16" s="30">
        <f>SUM(P36,P56)</f>
        <v>20802</v>
      </c>
      <c r="Q16" s="30">
        <f>SUM(Q36,Q56)</f>
        <v>31615</v>
      </c>
      <c r="R16" s="30">
        <f>SUM(R36,R56)</f>
        <v>7118</v>
      </c>
      <c r="S16" s="31">
        <f>SUM(T16:W16)</f>
        <v>72869</v>
      </c>
      <c r="T16" s="30">
        <f>SUM(T36,T56)</f>
        <v>9004</v>
      </c>
      <c r="U16" s="30">
        <f>SUM(U36,U56)</f>
        <v>20377</v>
      </c>
      <c r="V16" s="30">
        <f>SUM(V36,V56)</f>
        <v>11256</v>
      </c>
      <c r="W16" s="30">
        <f>SUM(W36,W56)</f>
        <v>32232</v>
      </c>
    </row>
    <row r="17" spans="1:23" ht="18.75" customHeight="1">
      <c r="A17" s="113" t="s">
        <v>368</v>
      </c>
      <c r="B17" s="92">
        <f>SUM(C17,S17)</f>
        <v>224951</v>
      </c>
      <c r="C17" s="30">
        <f>SUM(C37,C57)</f>
        <v>148301</v>
      </c>
      <c r="D17" s="30">
        <f>SUM(D37,D57)</f>
        <v>13723</v>
      </c>
      <c r="E17" s="30">
        <f>SUM(F17:N17)</f>
        <v>71714</v>
      </c>
      <c r="F17" s="30">
        <f>SUM(F37,F57)</f>
        <v>7048</v>
      </c>
      <c r="G17" s="30">
        <f>SUM(G37,G57)</f>
        <v>7134</v>
      </c>
      <c r="H17" s="30">
        <f>SUM(H37,H57)</f>
        <v>4377</v>
      </c>
      <c r="I17" s="30">
        <f>SUM(I37,I57)</f>
        <v>3965</v>
      </c>
      <c r="J17" s="30">
        <f>SUM(J37,J57)</f>
        <v>1518</v>
      </c>
      <c r="K17" s="30">
        <f>SUM(K37,K57)</f>
        <v>3545</v>
      </c>
      <c r="L17" s="30">
        <f>SUM(L37,L57)</f>
        <v>13875</v>
      </c>
      <c r="M17" s="30">
        <f>SUM(M37,M57)</f>
        <v>19994</v>
      </c>
      <c r="N17" s="30">
        <f>SUM(N37,N57)</f>
        <v>10258</v>
      </c>
      <c r="O17" s="93" t="s">
        <v>303</v>
      </c>
      <c r="P17" s="30">
        <f>SUM(P37,P57)</f>
        <v>20680</v>
      </c>
      <c r="Q17" s="30">
        <f>SUM(Q37,Q57)</f>
        <v>32301</v>
      </c>
      <c r="R17" s="30">
        <f>SUM(R37,R57)</f>
        <v>7139</v>
      </c>
      <c r="S17" s="31">
        <f>SUM(T17:W17)</f>
        <v>76650</v>
      </c>
      <c r="T17" s="30">
        <f>SUM(T37,T57)</f>
        <v>9112</v>
      </c>
      <c r="U17" s="30">
        <f>SUM(U37,U57)</f>
        <v>21054</v>
      </c>
      <c r="V17" s="30">
        <f>SUM(V37,V57)</f>
        <v>12844</v>
      </c>
      <c r="W17" s="30">
        <f>SUM(W37,W57)</f>
        <v>33640</v>
      </c>
    </row>
    <row r="18" spans="1:23" ht="18.75" customHeight="1">
      <c r="A18" s="59"/>
      <c r="B18" s="418"/>
      <c r="C18" s="129"/>
      <c r="D18" s="129"/>
      <c r="E18" s="129"/>
      <c r="F18" s="129"/>
      <c r="G18" s="129"/>
      <c r="H18" s="129"/>
      <c r="I18" s="129"/>
      <c r="J18" s="129"/>
      <c r="K18" s="129"/>
      <c r="L18" s="129"/>
      <c r="M18" s="129"/>
      <c r="N18" s="129"/>
      <c r="O18" s="129"/>
      <c r="P18" s="129"/>
      <c r="Q18" s="129"/>
      <c r="R18" s="129"/>
      <c r="S18" s="129"/>
      <c r="T18" s="129"/>
      <c r="U18" s="129"/>
      <c r="V18" s="129"/>
      <c r="W18" s="129"/>
    </row>
    <row r="19" spans="1:23" ht="18.75" customHeight="1">
      <c r="A19" s="113" t="s">
        <v>367</v>
      </c>
      <c r="B19" s="92">
        <f>SUM(C19,S19)</f>
        <v>224016</v>
      </c>
      <c r="C19" s="31">
        <f>SUM(C39,C59)</f>
        <v>147592</v>
      </c>
      <c r="D19" s="31">
        <f>SUM(D39,D59)</f>
        <v>13863</v>
      </c>
      <c r="E19" s="30">
        <f>SUM(F19:N19)</f>
        <v>71153</v>
      </c>
      <c r="F19" s="31">
        <f>SUM(F39,F59)</f>
        <v>6965</v>
      </c>
      <c r="G19" s="31">
        <f>SUM(G39,G59)</f>
        <v>7104</v>
      </c>
      <c r="H19" s="31">
        <f>SUM(H39,H59)</f>
        <v>4371</v>
      </c>
      <c r="I19" s="31">
        <f>SUM(I39,I59)</f>
        <v>3965</v>
      </c>
      <c r="J19" s="31">
        <f>SUM(J39,J59)</f>
        <v>1500</v>
      </c>
      <c r="K19" s="31">
        <f>SUM(K39,K59)</f>
        <v>3507</v>
      </c>
      <c r="L19" s="31">
        <f>SUM(L39,L59)</f>
        <v>13738</v>
      </c>
      <c r="M19" s="31">
        <f>SUM(M39,M59)</f>
        <v>19772</v>
      </c>
      <c r="N19" s="31">
        <f>SUM(N39,N59)</f>
        <v>10231</v>
      </c>
      <c r="O19" s="93" t="s">
        <v>303</v>
      </c>
      <c r="P19" s="31">
        <f>SUM(P39,P59)</f>
        <v>20453</v>
      </c>
      <c r="Q19" s="31">
        <f>SUM(Q39,Q59)</f>
        <v>32318</v>
      </c>
      <c r="R19" s="31">
        <f>SUM(R39,R59)</f>
        <v>7060</v>
      </c>
      <c r="S19" s="31">
        <f>SUM(T19:W19)</f>
        <v>76424</v>
      </c>
      <c r="T19" s="31">
        <f>SUM(T39,T59)</f>
        <v>8989</v>
      </c>
      <c r="U19" s="31">
        <f>SUM(U39,U59)</f>
        <v>21089</v>
      </c>
      <c r="V19" s="31">
        <f>SUM(V39,V59)</f>
        <v>13060</v>
      </c>
      <c r="W19" s="31">
        <f>SUM(W39,W59)</f>
        <v>33286</v>
      </c>
    </row>
    <row r="20" spans="1:23" ht="18.75" customHeight="1">
      <c r="A20" s="113" t="s">
        <v>366</v>
      </c>
      <c r="B20" s="92">
        <f>SUM(C20,S20)</f>
        <v>223605</v>
      </c>
      <c r="C20" s="31">
        <f>SUM(C40,C60)</f>
        <v>146928</v>
      </c>
      <c r="D20" s="31">
        <f>SUM(D40,D60)</f>
        <v>13732</v>
      </c>
      <c r="E20" s="30">
        <f>SUM(F20:N20)</f>
        <v>70943</v>
      </c>
      <c r="F20" s="31">
        <f>SUM(F40,F60)</f>
        <v>7013</v>
      </c>
      <c r="G20" s="31">
        <f>SUM(G40,G60)</f>
        <v>7024</v>
      </c>
      <c r="H20" s="31">
        <f>SUM(H40,H60)</f>
        <v>4308</v>
      </c>
      <c r="I20" s="31">
        <f>SUM(I40,I60)</f>
        <v>3959</v>
      </c>
      <c r="J20" s="31">
        <f>SUM(J40,J60)</f>
        <v>1501</v>
      </c>
      <c r="K20" s="31">
        <f>SUM(K40,K60)</f>
        <v>3472</v>
      </c>
      <c r="L20" s="31">
        <f>SUM(L40,L60)</f>
        <v>13697</v>
      </c>
      <c r="M20" s="31">
        <f>SUM(M40,M60)</f>
        <v>19745</v>
      </c>
      <c r="N20" s="31">
        <f>SUM(N40,N60)</f>
        <v>10224</v>
      </c>
      <c r="O20" s="93" t="s">
        <v>303</v>
      </c>
      <c r="P20" s="31">
        <f>SUM(P40,P60)</f>
        <v>20206</v>
      </c>
      <c r="Q20" s="31">
        <f>SUM(Q40,Q60)</f>
        <v>32174</v>
      </c>
      <c r="R20" s="31">
        <f>SUM(R40,R60)</f>
        <v>7137</v>
      </c>
      <c r="S20" s="31">
        <f>SUM(T20:W20)</f>
        <v>76677</v>
      </c>
      <c r="T20" s="31">
        <f>SUM(T40,T60)</f>
        <v>8884</v>
      </c>
      <c r="U20" s="31">
        <f>SUM(U40,U60)</f>
        <v>20993</v>
      </c>
      <c r="V20" s="31">
        <f>SUM(V40,V60)</f>
        <v>13461</v>
      </c>
      <c r="W20" s="31">
        <f>SUM(W40,W60)</f>
        <v>33339</v>
      </c>
    </row>
    <row r="21" spans="1:23" ht="18.75" customHeight="1">
      <c r="A21" s="113" t="s">
        <v>365</v>
      </c>
      <c r="B21" s="92">
        <f>SUM(C21,S21)</f>
        <v>223916</v>
      </c>
      <c r="C21" s="31">
        <f>SUM(C41,C61)</f>
        <v>146895</v>
      </c>
      <c r="D21" s="31">
        <f>SUM(D41,D61)</f>
        <v>13770</v>
      </c>
      <c r="E21" s="30">
        <f>SUM(F21:N21)</f>
        <v>70957</v>
      </c>
      <c r="F21" s="31">
        <f>SUM(F41,F61)</f>
        <v>7076</v>
      </c>
      <c r="G21" s="31">
        <f>SUM(G41,G61)</f>
        <v>6970</v>
      </c>
      <c r="H21" s="31">
        <f>SUM(H41,H61)</f>
        <v>4292</v>
      </c>
      <c r="I21" s="31">
        <f>SUM(I41,I61)</f>
        <v>3958</v>
      </c>
      <c r="J21" s="31">
        <f>SUM(J41,J61)</f>
        <v>1504</v>
      </c>
      <c r="K21" s="31">
        <f>SUM(K41,K61)</f>
        <v>3469</v>
      </c>
      <c r="L21" s="31">
        <f>SUM(L41,L61)</f>
        <v>13728</v>
      </c>
      <c r="M21" s="31">
        <f>SUM(M41,M61)</f>
        <v>19747</v>
      </c>
      <c r="N21" s="31">
        <f>SUM(N41,N61)</f>
        <v>10213</v>
      </c>
      <c r="O21" s="93" t="s">
        <v>303</v>
      </c>
      <c r="P21" s="31">
        <f>SUM(P41,P61)</f>
        <v>20332</v>
      </c>
      <c r="Q21" s="31">
        <f>SUM(Q41,Q61)</f>
        <v>32078</v>
      </c>
      <c r="R21" s="31">
        <f>SUM(R41,R61)</f>
        <v>7068</v>
      </c>
      <c r="S21" s="31">
        <f>SUM(T21:W21)</f>
        <v>77021</v>
      </c>
      <c r="T21" s="31">
        <f>SUM(T41,T61)</f>
        <v>8789</v>
      </c>
      <c r="U21" s="31">
        <f>SUM(U41,U61)</f>
        <v>21024</v>
      </c>
      <c r="V21" s="31">
        <f>SUM(V41,V61)</f>
        <v>13671</v>
      </c>
      <c r="W21" s="31">
        <f>SUM(W41,W61)</f>
        <v>33537</v>
      </c>
    </row>
    <row r="22" spans="1:23" ht="18.75" customHeight="1">
      <c r="A22" s="113" t="s">
        <v>480</v>
      </c>
      <c r="B22" s="92">
        <f>SUM(C22,S22)</f>
        <v>223191</v>
      </c>
      <c r="C22" s="31">
        <f>SUM(C42,C62)</f>
        <v>146579</v>
      </c>
      <c r="D22" s="31">
        <f>SUM(D42,D62)</f>
        <v>13727</v>
      </c>
      <c r="E22" s="30">
        <f>SUM(F22:N22)</f>
        <v>70740</v>
      </c>
      <c r="F22" s="31">
        <f>SUM(F42,F62)</f>
        <v>7069</v>
      </c>
      <c r="G22" s="31">
        <f>SUM(G42,G62)</f>
        <v>6937</v>
      </c>
      <c r="H22" s="31">
        <f>SUM(H42,H62)</f>
        <v>4247</v>
      </c>
      <c r="I22" s="31">
        <f>SUM(I42,I62)</f>
        <v>3930</v>
      </c>
      <c r="J22" s="31">
        <f>SUM(J42,J62)</f>
        <v>1499</v>
      </c>
      <c r="K22" s="31">
        <f>SUM(K42,K62)</f>
        <v>3453</v>
      </c>
      <c r="L22" s="31">
        <f>SUM(L42,L62)</f>
        <v>13708</v>
      </c>
      <c r="M22" s="31">
        <f>SUM(M42,M62)</f>
        <v>19685</v>
      </c>
      <c r="N22" s="31">
        <f>SUM(N42,N62)</f>
        <v>10212</v>
      </c>
      <c r="O22" s="93" t="s">
        <v>303</v>
      </c>
      <c r="P22" s="31">
        <f>SUM(P42,P62)</f>
        <v>20257</v>
      </c>
      <c r="Q22" s="31">
        <f>SUM(Q42,Q62)</f>
        <v>32057</v>
      </c>
      <c r="R22" s="31">
        <f>SUM(R42,R62)</f>
        <v>7100</v>
      </c>
      <c r="S22" s="31">
        <f>SUM(T22:W22)</f>
        <v>76612</v>
      </c>
      <c r="T22" s="31">
        <f>SUM(T42,T62)</f>
        <v>8747</v>
      </c>
      <c r="U22" s="31">
        <f>SUM(U42,U62)</f>
        <v>20929</v>
      </c>
      <c r="V22" s="31">
        <f>SUM(V42,V62)</f>
        <v>13386</v>
      </c>
      <c r="W22" s="31">
        <f>SUM(W42,W62)</f>
        <v>33550</v>
      </c>
    </row>
    <row r="23" spans="1:23" ht="18.75" customHeight="1">
      <c r="A23" s="110"/>
      <c r="B23" s="418"/>
      <c r="C23" s="129"/>
      <c r="D23" s="129"/>
      <c r="E23" s="129"/>
      <c r="F23" s="129"/>
      <c r="G23" s="129"/>
      <c r="H23" s="129"/>
      <c r="I23" s="129"/>
      <c r="J23" s="129"/>
      <c r="K23" s="129"/>
      <c r="L23" s="129"/>
      <c r="M23" s="129"/>
      <c r="N23" s="129"/>
      <c r="O23" s="129"/>
      <c r="P23" s="129"/>
      <c r="Q23" s="129"/>
      <c r="R23" s="129"/>
      <c r="S23" s="129"/>
      <c r="T23" s="129"/>
      <c r="U23" s="129"/>
      <c r="V23" s="129"/>
      <c r="W23" s="129"/>
    </row>
    <row r="24" spans="1:23" ht="18.75" customHeight="1">
      <c r="A24" s="113" t="s">
        <v>479</v>
      </c>
      <c r="B24" s="92">
        <f>SUM(C24,S24)</f>
        <v>222267</v>
      </c>
      <c r="C24" s="31">
        <f>SUM(C44,C64)</f>
        <v>146000</v>
      </c>
      <c r="D24" s="31">
        <f>SUM(D44,D64)</f>
        <v>13679</v>
      </c>
      <c r="E24" s="30">
        <f>SUM(F24:N24)</f>
        <v>70438</v>
      </c>
      <c r="F24" s="31">
        <f>SUM(F44,F64)</f>
        <v>6944</v>
      </c>
      <c r="G24" s="31">
        <f>SUM(G44,G64)</f>
        <v>6875</v>
      </c>
      <c r="H24" s="31">
        <f>SUM(H44,H64)</f>
        <v>4261</v>
      </c>
      <c r="I24" s="31">
        <f>SUM(I44,I64)</f>
        <v>3938</v>
      </c>
      <c r="J24" s="31">
        <f>SUM(J44,J64)</f>
        <v>1500</v>
      </c>
      <c r="K24" s="31">
        <f>SUM(K44,K64)</f>
        <v>3424</v>
      </c>
      <c r="L24" s="31">
        <f>SUM(L44,L64)</f>
        <v>13665</v>
      </c>
      <c r="M24" s="31">
        <f>SUM(M44,M64)</f>
        <v>19663</v>
      </c>
      <c r="N24" s="31">
        <f>SUM(N44,N64)</f>
        <v>10168</v>
      </c>
      <c r="O24" s="93" t="s">
        <v>303</v>
      </c>
      <c r="P24" s="31">
        <f>SUM(P44,P64)</f>
        <v>20142</v>
      </c>
      <c r="Q24" s="31">
        <f>SUM(Q44,Q64)</f>
        <v>31968</v>
      </c>
      <c r="R24" s="31">
        <f>SUM(R44,R64)</f>
        <v>7076</v>
      </c>
      <c r="S24" s="31">
        <f>SUM(T24:W24)</f>
        <v>76267</v>
      </c>
      <c r="T24" s="31">
        <f>SUM(T44,T64)</f>
        <v>8640</v>
      </c>
      <c r="U24" s="31">
        <f>SUM(U44,U64)</f>
        <v>20989</v>
      </c>
      <c r="V24" s="31">
        <f>SUM(V44,V64)</f>
        <v>13304</v>
      </c>
      <c r="W24" s="31">
        <f>SUM(W44,W64)</f>
        <v>33334</v>
      </c>
    </row>
    <row r="25" spans="1:23" ht="18.75" customHeight="1">
      <c r="A25" s="113" t="s">
        <v>435</v>
      </c>
      <c r="B25" s="92">
        <f>SUM(C25,S25)</f>
        <v>221999</v>
      </c>
      <c r="C25" s="30">
        <f>SUM(C45,C65)</f>
        <v>145696</v>
      </c>
      <c r="D25" s="30">
        <f>SUM(D45,D65)</f>
        <v>13606</v>
      </c>
      <c r="E25" s="30">
        <f>SUM(F25:N25)</f>
        <v>70023</v>
      </c>
      <c r="F25" s="30">
        <f>SUM(F45,F65)</f>
        <v>6872</v>
      </c>
      <c r="G25" s="30">
        <f>SUM(G45,G65)</f>
        <v>6762</v>
      </c>
      <c r="H25" s="30">
        <f>SUM(H45,H65)</f>
        <v>4242</v>
      </c>
      <c r="I25" s="30">
        <f>SUM(I45,I65)</f>
        <v>3947</v>
      </c>
      <c r="J25" s="30">
        <f>SUM(J45,J65)</f>
        <v>1500</v>
      </c>
      <c r="K25" s="30">
        <f>SUM(K45,K65)</f>
        <v>3326</v>
      </c>
      <c r="L25" s="30">
        <f>SUM(L45,L65)</f>
        <v>13573</v>
      </c>
      <c r="M25" s="30">
        <f>SUM(M45,M65)</f>
        <v>19676</v>
      </c>
      <c r="N25" s="30">
        <f>SUM(N45,N65)</f>
        <v>10125</v>
      </c>
      <c r="O25" s="93" t="s">
        <v>303</v>
      </c>
      <c r="P25" s="30">
        <f>SUM(P45,P65)</f>
        <v>20172</v>
      </c>
      <c r="Q25" s="30">
        <f>SUM(Q45,Q65)</f>
        <v>32155</v>
      </c>
      <c r="R25" s="30">
        <f>SUM(R45,R65)</f>
        <v>7070</v>
      </c>
      <c r="S25" s="31">
        <f>SUM(T25:W25)</f>
        <v>76303</v>
      </c>
      <c r="T25" s="30">
        <f>SUM(T45,T65)</f>
        <v>8639</v>
      </c>
      <c r="U25" s="30">
        <f>SUM(U45,U65)</f>
        <v>20948</v>
      </c>
      <c r="V25" s="30">
        <f>SUM(V45,V65)</f>
        <v>13418</v>
      </c>
      <c r="W25" s="30">
        <f>SUM(W45,W65)</f>
        <v>33298</v>
      </c>
    </row>
    <row r="26" spans="1:23" ht="18.75" customHeight="1">
      <c r="A26" s="113" t="s">
        <v>361</v>
      </c>
      <c r="B26" s="92">
        <f>SUM(C26,S26)</f>
        <v>222035</v>
      </c>
      <c r="C26" s="30">
        <f>SUM(C46,C66)</f>
        <v>145526</v>
      </c>
      <c r="D26" s="30">
        <f>SUM(D46,D66)</f>
        <v>13576</v>
      </c>
      <c r="E26" s="30">
        <f>SUM(F26:N26)</f>
        <v>69719</v>
      </c>
      <c r="F26" s="30">
        <f>SUM(F46,F66)</f>
        <v>6906</v>
      </c>
      <c r="G26" s="30">
        <f>SUM(G46,G66)</f>
        <v>6661</v>
      </c>
      <c r="H26" s="30">
        <f>SUM(H46,H66)</f>
        <v>4016</v>
      </c>
      <c r="I26" s="30">
        <f>SUM(I46,I66)</f>
        <v>3932</v>
      </c>
      <c r="J26" s="30">
        <f>SUM(J46,J66)</f>
        <v>1492</v>
      </c>
      <c r="K26" s="30">
        <f>SUM(K46,K66)</f>
        <v>3324</v>
      </c>
      <c r="L26" s="30">
        <f>SUM(L46,L66)</f>
        <v>13594</v>
      </c>
      <c r="M26" s="30">
        <f>SUM(M46,M66)</f>
        <v>19658</v>
      </c>
      <c r="N26" s="30">
        <f>SUM(N46,N66)</f>
        <v>10136</v>
      </c>
      <c r="O26" s="93" t="s">
        <v>303</v>
      </c>
      <c r="P26" s="30">
        <f>SUM(P46,P66)</f>
        <v>20043</v>
      </c>
      <c r="Q26" s="30">
        <f>SUM(Q46,Q66)</f>
        <v>32435</v>
      </c>
      <c r="R26" s="30">
        <f>SUM(R46,R66)</f>
        <v>7077</v>
      </c>
      <c r="S26" s="31">
        <f>SUM(T26:W26)</f>
        <v>76509</v>
      </c>
      <c r="T26" s="30">
        <f>SUM(T46,T66)</f>
        <v>8535</v>
      </c>
      <c r="U26" s="30">
        <f>SUM(U46,U66)</f>
        <v>21085</v>
      </c>
      <c r="V26" s="30">
        <f>SUM(V46,V66)</f>
        <v>13731</v>
      </c>
      <c r="W26" s="30">
        <f>SUM(W46,W66)</f>
        <v>33158</v>
      </c>
    </row>
    <row r="27" spans="1:23" ht="18.75" customHeight="1">
      <c r="A27" s="113" t="s">
        <v>360</v>
      </c>
      <c r="B27" s="92">
        <f>SUM(C27,S27)</f>
        <v>222025</v>
      </c>
      <c r="C27" s="30">
        <f>SUM(C47,C67)</f>
        <v>145442</v>
      </c>
      <c r="D27" s="30">
        <f>SUM(D47,D67)</f>
        <v>13510</v>
      </c>
      <c r="E27" s="30">
        <f>SUM(F27:N27)</f>
        <v>69471</v>
      </c>
      <c r="F27" s="30">
        <f>SUM(F47,F67)</f>
        <v>6824</v>
      </c>
      <c r="G27" s="30">
        <f>SUM(G47,G67)</f>
        <v>6705</v>
      </c>
      <c r="H27" s="30">
        <f>SUM(H47,H67)</f>
        <v>3959</v>
      </c>
      <c r="I27" s="30">
        <f>SUM(I47,I67)</f>
        <v>3856</v>
      </c>
      <c r="J27" s="30">
        <f>SUM(J47,J67)</f>
        <v>1487</v>
      </c>
      <c r="K27" s="30">
        <f>SUM(K47,K67)</f>
        <v>3305</v>
      </c>
      <c r="L27" s="30">
        <f>SUM(L47,L67)</f>
        <v>13561</v>
      </c>
      <c r="M27" s="30">
        <f>SUM(M47,M67)</f>
        <v>19640</v>
      </c>
      <c r="N27" s="30">
        <f>SUM(N47,N67)</f>
        <v>10134</v>
      </c>
      <c r="O27" s="93" t="s">
        <v>303</v>
      </c>
      <c r="P27" s="30">
        <f>SUM(P47,P67)</f>
        <v>20212</v>
      </c>
      <c r="Q27" s="30">
        <f>SUM(Q47,Q67)</f>
        <v>32573</v>
      </c>
      <c r="R27" s="30">
        <f>SUM(R47,R67)</f>
        <v>6999</v>
      </c>
      <c r="S27" s="31">
        <f>SUM(T27:W27)</f>
        <v>76583</v>
      </c>
      <c r="T27" s="30">
        <f>SUM(T47,T67)</f>
        <v>8372</v>
      </c>
      <c r="U27" s="30">
        <f>SUM(U47,U67)</f>
        <v>21068</v>
      </c>
      <c r="V27" s="30">
        <f>SUM(V47,V67)</f>
        <v>13753</v>
      </c>
      <c r="W27" s="30">
        <f>SUM(W47,W67)</f>
        <v>33390</v>
      </c>
    </row>
    <row r="28" spans="1:23" ht="18.75" customHeight="1">
      <c r="A28" s="113"/>
      <c r="B28" s="418"/>
      <c r="C28" s="129"/>
      <c r="D28" s="129"/>
      <c r="E28" s="129"/>
      <c r="F28" s="129"/>
      <c r="G28" s="129"/>
      <c r="H28" s="129"/>
      <c r="I28" s="129"/>
      <c r="J28" s="129"/>
      <c r="K28" s="129"/>
      <c r="L28" s="129"/>
      <c r="M28" s="129"/>
      <c r="N28" s="129"/>
      <c r="O28" s="129"/>
      <c r="P28" s="129"/>
      <c r="Q28" s="129"/>
      <c r="R28" s="129"/>
      <c r="S28" s="129"/>
      <c r="T28" s="129"/>
      <c r="U28" s="30"/>
      <c r="V28" s="30"/>
      <c r="W28" s="30"/>
    </row>
    <row r="29" spans="1:23" ht="18.75" customHeight="1">
      <c r="A29" s="69" t="s">
        <v>3</v>
      </c>
      <c r="B29" s="418"/>
      <c r="C29" s="129"/>
      <c r="D29" s="129"/>
      <c r="E29" s="129"/>
      <c r="F29" s="129"/>
      <c r="G29" s="129"/>
      <c r="H29" s="129"/>
      <c r="I29" s="129"/>
      <c r="J29" s="129"/>
      <c r="K29" s="129"/>
      <c r="L29" s="129"/>
      <c r="M29" s="129"/>
      <c r="N29" s="129"/>
      <c r="O29" s="129"/>
      <c r="P29" s="129"/>
      <c r="Q29" s="129"/>
      <c r="R29" s="129"/>
      <c r="S29" s="129"/>
      <c r="T29" s="129"/>
      <c r="U29" s="129"/>
      <c r="V29" s="129"/>
      <c r="W29" s="129"/>
    </row>
    <row r="30" spans="1:23" ht="18.75" customHeight="1">
      <c r="A30" s="59" t="s">
        <v>373</v>
      </c>
      <c r="B30" s="92">
        <f>SUM(C30,S30)</f>
        <v>125827</v>
      </c>
      <c r="C30" s="30">
        <v>93791</v>
      </c>
      <c r="D30" s="30">
        <v>11760</v>
      </c>
      <c r="E30" s="30">
        <f>SUM(F30:N30)</f>
        <v>44291</v>
      </c>
      <c r="F30" s="30">
        <v>2469</v>
      </c>
      <c r="G30" s="30">
        <v>5291</v>
      </c>
      <c r="H30" s="30">
        <v>848</v>
      </c>
      <c r="I30" s="30">
        <v>2357</v>
      </c>
      <c r="J30" s="30">
        <v>949</v>
      </c>
      <c r="K30" s="30">
        <v>3522</v>
      </c>
      <c r="L30" s="30">
        <v>12643</v>
      </c>
      <c r="M30" s="30">
        <v>8565</v>
      </c>
      <c r="N30" s="30">
        <v>7647</v>
      </c>
      <c r="O30" s="93" t="s">
        <v>303</v>
      </c>
      <c r="P30" s="30">
        <v>20646</v>
      </c>
      <c r="Q30" s="30">
        <v>12755</v>
      </c>
      <c r="R30" s="30">
        <v>2907</v>
      </c>
      <c r="S30" s="31">
        <f>SUM(T30:W30)</f>
        <v>32036</v>
      </c>
      <c r="T30" s="30">
        <v>4372</v>
      </c>
      <c r="U30" s="30">
        <v>4380</v>
      </c>
      <c r="V30" s="30">
        <v>8062</v>
      </c>
      <c r="W30" s="30">
        <v>15222</v>
      </c>
    </row>
    <row r="31" spans="1:23" ht="18.75" customHeight="1">
      <c r="A31" s="113" t="s">
        <v>478</v>
      </c>
      <c r="B31" s="92">
        <f>SUM(C31,S31)</f>
        <v>125433</v>
      </c>
      <c r="C31" s="420">
        <v>93384</v>
      </c>
      <c r="D31" s="420">
        <v>11582</v>
      </c>
      <c r="E31" s="30">
        <f>SUM(F31:N31)</f>
        <v>44925</v>
      </c>
      <c r="F31" s="420">
        <v>2748</v>
      </c>
      <c r="G31" s="420">
        <v>5157</v>
      </c>
      <c r="H31" s="420">
        <v>826</v>
      </c>
      <c r="I31" s="420">
        <v>2439</v>
      </c>
      <c r="J31" s="420">
        <v>969</v>
      </c>
      <c r="K31" s="420">
        <v>3697</v>
      </c>
      <c r="L31" s="420">
        <v>12661</v>
      </c>
      <c r="M31" s="420">
        <v>8864</v>
      </c>
      <c r="N31" s="420">
        <v>7564</v>
      </c>
      <c r="O31" s="93" t="s">
        <v>303</v>
      </c>
      <c r="P31" s="420">
        <v>20442</v>
      </c>
      <c r="Q31" s="420">
        <v>12146</v>
      </c>
      <c r="R31" s="420">
        <v>2877</v>
      </c>
      <c r="S31" s="31">
        <f>SUM(T31:W31)</f>
        <v>32049</v>
      </c>
      <c r="T31" s="420">
        <v>3805</v>
      </c>
      <c r="U31" s="420">
        <v>4491</v>
      </c>
      <c r="V31" s="420">
        <v>8045</v>
      </c>
      <c r="W31" s="420">
        <v>15708</v>
      </c>
    </row>
    <row r="32" spans="1:23" ht="18.75" customHeight="1">
      <c r="A32" s="37" t="s">
        <v>376</v>
      </c>
      <c r="B32" s="96">
        <f>AVERAGE(B34:B37,B39:B42,B44:B47)</f>
        <v>129436.08333333333</v>
      </c>
      <c r="C32" s="22">
        <f>AVERAGE(C34:C37,C39:C42,C44:C47)</f>
        <v>94696.91666666667</v>
      </c>
      <c r="D32" s="22">
        <f>AVERAGE(D34:D37,D39:D42,D44:D47)</f>
        <v>11997.166666666666</v>
      </c>
      <c r="E32" s="22">
        <f>AVERAGE(E34:E37,E39:E42,E44:E47)</f>
        <v>42534.083333333336</v>
      </c>
      <c r="F32" s="22">
        <f>AVERAGE(F34:F37,F39:F42,F44:F47)</f>
        <v>2504.5833333333335</v>
      </c>
      <c r="G32" s="22">
        <f>AVERAGE(G34:G37,G39:G42,G44:G47)</f>
        <v>4391.416666666667</v>
      </c>
      <c r="H32" s="22">
        <f>AVERAGE(H34:H37,H39:H42,H44:H47)</f>
        <v>424.8333333333333</v>
      </c>
      <c r="I32" s="22">
        <f>AVERAGE(I34:I37,I39:I42,I44:I47)</f>
        <v>2777.3333333333335</v>
      </c>
      <c r="J32" s="22">
        <f>AVERAGE(J34:J37,J39:J42,J44:J47)</f>
        <v>793.1666666666666</v>
      </c>
      <c r="K32" s="22">
        <f>AVERAGE(K34:K37,K39:K42,K44:K47)</f>
        <v>2314.3333333333335</v>
      </c>
      <c r="L32" s="22">
        <f>AVERAGE(L34:L37,L39:L42,L44:L47)</f>
        <v>11615.916666666666</v>
      </c>
      <c r="M32" s="22">
        <f>AVERAGE(M34:M37,M39:M42,M44:M47)</f>
        <v>10565.166666666666</v>
      </c>
      <c r="N32" s="22">
        <f>AVERAGE(N34:N37,N39:N42,N44:N47)</f>
        <v>7147.333333333333</v>
      </c>
      <c r="O32" s="419" t="s">
        <v>303</v>
      </c>
      <c r="P32" s="22">
        <f>AVERAGE(P34:P37,P39:P42,P44:P47)</f>
        <v>18054</v>
      </c>
      <c r="Q32" s="22">
        <f>AVERAGE(Q34:Q37,Q39:Q42,Q44:Q47)</f>
        <v>16885.333333333332</v>
      </c>
      <c r="R32" s="22">
        <f>AVERAGE(R34:R37,R39:R42,R44:R47)</f>
        <v>3300.25</v>
      </c>
      <c r="S32" s="22">
        <f>AVERAGE(S34:S37,S39:S42,S44:S47)</f>
        <v>34739.166666666664</v>
      </c>
      <c r="T32" s="22">
        <f>AVERAGE(T34:T37,T39:T42,T44:T47)</f>
        <v>3294.9166666666665</v>
      </c>
      <c r="U32" s="22">
        <f>AVERAGE(U34:U37,U39:U42,U44:U47)</f>
        <v>5489.25</v>
      </c>
      <c r="V32" s="22">
        <f>AVERAGE(V34:V37,V39:V42,V44:V47)</f>
        <v>5996.166666666667</v>
      </c>
      <c r="W32" s="22">
        <f>AVERAGE(W34:W37,W39:W42,W44:W47)</f>
        <v>19958.833333333332</v>
      </c>
    </row>
    <row r="33" spans="1:23" ht="18.75" customHeight="1">
      <c r="A33" s="59"/>
      <c r="B33" s="418"/>
      <c r="C33" s="129"/>
      <c r="D33" s="129"/>
      <c r="E33" s="129"/>
      <c r="F33" s="129"/>
      <c r="G33" s="129"/>
      <c r="H33" s="129"/>
      <c r="I33" s="129"/>
      <c r="J33" s="129"/>
      <c r="K33" s="129"/>
      <c r="L33" s="129"/>
      <c r="M33" s="129"/>
      <c r="N33" s="129"/>
      <c r="O33" s="129"/>
      <c r="P33" s="129"/>
      <c r="Q33" s="129"/>
      <c r="R33" s="129"/>
      <c r="S33" s="129"/>
      <c r="T33" s="129"/>
      <c r="U33" s="129"/>
      <c r="V33" s="129"/>
      <c r="W33" s="129"/>
    </row>
    <row r="34" spans="1:23" ht="18.75" customHeight="1">
      <c r="A34" s="59" t="s">
        <v>315</v>
      </c>
      <c r="B34" s="92">
        <f>SUM(C34,S34)</f>
        <v>131070</v>
      </c>
      <c r="C34" s="30">
        <v>96391</v>
      </c>
      <c r="D34" s="30">
        <v>11971</v>
      </c>
      <c r="E34" s="30">
        <f>SUM(F34:N34)</f>
        <v>43539</v>
      </c>
      <c r="F34" s="30">
        <v>2630</v>
      </c>
      <c r="G34" s="30">
        <v>4432</v>
      </c>
      <c r="H34" s="30">
        <v>448</v>
      </c>
      <c r="I34" s="30">
        <v>2793</v>
      </c>
      <c r="J34" s="30">
        <v>790</v>
      </c>
      <c r="K34" s="30">
        <v>2574</v>
      </c>
      <c r="L34" s="30">
        <v>11695</v>
      </c>
      <c r="M34" s="30">
        <v>10951</v>
      </c>
      <c r="N34" s="30">
        <v>7226</v>
      </c>
      <c r="O34" s="93" t="s">
        <v>303</v>
      </c>
      <c r="P34" s="30">
        <v>18869</v>
      </c>
      <c r="Q34" s="30">
        <v>16848</v>
      </c>
      <c r="R34" s="30">
        <v>3288</v>
      </c>
      <c r="S34" s="31">
        <f>SUM(T34:W34)</f>
        <v>34679</v>
      </c>
      <c r="T34" s="30">
        <v>3419</v>
      </c>
      <c r="U34" s="30">
        <v>5425</v>
      </c>
      <c r="V34" s="30">
        <v>6338</v>
      </c>
      <c r="W34" s="30">
        <v>19497</v>
      </c>
    </row>
    <row r="35" spans="1:23" ht="18.75" customHeight="1">
      <c r="A35" s="126" t="s">
        <v>485</v>
      </c>
      <c r="B35" s="92">
        <f>SUM(C35,S35)</f>
        <v>130178</v>
      </c>
      <c r="C35" s="30">
        <v>95700</v>
      </c>
      <c r="D35" s="30">
        <v>11991</v>
      </c>
      <c r="E35" s="30">
        <f>SUM(F35:N35)</f>
        <v>43127</v>
      </c>
      <c r="F35" s="30">
        <v>2446</v>
      </c>
      <c r="G35" s="30">
        <v>4429</v>
      </c>
      <c r="H35" s="30">
        <v>448</v>
      </c>
      <c r="I35" s="30">
        <v>2833</v>
      </c>
      <c r="J35" s="30">
        <v>794</v>
      </c>
      <c r="K35" s="30">
        <v>2520</v>
      </c>
      <c r="L35" s="30">
        <v>11604</v>
      </c>
      <c r="M35" s="30">
        <v>10926</v>
      </c>
      <c r="N35" s="30">
        <v>7127</v>
      </c>
      <c r="O35" s="93" t="s">
        <v>303</v>
      </c>
      <c r="P35" s="30">
        <v>18631</v>
      </c>
      <c r="Q35" s="30">
        <v>16773</v>
      </c>
      <c r="R35" s="30">
        <v>3282</v>
      </c>
      <c r="S35" s="31">
        <f>SUM(T35:W35)</f>
        <v>34478</v>
      </c>
      <c r="T35" s="30">
        <v>3404</v>
      </c>
      <c r="U35" s="30">
        <v>5410</v>
      </c>
      <c r="V35" s="30">
        <v>6147</v>
      </c>
      <c r="W35" s="30">
        <v>19517</v>
      </c>
    </row>
    <row r="36" spans="1:23" ht="18.75" customHeight="1">
      <c r="A36" s="126" t="s">
        <v>484</v>
      </c>
      <c r="B36" s="92">
        <f>SUM(C36,S36)</f>
        <v>129018</v>
      </c>
      <c r="C36" s="30">
        <v>94998</v>
      </c>
      <c r="D36" s="30">
        <v>11792</v>
      </c>
      <c r="E36" s="30">
        <f>SUM(F36:N36)</f>
        <v>43119</v>
      </c>
      <c r="F36" s="30">
        <v>2443</v>
      </c>
      <c r="G36" s="30">
        <v>4507</v>
      </c>
      <c r="H36" s="30">
        <v>452</v>
      </c>
      <c r="I36" s="30">
        <v>2776</v>
      </c>
      <c r="J36" s="30">
        <v>785</v>
      </c>
      <c r="K36" s="30">
        <v>2443</v>
      </c>
      <c r="L36" s="30">
        <v>11626</v>
      </c>
      <c r="M36" s="30">
        <v>10874</v>
      </c>
      <c r="N36" s="30">
        <v>7213</v>
      </c>
      <c r="O36" s="93" t="s">
        <v>303</v>
      </c>
      <c r="P36" s="30">
        <v>18479</v>
      </c>
      <c r="Q36" s="30">
        <v>16450</v>
      </c>
      <c r="R36" s="30">
        <v>3275</v>
      </c>
      <c r="S36" s="31">
        <f>SUM(T36:W36)</f>
        <v>34020</v>
      </c>
      <c r="T36" s="30">
        <v>3429</v>
      </c>
      <c r="U36" s="30">
        <v>5304</v>
      </c>
      <c r="V36" s="30">
        <v>5337</v>
      </c>
      <c r="W36" s="30">
        <v>19950</v>
      </c>
    </row>
    <row r="37" spans="1:23" ht="18.75" customHeight="1">
      <c r="A37" s="113" t="s">
        <v>368</v>
      </c>
      <c r="B37" s="92">
        <f>SUM(C37,S37)</f>
        <v>130957</v>
      </c>
      <c r="C37" s="30">
        <v>96490</v>
      </c>
      <c r="D37" s="30">
        <v>12019</v>
      </c>
      <c r="E37" s="30">
        <f>SUM(F37:N37)</f>
        <v>43866</v>
      </c>
      <c r="F37" s="30">
        <v>2507</v>
      </c>
      <c r="G37" s="30">
        <v>4663</v>
      </c>
      <c r="H37" s="30">
        <v>452</v>
      </c>
      <c r="I37" s="30">
        <v>2795</v>
      </c>
      <c r="J37" s="30">
        <v>779</v>
      </c>
      <c r="K37" s="30">
        <v>2466</v>
      </c>
      <c r="L37" s="30">
        <v>11777</v>
      </c>
      <c r="M37" s="30">
        <v>11204</v>
      </c>
      <c r="N37" s="30">
        <v>7223</v>
      </c>
      <c r="O37" s="93" t="s">
        <v>303</v>
      </c>
      <c r="P37" s="30">
        <v>18289</v>
      </c>
      <c r="Q37" s="30">
        <v>17009</v>
      </c>
      <c r="R37" s="30">
        <v>3334</v>
      </c>
      <c r="S37" s="31">
        <f>SUM(T37:W37)</f>
        <v>34467</v>
      </c>
      <c r="T37" s="30">
        <v>3370</v>
      </c>
      <c r="U37" s="30">
        <v>5503</v>
      </c>
      <c r="V37" s="30">
        <v>5706</v>
      </c>
      <c r="W37" s="30">
        <v>19888</v>
      </c>
    </row>
    <row r="38" spans="1:23" ht="18.75" customHeight="1">
      <c r="A38" s="59"/>
      <c r="B38" s="418"/>
      <c r="C38" s="129"/>
      <c r="D38" s="129"/>
      <c r="E38" s="129"/>
      <c r="F38" s="129"/>
      <c r="G38" s="129"/>
      <c r="H38" s="129"/>
      <c r="I38" s="129"/>
      <c r="J38" s="129"/>
      <c r="K38" s="129"/>
      <c r="L38" s="129"/>
      <c r="M38" s="129"/>
      <c r="N38" s="129"/>
      <c r="O38" s="129"/>
      <c r="P38" s="129"/>
      <c r="Q38" s="129"/>
      <c r="R38" s="129"/>
      <c r="S38" s="129"/>
      <c r="T38" s="129"/>
      <c r="U38" s="129"/>
      <c r="V38" s="129"/>
      <c r="W38" s="129"/>
    </row>
    <row r="39" spans="1:23" ht="18.75" customHeight="1">
      <c r="A39" s="113" t="s">
        <v>483</v>
      </c>
      <c r="B39" s="92">
        <f>SUM(C39,S39)</f>
        <v>130198</v>
      </c>
      <c r="C39" s="30">
        <v>95182</v>
      </c>
      <c r="D39" s="30">
        <v>12157</v>
      </c>
      <c r="E39" s="30">
        <f>SUM(F39:N39)</f>
        <v>42931</v>
      </c>
      <c r="F39" s="30">
        <v>2486</v>
      </c>
      <c r="G39" s="30">
        <v>4509</v>
      </c>
      <c r="H39" s="30">
        <v>455</v>
      </c>
      <c r="I39" s="30">
        <v>2797</v>
      </c>
      <c r="J39" s="30">
        <v>736</v>
      </c>
      <c r="K39" s="30">
        <v>2289</v>
      </c>
      <c r="L39" s="30">
        <v>11731</v>
      </c>
      <c r="M39" s="30">
        <v>10714</v>
      </c>
      <c r="N39" s="30">
        <v>7214</v>
      </c>
      <c r="O39" s="93" t="s">
        <v>303</v>
      </c>
      <c r="P39" s="30">
        <v>18056</v>
      </c>
      <c r="Q39" s="30">
        <v>16758</v>
      </c>
      <c r="R39" s="30">
        <v>3309</v>
      </c>
      <c r="S39" s="31">
        <f>SUM(T39:W39)</f>
        <v>35016</v>
      </c>
      <c r="T39" s="30">
        <v>3333</v>
      </c>
      <c r="U39" s="30">
        <v>5804</v>
      </c>
      <c r="V39" s="30">
        <v>5692</v>
      </c>
      <c r="W39" s="30">
        <v>20187</v>
      </c>
    </row>
    <row r="40" spans="1:23" ht="18.75" customHeight="1">
      <c r="A40" s="113" t="s">
        <v>482</v>
      </c>
      <c r="B40" s="92">
        <f>SUM(C40,S40)</f>
        <v>129568</v>
      </c>
      <c r="C40" s="30">
        <v>94603</v>
      </c>
      <c r="D40" s="30">
        <v>12059</v>
      </c>
      <c r="E40" s="30">
        <f>SUM(F40:N40)</f>
        <v>42499</v>
      </c>
      <c r="F40" s="30">
        <v>2519</v>
      </c>
      <c r="G40" s="30">
        <v>4453</v>
      </c>
      <c r="H40" s="30">
        <v>445</v>
      </c>
      <c r="I40" s="30">
        <v>2797</v>
      </c>
      <c r="J40" s="30">
        <v>804</v>
      </c>
      <c r="K40" s="30">
        <v>2270</v>
      </c>
      <c r="L40" s="30">
        <v>11725</v>
      </c>
      <c r="M40" s="30">
        <v>10324</v>
      </c>
      <c r="N40" s="30">
        <v>7162</v>
      </c>
      <c r="O40" s="93" t="s">
        <v>303</v>
      </c>
      <c r="P40" s="30">
        <v>17789</v>
      </c>
      <c r="Q40" s="30">
        <v>16934</v>
      </c>
      <c r="R40" s="30">
        <v>3347</v>
      </c>
      <c r="S40" s="31">
        <f>SUM(T40:W40)</f>
        <v>34965</v>
      </c>
      <c r="T40" s="30">
        <v>3275</v>
      </c>
      <c r="U40" s="30">
        <v>5511</v>
      </c>
      <c r="V40" s="30">
        <v>6101</v>
      </c>
      <c r="W40" s="30">
        <v>20078</v>
      </c>
    </row>
    <row r="41" spans="1:23" ht="18.75" customHeight="1">
      <c r="A41" s="113" t="s">
        <v>481</v>
      </c>
      <c r="B41" s="92">
        <f>SUM(C41,S41)</f>
        <v>129493</v>
      </c>
      <c r="C41" s="30">
        <v>94558</v>
      </c>
      <c r="D41" s="30">
        <v>12090</v>
      </c>
      <c r="E41" s="30">
        <f>SUM(F41:N41)</f>
        <v>42361</v>
      </c>
      <c r="F41" s="30">
        <v>2567</v>
      </c>
      <c r="G41" s="30">
        <v>4405</v>
      </c>
      <c r="H41" s="30">
        <v>447</v>
      </c>
      <c r="I41" s="30">
        <v>2781</v>
      </c>
      <c r="J41" s="30">
        <v>807</v>
      </c>
      <c r="K41" s="30">
        <v>2267</v>
      </c>
      <c r="L41" s="30">
        <v>11615</v>
      </c>
      <c r="M41" s="30">
        <v>10316</v>
      </c>
      <c r="N41" s="30">
        <v>7156</v>
      </c>
      <c r="O41" s="93" t="s">
        <v>303</v>
      </c>
      <c r="P41" s="30">
        <v>17817</v>
      </c>
      <c r="Q41" s="30">
        <v>17031</v>
      </c>
      <c r="R41" s="30">
        <v>3308</v>
      </c>
      <c r="S41" s="31">
        <f>SUM(T41:W41)</f>
        <v>34935</v>
      </c>
      <c r="T41" s="30">
        <v>3287</v>
      </c>
      <c r="U41" s="30">
        <v>5468</v>
      </c>
      <c r="V41" s="30">
        <v>6168</v>
      </c>
      <c r="W41" s="30">
        <v>20012</v>
      </c>
    </row>
    <row r="42" spans="1:23" ht="18.75" customHeight="1">
      <c r="A42" s="113" t="s">
        <v>480</v>
      </c>
      <c r="B42" s="92">
        <f>SUM(C42,S42)</f>
        <v>129352</v>
      </c>
      <c r="C42" s="30">
        <v>94355</v>
      </c>
      <c r="D42" s="30">
        <v>12086</v>
      </c>
      <c r="E42" s="30">
        <f>SUM(F42:N42)</f>
        <v>42177</v>
      </c>
      <c r="F42" s="30">
        <v>2546</v>
      </c>
      <c r="G42" s="30">
        <v>4397</v>
      </c>
      <c r="H42" s="30">
        <v>399</v>
      </c>
      <c r="I42" s="30">
        <v>2755</v>
      </c>
      <c r="J42" s="30">
        <v>808</v>
      </c>
      <c r="K42" s="30">
        <v>2254</v>
      </c>
      <c r="L42" s="30">
        <v>11599</v>
      </c>
      <c r="M42" s="30">
        <v>10277</v>
      </c>
      <c r="N42" s="30">
        <v>7142</v>
      </c>
      <c r="O42" s="93" t="s">
        <v>303</v>
      </c>
      <c r="P42" s="30">
        <v>17799</v>
      </c>
      <c r="Q42" s="30">
        <v>17051</v>
      </c>
      <c r="R42" s="30">
        <v>3312</v>
      </c>
      <c r="S42" s="31">
        <f>SUM(T42:W42)</f>
        <v>34997</v>
      </c>
      <c r="T42" s="30">
        <v>3266</v>
      </c>
      <c r="U42" s="30">
        <v>5503</v>
      </c>
      <c r="V42" s="30">
        <v>6005</v>
      </c>
      <c r="W42" s="30">
        <v>20223</v>
      </c>
    </row>
    <row r="43" spans="1:23" ht="18.75" customHeight="1">
      <c r="A43" s="110"/>
      <c r="B43" s="418"/>
      <c r="C43" s="129"/>
      <c r="D43" s="129"/>
      <c r="E43" s="129"/>
      <c r="F43" s="129"/>
      <c r="G43" s="129"/>
      <c r="H43" s="129"/>
      <c r="I43" s="129"/>
      <c r="J43" s="129"/>
      <c r="K43" s="129"/>
      <c r="L43" s="129"/>
      <c r="M43" s="129"/>
      <c r="N43" s="129"/>
      <c r="O43" s="129"/>
      <c r="P43" s="129"/>
      <c r="Q43" s="129"/>
      <c r="R43" s="129"/>
      <c r="S43" s="129"/>
      <c r="T43" s="129"/>
      <c r="U43" s="129"/>
      <c r="V43" s="129"/>
      <c r="W43" s="129"/>
    </row>
    <row r="44" spans="1:23" ht="18.75" customHeight="1">
      <c r="A44" s="113" t="s">
        <v>479</v>
      </c>
      <c r="B44" s="92">
        <f>SUM(C44,S44)</f>
        <v>129039</v>
      </c>
      <c r="C44" s="30">
        <v>94173</v>
      </c>
      <c r="D44" s="30">
        <v>12029</v>
      </c>
      <c r="E44" s="30">
        <f>SUM(F44:N44)</f>
        <v>42073</v>
      </c>
      <c r="F44" s="30">
        <v>2502</v>
      </c>
      <c r="G44" s="30">
        <v>4396</v>
      </c>
      <c r="H44" s="30">
        <v>400</v>
      </c>
      <c r="I44" s="30">
        <v>2771</v>
      </c>
      <c r="J44" s="30">
        <v>807</v>
      </c>
      <c r="K44" s="30">
        <v>2216</v>
      </c>
      <c r="L44" s="30">
        <v>11544</v>
      </c>
      <c r="M44" s="30">
        <v>10284</v>
      </c>
      <c r="N44" s="30">
        <v>7153</v>
      </c>
      <c r="O44" s="93" t="s">
        <v>303</v>
      </c>
      <c r="P44" s="30">
        <v>17718</v>
      </c>
      <c r="Q44" s="30">
        <v>17142</v>
      </c>
      <c r="R44" s="30">
        <v>3284</v>
      </c>
      <c r="S44" s="31">
        <f>SUM(T44:W44)</f>
        <v>34866</v>
      </c>
      <c r="T44" s="30">
        <v>3219</v>
      </c>
      <c r="U44" s="30">
        <v>5472</v>
      </c>
      <c r="V44" s="30">
        <v>5905</v>
      </c>
      <c r="W44" s="30">
        <v>20270</v>
      </c>
    </row>
    <row r="45" spans="1:23" ht="18.75" customHeight="1">
      <c r="A45" s="113" t="s">
        <v>435</v>
      </c>
      <c r="B45" s="92">
        <f>SUM(C45,S45)</f>
        <v>128384</v>
      </c>
      <c r="C45" s="30">
        <v>93745</v>
      </c>
      <c r="D45" s="30">
        <v>11956</v>
      </c>
      <c r="E45" s="30">
        <f>SUM(F45:N45)</f>
        <v>41818</v>
      </c>
      <c r="F45" s="30">
        <v>2467</v>
      </c>
      <c r="G45" s="30">
        <v>4326</v>
      </c>
      <c r="H45" s="30">
        <v>400</v>
      </c>
      <c r="I45" s="30">
        <v>2780</v>
      </c>
      <c r="J45" s="30">
        <v>807</v>
      </c>
      <c r="K45" s="30">
        <v>2159</v>
      </c>
      <c r="L45" s="30">
        <v>11492</v>
      </c>
      <c r="M45" s="30">
        <v>10326</v>
      </c>
      <c r="N45" s="30">
        <v>7061</v>
      </c>
      <c r="O45" s="93" t="s">
        <v>316</v>
      </c>
      <c r="P45" s="30">
        <v>17831</v>
      </c>
      <c r="Q45" s="30">
        <v>16936</v>
      </c>
      <c r="R45" s="30">
        <v>3293</v>
      </c>
      <c r="S45" s="31">
        <f>SUM(T45:W45)</f>
        <v>34639</v>
      </c>
      <c r="T45" s="30">
        <v>3253</v>
      </c>
      <c r="U45" s="30">
        <v>5488</v>
      </c>
      <c r="V45" s="30">
        <v>5990</v>
      </c>
      <c r="W45" s="30">
        <v>19908</v>
      </c>
    </row>
    <row r="46" spans="1:23" ht="18.75" customHeight="1">
      <c r="A46" s="113" t="s">
        <v>361</v>
      </c>
      <c r="B46" s="92">
        <f>SUM(C46,S46)</f>
        <v>128309</v>
      </c>
      <c r="C46" s="30">
        <v>93509</v>
      </c>
      <c r="D46" s="30">
        <v>11915</v>
      </c>
      <c r="E46" s="30">
        <f>SUM(F46:N46)</f>
        <v>41760</v>
      </c>
      <c r="F46" s="30">
        <v>2495</v>
      </c>
      <c r="G46" s="30">
        <v>4269</v>
      </c>
      <c r="H46" s="30">
        <v>387</v>
      </c>
      <c r="I46" s="30">
        <v>2763</v>
      </c>
      <c r="J46" s="30">
        <v>802</v>
      </c>
      <c r="K46" s="30">
        <v>2173</v>
      </c>
      <c r="L46" s="30">
        <v>11514</v>
      </c>
      <c r="M46" s="30">
        <v>10299</v>
      </c>
      <c r="N46" s="30">
        <v>7058</v>
      </c>
      <c r="O46" s="93" t="s">
        <v>303</v>
      </c>
      <c r="P46" s="30">
        <v>17650</v>
      </c>
      <c r="Q46" s="30">
        <v>16978</v>
      </c>
      <c r="R46" s="30">
        <v>3295</v>
      </c>
      <c r="S46" s="31">
        <f>SUM(T46:W46)</f>
        <v>34800</v>
      </c>
      <c r="T46" s="30">
        <v>3146</v>
      </c>
      <c r="U46" s="30">
        <v>5450</v>
      </c>
      <c r="V46" s="30">
        <v>6278</v>
      </c>
      <c r="W46" s="30">
        <v>19926</v>
      </c>
    </row>
    <row r="47" spans="1:23" ht="18.75" customHeight="1">
      <c r="A47" s="113" t="s">
        <v>360</v>
      </c>
      <c r="B47" s="92">
        <f>SUM(C47,S47)</f>
        <v>127667</v>
      </c>
      <c r="C47" s="30">
        <v>92659</v>
      </c>
      <c r="D47" s="30">
        <v>11901</v>
      </c>
      <c r="E47" s="30">
        <f>SUM(F47:N47)</f>
        <v>41139</v>
      </c>
      <c r="F47" s="30">
        <v>2447</v>
      </c>
      <c r="G47" s="30">
        <v>3911</v>
      </c>
      <c r="H47" s="30">
        <v>365</v>
      </c>
      <c r="I47" s="30">
        <v>2687</v>
      </c>
      <c r="J47" s="30">
        <v>799</v>
      </c>
      <c r="K47" s="30">
        <v>2141</v>
      </c>
      <c r="L47" s="30">
        <v>11469</v>
      </c>
      <c r="M47" s="30">
        <v>10287</v>
      </c>
      <c r="N47" s="30">
        <v>7033</v>
      </c>
      <c r="O47" s="93" t="s">
        <v>303</v>
      </c>
      <c r="P47" s="30">
        <v>17720</v>
      </c>
      <c r="Q47" s="30">
        <v>16714</v>
      </c>
      <c r="R47" s="30">
        <v>3276</v>
      </c>
      <c r="S47" s="31">
        <f>SUM(T47:W47)</f>
        <v>35008</v>
      </c>
      <c r="T47" s="30">
        <v>3138</v>
      </c>
      <c r="U47" s="30">
        <v>5533</v>
      </c>
      <c r="V47" s="30">
        <v>6287</v>
      </c>
      <c r="W47" s="30">
        <v>20050</v>
      </c>
    </row>
    <row r="48" spans="1:23" ht="18.75" customHeight="1">
      <c r="A48" s="113"/>
      <c r="B48" s="418"/>
      <c r="C48" s="129"/>
      <c r="D48" s="129"/>
      <c r="E48" s="129"/>
      <c r="F48" s="129"/>
      <c r="G48" s="129"/>
      <c r="H48" s="129"/>
      <c r="I48" s="129"/>
      <c r="J48" s="129"/>
      <c r="K48" s="129"/>
      <c r="L48" s="129"/>
      <c r="M48" s="129"/>
      <c r="N48" s="129"/>
      <c r="O48" s="129"/>
      <c r="P48" s="129"/>
      <c r="Q48" s="129"/>
      <c r="R48" s="129"/>
      <c r="S48" s="129"/>
      <c r="T48" s="129"/>
      <c r="U48" s="30"/>
      <c r="V48" s="30"/>
      <c r="W48" s="30"/>
    </row>
    <row r="49" spans="1:23" ht="18.75" customHeight="1">
      <c r="A49" s="69" t="s">
        <v>4</v>
      </c>
      <c r="B49" s="418"/>
      <c r="C49" s="129"/>
      <c r="D49" s="129"/>
      <c r="E49" s="129"/>
      <c r="F49" s="129"/>
      <c r="G49" s="129"/>
      <c r="H49" s="129"/>
      <c r="I49" s="129"/>
      <c r="J49" s="129"/>
      <c r="K49" s="129"/>
      <c r="L49" s="129"/>
      <c r="M49" s="129"/>
      <c r="N49" s="129"/>
      <c r="O49" s="129"/>
      <c r="P49" s="129"/>
      <c r="Q49" s="129"/>
      <c r="R49" s="129"/>
      <c r="S49" s="129"/>
      <c r="T49" s="129"/>
      <c r="U49" s="129"/>
      <c r="V49" s="129"/>
      <c r="W49" s="129"/>
    </row>
    <row r="50" spans="1:23" ht="18.75" customHeight="1">
      <c r="A50" s="59" t="s">
        <v>373</v>
      </c>
      <c r="B50" s="92">
        <f>SUM(C50,S50)</f>
        <v>89813</v>
      </c>
      <c r="C50" s="30">
        <v>50674</v>
      </c>
      <c r="D50" s="30">
        <v>2128</v>
      </c>
      <c r="E50" s="30">
        <f>SUM(F50:N50)</f>
        <v>29556</v>
      </c>
      <c r="F50" s="30">
        <v>3646</v>
      </c>
      <c r="G50" s="30">
        <v>3510</v>
      </c>
      <c r="H50" s="30">
        <v>3858</v>
      </c>
      <c r="I50" s="30">
        <v>1273</v>
      </c>
      <c r="J50" s="30">
        <v>999</v>
      </c>
      <c r="K50" s="30">
        <v>2093</v>
      </c>
      <c r="L50" s="30">
        <v>2035</v>
      </c>
      <c r="M50" s="30">
        <v>9076</v>
      </c>
      <c r="N50" s="30">
        <v>3066</v>
      </c>
      <c r="O50" s="93" t="s">
        <v>303</v>
      </c>
      <c r="P50" s="30">
        <v>2274</v>
      </c>
      <c r="Q50" s="30">
        <v>10680</v>
      </c>
      <c r="R50" s="30">
        <v>5396</v>
      </c>
      <c r="S50" s="31">
        <f>SUM(T50:W50)</f>
        <v>39139</v>
      </c>
      <c r="T50" s="30">
        <v>6063</v>
      </c>
      <c r="U50" s="30">
        <v>16194</v>
      </c>
      <c r="V50" s="30">
        <v>6725</v>
      </c>
      <c r="W50" s="30">
        <v>10157</v>
      </c>
    </row>
    <row r="51" spans="1:23" ht="18.75" customHeight="1">
      <c r="A51" s="113" t="s">
        <v>478</v>
      </c>
      <c r="B51" s="92">
        <f>SUM(C51,S51)</f>
        <v>88091</v>
      </c>
      <c r="C51" s="30">
        <v>49015</v>
      </c>
      <c r="D51" s="30">
        <v>2009</v>
      </c>
      <c r="E51" s="30">
        <f>SUM(F51:N51)</f>
        <v>28469</v>
      </c>
      <c r="F51" s="30">
        <v>3296</v>
      </c>
      <c r="G51" s="30">
        <v>3373</v>
      </c>
      <c r="H51" s="30">
        <v>3832</v>
      </c>
      <c r="I51" s="30">
        <v>1276</v>
      </c>
      <c r="J51" s="30">
        <v>917</v>
      </c>
      <c r="K51" s="30">
        <v>1858</v>
      </c>
      <c r="L51" s="30">
        <v>1986</v>
      </c>
      <c r="M51" s="30">
        <v>8883</v>
      </c>
      <c r="N51" s="30">
        <v>3048</v>
      </c>
      <c r="O51" s="93" t="s">
        <v>303</v>
      </c>
      <c r="P51" s="30">
        <v>2083</v>
      </c>
      <c r="Q51" s="30">
        <v>10667</v>
      </c>
      <c r="R51" s="30">
        <v>5122</v>
      </c>
      <c r="S51" s="31">
        <f>SUM(T51:W51)</f>
        <v>39076</v>
      </c>
      <c r="T51" s="30">
        <v>5736</v>
      </c>
      <c r="U51" s="30">
        <v>16597</v>
      </c>
      <c r="V51" s="30">
        <v>6554</v>
      </c>
      <c r="W51" s="30">
        <v>10189</v>
      </c>
    </row>
    <row r="52" spans="1:23" ht="18.75" customHeight="1">
      <c r="A52" s="37" t="s">
        <v>376</v>
      </c>
      <c r="B52" s="96">
        <f>AVERAGE(B54:B57,B59:B62,B64:B67)</f>
        <v>93306.75</v>
      </c>
      <c r="C52" s="22">
        <f>AVERAGE(C54:C57,C59:C62,C64:C67)</f>
        <v>52073.166666666664</v>
      </c>
      <c r="D52" s="22">
        <f>AVERAGE(D54:D57,D59:D62,D64:D67)</f>
        <v>1675.1666666666667</v>
      </c>
      <c r="E52" s="22">
        <f>AVERAGE(E54:E57,E59:E62,E64:E67)</f>
        <v>28227.416666666668</v>
      </c>
      <c r="F52" s="22">
        <f>AVERAGE(F54:F57,F59:F62,F64:F67)</f>
        <v>4478.583333333333</v>
      </c>
      <c r="G52" s="22">
        <f>AVERAGE(G54:G57,G59:G62,G64:G67)</f>
        <v>2560.0833333333335</v>
      </c>
      <c r="H52" s="22">
        <f>AVERAGE(H54:H57,H59:H62,H64:H67)</f>
        <v>3850.0833333333335</v>
      </c>
      <c r="I52" s="22">
        <f>AVERAGE(I54:I57,I59:I62,I64:I67)</f>
        <v>1164.3333333333333</v>
      </c>
      <c r="J52" s="22">
        <f>AVERAGE(J54:J57,J59:J62,J64:J67)</f>
        <v>721.0833333333334</v>
      </c>
      <c r="K52" s="22">
        <f>AVERAGE(K54:K57,K59:K62,K64:K67)</f>
        <v>1164.75</v>
      </c>
      <c r="L52" s="22">
        <f>AVERAGE(L54:L57,L59:L62,L64:L67)</f>
        <v>2079.25</v>
      </c>
      <c r="M52" s="22">
        <f>AVERAGE(M54:M57,M59:M62,M64:M67)</f>
        <v>9155.75</v>
      </c>
      <c r="N52" s="22">
        <f>AVERAGE(N54:N57,N59:N62,N64:N67)</f>
        <v>3053.5</v>
      </c>
      <c r="O52" s="419" t="s">
        <v>303</v>
      </c>
      <c r="P52" s="22">
        <f>AVERAGE(P54:P57,P59:P62,P64:P67)</f>
        <v>2408.0833333333335</v>
      </c>
      <c r="Q52" s="22">
        <f>AVERAGE(Q54:Q57,Q59:Q62,Q64:Q67)</f>
        <v>15196.583333333334</v>
      </c>
      <c r="R52" s="22">
        <f>AVERAGE(R54:R57,R59:R62,R64:R67)</f>
        <v>3804.8333333333335</v>
      </c>
      <c r="S52" s="22">
        <f>AVERAGE(S54:S57,S59:S62,S64:S67)</f>
        <v>41233.583333333336</v>
      </c>
      <c r="T52" s="22">
        <f>AVERAGE(T54:T57,T59:T62,T64:T67)</f>
        <v>5535.083333333333</v>
      </c>
      <c r="U52" s="22">
        <f>AVERAGE(U54:U57,U59:U62,U64:U67)</f>
        <v>15456.416666666666</v>
      </c>
      <c r="V52" s="22">
        <f>AVERAGE(V54:V57,V59:V62,V64:V67)</f>
        <v>7264</v>
      </c>
      <c r="W52" s="22">
        <f>AVERAGE(W54:W57,W59:W62,W64:W67)</f>
        <v>12978.083333333334</v>
      </c>
    </row>
    <row r="53" spans="1:23" ht="18.75" customHeight="1">
      <c r="A53" s="59"/>
      <c r="B53" s="418"/>
      <c r="C53" s="129"/>
      <c r="D53" s="129"/>
      <c r="E53" s="129"/>
      <c r="F53" s="129"/>
      <c r="G53" s="129"/>
      <c r="H53" s="129"/>
      <c r="I53" s="129"/>
      <c r="J53" s="129"/>
      <c r="K53" s="129"/>
      <c r="L53" s="129"/>
      <c r="M53" s="129"/>
      <c r="N53" s="129"/>
      <c r="O53" s="129"/>
      <c r="P53" s="129"/>
      <c r="Q53" s="129"/>
      <c r="R53" s="129"/>
      <c r="S53" s="129"/>
      <c r="T53" s="129"/>
      <c r="U53" s="129"/>
      <c r="V53" s="129"/>
      <c r="W53" s="129"/>
    </row>
    <row r="54" spans="1:23" ht="18.75" customHeight="1">
      <c r="A54" s="59" t="s">
        <v>315</v>
      </c>
      <c r="B54" s="92">
        <f>SUM(C54,S54)</f>
        <v>92026</v>
      </c>
      <c r="C54" s="30">
        <v>51842</v>
      </c>
      <c r="D54" s="30">
        <v>1710</v>
      </c>
      <c r="E54" s="30">
        <f>SUM(F54:N54)</f>
        <v>28135</v>
      </c>
      <c r="F54" s="30">
        <v>4398</v>
      </c>
      <c r="G54" s="30">
        <v>2654</v>
      </c>
      <c r="H54" s="30">
        <v>3981</v>
      </c>
      <c r="I54" s="30">
        <v>1177</v>
      </c>
      <c r="J54" s="30">
        <v>786</v>
      </c>
      <c r="K54" s="30">
        <v>1141</v>
      </c>
      <c r="L54" s="30">
        <v>2108</v>
      </c>
      <c r="M54" s="30">
        <v>8792</v>
      </c>
      <c r="N54" s="30">
        <v>3098</v>
      </c>
      <c r="O54" s="93" t="s">
        <v>303</v>
      </c>
      <c r="P54" s="30">
        <v>2386</v>
      </c>
      <c r="Q54" s="30">
        <v>14921</v>
      </c>
      <c r="R54" s="30">
        <v>3935</v>
      </c>
      <c r="S54" s="31">
        <f>SUM(T54:W54)</f>
        <v>40184</v>
      </c>
      <c r="T54" s="30">
        <v>5729</v>
      </c>
      <c r="U54" s="30">
        <v>15470</v>
      </c>
      <c r="V54" s="30">
        <v>7386</v>
      </c>
      <c r="W54" s="30">
        <v>11599</v>
      </c>
    </row>
    <row r="55" spans="1:23" ht="18.75" customHeight="1">
      <c r="A55" s="113" t="s">
        <v>477</v>
      </c>
      <c r="B55" s="92">
        <f>SUM(C55,S55)</f>
        <v>92112</v>
      </c>
      <c r="C55" s="30">
        <v>51695</v>
      </c>
      <c r="D55" s="30">
        <v>1724</v>
      </c>
      <c r="E55" s="30">
        <f>SUM(F55:N55)</f>
        <v>28186</v>
      </c>
      <c r="F55" s="30">
        <v>4627</v>
      </c>
      <c r="G55" s="30">
        <v>2601</v>
      </c>
      <c r="H55" s="30">
        <v>3985</v>
      </c>
      <c r="I55" s="30">
        <v>1123</v>
      </c>
      <c r="J55" s="30">
        <v>774</v>
      </c>
      <c r="K55" s="30">
        <v>1127</v>
      </c>
      <c r="L55" s="30">
        <v>2106</v>
      </c>
      <c r="M55" s="30">
        <v>8785</v>
      </c>
      <c r="N55" s="30">
        <v>3058</v>
      </c>
      <c r="O55" s="93" t="s">
        <v>303</v>
      </c>
      <c r="P55" s="30">
        <v>2360</v>
      </c>
      <c r="Q55" s="30">
        <v>14767</v>
      </c>
      <c r="R55" s="30">
        <v>3912</v>
      </c>
      <c r="S55" s="31">
        <f>SUM(T55:W55)</f>
        <v>40417</v>
      </c>
      <c r="T55" s="30">
        <v>5697</v>
      </c>
      <c r="U55" s="30">
        <v>15487</v>
      </c>
      <c r="V55" s="30">
        <v>7367</v>
      </c>
      <c r="W55" s="30">
        <v>11866</v>
      </c>
    </row>
    <row r="56" spans="1:23" ht="18.75" customHeight="1">
      <c r="A56" s="113" t="s">
        <v>476</v>
      </c>
      <c r="B56" s="92">
        <f>SUM(C56,S56)</f>
        <v>90505</v>
      </c>
      <c r="C56" s="30">
        <v>51656</v>
      </c>
      <c r="D56" s="30">
        <v>1694</v>
      </c>
      <c r="E56" s="30">
        <f>SUM(F56:N56)</f>
        <v>27874</v>
      </c>
      <c r="F56" s="30">
        <v>4537</v>
      </c>
      <c r="G56" s="30">
        <v>2623</v>
      </c>
      <c r="H56" s="30">
        <v>3912</v>
      </c>
      <c r="I56" s="30">
        <v>1148</v>
      </c>
      <c r="J56" s="30">
        <v>741</v>
      </c>
      <c r="K56" s="30">
        <v>1119</v>
      </c>
      <c r="L56" s="30">
        <v>2064</v>
      </c>
      <c r="M56" s="30">
        <v>8743</v>
      </c>
      <c r="N56" s="30">
        <v>2987</v>
      </c>
      <c r="O56" s="93" t="s">
        <v>303</v>
      </c>
      <c r="P56" s="30">
        <v>2323</v>
      </c>
      <c r="Q56" s="30">
        <v>15165</v>
      </c>
      <c r="R56" s="30">
        <v>3843</v>
      </c>
      <c r="S56" s="31">
        <f>SUM(T56:W56)</f>
        <v>38849</v>
      </c>
      <c r="T56" s="30">
        <v>5575</v>
      </c>
      <c r="U56" s="30">
        <v>15073</v>
      </c>
      <c r="V56" s="30">
        <v>5919</v>
      </c>
      <c r="W56" s="30">
        <v>12282</v>
      </c>
    </row>
    <row r="57" spans="1:23" ht="18.75" customHeight="1">
      <c r="A57" s="113" t="s">
        <v>475</v>
      </c>
      <c r="B57" s="92">
        <f>SUM(C57,S57)</f>
        <v>93994</v>
      </c>
      <c r="C57" s="30">
        <v>51811</v>
      </c>
      <c r="D57" s="30">
        <v>1704</v>
      </c>
      <c r="E57" s="30">
        <f>SUM(F57:N57)</f>
        <v>27848</v>
      </c>
      <c r="F57" s="30">
        <v>4541</v>
      </c>
      <c r="G57" s="30">
        <v>2471</v>
      </c>
      <c r="H57" s="30">
        <v>3925</v>
      </c>
      <c r="I57" s="30">
        <v>1170</v>
      </c>
      <c r="J57" s="30">
        <v>739</v>
      </c>
      <c r="K57" s="30">
        <v>1079</v>
      </c>
      <c r="L57" s="30">
        <v>2098</v>
      </c>
      <c r="M57" s="30">
        <v>8790</v>
      </c>
      <c r="N57" s="30">
        <v>3035</v>
      </c>
      <c r="O57" s="93" t="s">
        <v>303</v>
      </c>
      <c r="P57" s="30">
        <v>2391</v>
      </c>
      <c r="Q57" s="30">
        <v>15292</v>
      </c>
      <c r="R57" s="30">
        <v>3805</v>
      </c>
      <c r="S57" s="31">
        <f>SUM(T57:W57)</f>
        <v>42183</v>
      </c>
      <c r="T57" s="30">
        <v>5742</v>
      </c>
      <c r="U57" s="30">
        <v>15551</v>
      </c>
      <c r="V57" s="30">
        <v>7138</v>
      </c>
      <c r="W57" s="30">
        <v>13752</v>
      </c>
    </row>
    <row r="58" spans="1:23" ht="18.75" customHeight="1">
      <c r="A58" s="59"/>
      <c r="B58" s="418"/>
      <c r="C58" s="129"/>
      <c r="D58" s="129"/>
      <c r="E58" s="129"/>
      <c r="F58" s="129"/>
      <c r="G58" s="129"/>
      <c r="H58" s="129"/>
      <c r="I58" s="129"/>
      <c r="J58" s="129"/>
      <c r="K58" s="129"/>
      <c r="L58" s="129"/>
      <c r="M58" s="129"/>
      <c r="N58" s="129"/>
      <c r="O58" s="129"/>
      <c r="P58" s="129"/>
      <c r="Q58" s="129"/>
      <c r="R58" s="129"/>
      <c r="S58" s="129"/>
      <c r="T58" s="129"/>
      <c r="U58" s="129"/>
      <c r="V58" s="129"/>
      <c r="W58" s="129"/>
    </row>
    <row r="59" spans="1:23" ht="18.75" customHeight="1">
      <c r="A59" s="113" t="s">
        <v>474</v>
      </c>
      <c r="B59" s="92">
        <f>SUM(C59,S59)</f>
        <v>93818</v>
      </c>
      <c r="C59" s="30">
        <v>52410</v>
      </c>
      <c r="D59" s="30">
        <v>1706</v>
      </c>
      <c r="E59" s="30">
        <f>SUM(F59:N59)</f>
        <v>28222</v>
      </c>
      <c r="F59" s="30">
        <v>4479</v>
      </c>
      <c r="G59" s="30">
        <v>2595</v>
      </c>
      <c r="H59" s="30">
        <v>3916</v>
      </c>
      <c r="I59" s="30">
        <v>1168</v>
      </c>
      <c r="J59" s="30">
        <v>764</v>
      </c>
      <c r="K59" s="30">
        <v>1218</v>
      </c>
      <c r="L59" s="30">
        <v>2007</v>
      </c>
      <c r="M59" s="30">
        <v>9058</v>
      </c>
      <c r="N59" s="30">
        <v>3017</v>
      </c>
      <c r="O59" s="93" t="s">
        <v>303</v>
      </c>
      <c r="P59" s="30">
        <v>2397</v>
      </c>
      <c r="Q59" s="30">
        <v>15560</v>
      </c>
      <c r="R59" s="30">
        <v>3751</v>
      </c>
      <c r="S59" s="31">
        <f>SUM(T59:W59)</f>
        <v>41408</v>
      </c>
      <c r="T59" s="30">
        <v>5656</v>
      </c>
      <c r="U59" s="30">
        <v>15285</v>
      </c>
      <c r="V59" s="30">
        <v>7368</v>
      </c>
      <c r="W59" s="30">
        <v>13099</v>
      </c>
    </row>
    <row r="60" spans="1:23" ht="18.75" customHeight="1">
      <c r="A60" s="113" t="s">
        <v>473</v>
      </c>
      <c r="B60" s="92">
        <f>SUM(C60,S60)</f>
        <v>94037</v>
      </c>
      <c r="C60" s="30">
        <v>52325</v>
      </c>
      <c r="D60" s="30">
        <v>1673</v>
      </c>
      <c r="E60" s="30">
        <f>SUM(F60:N60)</f>
        <v>28444</v>
      </c>
      <c r="F60" s="30">
        <v>4494</v>
      </c>
      <c r="G60" s="30">
        <v>2571</v>
      </c>
      <c r="H60" s="30">
        <v>3863</v>
      </c>
      <c r="I60" s="30">
        <v>1162</v>
      </c>
      <c r="J60" s="30">
        <v>697</v>
      </c>
      <c r="K60" s="30">
        <v>1202</v>
      </c>
      <c r="L60" s="30">
        <v>1972</v>
      </c>
      <c r="M60" s="30">
        <v>9421</v>
      </c>
      <c r="N60" s="30">
        <v>3062</v>
      </c>
      <c r="O60" s="93" t="s">
        <v>303</v>
      </c>
      <c r="P60" s="30">
        <v>2417</v>
      </c>
      <c r="Q60" s="30">
        <v>15240</v>
      </c>
      <c r="R60" s="30">
        <v>3790</v>
      </c>
      <c r="S60" s="31">
        <f>SUM(T60:W60)</f>
        <v>41712</v>
      </c>
      <c r="T60" s="30">
        <v>5609</v>
      </c>
      <c r="U60" s="30">
        <v>15482</v>
      </c>
      <c r="V60" s="30">
        <v>7360</v>
      </c>
      <c r="W60" s="30">
        <v>13261</v>
      </c>
    </row>
    <row r="61" spans="1:23" ht="18.75" customHeight="1">
      <c r="A61" s="113" t="s">
        <v>472</v>
      </c>
      <c r="B61" s="92">
        <f>SUM(C61,S61)</f>
        <v>94423</v>
      </c>
      <c r="C61" s="30">
        <v>52337</v>
      </c>
      <c r="D61" s="30">
        <v>1680</v>
      </c>
      <c r="E61" s="30">
        <f>SUM(F61:N61)</f>
        <v>28596</v>
      </c>
      <c r="F61" s="30">
        <v>4509</v>
      </c>
      <c r="G61" s="30">
        <v>2565</v>
      </c>
      <c r="H61" s="30">
        <v>3845</v>
      </c>
      <c r="I61" s="30">
        <v>1177</v>
      </c>
      <c r="J61" s="30">
        <v>697</v>
      </c>
      <c r="K61" s="30">
        <v>1202</v>
      </c>
      <c r="L61" s="30">
        <v>2113</v>
      </c>
      <c r="M61" s="30">
        <v>9431</v>
      </c>
      <c r="N61" s="30">
        <v>3057</v>
      </c>
      <c r="O61" s="93" t="s">
        <v>303</v>
      </c>
      <c r="P61" s="30">
        <v>2515</v>
      </c>
      <c r="Q61" s="30">
        <v>15047</v>
      </c>
      <c r="R61" s="30">
        <v>3760</v>
      </c>
      <c r="S61" s="31">
        <f>SUM(T61:W61)</f>
        <v>42086</v>
      </c>
      <c r="T61" s="30">
        <v>5502</v>
      </c>
      <c r="U61" s="30">
        <v>15556</v>
      </c>
      <c r="V61" s="30">
        <v>7503</v>
      </c>
      <c r="W61" s="30">
        <v>13525</v>
      </c>
    </row>
    <row r="62" spans="1:23" ht="18.75" customHeight="1">
      <c r="A62" s="113" t="s">
        <v>471</v>
      </c>
      <c r="B62" s="92">
        <f>SUM(C62,S62)</f>
        <v>93839</v>
      </c>
      <c r="C62" s="30">
        <v>52224</v>
      </c>
      <c r="D62" s="30">
        <v>1641</v>
      </c>
      <c r="E62" s="30">
        <f>SUM(F62:N62)</f>
        <v>28563</v>
      </c>
      <c r="F62" s="30">
        <v>4523</v>
      </c>
      <c r="G62" s="30">
        <v>2540</v>
      </c>
      <c r="H62" s="30">
        <v>3848</v>
      </c>
      <c r="I62" s="30">
        <v>1175</v>
      </c>
      <c r="J62" s="30">
        <v>691</v>
      </c>
      <c r="K62" s="30">
        <v>1199</v>
      </c>
      <c r="L62" s="30">
        <v>2109</v>
      </c>
      <c r="M62" s="30">
        <v>9408</v>
      </c>
      <c r="N62" s="30">
        <v>3070</v>
      </c>
      <c r="O62" s="93" t="s">
        <v>303</v>
      </c>
      <c r="P62" s="30">
        <v>2458</v>
      </c>
      <c r="Q62" s="30">
        <v>15006</v>
      </c>
      <c r="R62" s="30">
        <v>3788</v>
      </c>
      <c r="S62" s="31">
        <f>SUM(T62:W62)</f>
        <v>41615</v>
      </c>
      <c r="T62" s="30">
        <v>5481</v>
      </c>
      <c r="U62" s="30">
        <v>15426</v>
      </c>
      <c r="V62" s="30">
        <v>7381</v>
      </c>
      <c r="W62" s="30">
        <v>13327</v>
      </c>
    </row>
    <row r="63" spans="1:23" ht="18.75" customHeight="1">
      <c r="A63" s="110"/>
      <c r="B63" s="418"/>
      <c r="C63" s="129"/>
      <c r="D63" s="129"/>
      <c r="E63" s="129"/>
      <c r="F63" s="129"/>
      <c r="G63" s="129"/>
      <c r="H63" s="129"/>
      <c r="I63" s="129"/>
      <c r="J63" s="129"/>
      <c r="K63" s="129"/>
      <c r="L63" s="129"/>
      <c r="M63" s="129"/>
      <c r="N63" s="129"/>
      <c r="O63" s="129"/>
      <c r="P63" s="129"/>
      <c r="Q63" s="129"/>
      <c r="R63" s="129"/>
      <c r="S63" s="129"/>
      <c r="T63" s="129"/>
      <c r="U63" s="129"/>
      <c r="V63" s="129"/>
      <c r="W63" s="129"/>
    </row>
    <row r="64" spans="1:23" ht="18.75" customHeight="1">
      <c r="A64" s="113" t="s">
        <v>470</v>
      </c>
      <c r="B64" s="92">
        <f>SUM(C64,S64)</f>
        <v>93228</v>
      </c>
      <c r="C64" s="30">
        <v>51827</v>
      </c>
      <c r="D64" s="30">
        <v>1650</v>
      </c>
      <c r="E64" s="30">
        <f>SUM(F64:N64)</f>
        <v>28365</v>
      </c>
      <c r="F64" s="30">
        <v>4442</v>
      </c>
      <c r="G64" s="30">
        <v>2479</v>
      </c>
      <c r="H64" s="30">
        <v>3861</v>
      </c>
      <c r="I64" s="30">
        <v>1167</v>
      </c>
      <c r="J64" s="30">
        <v>693</v>
      </c>
      <c r="K64" s="30">
        <v>1208</v>
      </c>
      <c r="L64" s="30">
        <v>2121</v>
      </c>
      <c r="M64" s="30">
        <v>9379</v>
      </c>
      <c r="N64" s="30">
        <v>3015</v>
      </c>
      <c r="O64" s="93" t="s">
        <v>303</v>
      </c>
      <c r="P64" s="30">
        <v>2424</v>
      </c>
      <c r="Q64" s="30">
        <v>14826</v>
      </c>
      <c r="R64" s="30">
        <v>3792</v>
      </c>
      <c r="S64" s="31">
        <f>SUM(T64:W64)</f>
        <v>41401</v>
      </c>
      <c r="T64" s="30">
        <v>5421</v>
      </c>
      <c r="U64" s="30">
        <v>15517</v>
      </c>
      <c r="V64" s="30">
        <v>7399</v>
      </c>
      <c r="W64" s="30">
        <v>13064</v>
      </c>
    </row>
    <row r="65" spans="1:23" ht="18.75" customHeight="1">
      <c r="A65" s="113" t="s">
        <v>469</v>
      </c>
      <c r="B65" s="92">
        <f>SUM(C65,S65)</f>
        <v>93615</v>
      </c>
      <c r="C65" s="30">
        <v>51951</v>
      </c>
      <c r="D65" s="30">
        <v>1650</v>
      </c>
      <c r="E65" s="30">
        <f>SUM(F65:N65)</f>
        <v>28205</v>
      </c>
      <c r="F65" s="30">
        <v>4405</v>
      </c>
      <c r="G65" s="30">
        <v>2436</v>
      </c>
      <c r="H65" s="30">
        <v>3842</v>
      </c>
      <c r="I65" s="30">
        <v>1167</v>
      </c>
      <c r="J65" s="30">
        <v>693</v>
      </c>
      <c r="K65" s="30">
        <v>1167</v>
      </c>
      <c r="L65" s="30">
        <v>2081</v>
      </c>
      <c r="M65" s="30">
        <v>9350</v>
      </c>
      <c r="N65" s="30">
        <v>3064</v>
      </c>
      <c r="O65" s="93" t="s">
        <v>303</v>
      </c>
      <c r="P65" s="30">
        <v>2341</v>
      </c>
      <c r="Q65" s="30">
        <v>15219</v>
      </c>
      <c r="R65" s="30">
        <v>3777</v>
      </c>
      <c r="S65" s="31">
        <f>SUM(T65:W65)</f>
        <v>41664</v>
      </c>
      <c r="T65" s="30">
        <v>5386</v>
      </c>
      <c r="U65" s="30">
        <v>15460</v>
      </c>
      <c r="V65" s="30">
        <v>7428</v>
      </c>
      <c r="W65" s="30">
        <v>13390</v>
      </c>
    </row>
    <row r="66" spans="1:23" ht="18.75" customHeight="1">
      <c r="A66" s="113" t="s">
        <v>468</v>
      </c>
      <c r="B66" s="92">
        <f>SUM(C66,S66)</f>
        <v>93726</v>
      </c>
      <c r="C66" s="30">
        <v>52017</v>
      </c>
      <c r="D66" s="30">
        <v>1661</v>
      </c>
      <c r="E66" s="30">
        <f>SUM(F66:N66)</f>
        <v>27959</v>
      </c>
      <c r="F66" s="30">
        <v>4411</v>
      </c>
      <c r="G66" s="30">
        <v>2392</v>
      </c>
      <c r="H66" s="30">
        <v>3629</v>
      </c>
      <c r="I66" s="30">
        <v>1169</v>
      </c>
      <c r="J66" s="30">
        <v>690</v>
      </c>
      <c r="K66" s="30">
        <v>1151</v>
      </c>
      <c r="L66" s="30">
        <v>2080</v>
      </c>
      <c r="M66" s="30">
        <v>9359</v>
      </c>
      <c r="N66" s="30">
        <v>3078</v>
      </c>
      <c r="O66" s="93" t="s">
        <v>303</v>
      </c>
      <c r="P66" s="30">
        <v>2393</v>
      </c>
      <c r="Q66" s="30">
        <v>15457</v>
      </c>
      <c r="R66" s="30">
        <v>3782</v>
      </c>
      <c r="S66" s="31">
        <f>SUM(T66:W66)</f>
        <v>41709</v>
      </c>
      <c r="T66" s="30">
        <v>5389</v>
      </c>
      <c r="U66" s="30">
        <v>15635</v>
      </c>
      <c r="V66" s="30">
        <v>7453</v>
      </c>
      <c r="W66" s="30">
        <v>13232</v>
      </c>
    </row>
    <row r="67" spans="1:23" ht="18.75" customHeight="1">
      <c r="A67" s="392" t="s">
        <v>467</v>
      </c>
      <c r="B67" s="91">
        <f>SUM(C67,S67)</f>
        <v>94358</v>
      </c>
      <c r="C67" s="33">
        <v>52783</v>
      </c>
      <c r="D67" s="33">
        <v>1609</v>
      </c>
      <c r="E67" s="443">
        <f>SUM(F67:N67)</f>
        <v>28332</v>
      </c>
      <c r="F67" s="33">
        <v>4377</v>
      </c>
      <c r="G67" s="33">
        <v>2794</v>
      </c>
      <c r="H67" s="33">
        <v>3594</v>
      </c>
      <c r="I67" s="33">
        <v>1169</v>
      </c>
      <c r="J67" s="33">
        <v>688</v>
      </c>
      <c r="K67" s="33">
        <v>1164</v>
      </c>
      <c r="L67" s="33">
        <v>2092</v>
      </c>
      <c r="M67" s="33">
        <v>9353</v>
      </c>
      <c r="N67" s="33">
        <v>3101</v>
      </c>
      <c r="O67" s="90" t="s">
        <v>303</v>
      </c>
      <c r="P67" s="33">
        <v>2492</v>
      </c>
      <c r="Q67" s="33">
        <v>15859</v>
      </c>
      <c r="R67" s="33">
        <v>3723</v>
      </c>
      <c r="S67" s="33">
        <f>SUM(T67:W67)</f>
        <v>41575</v>
      </c>
      <c r="T67" s="33">
        <v>5234</v>
      </c>
      <c r="U67" s="33">
        <v>15535</v>
      </c>
      <c r="V67" s="33">
        <v>7466</v>
      </c>
      <c r="W67" s="33">
        <v>13340</v>
      </c>
    </row>
    <row r="68" spans="1:23" ht="18.75" customHeight="1">
      <c r="A68" s="8" t="s">
        <v>302</v>
      </c>
      <c r="B68" s="8"/>
      <c r="C68" s="8"/>
      <c r="D68" s="8"/>
      <c r="E68" s="8"/>
      <c r="F68" s="8"/>
      <c r="G68" s="8"/>
      <c r="H68" s="8"/>
      <c r="I68" s="8"/>
      <c r="J68" s="8"/>
      <c r="K68" s="8"/>
      <c r="L68" s="8"/>
      <c r="M68" s="8"/>
      <c r="N68" s="8"/>
      <c r="O68" s="8"/>
      <c r="P68" s="8"/>
      <c r="Q68" s="8"/>
      <c r="R68" s="8"/>
      <c r="S68" s="8"/>
      <c r="T68" s="8"/>
      <c r="U68" s="8"/>
      <c r="V68" s="8"/>
      <c r="W68" s="8"/>
    </row>
  </sheetData>
  <sheetProtection/>
  <mergeCells count="26">
    <mergeCell ref="J6:J8"/>
    <mergeCell ref="L6:L8"/>
    <mergeCell ref="N6:N8"/>
    <mergeCell ref="R5:R8"/>
    <mergeCell ref="M6:M8"/>
    <mergeCell ref="A3:W3"/>
    <mergeCell ref="A7:A8"/>
    <mergeCell ref="C5:C8"/>
    <mergeCell ref="D5:D8"/>
    <mergeCell ref="E5:N5"/>
    <mergeCell ref="F6:F8"/>
    <mergeCell ref="S5:W5"/>
    <mergeCell ref="T6:T8"/>
    <mergeCell ref="V6:V8"/>
    <mergeCell ref="W6:W8"/>
    <mergeCell ref="U6:U8"/>
    <mergeCell ref="H6:H8"/>
    <mergeCell ref="I6:I8"/>
    <mergeCell ref="B5:B8"/>
    <mergeCell ref="E6:E8"/>
    <mergeCell ref="G6:G8"/>
    <mergeCell ref="S6:S8"/>
    <mergeCell ref="K6:K8"/>
    <mergeCell ref="O5:O8"/>
    <mergeCell ref="Q5:Q8"/>
    <mergeCell ref="P5:P8"/>
  </mergeCells>
  <printOptions horizontalCentered="1" verticalCentered="1"/>
  <pageMargins left="0.5118110236220472" right="0.31496062992125984" top="0.15748031496062992" bottom="0.15748031496062992" header="0" footer="0"/>
  <pageSetup horizontalDpi="600" verticalDpi="600" orientation="landscape" paperSize="8" scale="65" r:id="rId2"/>
  <drawing r:id="rId1"/>
</worksheet>
</file>

<file path=xl/worksheets/sheet13.xml><?xml version="1.0" encoding="utf-8"?>
<worksheet xmlns="http://schemas.openxmlformats.org/spreadsheetml/2006/main" xmlns:r="http://schemas.openxmlformats.org/officeDocument/2006/relationships">
  <dimension ref="A1:W68"/>
  <sheetViews>
    <sheetView tabSelected="1" zoomScalePageLayoutView="0" workbookViewId="0" topLeftCell="A1">
      <selection activeCell="A1" sqref="A1"/>
    </sheetView>
  </sheetViews>
  <sheetFormatPr defaultColWidth="8.796875" defaultRowHeight="18.75" customHeight="1"/>
  <cols>
    <col min="1" max="1" width="13.09765625" style="0" customWidth="1"/>
    <col min="2" max="16384" width="11.8984375" style="0" customWidth="1"/>
  </cols>
  <sheetData>
    <row r="1" spans="1:23" ht="18.75" customHeight="1">
      <c r="A1" s="38" t="s">
        <v>511</v>
      </c>
      <c r="W1" s="39" t="s">
        <v>533</v>
      </c>
    </row>
    <row r="3" spans="1:23" ht="18.75" customHeight="1">
      <c r="A3" s="174" t="s">
        <v>532</v>
      </c>
      <c r="B3" s="174"/>
      <c r="C3" s="174"/>
      <c r="D3" s="174"/>
      <c r="E3" s="174"/>
      <c r="F3" s="174"/>
      <c r="G3" s="174"/>
      <c r="H3" s="174"/>
      <c r="I3" s="174"/>
      <c r="J3" s="174"/>
      <c r="K3" s="174"/>
      <c r="L3" s="174"/>
      <c r="M3" s="174"/>
      <c r="N3" s="174"/>
      <c r="O3" s="174"/>
      <c r="P3" s="174"/>
      <c r="Q3" s="174"/>
      <c r="R3" s="174"/>
      <c r="S3" s="174"/>
      <c r="T3" s="174"/>
      <c r="U3" s="174"/>
      <c r="V3" s="174"/>
      <c r="W3" s="174"/>
    </row>
    <row r="4" spans="1:23" ht="18.75" customHeight="1" thickBot="1">
      <c r="A4" s="4" t="s">
        <v>408</v>
      </c>
      <c r="B4" s="108"/>
      <c r="C4" s="75"/>
      <c r="D4" s="75"/>
      <c r="E4" s="75"/>
      <c r="F4" s="75"/>
      <c r="G4" s="75"/>
      <c r="H4" s="75"/>
      <c r="I4" s="75"/>
      <c r="J4" s="75"/>
      <c r="K4" s="75"/>
      <c r="L4" s="442"/>
      <c r="M4" s="442"/>
      <c r="N4" s="75"/>
      <c r="O4" s="75"/>
      <c r="P4" s="75"/>
      <c r="Q4" s="75"/>
      <c r="R4" s="75"/>
      <c r="S4" s="75"/>
      <c r="T4" s="75"/>
      <c r="U4" s="75"/>
      <c r="V4" s="75"/>
      <c r="W4" s="64" t="s">
        <v>0</v>
      </c>
    </row>
    <row r="5" spans="1:23" ht="18.75" customHeight="1">
      <c r="A5" s="398" t="s">
        <v>406</v>
      </c>
      <c r="B5" s="439" t="s">
        <v>508</v>
      </c>
      <c r="C5" s="441" t="s">
        <v>531</v>
      </c>
      <c r="D5" s="440" t="s">
        <v>122</v>
      </c>
      <c r="E5" s="221" t="s">
        <v>506</v>
      </c>
      <c r="F5" s="222"/>
      <c r="G5" s="222"/>
      <c r="H5" s="222"/>
      <c r="I5" s="222"/>
      <c r="J5" s="222"/>
      <c r="K5" s="222"/>
      <c r="L5" s="222"/>
      <c r="M5" s="222"/>
      <c r="N5" s="225"/>
      <c r="O5" s="439" t="s">
        <v>505</v>
      </c>
      <c r="P5" s="439" t="s">
        <v>504</v>
      </c>
      <c r="Q5" s="439" t="s">
        <v>503</v>
      </c>
      <c r="R5" s="439" t="s">
        <v>502</v>
      </c>
      <c r="S5" s="221" t="s">
        <v>530</v>
      </c>
      <c r="T5" s="222"/>
      <c r="U5" s="222"/>
      <c r="V5" s="222"/>
      <c r="W5" s="222"/>
    </row>
    <row r="6" spans="1:23" ht="18.75" customHeight="1">
      <c r="A6" s="414"/>
      <c r="B6" s="429"/>
      <c r="C6" s="431"/>
      <c r="D6" s="428"/>
      <c r="E6" s="435" t="s">
        <v>500</v>
      </c>
      <c r="F6" s="435" t="s">
        <v>499</v>
      </c>
      <c r="G6" s="435" t="s">
        <v>498</v>
      </c>
      <c r="H6" s="437" t="s">
        <v>529</v>
      </c>
      <c r="I6" s="437" t="s">
        <v>528</v>
      </c>
      <c r="J6" s="437" t="s">
        <v>527</v>
      </c>
      <c r="K6" s="435" t="s">
        <v>494</v>
      </c>
      <c r="L6" s="436" t="s">
        <v>493</v>
      </c>
      <c r="M6" s="436" t="s">
        <v>492</v>
      </c>
      <c r="N6" s="435" t="s">
        <v>491</v>
      </c>
      <c r="O6" s="429"/>
      <c r="P6" s="429"/>
      <c r="Q6" s="429"/>
      <c r="R6" s="429"/>
      <c r="S6" s="435" t="s">
        <v>490</v>
      </c>
      <c r="T6" s="435" t="s">
        <v>489</v>
      </c>
      <c r="U6" s="434" t="s">
        <v>488</v>
      </c>
      <c r="V6" s="434" t="s">
        <v>487</v>
      </c>
      <c r="W6" s="433" t="s">
        <v>486</v>
      </c>
    </row>
    <row r="7" spans="1:23" ht="18.75" customHeight="1">
      <c r="A7" s="396" t="s">
        <v>382</v>
      </c>
      <c r="B7" s="429"/>
      <c r="C7" s="431"/>
      <c r="D7" s="428"/>
      <c r="E7" s="429"/>
      <c r="F7" s="429"/>
      <c r="G7" s="429"/>
      <c r="H7" s="431"/>
      <c r="I7" s="431"/>
      <c r="J7" s="431"/>
      <c r="K7" s="429"/>
      <c r="L7" s="429"/>
      <c r="M7" s="430"/>
      <c r="N7" s="429"/>
      <c r="O7" s="429"/>
      <c r="P7" s="429"/>
      <c r="Q7" s="429"/>
      <c r="R7" s="429"/>
      <c r="S7" s="429"/>
      <c r="T7" s="429"/>
      <c r="U7" s="428"/>
      <c r="V7" s="428"/>
      <c r="W7" s="427"/>
    </row>
    <row r="8" spans="1:23" ht="18.75" customHeight="1">
      <c r="A8" s="394"/>
      <c r="B8" s="423"/>
      <c r="C8" s="425"/>
      <c r="D8" s="422"/>
      <c r="E8" s="423"/>
      <c r="F8" s="423"/>
      <c r="G8" s="423"/>
      <c r="H8" s="425"/>
      <c r="I8" s="425"/>
      <c r="J8" s="425"/>
      <c r="K8" s="423"/>
      <c r="L8" s="423"/>
      <c r="M8" s="424"/>
      <c r="N8" s="423"/>
      <c r="O8" s="423"/>
      <c r="P8" s="423"/>
      <c r="Q8" s="423"/>
      <c r="R8" s="423"/>
      <c r="S8" s="423"/>
      <c r="T8" s="423"/>
      <c r="U8" s="422"/>
      <c r="V8" s="422"/>
      <c r="W8" s="421"/>
    </row>
    <row r="9" spans="1:23" ht="18.75" customHeight="1">
      <c r="A9" s="36" t="s">
        <v>377</v>
      </c>
      <c r="B9" s="5"/>
      <c r="C9" s="5"/>
      <c r="D9" s="5"/>
      <c r="E9" s="5"/>
      <c r="F9" s="5"/>
      <c r="G9" s="5"/>
      <c r="H9" s="5"/>
      <c r="I9" s="5"/>
      <c r="J9" s="5"/>
      <c r="K9" s="5"/>
      <c r="L9" s="5"/>
      <c r="M9" s="5"/>
      <c r="N9" s="5"/>
      <c r="O9" s="5"/>
      <c r="P9" s="5"/>
      <c r="Q9" s="5"/>
      <c r="R9" s="5"/>
      <c r="S9" s="5"/>
      <c r="T9" s="5"/>
      <c r="U9" s="5"/>
      <c r="V9" s="5"/>
      <c r="W9" s="5"/>
    </row>
    <row r="10" spans="1:23" ht="18.75" customHeight="1">
      <c r="A10" s="59" t="s">
        <v>373</v>
      </c>
      <c r="B10" s="92">
        <f>SUM(C10,S10)</f>
        <v>17992</v>
      </c>
      <c r="C10" s="30">
        <f>SUM(C30,C50)</f>
        <v>11053</v>
      </c>
      <c r="D10" s="30">
        <f>SUM(D30,D50)</f>
        <v>221</v>
      </c>
      <c r="E10" s="30">
        <f>SUM(F10:N10)</f>
        <v>3489</v>
      </c>
      <c r="F10" s="30">
        <v>1302</v>
      </c>
      <c r="G10" s="30">
        <f>SUM(G30,G50)</f>
        <v>316</v>
      </c>
      <c r="H10" s="30">
        <f>SUM(H30,H50)</f>
        <v>230</v>
      </c>
      <c r="I10" s="30">
        <f>SUM(I30,I50)</f>
        <v>260</v>
      </c>
      <c r="J10" s="30">
        <f>SUM(J30,J50)</f>
        <v>83</v>
      </c>
      <c r="K10" s="30">
        <f>SUM(K30,K50)</f>
        <v>176</v>
      </c>
      <c r="L10" s="30">
        <f>SUM(L30,L50)</f>
        <v>349</v>
      </c>
      <c r="M10" s="30">
        <f>SUM(M30,M50)</f>
        <v>455</v>
      </c>
      <c r="N10" s="30">
        <f>SUM(N30,N50)</f>
        <v>318</v>
      </c>
      <c r="O10" s="68" t="s">
        <v>303</v>
      </c>
      <c r="P10" s="30">
        <f>SUM(P30,P50)</f>
        <v>908</v>
      </c>
      <c r="Q10" s="30">
        <f>SUM(Q30,Q50)</f>
        <v>4930</v>
      </c>
      <c r="R10" s="30">
        <f>SUM(R30,R50)</f>
        <v>1080</v>
      </c>
      <c r="S10" s="31">
        <f>SUM(T10:W10)</f>
        <v>6939</v>
      </c>
      <c r="T10" s="30">
        <f>SUM(T30,T50)</f>
        <v>1709</v>
      </c>
      <c r="U10" s="30">
        <f>SUM(U30,U50)</f>
        <v>1105</v>
      </c>
      <c r="V10" s="30">
        <f>SUM(V30,V50)</f>
        <v>1185</v>
      </c>
      <c r="W10" s="30">
        <f>SUM(W30,W50)</f>
        <v>2940</v>
      </c>
    </row>
    <row r="11" spans="1:23" ht="18.75" customHeight="1">
      <c r="A11" s="113" t="s">
        <v>478</v>
      </c>
      <c r="B11" s="92">
        <f>SUM(C11,S11)</f>
        <v>17957</v>
      </c>
      <c r="C11" s="30">
        <f>SUM(C31,C51)</f>
        <v>10953</v>
      </c>
      <c r="D11" s="30">
        <f>SUM(D31,D51)</f>
        <v>267</v>
      </c>
      <c r="E11" s="30">
        <v>3527</v>
      </c>
      <c r="F11" s="30">
        <f>SUM(F31,F51)</f>
        <v>1323</v>
      </c>
      <c r="G11" s="30">
        <f>SUM(G31,G51)</f>
        <v>299</v>
      </c>
      <c r="H11" s="30">
        <f>SUM(H31,H51)</f>
        <v>260</v>
      </c>
      <c r="I11" s="30">
        <f>SUM(I31,I51)</f>
        <v>318</v>
      </c>
      <c r="J11" s="30">
        <f>SUM(J31,J51)</f>
        <v>64</v>
      </c>
      <c r="K11" s="30">
        <f>SUM(K31,K51)</f>
        <v>126</v>
      </c>
      <c r="L11" s="30">
        <f>SUM(L31,L51)</f>
        <v>423</v>
      </c>
      <c r="M11" s="30">
        <f>SUM(M31,M51)</f>
        <v>495</v>
      </c>
      <c r="N11" s="30">
        <f>SUM(N31,N51)</f>
        <v>220</v>
      </c>
      <c r="O11" s="68" t="s">
        <v>303</v>
      </c>
      <c r="P11" s="30">
        <f>SUM(P31,P51)</f>
        <v>795</v>
      </c>
      <c r="Q11" s="30">
        <f>SUM(Q31,Q51)</f>
        <v>4953</v>
      </c>
      <c r="R11" s="30">
        <f>SUM(R31,R51)</f>
        <v>988</v>
      </c>
      <c r="S11" s="31">
        <f>SUM(T11:W11)</f>
        <v>7004</v>
      </c>
      <c r="T11" s="30">
        <f>SUM(T31,T51)</f>
        <v>1585</v>
      </c>
      <c r="U11" s="30">
        <f>SUM(U31,U51)</f>
        <v>1196</v>
      </c>
      <c r="V11" s="30">
        <v>1170</v>
      </c>
      <c r="W11" s="30">
        <f>SUM(W31,W51)</f>
        <v>3053</v>
      </c>
    </row>
    <row r="12" spans="1:23" ht="18.75" customHeight="1">
      <c r="A12" s="37" t="s">
        <v>376</v>
      </c>
      <c r="B12" s="96">
        <f>AVERAGE(B14:B17,B19:B22,B24:B27)</f>
        <v>30111.75</v>
      </c>
      <c r="C12" s="22">
        <f>AVERAGE(C14:C17,C19:C22,C24:C27)</f>
        <v>16904.583333333332</v>
      </c>
      <c r="D12" s="22">
        <f>AVERAGE(D14:D17,D19:D22,D24:D27)</f>
        <v>55.416666666666664</v>
      </c>
      <c r="E12" s="22">
        <f>AVERAGE(E14:E17,E19:E22,E24:E27)</f>
        <v>4377.916666666667</v>
      </c>
      <c r="F12" s="22">
        <f>AVERAGE(F14:F17,F19:F22,F24:F27)</f>
        <v>2354.4166666666665</v>
      </c>
      <c r="G12" s="22">
        <f>AVERAGE(G14:G17,G19:G22,G24:G27)</f>
        <v>255.5</v>
      </c>
      <c r="H12" s="22">
        <f>AVERAGE(H14:H17,H19:H22,H24:H27)</f>
        <v>114.75</v>
      </c>
      <c r="I12" s="22">
        <f>AVERAGE(I14:I17,I19:I22,I24:I27)</f>
        <v>205.16666666666666</v>
      </c>
      <c r="J12" s="22">
        <f>AVERAGE(J14:J17,J19:J22,J24:J27)</f>
        <v>45.833333333333336</v>
      </c>
      <c r="K12" s="22">
        <f>AVERAGE(K14:K17,K19:K22,K24:K27)</f>
        <v>160</v>
      </c>
      <c r="L12" s="22">
        <f>AVERAGE(L14:L17,L19:L22,L24:L27)</f>
        <v>463.9166666666667</v>
      </c>
      <c r="M12" s="22">
        <f>AVERAGE(M14:M17,M19:M22,M24:M27)</f>
        <v>307.25</v>
      </c>
      <c r="N12" s="22">
        <f>AVERAGE(N14:N17,N19:N22,N24:N27)</f>
        <v>471.0833333333333</v>
      </c>
      <c r="O12" s="419" t="s">
        <v>303</v>
      </c>
      <c r="P12" s="22">
        <f>AVERAGE(P14:P17,P19:P22,P24:P27)</f>
        <v>1074.25</v>
      </c>
      <c r="Q12" s="22">
        <f>AVERAGE(Q14:Q17,Q19:Q22,Q24:Q27)</f>
        <v>10569</v>
      </c>
      <c r="R12" s="22">
        <f>AVERAGE(R14:R17,R19:R22,R24:R27)</f>
        <v>485.1666666666667</v>
      </c>
      <c r="S12" s="22">
        <f>AVERAGE(S14:S17,S19:S22,S24:S27)</f>
        <v>13207.166666666666</v>
      </c>
      <c r="T12" s="22">
        <f>AVERAGE(T14:T17,T19:T22,T24:T27)</f>
        <v>2243.6666666666665</v>
      </c>
      <c r="U12" s="22">
        <f>AVERAGE(U14:U17,U19:U22,U24:U27)</f>
        <v>1628</v>
      </c>
      <c r="V12" s="22">
        <f>AVERAGE(V14:V17,V19:V22,V24:V27)</f>
        <v>2499.75</v>
      </c>
      <c r="W12" s="22">
        <f>AVERAGE(W14:W17,W19:W22,W24:W27)</f>
        <v>6835.75</v>
      </c>
    </row>
    <row r="13" spans="1:23" ht="18.75" customHeight="1">
      <c r="A13" s="59"/>
      <c r="B13" s="418"/>
      <c r="C13" s="129"/>
      <c r="D13" s="129"/>
      <c r="E13" s="129"/>
      <c r="F13" s="129"/>
      <c r="G13" s="129"/>
      <c r="H13" s="129"/>
      <c r="I13" s="129"/>
      <c r="J13" s="129"/>
      <c r="K13" s="129"/>
      <c r="L13" s="129"/>
      <c r="M13" s="129"/>
      <c r="N13" s="129"/>
      <c r="O13" s="129"/>
      <c r="P13" s="129"/>
      <c r="Q13" s="129"/>
      <c r="R13" s="129"/>
      <c r="S13" s="129"/>
      <c r="T13" s="129"/>
      <c r="U13" s="129"/>
      <c r="V13" s="129"/>
      <c r="W13" s="129"/>
    </row>
    <row r="14" spans="1:23" ht="18.75" customHeight="1">
      <c r="A14" s="59" t="s">
        <v>526</v>
      </c>
      <c r="B14" s="92">
        <f>SUM(C14,S14)</f>
        <v>28705</v>
      </c>
      <c r="C14" s="30">
        <f>SUM(C34,C54)</f>
        <v>15524</v>
      </c>
      <c r="D14" s="30">
        <f>SUM(D34,D54)</f>
        <v>107</v>
      </c>
      <c r="E14" s="30">
        <f>SUM(F14:N14)</f>
        <v>3740</v>
      </c>
      <c r="F14" s="30">
        <f>SUM(F34,F54)</f>
        <v>1606</v>
      </c>
      <c r="G14" s="30">
        <f>SUM(G34,G54)</f>
        <v>353</v>
      </c>
      <c r="H14" s="30">
        <f>SUM(H34,H54)</f>
        <v>138</v>
      </c>
      <c r="I14" s="30">
        <f>SUM(I34,I54)</f>
        <v>127</v>
      </c>
      <c r="J14" s="30">
        <f>SUM(J34,J54)</f>
        <v>50</v>
      </c>
      <c r="K14" s="30">
        <f>SUM(K34,K54)</f>
        <v>145</v>
      </c>
      <c r="L14" s="30">
        <f>SUM(L34,L54)</f>
        <v>452</v>
      </c>
      <c r="M14" s="30">
        <f>SUM(M34,M54)</f>
        <v>403</v>
      </c>
      <c r="N14" s="30">
        <f>SUM(N34,N54)</f>
        <v>466</v>
      </c>
      <c r="O14" s="93" t="s">
        <v>303</v>
      </c>
      <c r="P14" s="30">
        <f>SUM(P34,P54)</f>
        <v>1041</v>
      </c>
      <c r="Q14" s="30">
        <f>SUM(Q34,Q54)</f>
        <v>9808</v>
      </c>
      <c r="R14" s="30">
        <f>SUM(R34,R54)</f>
        <v>494</v>
      </c>
      <c r="S14" s="31">
        <f>SUM(T14:W14)</f>
        <v>13181</v>
      </c>
      <c r="T14" s="30">
        <f>SUM(T34,T54)</f>
        <v>2310</v>
      </c>
      <c r="U14" s="30">
        <f>SUM(U34,U54)</f>
        <v>1630</v>
      </c>
      <c r="V14" s="30">
        <f>SUM(V34,V54)</f>
        <v>2818</v>
      </c>
      <c r="W14" s="30">
        <f>SUM(W34,W54)</f>
        <v>6423</v>
      </c>
    </row>
    <row r="15" spans="1:23" ht="18.75" customHeight="1">
      <c r="A15" s="126" t="s">
        <v>485</v>
      </c>
      <c r="B15" s="92">
        <f>SUM(C15,S15)</f>
        <v>29793</v>
      </c>
      <c r="C15" s="30">
        <f>SUM(C35,C55)</f>
        <v>16549</v>
      </c>
      <c r="D15" s="30">
        <f>SUM(D35,D55)</f>
        <v>106</v>
      </c>
      <c r="E15" s="30">
        <f>SUM(F15:N15)</f>
        <v>4726</v>
      </c>
      <c r="F15" s="30">
        <f>SUM(F35,F55)</f>
        <v>2392</v>
      </c>
      <c r="G15" s="30">
        <f>SUM(G35,G55)</f>
        <v>342</v>
      </c>
      <c r="H15" s="30">
        <f>SUM(H35,H55)</f>
        <v>135</v>
      </c>
      <c r="I15" s="30">
        <f>SUM(I35,I55)</f>
        <v>308</v>
      </c>
      <c r="J15" s="30">
        <f>SUM(J35,J55)</f>
        <v>50</v>
      </c>
      <c r="K15" s="30">
        <f>SUM(K35,K55)</f>
        <v>154</v>
      </c>
      <c r="L15" s="30">
        <f>SUM(L35,L55)</f>
        <v>453</v>
      </c>
      <c r="M15" s="30">
        <f>SUM(M35,M55)</f>
        <v>420</v>
      </c>
      <c r="N15" s="30">
        <f>SUM(N35,N55)</f>
        <v>472</v>
      </c>
      <c r="O15" s="93" t="s">
        <v>303</v>
      </c>
      <c r="P15" s="30">
        <f>SUM(P35,P55)</f>
        <v>1043</v>
      </c>
      <c r="Q15" s="30">
        <f>SUM(Q35,Q55)</f>
        <v>9835</v>
      </c>
      <c r="R15" s="30">
        <f>SUM(R35,R55)</f>
        <v>491</v>
      </c>
      <c r="S15" s="31">
        <f>SUM(T15:W15)</f>
        <v>13244</v>
      </c>
      <c r="T15" s="30">
        <f>SUM(T35,T55)</f>
        <v>2360</v>
      </c>
      <c r="U15" s="30">
        <f>SUM(U35,U55)</f>
        <v>1629</v>
      </c>
      <c r="V15" s="30">
        <f>SUM(V35,V55)</f>
        <v>2609</v>
      </c>
      <c r="W15" s="30">
        <f>SUM(W35,W55)</f>
        <v>6646</v>
      </c>
    </row>
    <row r="16" spans="1:23" ht="18.75" customHeight="1">
      <c r="A16" s="126" t="s">
        <v>484</v>
      </c>
      <c r="B16" s="92">
        <f>SUM(C16,S16)</f>
        <v>28207</v>
      </c>
      <c r="C16" s="30">
        <f>SUM(C36,C56)</f>
        <v>15777</v>
      </c>
      <c r="D16" s="30">
        <f>SUM(D36,D56)</f>
        <v>90</v>
      </c>
      <c r="E16" s="30">
        <f>SUM(F16:N16)</f>
        <v>4614</v>
      </c>
      <c r="F16" s="30">
        <f>SUM(F36,F56)</f>
        <v>2466</v>
      </c>
      <c r="G16" s="30">
        <f>SUM(G36,G56)</f>
        <v>361</v>
      </c>
      <c r="H16" s="30">
        <f>SUM(H36,H56)</f>
        <v>134</v>
      </c>
      <c r="I16" s="30">
        <f>SUM(I36,I56)</f>
        <v>137</v>
      </c>
      <c r="J16" s="30">
        <f>SUM(J36,J56)</f>
        <v>50</v>
      </c>
      <c r="K16" s="30">
        <f>SUM(K36,K56)</f>
        <v>154</v>
      </c>
      <c r="L16" s="30">
        <f>SUM(L36,L56)</f>
        <v>422</v>
      </c>
      <c r="M16" s="30">
        <f>SUM(M36,M56)</f>
        <v>435</v>
      </c>
      <c r="N16" s="30">
        <f>SUM(N36,N56)</f>
        <v>455</v>
      </c>
      <c r="O16" s="93" t="s">
        <v>303</v>
      </c>
      <c r="P16" s="30">
        <f>SUM(P36,P56)</f>
        <v>1024</v>
      </c>
      <c r="Q16" s="30">
        <f>SUM(Q36,Q56)</f>
        <v>9220</v>
      </c>
      <c r="R16" s="30">
        <f>SUM(R36,R56)</f>
        <v>480</v>
      </c>
      <c r="S16" s="31">
        <f>SUM(T16:W16)</f>
        <v>12430</v>
      </c>
      <c r="T16" s="30">
        <f>SUM(T36,T56)</f>
        <v>2359</v>
      </c>
      <c r="U16" s="30">
        <f>SUM(U36,U56)</f>
        <v>1653</v>
      </c>
      <c r="V16" s="30">
        <f>SUM(V36,V56)</f>
        <v>1482</v>
      </c>
      <c r="W16" s="30">
        <f>SUM(W36,W56)</f>
        <v>6936</v>
      </c>
    </row>
    <row r="17" spans="1:23" ht="18.75" customHeight="1">
      <c r="A17" s="113" t="s">
        <v>524</v>
      </c>
      <c r="B17" s="92">
        <f>SUM(C17,S17)</f>
        <v>29720</v>
      </c>
      <c r="C17" s="30">
        <f>SUM(C37,C57)</f>
        <v>16137</v>
      </c>
      <c r="D17" s="30">
        <f>SUM(D37,D57)</f>
        <v>40</v>
      </c>
      <c r="E17" s="30">
        <f>SUM(F17:N17)</f>
        <v>4394</v>
      </c>
      <c r="F17" s="30">
        <f>SUM(F37,F57)</f>
        <v>2476</v>
      </c>
      <c r="G17" s="30">
        <f>SUM(G37,G57)</f>
        <v>115</v>
      </c>
      <c r="H17" s="30">
        <f>SUM(H37,H57)</f>
        <v>122</v>
      </c>
      <c r="I17" s="30">
        <f>SUM(I37,I57)</f>
        <v>137</v>
      </c>
      <c r="J17" s="30">
        <f>SUM(J37,J57)</f>
        <v>59</v>
      </c>
      <c r="K17" s="30">
        <f>SUM(K37,K57)</f>
        <v>146</v>
      </c>
      <c r="L17" s="30">
        <f>SUM(L37,L57)</f>
        <v>423</v>
      </c>
      <c r="M17" s="30">
        <f>SUM(M37,M57)</f>
        <v>465</v>
      </c>
      <c r="N17" s="30">
        <f>SUM(N37,N57)</f>
        <v>451</v>
      </c>
      <c r="O17" s="93" t="s">
        <v>303</v>
      </c>
      <c r="P17" s="30">
        <f>SUM(P37,P57)</f>
        <v>1010</v>
      </c>
      <c r="Q17" s="30">
        <f>SUM(Q37,Q57)</f>
        <v>9870</v>
      </c>
      <c r="R17" s="30">
        <f>SUM(R37,R57)</f>
        <v>467</v>
      </c>
      <c r="S17" s="31">
        <f>SUM(T17:W17)</f>
        <v>13583</v>
      </c>
      <c r="T17" s="30">
        <f>SUM(T37,T57)</f>
        <v>2264</v>
      </c>
      <c r="U17" s="30">
        <f>SUM(U37,U57)</f>
        <v>1729</v>
      </c>
      <c r="V17" s="30">
        <f>SUM(V37,V57)</f>
        <v>2195</v>
      </c>
      <c r="W17" s="30">
        <f>SUM(W37,W57)</f>
        <v>7395</v>
      </c>
    </row>
    <row r="18" spans="1:23" ht="18.75" customHeight="1">
      <c r="A18" s="59"/>
      <c r="B18" s="418"/>
      <c r="C18" s="129"/>
      <c r="D18" s="129"/>
      <c r="E18" s="129"/>
      <c r="F18" s="129"/>
      <c r="G18" s="129"/>
      <c r="H18" s="129"/>
      <c r="I18" s="129"/>
      <c r="J18" s="129"/>
      <c r="K18" s="129"/>
      <c r="L18" s="129"/>
      <c r="M18" s="129"/>
      <c r="N18" s="129"/>
      <c r="O18" s="129"/>
      <c r="P18" s="129"/>
      <c r="Q18" s="129"/>
      <c r="R18" s="129"/>
      <c r="S18" s="129"/>
      <c r="T18" s="129"/>
      <c r="U18" s="129"/>
      <c r="V18" s="129"/>
      <c r="W18" s="129"/>
    </row>
    <row r="19" spans="1:23" ht="18.75" customHeight="1">
      <c r="A19" s="113" t="s">
        <v>523</v>
      </c>
      <c r="B19" s="92">
        <f>SUM(C19,S19)</f>
        <v>30581</v>
      </c>
      <c r="C19" s="31">
        <f>SUM(C39,C59)</f>
        <v>18081</v>
      </c>
      <c r="D19" s="31">
        <f>SUM(D39,D59)</f>
        <v>40</v>
      </c>
      <c r="E19" s="30">
        <f>SUM(F19:N19)</f>
        <v>4309</v>
      </c>
      <c r="F19" s="31">
        <f>SUM(F39,F59)</f>
        <v>2421</v>
      </c>
      <c r="G19" s="31">
        <f>SUM(G39,G59)</f>
        <v>339</v>
      </c>
      <c r="H19" s="31">
        <f>SUM(H39,H59)</f>
        <v>134</v>
      </c>
      <c r="I19" s="31">
        <f>SUM(I39,I59)</f>
        <v>149</v>
      </c>
      <c r="J19" s="31">
        <f>SUM(J39,J59)</f>
        <v>14</v>
      </c>
      <c r="K19" s="31">
        <f>SUM(K39,K59)</f>
        <v>164</v>
      </c>
      <c r="L19" s="31">
        <f>SUM(L39,L59)</f>
        <v>379</v>
      </c>
      <c r="M19" s="31">
        <f>SUM(M39,M59)</f>
        <v>256</v>
      </c>
      <c r="N19" s="31">
        <f>SUM(N39,N59)</f>
        <v>453</v>
      </c>
      <c r="O19" s="93" t="s">
        <v>303</v>
      </c>
      <c r="P19" s="31">
        <f>SUM(P39,P59)</f>
        <v>1039</v>
      </c>
      <c r="Q19" s="31">
        <f>SUM(Q39,Q59)</f>
        <v>11869</v>
      </c>
      <c r="R19" s="31">
        <f>SUM(R39,R59)</f>
        <v>462</v>
      </c>
      <c r="S19" s="31">
        <f>SUM(T19:W19)</f>
        <v>12500</v>
      </c>
      <c r="T19" s="31">
        <f>SUM(T39,T59)</f>
        <v>2276</v>
      </c>
      <c r="U19" s="31">
        <f>SUM(U39,U59)</f>
        <v>1494</v>
      </c>
      <c r="V19" s="31">
        <f>SUM(V39,V59)</f>
        <v>2334</v>
      </c>
      <c r="W19" s="31">
        <f>SUM(W39,W59)</f>
        <v>6396</v>
      </c>
    </row>
    <row r="20" spans="1:23" ht="18.75" customHeight="1">
      <c r="A20" s="113" t="s">
        <v>366</v>
      </c>
      <c r="B20" s="92">
        <f>SUM(C20,S20)</f>
        <v>30060</v>
      </c>
      <c r="C20" s="31">
        <f>SUM(C40,C60)</f>
        <v>16921</v>
      </c>
      <c r="D20" s="31">
        <f>SUM(D40,D60)</f>
        <v>40</v>
      </c>
      <c r="E20" s="30">
        <f>SUM(F20:N20)</f>
        <v>4219</v>
      </c>
      <c r="F20" s="31">
        <f>SUM(F40,F60)</f>
        <v>2430</v>
      </c>
      <c r="G20" s="31">
        <f>SUM(G40,G60)</f>
        <v>289</v>
      </c>
      <c r="H20" s="31">
        <f>SUM(H40,H60)</f>
        <v>134</v>
      </c>
      <c r="I20" s="31">
        <f>SUM(I40,I60)</f>
        <v>149</v>
      </c>
      <c r="J20" s="31">
        <f>SUM(J40,J60)</f>
        <v>45</v>
      </c>
      <c r="K20" s="31">
        <f>SUM(K40,K60)</f>
        <v>152</v>
      </c>
      <c r="L20" s="31">
        <f>SUM(L40,L60)</f>
        <v>329</v>
      </c>
      <c r="M20" s="31">
        <f>SUM(M40,M60)</f>
        <v>210</v>
      </c>
      <c r="N20" s="31">
        <f>SUM(N40,N60)</f>
        <v>481</v>
      </c>
      <c r="O20" s="93" t="s">
        <v>303</v>
      </c>
      <c r="P20" s="31">
        <f>SUM(P40,P60)</f>
        <v>1031</v>
      </c>
      <c r="Q20" s="31">
        <f>SUM(Q40,Q60)</f>
        <v>10801</v>
      </c>
      <c r="R20" s="31">
        <f>SUM(R40,R60)</f>
        <v>474</v>
      </c>
      <c r="S20" s="31">
        <f>SUM(T20:W20)</f>
        <v>13139</v>
      </c>
      <c r="T20" s="31">
        <f>SUM(T40,T60)</f>
        <v>2229</v>
      </c>
      <c r="U20" s="31">
        <f>SUM(U40,U60)</f>
        <v>1644</v>
      </c>
      <c r="V20" s="31">
        <f>SUM(V40,V60)</f>
        <v>2620</v>
      </c>
      <c r="W20" s="31">
        <f>SUM(W40,W60)</f>
        <v>6646</v>
      </c>
    </row>
    <row r="21" spans="1:23" ht="18.75" customHeight="1">
      <c r="A21" s="113" t="s">
        <v>365</v>
      </c>
      <c r="B21" s="92">
        <f>SUM(C21,S21)</f>
        <v>30841</v>
      </c>
      <c r="C21" s="31">
        <f>SUM(C41,C61)</f>
        <v>17067</v>
      </c>
      <c r="D21" s="31">
        <f>SUM(D41,D61)</f>
        <v>40</v>
      </c>
      <c r="E21" s="30">
        <f>SUM(F21:N21)</f>
        <v>4481</v>
      </c>
      <c r="F21" s="31">
        <f>SUM(F41,F61)</f>
        <v>2478</v>
      </c>
      <c r="G21" s="31">
        <f>SUM(G41,G61)</f>
        <v>266</v>
      </c>
      <c r="H21" s="31">
        <f>SUM(H41,H61)</f>
        <v>134</v>
      </c>
      <c r="I21" s="31">
        <f>SUM(I41,I61)</f>
        <v>227</v>
      </c>
      <c r="J21" s="31">
        <f>SUM(J41,J61)</f>
        <v>45</v>
      </c>
      <c r="K21" s="31">
        <f>SUM(K41,K61)</f>
        <v>164</v>
      </c>
      <c r="L21" s="31">
        <f>SUM(L41,L61)</f>
        <v>477</v>
      </c>
      <c r="M21" s="31">
        <f>SUM(M41,M61)</f>
        <v>225</v>
      </c>
      <c r="N21" s="31">
        <f>SUM(N41,N61)</f>
        <v>465</v>
      </c>
      <c r="O21" s="93" t="s">
        <v>303</v>
      </c>
      <c r="P21" s="31">
        <f>SUM(P41,P61)</f>
        <v>1106</v>
      </c>
      <c r="Q21" s="31">
        <f>SUM(Q41,Q61)</f>
        <v>10670</v>
      </c>
      <c r="R21" s="31">
        <f>SUM(R41,R61)</f>
        <v>469</v>
      </c>
      <c r="S21" s="31">
        <f>SUM(T21:W21)</f>
        <v>13774</v>
      </c>
      <c r="T21" s="31">
        <f>SUM(T41,T61)</f>
        <v>2229</v>
      </c>
      <c r="U21" s="31">
        <f>SUM(U41,U61)</f>
        <v>1634</v>
      </c>
      <c r="V21" s="31">
        <f>SUM(V41,V61)</f>
        <v>2800</v>
      </c>
      <c r="W21" s="31">
        <f>SUM(W41,W61)</f>
        <v>7111</v>
      </c>
    </row>
    <row r="22" spans="1:23" ht="18.75" customHeight="1">
      <c r="A22" s="113" t="s">
        <v>364</v>
      </c>
      <c r="B22" s="92">
        <f>SUM(C22,S22)</f>
        <v>30578</v>
      </c>
      <c r="C22" s="31">
        <f>SUM(C42,C62)</f>
        <v>17320</v>
      </c>
      <c r="D22" s="31">
        <f>SUM(D42,D62)</f>
        <v>40</v>
      </c>
      <c r="E22" s="30">
        <f>SUM(F22:N22)</f>
        <v>4649</v>
      </c>
      <c r="F22" s="31">
        <f>SUM(F42,F62)</f>
        <v>2491</v>
      </c>
      <c r="G22" s="31">
        <f>SUM(G42,G62)</f>
        <v>261</v>
      </c>
      <c r="H22" s="31">
        <f>SUM(H42,H62)</f>
        <v>95</v>
      </c>
      <c r="I22" s="31">
        <f>SUM(I42,I62)</f>
        <v>225</v>
      </c>
      <c r="J22" s="31">
        <f>SUM(J42,J62)</f>
        <v>45</v>
      </c>
      <c r="K22" s="31">
        <f>SUM(K42,K62)</f>
        <v>167</v>
      </c>
      <c r="L22" s="31">
        <f>SUM(L42,L62)</f>
        <v>520</v>
      </c>
      <c r="M22" s="31">
        <f>SUM(M42,M62)</f>
        <v>379</v>
      </c>
      <c r="N22" s="31">
        <f>SUM(N42,N62)</f>
        <v>466</v>
      </c>
      <c r="O22" s="93" t="s">
        <v>303</v>
      </c>
      <c r="P22" s="31">
        <f>SUM(P42,P62)</f>
        <v>1070</v>
      </c>
      <c r="Q22" s="31">
        <f>SUM(Q42,Q62)</f>
        <v>10725</v>
      </c>
      <c r="R22" s="31">
        <f>SUM(R42,R62)</f>
        <v>487</v>
      </c>
      <c r="S22" s="31">
        <f>SUM(T22:W22)</f>
        <v>13258</v>
      </c>
      <c r="T22" s="31">
        <f>SUM(T42,T62)</f>
        <v>2196</v>
      </c>
      <c r="U22" s="31">
        <f>SUM(U42,U62)</f>
        <v>1604</v>
      </c>
      <c r="V22" s="31">
        <f>SUM(V42,V62)</f>
        <v>2518</v>
      </c>
      <c r="W22" s="31">
        <f>SUM(W42,W62)</f>
        <v>6940</v>
      </c>
    </row>
    <row r="23" spans="1:23" ht="18.75" customHeight="1">
      <c r="A23" s="110"/>
      <c r="B23" s="418"/>
      <c r="C23" s="129"/>
      <c r="D23" s="129"/>
      <c r="E23" s="129"/>
      <c r="F23" s="129"/>
      <c r="G23" s="129"/>
      <c r="H23" s="129"/>
      <c r="I23" s="129"/>
      <c r="J23" s="129"/>
      <c r="K23" s="129"/>
      <c r="L23" s="129"/>
      <c r="M23" s="129"/>
      <c r="N23" s="129"/>
      <c r="O23" s="129"/>
      <c r="P23" s="129"/>
      <c r="Q23" s="129"/>
      <c r="R23" s="129"/>
      <c r="S23" s="129"/>
      <c r="T23" s="129"/>
      <c r="U23" s="129"/>
      <c r="V23" s="129"/>
      <c r="W23" s="129"/>
    </row>
    <row r="24" spans="1:23" ht="18.75" customHeight="1">
      <c r="A24" s="113" t="s">
        <v>525</v>
      </c>
      <c r="B24" s="92">
        <f>SUM(C24,S24)</f>
        <v>30544</v>
      </c>
      <c r="C24" s="31">
        <f>SUM(C44,C64)</f>
        <v>16946</v>
      </c>
      <c r="D24" s="31">
        <f>SUM(D44,D64)</f>
        <v>40</v>
      </c>
      <c r="E24" s="30">
        <f>SUM(F24:N24)</f>
        <v>4378</v>
      </c>
      <c r="F24" s="31">
        <f>SUM(F44,F64)</f>
        <v>2363</v>
      </c>
      <c r="G24" s="31">
        <f>SUM(G44,G64)</f>
        <v>261</v>
      </c>
      <c r="H24" s="31">
        <f>SUM(H44,H64)</f>
        <v>80</v>
      </c>
      <c r="I24" s="31">
        <f>SUM(I44,I64)</f>
        <v>236</v>
      </c>
      <c r="J24" s="31">
        <f>SUM(J44,J64)</f>
        <v>45</v>
      </c>
      <c r="K24" s="31">
        <f>SUM(K44,K64)</f>
        <v>167</v>
      </c>
      <c r="L24" s="31">
        <f>SUM(L44,L64)</f>
        <v>535</v>
      </c>
      <c r="M24" s="31">
        <f>SUM(M44,M64)</f>
        <v>228</v>
      </c>
      <c r="N24" s="31">
        <f>SUM(N44,N64)</f>
        <v>463</v>
      </c>
      <c r="O24" s="93" t="s">
        <v>303</v>
      </c>
      <c r="P24" s="31">
        <f>SUM(P44,P64)</f>
        <v>1052</v>
      </c>
      <c r="Q24" s="31">
        <f>SUM(Q44,Q64)</f>
        <v>10641</v>
      </c>
      <c r="R24" s="31">
        <f>SUM(R44,R64)</f>
        <v>492</v>
      </c>
      <c r="S24" s="31">
        <f>SUM(T24:W24)</f>
        <v>13598</v>
      </c>
      <c r="T24" s="31">
        <f>SUM(T44,T64)</f>
        <v>2207</v>
      </c>
      <c r="U24" s="31">
        <f>SUM(U44,U64)</f>
        <v>1704</v>
      </c>
      <c r="V24" s="31">
        <f>SUM(V44,V64)</f>
        <v>2431</v>
      </c>
      <c r="W24" s="31">
        <f>SUM(W44,W64)</f>
        <v>7256</v>
      </c>
    </row>
    <row r="25" spans="1:23" ht="18.75" customHeight="1">
      <c r="A25" s="113" t="s">
        <v>435</v>
      </c>
      <c r="B25" s="92">
        <f>SUM(C25,S25)</f>
        <v>30599</v>
      </c>
      <c r="C25" s="30">
        <f>SUM(C45,C65)</f>
        <v>17345</v>
      </c>
      <c r="D25" s="30">
        <f>SUM(D45,D65)</f>
        <v>40</v>
      </c>
      <c r="E25" s="30">
        <f>SUM(F25:N25)</f>
        <v>4399</v>
      </c>
      <c r="F25" s="30">
        <f>SUM(F45,F65)</f>
        <v>2383</v>
      </c>
      <c r="G25" s="30">
        <f>SUM(G45,G65)</f>
        <v>225</v>
      </c>
      <c r="H25" s="30">
        <f>SUM(H45,H65)</f>
        <v>80</v>
      </c>
      <c r="I25" s="30">
        <f>SUM(I45,I65)</f>
        <v>247</v>
      </c>
      <c r="J25" s="30">
        <f>SUM(J45,J65)</f>
        <v>50</v>
      </c>
      <c r="K25" s="30">
        <f>SUM(K45,K65)</f>
        <v>167</v>
      </c>
      <c r="L25" s="30">
        <f>SUM(L45,L65)</f>
        <v>521</v>
      </c>
      <c r="M25" s="30">
        <f>SUM(M45,M65)</f>
        <v>227</v>
      </c>
      <c r="N25" s="30">
        <f>SUM(N45,N65)</f>
        <v>499</v>
      </c>
      <c r="O25" s="93" t="s">
        <v>303</v>
      </c>
      <c r="P25" s="30">
        <f>SUM(P45,P65)</f>
        <v>948</v>
      </c>
      <c r="Q25" s="30">
        <f>SUM(Q45,Q65)</f>
        <v>11133</v>
      </c>
      <c r="R25" s="30">
        <f>SUM(R45,R65)</f>
        <v>491</v>
      </c>
      <c r="S25" s="31">
        <f>SUM(T25:W25)</f>
        <v>13254</v>
      </c>
      <c r="T25" s="30">
        <f>SUM(T45,T65)</f>
        <v>2218</v>
      </c>
      <c r="U25" s="30">
        <f>SUM(U45,U65)</f>
        <v>1658</v>
      </c>
      <c r="V25" s="30">
        <f>SUM(V45,V65)</f>
        <v>2547</v>
      </c>
      <c r="W25" s="30">
        <f>SUM(W45,W65)</f>
        <v>6831</v>
      </c>
    </row>
    <row r="26" spans="1:23" ht="18.75" customHeight="1">
      <c r="A26" s="113" t="s">
        <v>361</v>
      </c>
      <c r="B26" s="92">
        <f>SUM(C26,S26)</f>
        <v>31096</v>
      </c>
      <c r="C26" s="30">
        <f>SUM(C46,C66)</f>
        <v>17854</v>
      </c>
      <c r="D26" s="30">
        <f>SUM(D46,D66)</f>
        <v>40</v>
      </c>
      <c r="E26" s="30">
        <f>SUM(F26:N26)</f>
        <v>4342</v>
      </c>
      <c r="F26" s="30">
        <f>SUM(F46,F66)</f>
        <v>2412</v>
      </c>
      <c r="G26" s="30">
        <f>SUM(G46,G66)</f>
        <v>133</v>
      </c>
      <c r="H26" s="30">
        <f>SUM(H46,H66)</f>
        <v>83</v>
      </c>
      <c r="I26" s="30">
        <f>SUM(I46,I66)</f>
        <v>260</v>
      </c>
      <c r="J26" s="30">
        <f>SUM(J46,J66)</f>
        <v>49</v>
      </c>
      <c r="K26" s="30">
        <f>SUM(K46,K66)</f>
        <v>167</v>
      </c>
      <c r="L26" s="30">
        <f>SUM(L46,L66)</f>
        <v>521</v>
      </c>
      <c r="M26" s="30">
        <f>SUM(M46,M66)</f>
        <v>218</v>
      </c>
      <c r="N26" s="30">
        <f>SUM(N46,N66)</f>
        <v>499</v>
      </c>
      <c r="O26" s="93" t="s">
        <v>303</v>
      </c>
      <c r="P26" s="30">
        <f>SUM(P46,P66)</f>
        <v>1244</v>
      </c>
      <c r="Q26" s="30">
        <f>SUM(Q46,Q66)</f>
        <v>11380</v>
      </c>
      <c r="R26" s="30">
        <f>SUM(R46,R66)</f>
        <v>507</v>
      </c>
      <c r="S26" s="31">
        <f>SUM(T26:W26)</f>
        <v>13242</v>
      </c>
      <c r="T26" s="30">
        <f>SUM(T46,T66)</f>
        <v>2291</v>
      </c>
      <c r="U26" s="30">
        <f>SUM(U46,U66)</f>
        <v>1683</v>
      </c>
      <c r="V26" s="30">
        <f>SUM(V46,V66)</f>
        <v>2779</v>
      </c>
      <c r="W26" s="30">
        <f>SUM(W46,W66)</f>
        <v>6489</v>
      </c>
    </row>
    <row r="27" spans="1:23" ht="18.75" customHeight="1">
      <c r="A27" s="113" t="s">
        <v>360</v>
      </c>
      <c r="B27" s="92">
        <f>SUM(C27,S27)</f>
        <v>30617</v>
      </c>
      <c r="C27" s="30">
        <f>SUM(C47,C67)</f>
        <v>17334</v>
      </c>
      <c r="D27" s="30">
        <f>SUM(D47,D67)</f>
        <v>42</v>
      </c>
      <c r="E27" s="31">
        <f>SUM(F27:N27)</f>
        <v>4284</v>
      </c>
      <c r="F27" s="30">
        <f>SUM(F47,F67)</f>
        <v>2335</v>
      </c>
      <c r="G27" s="30">
        <f>SUM(G47,G67)</f>
        <v>121</v>
      </c>
      <c r="H27" s="30">
        <f>SUM(H47,H67)</f>
        <v>108</v>
      </c>
      <c r="I27" s="30">
        <f>SUM(I47,I67)</f>
        <v>260</v>
      </c>
      <c r="J27" s="30">
        <f>SUM(J47,J67)</f>
        <v>48</v>
      </c>
      <c r="K27" s="30">
        <f>SUM(K47,K67)</f>
        <v>173</v>
      </c>
      <c r="L27" s="30">
        <f>SUM(L47,L67)</f>
        <v>535</v>
      </c>
      <c r="M27" s="30">
        <f>SUM(M47,M67)</f>
        <v>221</v>
      </c>
      <c r="N27" s="30">
        <f>SUM(N47,N67)</f>
        <v>483</v>
      </c>
      <c r="O27" s="93" t="s">
        <v>303</v>
      </c>
      <c r="P27" s="30">
        <f>SUM(P47,P67)</f>
        <v>1283</v>
      </c>
      <c r="Q27" s="30">
        <f>SUM(Q47,Q67)</f>
        <v>10876</v>
      </c>
      <c r="R27" s="30">
        <f>SUM(R47,R67)</f>
        <v>508</v>
      </c>
      <c r="S27" s="31">
        <f>SUM(T27:W27)</f>
        <v>13283</v>
      </c>
      <c r="T27" s="30">
        <f>SUM(T47,T67)</f>
        <v>1985</v>
      </c>
      <c r="U27" s="30">
        <f>SUM(U47,U67)</f>
        <v>1474</v>
      </c>
      <c r="V27" s="30">
        <f>SUM(V47,V67)</f>
        <v>2864</v>
      </c>
      <c r="W27" s="30">
        <f>SUM(W47,W67)</f>
        <v>6960</v>
      </c>
    </row>
    <row r="28" spans="1:23" ht="18.75" customHeight="1">
      <c r="A28" s="113"/>
      <c r="B28" s="30"/>
      <c r="C28" s="30"/>
      <c r="D28" s="30"/>
      <c r="E28" s="30"/>
      <c r="F28" s="30"/>
      <c r="G28" s="30"/>
      <c r="H28" s="30"/>
      <c r="I28" s="30"/>
      <c r="J28" s="30"/>
      <c r="K28" s="30"/>
      <c r="L28" s="30"/>
      <c r="M28" s="30"/>
      <c r="N28" s="30"/>
      <c r="O28" s="30"/>
      <c r="P28" s="30"/>
      <c r="Q28" s="30"/>
      <c r="R28" s="30"/>
      <c r="S28" s="30"/>
      <c r="T28" s="30"/>
      <c r="U28" s="30"/>
      <c r="V28" s="30"/>
      <c r="W28" s="30"/>
    </row>
    <row r="29" spans="1:23" ht="18.75" customHeight="1">
      <c r="A29" s="69" t="s">
        <v>3</v>
      </c>
      <c r="B29" s="30"/>
      <c r="C29" s="30"/>
      <c r="D29" s="30"/>
      <c r="E29" s="30"/>
      <c r="F29" s="30"/>
      <c r="G29" s="30"/>
      <c r="H29" s="30"/>
      <c r="I29" s="30"/>
      <c r="J29" s="30"/>
      <c r="K29" s="30"/>
      <c r="L29" s="30"/>
      <c r="M29" s="30"/>
      <c r="N29" s="30"/>
      <c r="O29" s="30"/>
      <c r="P29" s="30"/>
      <c r="Q29" s="30"/>
      <c r="R29" s="30"/>
      <c r="S29" s="30"/>
      <c r="T29" s="30"/>
      <c r="U29" s="129"/>
      <c r="V29" s="129"/>
      <c r="W29" s="129"/>
    </row>
    <row r="30" spans="1:23" ht="18.75" customHeight="1">
      <c r="A30" s="59" t="s">
        <v>373</v>
      </c>
      <c r="B30" s="92">
        <f>SUM(C30,S30)</f>
        <v>3341</v>
      </c>
      <c r="C30" s="30">
        <v>1843</v>
      </c>
      <c r="D30" s="68">
        <v>7</v>
      </c>
      <c r="E30" s="31">
        <f>SUM(F30:N30)</f>
        <v>505</v>
      </c>
      <c r="F30" s="30">
        <v>182</v>
      </c>
      <c r="G30" s="30">
        <v>108</v>
      </c>
      <c r="H30" s="30">
        <v>5</v>
      </c>
      <c r="I30" s="68" t="s">
        <v>100</v>
      </c>
      <c r="J30" s="30">
        <v>4</v>
      </c>
      <c r="K30" s="30">
        <v>66</v>
      </c>
      <c r="L30" s="68">
        <v>44</v>
      </c>
      <c r="M30" s="30">
        <v>62</v>
      </c>
      <c r="N30" s="30">
        <v>34</v>
      </c>
      <c r="O30" s="93" t="s">
        <v>303</v>
      </c>
      <c r="P30" s="30">
        <v>609</v>
      </c>
      <c r="Q30" s="30">
        <v>628</v>
      </c>
      <c r="R30" s="68" t="s">
        <v>100</v>
      </c>
      <c r="S30" s="31">
        <f>SUM(T30:W30)</f>
        <v>1498</v>
      </c>
      <c r="T30" s="30">
        <v>539</v>
      </c>
      <c r="U30" s="30">
        <v>109</v>
      </c>
      <c r="V30" s="30">
        <v>228</v>
      </c>
      <c r="W30" s="30">
        <v>622</v>
      </c>
    </row>
    <row r="31" spans="1:23" ht="18.75" customHeight="1">
      <c r="A31" s="113" t="s">
        <v>478</v>
      </c>
      <c r="B31" s="92">
        <f>SUM(C31,S31)</f>
        <v>3145</v>
      </c>
      <c r="C31" s="30">
        <v>1696</v>
      </c>
      <c r="D31" s="68">
        <v>24</v>
      </c>
      <c r="E31" s="31">
        <f>SUM(F31:N31)</f>
        <v>579</v>
      </c>
      <c r="F31" s="30">
        <v>193</v>
      </c>
      <c r="G31" s="30">
        <v>104</v>
      </c>
      <c r="H31" s="30">
        <v>4</v>
      </c>
      <c r="I31" s="68" t="s">
        <v>100</v>
      </c>
      <c r="J31" s="30">
        <v>4</v>
      </c>
      <c r="K31" s="30">
        <v>58</v>
      </c>
      <c r="L31" s="68">
        <v>135</v>
      </c>
      <c r="M31" s="30">
        <v>51</v>
      </c>
      <c r="N31" s="30">
        <v>30</v>
      </c>
      <c r="O31" s="93" t="s">
        <v>303</v>
      </c>
      <c r="P31" s="30">
        <v>531</v>
      </c>
      <c r="Q31" s="30">
        <v>463</v>
      </c>
      <c r="R31" s="68" t="s">
        <v>100</v>
      </c>
      <c r="S31" s="31">
        <f>SUM(T31:W31)</f>
        <v>1449</v>
      </c>
      <c r="T31" s="30">
        <v>411</v>
      </c>
      <c r="U31" s="30">
        <v>142</v>
      </c>
      <c r="V31" s="30">
        <v>266</v>
      </c>
      <c r="W31" s="30">
        <v>630</v>
      </c>
    </row>
    <row r="32" spans="1:23" ht="18.75" customHeight="1">
      <c r="A32" s="37" t="s">
        <v>376</v>
      </c>
      <c r="B32" s="96">
        <f>AVERAGE(B34:B37,B39:B42,B44:B47)</f>
        <v>7768.5</v>
      </c>
      <c r="C32" s="22">
        <f>AVERAGE(C34:C37,C39:C42,C44:C47)</f>
        <v>3325.6666666666665</v>
      </c>
      <c r="D32" s="22">
        <f>AVERAGE(D34:D37,D39:D42,D44:D47)</f>
        <v>17.083333333333332</v>
      </c>
      <c r="E32" s="22">
        <f>AVERAGE(E34:E37,E39:E42,E44:E47)</f>
        <v>880.8333333333334</v>
      </c>
      <c r="F32" s="22">
        <f>AVERAGE(F34:F37,F39:F42,F44:F47)</f>
        <v>400.5</v>
      </c>
      <c r="G32" s="22">
        <f>AVERAGE(G34:G37,G39:G42,G44:G47)</f>
        <v>140.75</v>
      </c>
      <c r="H32" s="22">
        <f>AVERAGE(H34:H37,H39:H42,H44:H47)</f>
        <v>29.333333333333332</v>
      </c>
      <c r="I32" s="22">
        <f>AVERAGE(I34:I37,I39:I42,I44:I47)</f>
        <v>65.33333333333333</v>
      </c>
      <c r="J32" s="22">
        <v>29</v>
      </c>
      <c r="K32" s="22">
        <f>AVERAGE(K34:K37,K39:K42,K44:K47)</f>
        <v>46.166666666666664</v>
      </c>
      <c r="L32" s="22">
        <f>AVERAGE(L34:L37,L39:L42,L44:L47)</f>
        <v>34.666666666666664</v>
      </c>
      <c r="M32" s="22">
        <v>3</v>
      </c>
      <c r="N32" s="22">
        <f>AVERAGE(N34:N37,N39:N42,N44:N47)</f>
        <v>131.66666666666666</v>
      </c>
      <c r="O32" s="419" t="s">
        <v>303</v>
      </c>
      <c r="P32" s="22">
        <f>AVERAGE(P34:P37,P39:P42,P44:P47)</f>
        <v>586.4166666666666</v>
      </c>
      <c r="Q32" s="22">
        <f>AVERAGE(Q34:Q37,Q39:Q42,Q44:Q47)</f>
        <v>1787.4166666666667</v>
      </c>
      <c r="R32" s="419" t="s">
        <v>100</v>
      </c>
      <c r="S32" s="22">
        <f>AVERAGE(S34:S37,S39:S42,S44:S47)</f>
        <v>4442.833333333333</v>
      </c>
      <c r="T32" s="22">
        <f>AVERAGE(T34:T37,T39:T42,T44:T47)</f>
        <v>450.6666666666667</v>
      </c>
      <c r="U32" s="22">
        <f>AVERAGE(U34:U37,U39:U42,U44:U47)</f>
        <v>670.3333333333334</v>
      </c>
      <c r="V32" s="22">
        <f>AVERAGE(V34:V37,V39:V42,V44:V47)</f>
        <v>802.6666666666666</v>
      </c>
      <c r="W32" s="22">
        <f>AVERAGE(W34:W37,W39:W42,W44:W47)</f>
        <v>2519.1666666666665</v>
      </c>
    </row>
    <row r="33" spans="1:23" ht="18.75" customHeight="1">
      <c r="A33" s="59"/>
      <c r="B33" s="30"/>
      <c r="C33" s="30"/>
      <c r="D33" s="30"/>
      <c r="E33" s="30"/>
      <c r="F33" s="30"/>
      <c r="G33" s="30"/>
      <c r="H33" s="30"/>
      <c r="I33" s="30"/>
      <c r="J33" s="30"/>
      <c r="K33" s="30"/>
      <c r="L33" s="30"/>
      <c r="M33" s="30"/>
      <c r="N33" s="30"/>
      <c r="O33" s="30"/>
      <c r="P33" s="30"/>
      <c r="Q33" s="30"/>
      <c r="R33" s="30"/>
      <c r="S33" s="30"/>
      <c r="T33" s="30"/>
      <c r="U33" s="129"/>
      <c r="V33" s="129"/>
      <c r="W33" s="129"/>
    </row>
    <row r="34" spans="1:23" ht="18.75" customHeight="1">
      <c r="A34" s="59" t="s">
        <v>315</v>
      </c>
      <c r="B34" s="92">
        <f>SUM(C34,S34)</f>
        <v>7911</v>
      </c>
      <c r="C34" s="30">
        <v>3278</v>
      </c>
      <c r="D34" s="68">
        <v>17</v>
      </c>
      <c r="E34" s="31">
        <f>SUM(F34:N34)</f>
        <v>813</v>
      </c>
      <c r="F34" s="30">
        <v>288</v>
      </c>
      <c r="G34" s="30">
        <v>216</v>
      </c>
      <c r="H34" s="30">
        <v>30</v>
      </c>
      <c r="I34" s="68">
        <v>12</v>
      </c>
      <c r="J34" s="30">
        <v>31</v>
      </c>
      <c r="K34" s="30">
        <v>47</v>
      </c>
      <c r="L34" s="30">
        <v>59</v>
      </c>
      <c r="M34" s="68" t="s">
        <v>124</v>
      </c>
      <c r="N34" s="30">
        <v>130</v>
      </c>
      <c r="O34" s="93" t="s">
        <v>303</v>
      </c>
      <c r="P34" s="30">
        <v>562</v>
      </c>
      <c r="Q34" s="30">
        <v>1831</v>
      </c>
      <c r="R34" s="68" t="s">
        <v>124</v>
      </c>
      <c r="S34" s="31">
        <f>SUM(T34:W34)</f>
        <v>4633</v>
      </c>
      <c r="T34" s="30">
        <v>448</v>
      </c>
      <c r="U34" s="30">
        <v>573</v>
      </c>
      <c r="V34" s="30">
        <v>1045</v>
      </c>
      <c r="W34" s="30">
        <v>2567</v>
      </c>
    </row>
    <row r="35" spans="1:23" ht="18.75" customHeight="1">
      <c r="A35" s="126" t="s">
        <v>485</v>
      </c>
      <c r="B35" s="92">
        <f>SUM(C35,S35)</f>
        <v>7939</v>
      </c>
      <c r="C35" s="30">
        <v>3586</v>
      </c>
      <c r="D35" s="68">
        <v>17</v>
      </c>
      <c r="E35" s="31">
        <f>SUM(F35:N35)</f>
        <v>994</v>
      </c>
      <c r="F35" s="30">
        <v>374</v>
      </c>
      <c r="G35" s="30">
        <v>202</v>
      </c>
      <c r="H35" s="68">
        <v>30</v>
      </c>
      <c r="I35" s="68">
        <v>139</v>
      </c>
      <c r="J35" s="30">
        <v>31</v>
      </c>
      <c r="K35" s="30">
        <v>47</v>
      </c>
      <c r="L35" s="30">
        <v>33</v>
      </c>
      <c r="M35" s="68" t="s">
        <v>124</v>
      </c>
      <c r="N35" s="30">
        <v>138</v>
      </c>
      <c r="O35" s="93" t="s">
        <v>303</v>
      </c>
      <c r="P35" s="30">
        <v>565</v>
      </c>
      <c r="Q35" s="30">
        <v>1956</v>
      </c>
      <c r="R35" s="68" t="s">
        <v>124</v>
      </c>
      <c r="S35" s="31">
        <f>SUM(T35:W35)</f>
        <v>4353</v>
      </c>
      <c r="T35" s="30">
        <v>472</v>
      </c>
      <c r="U35" s="30">
        <v>560</v>
      </c>
      <c r="V35" s="30">
        <v>861</v>
      </c>
      <c r="W35" s="30">
        <v>2460</v>
      </c>
    </row>
    <row r="36" spans="1:23" ht="18.75" customHeight="1">
      <c r="A36" s="126" t="s">
        <v>484</v>
      </c>
      <c r="B36" s="92">
        <f>SUM(C36,S36)</f>
        <v>6850</v>
      </c>
      <c r="C36" s="30">
        <v>2669</v>
      </c>
      <c r="D36" s="68">
        <v>17</v>
      </c>
      <c r="E36" s="31">
        <f>SUM(F36:N36)</f>
        <v>912</v>
      </c>
      <c r="F36" s="30">
        <v>397</v>
      </c>
      <c r="G36" s="30">
        <v>221</v>
      </c>
      <c r="H36" s="68">
        <v>30</v>
      </c>
      <c r="I36" s="68">
        <v>12</v>
      </c>
      <c r="J36" s="30">
        <v>31</v>
      </c>
      <c r="K36" s="30">
        <v>47</v>
      </c>
      <c r="L36" s="30">
        <v>44</v>
      </c>
      <c r="M36" s="68" t="s">
        <v>124</v>
      </c>
      <c r="N36" s="30">
        <v>130</v>
      </c>
      <c r="O36" s="93" t="s">
        <v>303</v>
      </c>
      <c r="P36" s="30">
        <v>539</v>
      </c>
      <c r="Q36" s="30">
        <v>1146</v>
      </c>
      <c r="R36" s="68" t="s">
        <v>124</v>
      </c>
      <c r="S36" s="31">
        <f>SUM(T36:W36)</f>
        <v>4181</v>
      </c>
      <c r="T36" s="30">
        <v>495</v>
      </c>
      <c r="U36" s="30">
        <v>650</v>
      </c>
      <c r="V36" s="30">
        <v>426</v>
      </c>
      <c r="W36" s="30">
        <v>2610</v>
      </c>
    </row>
    <row r="37" spans="1:23" ht="18.75" customHeight="1">
      <c r="A37" s="113" t="s">
        <v>524</v>
      </c>
      <c r="B37" s="92">
        <f>SUM(C37,S37)</f>
        <v>7742</v>
      </c>
      <c r="C37" s="30">
        <v>3232</v>
      </c>
      <c r="D37" s="68">
        <v>17</v>
      </c>
      <c r="E37" s="31">
        <f>SUM(F37:N37)</f>
        <v>711</v>
      </c>
      <c r="F37" s="30">
        <v>397</v>
      </c>
      <c r="G37" s="30">
        <v>52</v>
      </c>
      <c r="H37" s="30">
        <v>30</v>
      </c>
      <c r="I37" s="68">
        <v>12</v>
      </c>
      <c r="J37" s="30">
        <v>40</v>
      </c>
      <c r="K37" s="30">
        <v>47</v>
      </c>
      <c r="L37" s="30">
        <v>15</v>
      </c>
      <c r="M37" s="68" t="s">
        <v>124</v>
      </c>
      <c r="N37" s="30">
        <v>118</v>
      </c>
      <c r="O37" s="93" t="s">
        <v>303</v>
      </c>
      <c r="P37" s="30">
        <v>566</v>
      </c>
      <c r="Q37" s="30">
        <v>1881</v>
      </c>
      <c r="R37" s="68" t="s">
        <v>124</v>
      </c>
      <c r="S37" s="31">
        <f>SUM(T37:W37)</f>
        <v>4510</v>
      </c>
      <c r="T37" s="30">
        <v>448</v>
      </c>
      <c r="U37" s="30">
        <v>736</v>
      </c>
      <c r="V37" s="30">
        <v>549</v>
      </c>
      <c r="W37" s="30">
        <v>2777</v>
      </c>
    </row>
    <row r="38" spans="1:23" ht="18.75" customHeight="1">
      <c r="A38" s="59"/>
      <c r="B38" s="30"/>
      <c r="C38" s="30"/>
      <c r="D38" s="30"/>
      <c r="E38" s="30"/>
      <c r="F38" s="30"/>
      <c r="G38" s="30"/>
      <c r="H38" s="30"/>
      <c r="I38" s="30"/>
      <c r="J38" s="30"/>
      <c r="K38" s="30"/>
      <c r="L38" s="30"/>
      <c r="M38" s="30"/>
      <c r="N38" s="30"/>
      <c r="O38" s="30"/>
      <c r="P38" s="30"/>
      <c r="Q38" s="30"/>
      <c r="R38" s="30"/>
      <c r="S38" s="30"/>
      <c r="T38" s="30"/>
      <c r="U38" s="129"/>
      <c r="V38" s="129"/>
      <c r="W38" s="129"/>
    </row>
    <row r="39" spans="1:23" ht="18.75" customHeight="1">
      <c r="A39" s="113" t="s">
        <v>523</v>
      </c>
      <c r="B39" s="92">
        <f>SUM(C39,S39)</f>
        <v>7983</v>
      </c>
      <c r="C39" s="30">
        <v>3780</v>
      </c>
      <c r="D39" s="30">
        <v>17</v>
      </c>
      <c r="E39" s="31">
        <f>SUM(F39:N39)</f>
        <v>895</v>
      </c>
      <c r="F39" s="30">
        <v>403</v>
      </c>
      <c r="G39" s="30">
        <v>201</v>
      </c>
      <c r="H39" s="30">
        <v>30</v>
      </c>
      <c r="I39" s="68">
        <v>12</v>
      </c>
      <c r="J39" s="68" t="s">
        <v>100</v>
      </c>
      <c r="K39" s="30">
        <v>45</v>
      </c>
      <c r="L39" s="30">
        <v>15</v>
      </c>
      <c r="M39" s="68" t="s">
        <v>124</v>
      </c>
      <c r="N39" s="30">
        <v>189</v>
      </c>
      <c r="O39" s="93" t="s">
        <v>303</v>
      </c>
      <c r="P39" s="30">
        <v>581</v>
      </c>
      <c r="Q39" s="30">
        <v>2230</v>
      </c>
      <c r="R39" s="68" t="s">
        <v>124</v>
      </c>
      <c r="S39" s="31">
        <f>SUM(T39:W39)</f>
        <v>4203</v>
      </c>
      <c r="T39" s="30">
        <v>437</v>
      </c>
      <c r="U39" s="30">
        <v>903</v>
      </c>
      <c r="V39" s="30">
        <v>543</v>
      </c>
      <c r="W39" s="30">
        <v>2320</v>
      </c>
    </row>
    <row r="40" spans="1:23" ht="18.75" customHeight="1">
      <c r="A40" s="113" t="s">
        <v>522</v>
      </c>
      <c r="B40" s="92">
        <f>SUM(C40,S40)</f>
        <v>7512</v>
      </c>
      <c r="C40" s="30">
        <v>3229</v>
      </c>
      <c r="D40" s="30">
        <v>17</v>
      </c>
      <c r="E40" s="31">
        <f>SUM(F40:N40)</f>
        <v>836</v>
      </c>
      <c r="F40" s="30">
        <v>417</v>
      </c>
      <c r="G40" s="30">
        <v>151</v>
      </c>
      <c r="H40" s="30">
        <v>30</v>
      </c>
      <c r="I40" s="68">
        <v>12</v>
      </c>
      <c r="J40" s="30">
        <v>31</v>
      </c>
      <c r="K40" s="30">
        <v>45</v>
      </c>
      <c r="L40" s="30">
        <v>15</v>
      </c>
      <c r="M40" s="68" t="s">
        <v>124</v>
      </c>
      <c r="N40" s="30">
        <v>135</v>
      </c>
      <c r="O40" s="93" t="s">
        <v>303</v>
      </c>
      <c r="P40" s="30">
        <v>575</v>
      </c>
      <c r="Q40" s="30">
        <v>1741</v>
      </c>
      <c r="R40" s="68" t="s">
        <v>124</v>
      </c>
      <c r="S40" s="31">
        <f>SUM(T40:W40)</f>
        <v>4283</v>
      </c>
      <c r="T40" s="30">
        <v>437</v>
      </c>
      <c r="U40" s="30">
        <v>652</v>
      </c>
      <c r="V40" s="30">
        <v>832</v>
      </c>
      <c r="W40" s="30">
        <v>2362</v>
      </c>
    </row>
    <row r="41" spans="1:23" ht="18.75" customHeight="1">
      <c r="A41" s="113" t="s">
        <v>521</v>
      </c>
      <c r="B41" s="92">
        <f>SUM(C41,S41)</f>
        <v>8019</v>
      </c>
      <c r="C41" s="30">
        <v>3347</v>
      </c>
      <c r="D41" s="30">
        <v>17</v>
      </c>
      <c r="E41" s="31">
        <f>SUM(F41:N41)</f>
        <v>913</v>
      </c>
      <c r="F41" s="30">
        <v>447</v>
      </c>
      <c r="G41" s="30">
        <v>139</v>
      </c>
      <c r="H41" s="30">
        <v>30</v>
      </c>
      <c r="I41" s="68">
        <v>82</v>
      </c>
      <c r="J41" s="30">
        <v>31</v>
      </c>
      <c r="K41" s="30">
        <v>45</v>
      </c>
      <c r="L41" s="30">
        <v>15</v>
      </c>
      <c r="M41" s="68" t="s">
        <v>124</v>
      </c>
      <c r="N41" s="30">
        <v>124</v>
      </c>
      <c r="O41" s="93" t="s">
        <v>303</v>
      </c>
      <c r="P41" s="30">
        <v>557</v>
      </c>
      <c r="Q41" s="30">
        <v>1796</v>
      </c>
      <c r="R41" s="68" t="s">
        <v>124</v>
      </c>
      <c r="S41" s="31">
        <f>SUM(T41:W41)</f>
        <v>4672</v>
      </c>
      <c r="T41" s="30">
        <v>437</v>
      </c>
      <c r="U41" s="30">
        <v>684</v>
      </c>
      <c r="V41" s="30">
        <v>968</v>
      </c>
      <c r="W41" s="30">
        <v>2583</v>
      </c>
    </row>
    <row r="42" spans="1:23" ht="18.75" customHeight="1">
      <c r="A42" s="113" t="s">
        <v>520</v>
      </c>
      <c r="B42" s="92">
        <f>SUM(C42,S42)</f>
        <v>7887</v>
      </c>
      <c r="C42" s="30">
        <v>3479</v>
      </c>
      <c r="D42" s="30">
        <v>17</v>
      </c>
      <c r="E42" s="31">
        <f>SUM(F42:N42)</f>
        <v>984</v>
      </c>
      <c r="F42" s="30">
        <v>459</v>
      </c>
      <c r="G42" s="30">
        <v>134</v>
      </c>
      <c r="H42" s="30">
        <v>26</v>
      </c>
      <c r="I42" s="68">
        <v>82</v>
      </c>
      <c r="J42" s="30">
        <v>31</v>
      </c>
      <c r="K42" s="30">
        <v>45</v>
      </c>
      <c r="L42" s="30">
        <v>44</v>
      </c>
      <c r="M42" s="30">
        <v>39</v>
      </c>
      <c r="N42" s="30">
        <v>124</v>
      </c>
      <c r="O42" s="93" t="s">
        <v>303</v>
      </c>
      <c r="P42" s="30">
        <v>561</v>
      </c>
      <c r="Q42" s="30">
        <v>1865</v>
      </c>
      <c r="R42" s="68" t="s">
        <v>124</v>
      </c>
      <c r="S42" s="31">
        <f>SUM(T42:W42)</f>
        <v>4408</v>
      </c>
      <c r="T42" s="30">
        <v>437</v>
      </c>
      <c r="U42" s="30">
        <v>623</v>
      </c>
      <c r="V42" s="30">
        <v>801</v>
      </c>
      <c r="W42" s="30">
        <v>2547</v>
      </c>
    </row>
    <row r="43" spans="1:23" ht="18.75" customHeight="1">
      <c r="A43" s="110"/>
      <c r="B43" s="30"/>
      <c r="C43" s="30"/>
      <c r="D43" s="30"/>
      <c r="E43" s="30"/>
      <c r="F43" s="30"/>
      <c r="G43" s="30"/>
      <c r="H43" s="30"/>
      <c r="I43" s="30"/>
      <c r="J43" s="30"/>
      <c r="K43" s="30"/>
      <c r="L43" s="30"/>
      <c r="M43" s="30"/>
      <c r="N43" s="30"/>
      <c r="O43" s="30"/>
      <c r="P43" s="30"/>
      <c r="Q43" s="30"/>
      <c r="R43" s="30"/>
      <c r="S43" s="30"/>
      <c r="T43" s="30"/>
      <c r="U43" s="129"/>
      <c r="V43" s="129"/>
      <c r="W43" s="129"/>
    </row>
    <row r="44" spans="1:23" ht="18.75" customHeight="1">
      <c r="A44" s="113" t="s">
        <v>519</v>
      </c>
      <c r="B44" s="92">
        <f>SUM(C44,S44)</f>
        <v>8210</v>
      </c>
      <c r="C44" s="30">
        <v>3478</v>
      </c>
      <c r="D44" s="30">
        <v>17</v>
      </c>
      <c r="E44" s="31">
        <f>SUM(F44:N44)</f>
        <v>918</v>
      </c>
      <c r="F44" s="30">
        <v>418</v>
      </c>
      <c r="G44" s="30">
        <v>134</v>
      </c>
      <c r="H44" s="30">
        <v>26</v>
      </c>
      <c r="I44" s="68">
        <v>93</v>
      </c>
      <c r="J44" s="30">
        <v>31</v>
      </c>
      <c r="K44" s="30">
        <v>45</v>
      </c>
      <c r="L44" s="30">
        <v>44</v>
      </c>
      <c r="M44" s="68" t="s">
        <v>124</v>
      </c>
      <c r="N44" s="30">
        <v>127</v>
      </c>
      <c r="O44" s="93" t="s">
        <v>303</v>
      </c>
      <c r="P44" s="30">
        <v>560</v>
      </c>
      <c r="Q44" s="30">
        <v>1937</v>
      </c>
      <c r="R44" s="68" t="s">
        <v>124</v>
      </c>
      <c r="S44" s="31">
        <f>SUM(T44:W44)</f>
        <v>4732</v>
      </c>
      <c r="T44" s="30">
        <v>449</v>
      </c>
      <c r="U44" s="30">
        <v>681</v>
      </c>
      <c r="V44" s="30">
        <v>693</v>
      </c>
      <c r="W44" s="30">
        <v>2909</v>
      </c>
    </row>
    <row r="45" spans="1:23" ht="18.75" customHeight="1">
      <c r="A45" s="113" t="s">
        <v>518</v>
      </c>
      <c r="B45" s="92">
        <f>SUM(C45,S45)</f>
        <v>7733</v>
      </c>
      <c r="C45" s="30">
        <v>3404</v>
      </c>
      <c r="D45" s="30">
        <v>17</v>
      </c>
      <c r="E45" s="31">
        <f>SUM(F45:N45)</f>
        <v>877</v>
      </c>
      <c r="F45" s="30">
        <v>388</v>
      </c>
      <c r="G45" s="30">
        <v>116</v>
      </c>
      <c r="H45" s="30">
        <v>26</v>
      </c>
      <c r="I45" s="68">
        <v>102</v>
      </c>
      <c r="J45" s="30">
        <v>31</v>
      </c>
      <c r="K45" s="30">
        <v>45</v>
      </c>
      <c r="L45" s="30">
        <v>44</v>
      </c>
      <c r="M45" s="68" t="s">
        <v>124</v>
      </c>
      <c r="N45" s="30">
        <v>125</v>
      </c>
      <c r="O45" s="93" t="s">
        <v>303</v>
      </c>
      <c r="P45" s="30">
        <v>570</v>
      </c>
      <c r="Q45" s="30">
        <v>1891</v>
      </c>
      <c r="R45" s="68" t="s">
        <v>124</v>
      </c>
      <c r="S45" s="31">
        <f>SUM(T45:W45)</f>
        <v>4329</v>
      </c>
      <c r="T45" s="30">
        <v>472</v>
      </c>
      <c r="U45" s="30">
        <v>707</v>
      </c>
      <c r="V45" s="30">
        <v>779</v>
      </c>
      <c r="W45" s="30">
        <v>2371</v>
      </c>
    </row>
    <row r="46" spans="1:23" ht="18.75" customHeight="1">
      <c r="A46" s="113" t="s">
        <v>361</v>
      </c>
      <c r="B46" s="92">
        <f>SUM(C46,S46)</f>
        <v>7982</v>
      </c>
      <c r="C46" s="30">
        <v>3518</v>
      </c>
      <c r="D46" s="30">
        <v>17</v>
      </c>
      <c r="E46" s="31">
        <f>SUM(F46:N46)</f>
        <v>870</v>
      </c>
      <c r="F46" s="30">
        <v>425</v>
      </c>
      <c r="G46" s="30">
        <v>61</v>
      </c>
      <c r="H46" s="30">
        <v>26</v>
      </c>
      <c r="I46" s="68">
        <v>113</v>
      </c>
      <c r="J46" s="30">
        <v>31</v>
      </c>
      <c r="K46" s="30">
        <v>45</v>
      </c>
      <c r="L46" s="30">
        <v>44</v>
      </c>
      <c r="M46" s="68" t="s">
        <v>124</v>
      </c>
      <c r="N46" s="30">
        <v>125</v>
      </c>
      <c r="O46" s="93" t="s">
        <v>303</v>
      </c>
      <c r="P46" s="30">
        <v>688</v>
      </c>
      <c r="Q46" s="30">
        <v>1894</v>
      </c>
      <c r="R46" s="68" t="s">
        <v>124</v>
      </c>
      <c r="S46" s="31">
        <f>SUM(T46:W46)</f>
        <v>4464</v>
      </c>
      <c r="T46" s="30">
        <v>461</v>
      </c>
      <c r="U46" s="30">
        <v>681</v>
      </c>
      <c r="V46" s="30">
        <v>1067</v>
      </c>
      <c r="W46" s="30">
        <v>2255</v>
      </c>
    </row>
    <row r="47" spans="1:23" ht="18.75" customHeight="1">
      <c r="A47" s="113" t="s">
        <v>360</v>
      </c>
      <c r="B47" s="92">
        <f>SUM(C47,S47)</f>
        <v>7454</v>
      </c>
      <c r="C47" s="30">
        <v>2908</v>
      </c>
      <c r="D47" s="30">
        <v>18</v>
      </c>
      <c r="E47" s="31">
        <f>SUM(F47:N47)</f>
        <v>847</v>
      </c>
      <c r="F47" s="30">
        <v>393</v>
      </c>
      <c r="G47" s="30">
        <v>62</v>
      </c>
      <c r="H47" s="30">
        <v>38</v>
      </c>
      <c r="I47" s="68">
        <v>113</v>
      </c>
      <c r="J47" s="30">
        <v>31</v>
      </c>
      <c r="K47" s="30">
        <v>51</v>
      </c>
      <c r="L47" s="30">
        <v>44</v>
      </c>
      <c r="M47" s="68" t="s">
        <v>124</v>
      </c>
      <c r="N47" s="30">
        <v>115</v>
      </c>
      <c r="O47" s="93" t="s">
        <v>303</v>
      </c>
      <c r="P47" s="30">
        <v>713</v>
      </c>
      <c r="Q47" s="30">
        <v>1281</v>
      </c>
      <c r="R47" s="68" t="s">
        <v>124</v>
      </c>
      <c r="S47" s="31">
        <f>SUM(T47:W47)</f>
        <v>4546</v>
      </c>
      <c r="T47" s="30">
        <v>415</v>
      </c>
      <c r="U47" s="30">
        <v>594</v>
      </c>
      <c r="V47" s="30">
        <v>1068</v>
      </c>
      <c r="W47" s="30">
        <v>2469</v>
      </c>
    </row>
    <row r="48" spans="1:23" ht="18.75" customHeight="1">
      <c r="A48" s="113"/>
      <c r="B48" s="30"/>
      <c r="C48" s="30"/>
      <c r="D48" s="30"/>
      <c r="E48" s="30"/>
      <c r="F48" s="30"/>
      <c r="G48" s="30"/>
      <c r="H48" s="30"/>
      <c r="I48" s="30"/>
      <c r="J48" s="30"/>
      <c r="K48" s="30"/>
      <c r="L48" s="30"/>
      <c r="M48" s="30"/>
      <c r="N48" s="30"/>
      <c r="O48" s="30"/>
      <c r="P48" s="30"/>
      <c r="Q48" s="30"/>
      <c r="R48" s="30"/>
      <c r="S48" s="30"/>
      <c r="T48" s="30"/>
      <c r="U48" s="30"/>
      <c r="V48" s="30"/>
      <c r="W48" s="30"/>
    </row>
    <row r="49" spans="1:23" ht="18.75" customHeight="1">
      <c r="A49" s="69" t="s">
        <v>4</v>
      </c>
      <c r="B49" s="30"/>
      <c r="C49" s="30"/>
      <c r="D49" s="30"/>
      <c r="E49" s="30"/>
      <c r="F49" s="30"/>
      <c r="G49" s="30"/>
      <c r="H49" s="30"/>
      <c r="I49" s="30"/>
      <c r="J49" s="30"/>
      <c r="K49" s="30"/>
      <c r="L49" s="30"/>
      <c r="M49" s="30"/>
      <c r="N49" s="30"/>
      <c r="O49" s="30"/>
      <c r="P49" s="30"/>
      <c r="Q49" s="30"/>
      <c r="R49" s="30"/>
      <c r="S49" s="30"/>
      <c r="T49" s="30"/>
      <c r="U49" s="129"/>
      <c r="V49" s="129"/>
      <c r="W49" s="129"/>
    </row>
    <row r="50" spans="1:23" ht="18.75" customHeight="1">
      <c r="A50" s="59" t="s">
        <v>373</v>
      </c>
      <c r="B50" s="92">
        <f>SUM(C50,S50)</f>
        <v>14651</v>
      </c>
      <c r="C50" s="30">
        <v>9210</v>
      </c>
      <c r="D50" s="30">
        <v>214</v>
      </c>
      <c r="E50" s="31">
        <v>2982</v>
      </c>
      <c r="F50" s="30">
        <v>1119</v>
      </c>
      <c r="G50" s="30">
        <v>208</v>
      </c>
      <c r="H50" s="30">
        <v>225</v>
      </c>
      <c r="I50" s="30">
        <v>260</v>
      </c>
      <c r="J50" s="30">
        <v>79</v>
      </c>
      <c r="K50" s="30">
        <v>110</v>
      </c>
      <c r="L50" s="30">
        <v>305</v>
      </c>
      <c r="M50" s="30">
        <v>393</v>
      </c>
      <c r="N50" s="30">
        <v>284</v>
      </c>
      <c r="O50" s="93" t="s">
        <v>303</v>
      </c>
      <c r="P50" s="30">
        <v>299</v>
      </c>
      <c r="Q50" s="30">
        <v>4302</v>
      </c>
      <c r="R50" s="30">
        <v>1080</v>
      </c>
      <c r="S50" s="31">
        <f>SUM(T50:W50)</f>
        <v>5441</v>
      </c>
      <c r="T50" s="30">
        <v>1170</v>
      </c>
      <c r="U50" s="30">
        <v>996</v>
      </c>
      <c r="V50" s="30">
        <v>957</v>
      </c>
      <c r="W50" s="30">
        <v>2318</v>
      </c>
    </row>
    <row r="51" spans="1:23" ht="18.75" customHeight="1">
      <c r="A51" s="113" t="s">
        <v>478</v>
      </c>
      <c r="B51" s="92">
        <f>SUM(C51,S51)</f>
        <v>14811</v>
      </c>
      <c r="C51" s="30">
        <v>9257</v>
      </c>
      <c r="D51" s="30">
        <v>243</v>
      </c>
      <c r="E51" s="31">
        <v>2948</v>
      </c>
      <c r="F51" s="30">
        <v>1130</v>
      </c>
      <c r="G51" s="30">
        <v>195</v>
      </c>
      <c r="H51" s="30">
        <v>256</v>
      </c>
      <c r="I51" s="30">
        <v>318</v>
      </c>
      <c r="J51" s="30">
        <v>60</v>
      </c>
      <c r="K51" s="30">
        <v>68</v>
      </c>
      <c r="L51" s="30">
        <v>288</v>
      </c>
      <c r="M51" s="30">
        <v>444</v>
      </c>
      <c r="N51" s="30">
        <v>190</v>
      </c>
      <c r="O51" s="93" t="s">
        <v>303</v>
      </c>
      <c r="P51" s="30">
        <v>264</v>
      </c>
      <c r="Q51" s="30">
        <v>4490</v>
      </c>
      <c r="R51" s="30">
        <v>988</v>
      </c>
      <c r="S51" s="31">
        <f>SUM(T51:W51)</f>
        <v>5554</v>
      </c>
      <c r="T51" s="30">
        <v>1174</v>
      </c>
      <c r="U51" s="30">
        <v>1054</v>
      </c>
      <c r="V51" s="30">
        <v>903</v>
      </c>
      <c r="W51" s="30">
        <v>2423</v>
      </c>
    </row>
    <row r="52" spans="1:23" ht="18.75" customHeight="1">
      <c r="A52" s="37" t="s">
        <v>376</v>
      </c>
      <c r="B52" s="96">
        <f>AVERAGE(B54:B57,B59:B62,B64:B67)</f>
        <v>22343.25</v>
      </c>
      <c r="C52" s="22">
        <f>AVERAGE(C54:C57,C59:C62,C64:C67)</f>
        <v>13578.916666666666</v>
      </c>
      <c r="D52" s="22">
        <f>AVERAGE(D54:D57,D59:D62,D64:D67)</f>
        <v>38.333333333333336</v>
      </c>
      <c r="E52" s="22">
        <f>AVERAGE(E54:E57,E59:E62,E64:E67)</f>
        <v>3497.0833333333335</v>
      </c>
      <c r="F52" s="22">
        <f>AVERAGE(F54:F57,F59:F62,F64:F67)</f>
        <v>1953.9166666666667</v>
      </c>
      <c r="G52" s="22">
        <f>AVERAGE(G54:G57,G59:G62,G64:G67)</f>
        <v>114.75</v>
      </c>
      <c r="H52" s="22">
        <f>AVERAGE(H54:H57,H59:H62,H64:H67)</f>
        <v>85.41666666666667</v>
      </c>
      <c r="I52" s="22">
        <f>AVERAGE(I54:I57,I59:I62,I64:I67)</f>
        <v>139.83333333333334</v>
      </c>
      <c r="J52" s="22">
        <f>AVERAGE(J54:J57,J59:J62,J64:J67)</f>
        <v>16.666666666666668</v>
      </c>
      <c r="K52" s="22">
        <f>AVERAGE(K54:K57,K59:K62,K64:K67)</f>
        <v>113.83333333333333</v>
      </c>
      <c r="L52" s="22">
        <f>AVERAGE(L54:L57,L59:L62,L64:L67)</f>
        <v>429.25</v>
      </c>
      <c r="M52" s="22">
        <f>AVERAGE(M54:M57,M59:M62,M64:M67)</f>
        <v>304</v>
      </c>
      <c r="N52" s="22">
        <f>AVERAGE(N54:N57,N59:N62,N64:N67)</f>
        <v>339.4166666666667</v>
      </c>
      <c r="O52" s="419" t="s">
        <v>303</v>
      </c>
      <c r="P52" s="22">
        <f>AVERAGE(P54:P57,P59:P62,P64:P67)</f>
        <v>487.8333333333333</v>
      </c>
      <c r="Q52" s="22">
        <f>AVERAGE(Q54:Q57,Q59:Q62,Q64:Q67)</f>
        <v>8781.583333333334</v>
      </c>
      <c r="R52" s="22">
        <f>AVERAGE(R54:R57,R59:R62,R64:R67)</f>
        <v>485.1666666666667</v>
      </c>
      <c r="S52" s="22">
        <f>AVERAGE(S54:S57,S59:S62,S64:S67)</f>
        <v>8764.333333333334</v>
      </c>
      <c r="T52" s="22">
        <f>AVERAGE(T54:T57,T59:T62,T64:T67)</f>
        <v>1793</v>
      </c>
      <c r="U52" s="22">
        <f>AVERAGE(U54:U57,U59:U62,U64:U67)</f>
        <v>957.6666666666666</v>
      </c>
      <c r="V52" s="22">
        <f>AVERAGE(V54:V57,V59:V62,V64:V67)</f>
        <v>1697.0833333333333</v>
      </c>
      <c r="W52" s="22">
        <f>AVERAGE(W54:W57,W59:W62,W64:W67)</f>
        <v>4316.583333333333</v>
      </c>
    </row>
    <row r="53" spans="1:23" ht="18.75" customHeight="1">
      <c r="A53" s="59"/>
      <c r="B53" s="30"/>
      <c r="C53" s="30"/>
      <c r="D53" s="30"/>
      <c r="E53" s="30"/>
      <c r="F53" s="30"/>
      <c r="G53" s="30"/>
      <c r="H53" s="30"/>
      <c r="I53" s="30"/>
      <c r="J53" s="30"/>
      <c r="K53" s="30"/>
      <c r="L53" s="30"/>
      <c r="M53" s="30"/>
      <c r="N53" s="30"/>
      <c r="O53" s="30"/>
      <c r="P53" s="30"/>
      <c r="Q53" s="30"/>
      <c r="R53" s="30"/>
      <c r="S53" s="30"/>
      <c r="T53" s="30"/>
      <c r="U53" s="129"/>
      <c r="V53" s="129"/>
      <c r="W53" s="129"/>
    </row>
    <row r="54" spans="1:23" ht="18.75" customHeight="1">
      <c r="A54" s="59" t="s">
        <v>315</v>
      </c>
      <c r="B54" s="92">
        <f>SUM(C54,S54)</f>
        <v>20794</v>
      </c>
      <c r="C54" s="30">
        <v>12246</v>
      </c>
      <c r="D54" s="30">
        <v>90</v>
      </c>
      <c r="E54" s="31">
        <f>SUM(F54:N54)</f>
        <v>2927</v>
      </c>
      <c r="F54" s="30">
        <v>1318</v>
      </c>
      <c r="G54" s="30">
        <v>137</v>
      </c>
      <c r="H54" s="30">
        <v>108</v>
      </c>
      <c r="I54" s="30">
        <v>115</v>
      </c>
      <c r="J54" s="30">
        <v>19</v>
      </c>
      <c r="K54" s="30">
        <v>98</v>
      </c>
      <c r="L54" s="30">
        <v>393</v>
      </c>
      <c r="M54" s="30">
        <v>403</v>
      </c>
      <c r="N54" s="30">
        <v>336</v>
      </c>
      <c r="O54" s="93" t="s">
        <v>303</v>
      </c>
      <c r="P54" s="30">
        <v>479</v>
      </c>
      <c r="Q54" s="30">
        <v>7977</v>
      </c>
      <c r="R54" s="30">
        <v>494</v>
      </c>
      <c r="S54" s="31">
        <f>SUM(T54:W54)</f>
        <v>8548</v>
      </c>
      <c r="T54" s="30">
        <v>1862</v>
      </c>
      <c r="U54" s="30">
        <v>1057</v>
      </c>
      <c r="V54" s="30">
        <v>1773</v>
      </c>
      <c r="W54" s="30">
        <v>3856</v>
      </c>
    </row>
    <row r="55" spans="1:23" ht="18.75" customHeight="1">
      <c r="A55" s="113" t="s">
        <v>517</v>
      </c>
      <c r="B55" s="92">
        <f>SUM(C55,S55)</f>
        <v>21854</v>
      </c>
      <c r="C55" s="30">
        <v>12963</v>
      </c>
      <c r="D55" s="30">
        <v>89</v>
      </c>
      <c r="E55" s="31">
        <f>SUM(F55:N55)</f>
        <v>3732</v>
      </c>
      <c r="F55" s="30">
        <v>2018</v>
      </c>
      <c r="G55" s="30">
        <v>140</v>
      </c>
      <c r="H55" s="30">
        <v>105</v>
      </c>
      <c r="I55" s="30">
        <v>169</v>
      </c>
      <c r="J55" s="30">
        <v>19</v>
      </c>
      <c r="K55" s="30">
        <v>107</v>
      </c>
      <c r="L55" s="30">
        <v>420</v>
      </c>
      <c r="M55" s="30">
        <v>420</v>
      </c>
      <c r="N55" s="30">
        <v>334</v>
      </c>
      <c r="O55" s="93" t="s">
        <v>303</v>
      </c>
      <c r="P55" s="30">
        <v>478</v>
      </c>
      <c r="Q55" s="30">
        <v>7879</v>
      </c>
      <c r="R55" s="30">
        <v>491</v>
      </c>
      <c r="S55" s="31">
        <f>SUM(T55:W55)</f>
        <v>8891</v>
      </c>
      <c r="T55" s="30">
        <v>1888</v>
      </c>
      <c r="U55" s="30">
        <v>1069</v>
      </c>
      <c r="V55" s="30">
        <v>1748</v>
      </c>
      <c r="W55" s="30">
        <v>4186</v>
      </c>
    </row>
    <row r="56" spans="1:23" ht="18.75" customHeight="1">
      <c r="A56" s="113" t="s">
        <v>476</v>
      </c>
      <c r="B56" s="92">
        <f>SUM(C56,S56)</f>
        <v>21357</v>
      </c>
      <c r="C56" s="30">
        <v>13108</v>
      </c>
      <c r="D56" s="30">
        <v>73</v>
      </c>
      <c r="E56" s="31">
        <f>SUM(F56:N56)</f>
        <v>3702</v>
      </c>
      <c r="F56" s="30">
        <v>2069</v>
      </c>
      <c r="G56" s="30">
        <v>140</v>
      </c>
      <c r="H56" s="30">
        <v>104</v>
      </c>
      <c r="I56" s="30">
        <v>125</v>
      </c>
      <c r="J56" s="30">
        <v>19</v>
      </c>
      <c r="K56" s="30">
        <v>107</v>
      </c>
      <c r="L56" s="30">
        <v>378</v>
      </c>
      <c r="M56" s="30">
        <v>435</v>
      </c>
      <c r="N56" s="30">
        <v>325</v>
      </c>
      <c r="O56" s="93" t="s">
        <v>303</v>
      </c>
      <c r="P56" s="30">
        <v>485</v>
      </c>
      <c r="Q56" s="30">
        <v>8074</v>
      </c>
      <c r="R56" s="30">
        <v>480</v>
      </c>
      <c r="S56" s="31">
        <f>SUM(T56:W56)</f>
        <v>8249</v>
      </c>
      <c r="T56" s="30">
        <v>1864</v>
      </c>
      <c r="U56" s="30">
        <v>1003</v>
      </c>
      <c r="V56" s="30">
        <v>1056</v>
      </c>
      <c r="W56" s="30">
        <v>4326</v>
      </c>
    </row>
    <row r="57" spans="1:23" ht="18.75" customHeight="1">
      <c r="A57" s="113" t="s">
        <v>475</v>
      </c>
      <c r="B57" s="92">
        <f>SUM(C57,S57)</f>
        <v>21978</v>
      </c>
      <c r="C57" s="30">
        <v>12905</v>
      </c>
      <c r="D57" s="30">
        <v>23</v>
      </c>
      <c r="E57" s="31">
        <f>SUM(F57:N57)</f>
        <v>3683</v>
      </c>
      <c r="F57" s="30">
        <v>2079</v>
      </c>
      <c r="G57" s="30">
        <v>63</v>
      </c>
      <c r="H57" s="30">
        <v>92</v>
      </c>
      <c r="I57" s="30">
        <v>125</v>
      </c>
      <c r="J57" s="30">
        <v>19</v>
      </c>
      <c r="K57" s="30">
        <v>99</v>
      </c>
      <c r="L57" s="30">
        <v>408</v>
      </c>
      <c r="M57" s="30">
        <v>465</v>
      </c>
      <c r="N57" s="30">
        <v>333</v>
      </c>
      <c r="O57" s="93" t="s">
        <v>303</v>
      </c>
      <c r="P57" s="30">
        <v>444</v>
      </c>
      <c r="Q57" s="30">
        <v>7989</v>
      </c>
      <c r="R57" s="30">
        <v>467</v>
      </c>
      <c r="S57" s="31">
        <f>SUM(T57:W57)</f>
        <v>9073</v>
      </c>
      <c r="T57" s="30">
        <v>1816</v>
      </c>
      <c r="U57" s="30">
        <v>993</v>
      </c>
      <c r="V57" s="30">
        <v>1646</v>
      </c>
      <c r="W57" s="30">
        <v>4618</v>
      </c>
    </row>
    <row r="58" spans="1:23" ht="18.75" customHeight="1">
      <c r="A58" s="59"/>
      <c r="B58" s="30"/>
      <c r="C58" s="30"/>
      <c r="D58" s="30"/>
      <c r="E58" s="30"/>
      <c r="F58" s="30"/>
      <c r="G58" s="30"/>
      <c r="H58" s="30"/>
      <c r="I58" s="30"/>
      <c r="J58" s="30"/>
      <c r="K58" s="30"/>
      <c r="L58" s="30"/>
      <c r="M58" s="30"/>
      <c r="N58" s="30"/>
      <c r="O58" s="30"/>
      <c r="P58" s="30"/>
      <c r="Q58" s="30"/>
      <c r="R58" s="30"/>
      <c r="S58" s="30"/>
      <c r="T58" s="30"/>
      <c r="U58" s="129"/>
      <c r="V58" s="129"/>
      <c r="W58" s="129"/>
    </row>
    <row r="59" spans="1:23" ht="18.75" customHeight="1">
      <c r="A59" s="113" t="s">
        <v>516</v>
      </c>
      <c r="B59" s="92">
        <f>SUM(C59,S59)</f>
        <v>22598</v>
      </c>
      <c r="C59" s="30">
        <v>14301</v>
      </c>
      <c r="D59" s="30">
        <v>23</v>
      </c>
      <c r="E59" s="31">
        <f>SUM(F59:N59)</f>
        <v>3414</v>
      </c>
      <c r="F59" s="30">
        <v>2018</v>
      </c>
      <c r="G59" s="30">
        <v>138</v>
      </c>
      <c r="H59" s="30">
        <v>104</v>
      </c>
      <c r="I59" s="30">
        <v>137</v>
      </c>
      <c r="J59" s="30">
        <v>14</v>
      </c>
      <c r="K59" s="30">
        <v>119</v>
      </c>
      <c r="L59" s="30">
        <v>364</v>
      </c>
      <c r="M59" s="30">
        <v>256</v>
      </c>
      <c r="N59" s="30">
        <v>264</v>
      </c>
      <c r="O59" s="93" t="s">
        <v>303</v>
      </c>
      <c r="P59" s="30">
        <v>458</v>
      </c>
      <c r="Q59" s="30">
        <v>9639</v>
      </c>
      <c r="R59" s="30">
        <v>462</v>
      </c>
      <c r="S59" s="31">
        <f>SUM(T59:W59)</f>
        <v>8297</v>
      </c>
      <c r="T59" s="30">
        <v>1839</v>
      </c>
      <c r="U59" s="30">
        <v>591</v>
      </c>
      <c r="V59" s="30">
        <v>1791</v>
      </c>
      <c r="W59" s="30">
        <v>4076</v>
      </c>
    </row>
    <row r="60" spans="1:23" ht="18.75" customHeight="1">
      <c r="A60" s="113" t="s">
        <v>515</v>
      </c>
      <c r="B60" s="92">
        <f>SUM(C60,S60)</f>
        <v>22548</v>
      </c>
      <c r="C60" s="30">
        <v>13692</v>
      </c>
      <c r="D60" s="30">
        <v>23</v>
      </c>
      <c r="E60" s="31">
        <f>SUM(F60:N60)</f>
        <v>3383</v>
      </c>
      <c r="F60" s="30">
        <v>2013</v>
      </c>
      <c r="G60" s="30">
        <v>138</v>
      </c>
      <c r="H60" s="30">
        <v>104</v>
      </c>
      <c r="I60" s="30">
        <v>137</v>
      </c>
      <c r="J60" s="30">
        <v>14</v>
      </c>
      <c r="K60" s="30">
        <v>107</v>
      </c>
      <c r="L60" s="30">
        <v>314</v>
      </c>
      <c r="M60" s="30">
        <v>210</v>
      </c>
      <c r="N60" s="30">
        <v>346</v>
      </c>
      <c r="O60" s="93" t="s">
        <v>303</v>
      </c>
      <c r="P60" s="30">
        <v>456</v>
      </c>
      <c r="Q60" s="30">
        <v>9060</v>
      </c>
      <c r="R60" s="30">
        <v>474</v>
      </c>
      <c r="S60" s="31">
        <f>SUM(T60:W60)</f>
        <v>8856</v>
      </c>
      <c r="T60" s="30">
        <v>1792</v>
      </c>
      <c r="U60" s="30">
        <v>992</v>
      </c>
      <c r="V60" s="30">
        <v>1788</v>
      </c>
      <c r="W60" s="30">
        <v>4284</v>
      </c>
    </row>
    <row r="61" spans="1:23" ht="18.75" customHeight="1">
      <c r="A61" s="113" t="s">
        <v>514</v>
      </c>
      <c r="B61" s="92">
        <f>SUM(C61,S61)</f>
        <v>22822</v>
      </c>
      <c r="C61" s="30">
        <v>13720</v>
      </c>
      <c r="D61" s="30">
        <v>23</v>
      </c>
      <c r="E61" s="31">
        <f>SUM(F61:N61)</f>
        <v>3568</v>
      </c>
      <c r="F61" s="30">
        <v>2031</v>
      </c>
      <c r="G61" s="30">
        <v>127</v>
      </c>
      <c r="H61" s="30">
        <v>104</v>
      </c>
      <c r="I61" s="30">
        <v>145</v>
      </c>
      <c r="J61" s="30">
        <v>14</v>
      </c>
      <c r="K61" s="30">
        <v>119</v>
      </c>
      <c r="L61" s="30">
        <v>462</v>
      </c>
      <c r="M61" s="30">
        <v>225</v>
      </c>
      <c r="N61" s="30">
        <v>341</v>
      </c>
      <c r="O61" s="93" t="s">
        <v>303</v>
      </c>
      <c r="P61" s="30">
        <v>549</v>
      </c>
      <c r="Q61" s="30">
        <v>8874</v>
      </c>
      <c r="R61" s="30">
        <v>469</v>
      </c>
      <c r="S61" s="31">
        <f>SUM(T61:W61)</f>
        <v>9102</v>
      </c>
      <c r="T61" s="30">
        <v>1792</v>
      </c>
      <c r="U61" s="30">
        <v>950</v>
      </c>
      <c r="V61" s="30">
        <v>1832</v>
      </c>
      <c r="W61" s="30">
        <v>4528</v>
      </c>
    </row>
    <row r="62" spans="1:23" ht="18.75" customHeight="1">
      <c r="A62" s="113" t="s">
        <v>513</v>
      </c>
      <c r="B62" s="92">
        <f>SUM(C62,S62)</f>
        <v>22691</v>
      </c>
      <c r="C62" s="30">
        <v>13841</v>
      </c>
      <c r="D62" s="30">
        <v>23</v>
      </c>
      <c r="E62" s="31">
        <f>SUM(F62:N62)</f>
        <v>3665</v>
      </c>
      <c r="F62" s="30">
        <v>2032</v>
      </c>
      <c r="G62" s="30">
        <v>127</v>
      </c>
      <c r="H62" s="30">
        <v>69</v>
      </c>
      <c r="I62" s="30">
        <v>143</v>
      </c>
      <c r="J62" s="30">
        <v>14</v>
      </c>
      <c r="K62" s="30">
        <v>122</v>
      </c>
      <c r="L62" s="30">
        <v>476</v>
      </c>
      <c r="M62" s="30">
        <v>340</v>
      </c>
      <c r="N62" s="30">
        <v>342</v>
      </c>
      <c r="O62" s="93" t="s">
        <v>303</v>
      </c>
      <c r="P62" s="30">
        <v>509</v>
      </c>
      <c r="Q62" s="30">
        <v>8860</v>
      </c>
      <c r="R62" s="30">
        <v>487</v>
      </c>
      <c r="S62" s="31">
        <f>SUM(T62:W62)</f>
        <v>8850</v>
      </c>
      <c r="T62" s="30">
        <v>1759</v>
      </c>
      <c r="U62" s="30">
        <v>981</v>
      </c>
      <c r="V62" s="30">
        <v>1717</v>
      </c>
      <c r="W62" s="30">
        <v>4393</v>
      </c>
    </row>
    <row r="63" spans="1:23" ht="18.75" customHeight="1">
      <c r="A63" s="110"/>
      <c r="B63" s="30"/>
      <c r="C63" s="30"/>
      <c r="D63" s="30"/>
      <c r="E63" s="30"/>
      <c r="F63" s="30"/>
      <c r="G63" s="30"/>
      <c r="H63" s="30"/>
      <c r="I63" s="30"/>
      <c r="J63" s="30"/>
      <c r="K63" s="30"/>
      <c r="L63" s="30"/>
      <c r="M63" s="30"/>
      <c r="N63" s="30"/>
      <c r="O63" s="30"/>
      <c r="P63" s="30"/>
      <c r="Q63" s="30"/>
      <c r="R63" s="30"/>
      <c r="S63" s="30"/>
      <c r="T63" s="30"/>
      <c r="U63" s="129"/>
      <c r="V63" s="129"/>
      <c r="W63" s="129"/>
    </row>
    <row r="64" spans="1:23" ht="18.75" customHeight="1">
      <c r="A64" s="113" t="s">
        <v>512</v>
      </c>
      <c r="B64" s="92">
        <f>SUM(C64,S64)</f>
        <v>22334</v>
      </c>
      <c r="C64" s="30">
        <v>13468</v>
      </c>
      <c r="D64" s="30">
        <v>23</v>
      </c>
      <c r="E64" s="31">
        <f>SUM(F64:N64)</f>
        <v>3460</v>
      </c>
      <c r="F64" s="30">
        <v>1945</v>
      </c>
      <c r="G64" s="30">
        <v>127</v>
      </c>
      <c r="H64" s="30">
        <v>54</v>
      </c>
      <c r="I64" s="30">
        <v>143</v>
      </c>
      <c r="J64" s="30">
        <v>14</v>
      </c>
      <c r="K64" s="30">
        <v>122</v>
      </c>
      <c r="L64" s="30">
        <v>491</v>
      </c>
      <c r="M64" s="30">
        <v>228</v>
      </c>
      <c r="N64" s="30">
        <v>336</v>
      </c>
      <c r="O64" s="93" t="s">
        <v>303</v>
      </c>
      <c r="P64" s="30">
        <v>492</v>
      </c>
      <c r="Q64" s="30">
        <v>8704</v>
      </c>
      <c r="R64" s="30">
        <v>492</v>
      </c>
      <c r="S64" s="31">
        <f>SUM(T64:W64)</f>
        <v>8866</v>
      </c>
      <c r="T64" s="30">
        <v>1758</v>
      </c>
      <c r="U64" s="30">
        <v>1023</v>
      </c>
      <c r="V64" s="30">
        <v>1738</v>
      </c>
      <c r="W64" s="30">
        <v>4347</v>
      </c>
    </row>
    <row r="65" spans="1:23" ht="18.75" customHeight="1">
      <c r="A65" s="113" t="s">
        <v>469</v>
      </c>
      <c r="B65" s="92">
        <f>SUM(C65,S65)</f>
        <v>22866</v>
      </c>
      <c r="C65" s="30">
        <v>13941</v>
      </c>
      <c r="D65" s="30">
        <v>23</v>
      </c>
      <c r="E65" s="31">
        <f>SUM(F65:N65)</f>
        <v>3522</v>
      </c>
      <c r="F65" s="30">
        <v>1995</v>
      </c>
      <c r="G65" s="30">
        <v>109</v>
      </c>
      <c r="H65" s="30">
        <v>54</v>
      </c>
      <c r="I65" s="30">
        <v>145</v>
      </c>
      <c r="J65" s="30">
        <v>19</v>
      </c>
      <c r="K65" s="30">
        <v>122</v>
      </c>
      <c r="L65" s="30">
        <v>477</v>
      </c>
      <c r="M65" s="30">
        <v>227</v>
      </c>
      <c r="N65" s="30">
        <v>374</v>
      </c>
      <c r="O65" s="93" t="s">
        <v>303</v>
      </c>
      <c r="P65" s="30">
        <v>378</v>
      </c>
      <c r="Q65" s="30">
        <v>9242</v>
      </c>
      <c r="R65" s="30">
        <v>491</v>
      </c>
      <c r="S65" s="31">
        <f>SUM(T65:W65)</f>
        <v>8925</v>
      </c>
      <c r="T65" s="30">
        <v>1746</v>
      </c>
      <c r="U65" s="30">
        <v>951</v>
      </c>
      <c r="V65" s="30">
        <v>1768</v>
      </c>
      <c r="W65" s="30">
        <v>4460</v>
      </c>
    </row>
    <row r="66" spans="1:23" ht="18.75" customHeight="1">
      <c r="A66" s="113" t="s">
        <v>468</v>
      </c>
      <c r="B66" s="92">
        <f>SUM(C66,S66)</f>
        <v>23114</v>
      </c>
      <c r="C66" s="30">
        <v>14336</v>
      </c>
      <c r="D66" s="30">
        <v>23</v>
      </c>
      <c r="E66" s="31">
        <f>SUM(F66:N66)</f>
        <v>3472</v>
      </c>
      <c r="F66" s="30">
        <v>1987</v>
      </c>
      <c r="G66" s="30">
        <v>72</v>
      </c>
      <c r="H66" s="30">
        <v>57</v>
      </c>
      <c r="I66" s="30">
        <v>147</v>
      </c>
      <c r="J66" s="30">
        <v>18</v>
      </c>
      <c r="K66" s="30">
        <v>122</v>
      </c>
      <c r="L66" s="30">
        <v>477</v>
      </c>
      <c r="M66" s="30">
        <v>218</v>
      </c>
      <c r="N66" s="30">
        <v>374</v>
      </c>
      <c r="O66" s="93" t="s">
        <v>303</v>
      </c>
      <c r="P66" s="30">
        <v>556</v>
      </c>
      <c r="Q66" s="30">
        <v>9486</v>
      </c>
      <c r="R66" s="30">
        <v>507</v>
      </c>
      <c r="S66" s="31">
        <f>SUM(T66:W66)</f>
        <v>8778</v>
      </c>
      <c r="T66" s="30">
        <v>1830</v>
      </c>
      <c r="U66" s="30">
        <v>1002</v>
      </c>
      <c r="V66" s="30">
        <v>1712</v>
      </c>
      <c r="W66" s="30">
        <v>4234</v>
      </c>
    </row>
    <row r="67" spans="1:23" ht="18.75" customHeight="1">
      <c r="A67" s="392" t="s">
        <v>467</v>
      </c>
      <c r="B67" s="91">
        <f>SUM(C67,S67)</f>
        <v>23163</v>
      </c>
      <c r="C67" s="33">
        <v>14426</v>
      </c>
      <c r="D67" s="33">
        <v>24</v>
      </c>
      <c r="E67" s="33">
        <f>SUM(F67:N67)</f>
        <v>3437</v>
      </c>
      <c r="F67" s="33">
        <v>1942</v>
      </c>
      <c r="G67" s="33">
        <v>59</v>
      </c>
      <c r="H67" s="33">
        <v>70</v>
      </c>
      <c r="I67" s="33">
        <v>147</v>
      </c>
      <c r="J67" s="33">
        <v>17</v>
      </c>
      <c r="K67" s="33">
        <v>122</v>
      </c>
      <c r="L67" s="33">
        <v>491</v>
      </c>
      <c r="M67" s="33">
        <v>221</v>
      </c>
      <c r="N67" s="33">
        <v>368</v>
      </c>
      <c r="O67" s="90" t="s">
        <v>303</v>
      </c>
      <c r="P67" s="33">
        <v>570</v>
      </c>
      <c r="Q67" s="33">
        <v>9595</v>
      </c>
      <c r="R67" s="33">
        <v>508</v>
      </c>
      <c r="S67" s="33">
        <f>SUM(T67:W67)</f>
        <v>8737</v>
      </c>
      <c r="T67" s="33">
        <v>1570</v>
      </c>
      <c r="U67" s="33">
        <v>880</v>
      </c>
      <c r="V67" s="33">
        <v>1796</v>
      </c>
      <c r="W67" s="33">
        <v>4491</v>
      </c>
    </row>
    <row r="68" spans="1:23" ht="18.75" customHeight="1">
      <c r="A68" s="8" t="s">
        <v>302</v>
      </c>
      <c r="B68" s="8"/>
      <c r="C68" s="8"/>
      <c r="D68" s="8"/>
      <c r="E68" s="8"/>
      <c r="F68" s="8"/>
      <c r="G68" s="8"/>
      <c r="H68" s="8"/>
      <c r="I68" s="8"/>
      <c r="J68" s="8"/>
      <c r="K68" s="8"/>
      <c r="L68" s="8"/>
      <c r="M68" s="8"/>
      <c r="N68" s="8"/>
      <c r="O68" s="40"/>
      <c r="P68" s="8"/>
      <c r="Q68" s="8"/>
      <c r="R68" s="8"/>
      <c r="S68" s="8"/>
      <c r="T68" s="8"/>
      <c r="U68" s="8"/>
      <c r="V68" s="8"/>
      <c r="W68" s="8"/>
    </row>
  </sheetData>
  <sheetProtection/>
  <mergeCells count="26">
    <mergeCell ref="Q5:Q8"/>
    <mergeCell ref="U6:U8"/>
    <mergeCell ref="I6:I8"/>
    <mergeCell ref="M6:M8"/>
    <mergeCell ref="S6:S8"/>
    <mergeCell ref="R5:R8"/>
    <mergeCell ref="F6:F8"/>
    <mergeCell ref="A7:A8"/>
    <mergeCell ref="T6:T8"/>
    <mergeCell ref="W6:W8"/>
    <mergeCell ref="J6:J8"/>
    <mergeCell ref="K6:K8"/>
    <mergeCell ref="L6:L8"/>
    <mergeCell ref="N6:N8"/>
    <mergeCell ref="O5:O8"/>
    <mergeCell ref="P5:P8"/>
    <mergeCell ref="H6:H8"/>
    <mergeCell ref="V6:V8"/>
    <mergeCell ref="A3:W3"/>
    <mergeCell ref="E5:N5"/>
    <mergeCell ref="S5:W5"/>
    <mergeCell ref="E6:E8"/>
    <mergeCell ref="B5:B8"/>
    <mergeCell ref="G6:G8"/>
    <mergeCell ref="C5:C8"/>
    <mergeCell ref="D5:D8"/>
  </mergeCells>
  <printOptions horizontalCentered="1" verticalCentered="1"/>
  <pageMargins left="0.5118110236220472" right="0.31496062992125984" top="0.15748031496062992" bottom="0.15748031496062992" header="0" footer="0"/>
  <pageSetup horizontalDpi="600" verticalDpi="600" orientation="landscape" paperSize="8" scale="65" r:id="rId2"/>
  <drawing r:id="rId1"/>
</worksheet>
</file>

<file path=xl/worksheets/sheet2.xml><?xml version="1.0" encoding="utf-8"?>
<worksheet xmlns="http://schemas.openxmlformats.org/spreadsheetml/2006/main" xmlns:r="http://schemas.openxmlformats.org/officeDocument/2006/relationships">
  <dimension ref="A1:T77"/>
  <sheetViews>
    <sheetView zoomScalePageLayoutView="0" workbookViewId="0" topLeftCell="J1">
      <selection activeCell="T1" sqref="T1"/>
    </sheetView>
  </sheetViews>
  <sheetFormatPr defaultColWidth="11.8984375" defaultRowHeight="15.75" customHeight="1"/>
  <cols>
    <col min="1" max="1" width="3.09765625" style="0" customWidth="1"/>
    <col min="2" max="2" width="25" style="0" customWidth="1"/>
    <col min="3" max="12" width="11.8984375" style="0" customWidth="1"/>
    <col min="13" max="13" width="3.09765625" style="0" customWidth="1"/>
    <col min="14" max="14" width="25" style="0" customWidth="1"/>
  </cols>
  <sheetData>
    <row r="1" spans="1:20" ht="15.75" customHeight="1">
      <c r="A1" s="38" t="s">
        <v>67</v>
      </c>
      <c r="T1" s="39" t="s">
        <v>112</v>
      </c>
    </row>
    <row r="3" spans="1:20" ht="15.75" customHeight="1">
      <c r="A3" s="174" t="s">
        <v>96</v>
      </c>
      <c r="B3" s="174"/>
      <c r="C3" s="174"/>
      <c r="D3" s="174"/>
      <c r="E3" s="174"/>
      <c r="F3" s="174"/>
      <c r="G3" s="174"/>
      <c r="H3" s="174"/>
      <c r="I3" s="174"/>
      <c r="J3" s="174"/>
      <c r="M3" s="174" t="s">
        <v>111</v>
      </c>
      <c r="N3" s="174"/>
      <c r="O3" s="174"/>
      <c r="P3" s="174"/>
      <c r="Q3" s="174"/>
      <c r="R3" s="174"/>
      <c r="S3" s="174"/>
      <c r="T3" s="174"/>
    </row>
    <row r="4" spans="1:20" ht="15.75" customHeight="1">
      <c r="A4" s="207" t="s">
        <v>95</v>
      </c>
      <c r="B4" s="207"/>
      <c r="C4" s="207"/>
      <c r="D4" s="207"/>
      <c r="E4" s="207"/>
      <c r="F4" s="207"/>
      <c r="G4" s="207"/>
      <c r="H4" s="207"/>
      <c r="I4" s="207"/>
      <c r="J4" s="207"/>
      <c r="M4" s="207" t="s">
        <v>110</v>
      </c>
      <c r="N4" s="207"/>
      <c r="O4" s="207"/>
      <c r="P4" s="207"/>
      <c r="Q4" s="207"/>
      <c r="R4" s="207"/>
      <c r="S4" s="207"/>
      <c r="T4" s="207"/>
    </row>
    <row r="5" spans="1:20" ht="15.75" customHeight="1" thickBot="1">
      <c r="A5" s="8"/>
      <c r="B5" s="8"/>
      <c r="C5" s="8"/>
      <c r="D5" s="8"/>
      <c r="E5" s="8"/>
      <c r="F5" s="8"/>
      <c r="G5" s="8"/>
      <c r="H5" s="8"/>
      <c r="I5" s="4"/>
      <c r="J5" s="64" t="s">
        <v>0</v>
      </c>
      <c r="M5" s="75"/>
      <c r="N5" s="75"/>
      <c r="O5" s="8"/>
      <c r="P5" s="64"/>
      <c r="Q5" s="75"/>
      <c r="R5" s="8"/>
      <c r="S5" s="19"/>
      <c r="T5" s="74" t="s">
        <v>0</v>
      </c>
    </row>
    <row r="6" spans="1:20" ht="15.75" customHeight="1">
      <c r="A6" s="201" t="s">
        <v>94</v>
      </c>
      <c r="B6" s="202"/>
      <c r="C6" s="195" t="s">
        <v>93</v>
      </c>
      <c r="D6" s="214"/>
      <c r="E6" s="202"/>
      <c r="F6" s="211" t="s">
        <v>92</v>
      </c>
      <c r="G6" s="212"/>
      <c r="H6" s="195" t="s">
        <v>91</v>
      </c>
      <c r="I6" s="214"/>
      <c r="J6" s="214"/>
      <c r="M6" s="201" t="s">
        <v>109</v>
      </c>
      <c r="N6" s="202"/>
      <c r="O6" s="73"/>
      <c r="P6" s="208" t="s">
        <v>108</v>
      </c>
      <c r="Q6" s="208" t="s">
        <v>107</v>
      </c>
      <c r="R6" s="198" t="s">
        <v>106</v>
      </c>
      <c r="S6" s="198" t="s">
        <v>105</v>
      </c>
      <c r="T6" s="195" t="s">
        <v>104</v>
      </c>
    </row>
    <row r="7" spans="1:20" ht="15.75" customHeight="1">
      <c r="A7" s="203"/>
      <c r="B7" s="204"/>
      <c r="C7" s="197"/>
      <c r="D7" s="205"/>
      <c r="E7" s="206"/>
      <c r="F7" s="213"/>
      <c r="G7" s="170"/>
      <c r="H7" s="197"/>
      <c r="I7" s="205"/>
      <c r="J7" s="205"/>
      <c r="M7" s="203"/>
      <c r="N7" s="204"/>
      <c r="O7" s="72" t="s">
        <v>103</v>
      </c>
      <c r="P7" s="209"/>
      <c r="Q7" s="209"/>
      <c r="R7" s="199"/>
      <c r="S7" s="199"/>
      <c r="T7" s="196"/>
    </row>
    <row r="8" spans="1:20" ht="15.75" customHeight="1">
      <c r="A8" s="205"/>
      <c r="B8" s="206"/>
      <c r="C8" s="60" t="s">
        <v>88</v>
      </c>
      <c r="D8" s="61" t="s">
        <v>87</v>
      </c>
      <c r="E8" s="63" t="s">
        <v>86</v>
      </c>
      <c r="F8" s="63" t="s">
        <v>90</v>
      </c>
      <c r="G8" s="63" t="s">
        <v>89</v>
      </c>
      <c r="H8" s="62" t="s">
        <v>88</v>
      </c>
      <c r="I8" s="61" t="s">
        <v>87</v>
      </c>
      <c r="J8" s="60" t="s">
        <v>86</v>
      </c>
      <c r="M8" s="205"/>
      <c r="N8" s="206"/>
      <c r="O8" s="63"/>
      <c r="P8" s="210"/>
      <c r="Q8" s="210"/>
      <c r="R8" s="200"/>
      <c r="S8" s="200"/>
      <c r="T8" s="197"/>
    </row>
    <row r="9" spans="1:20" ht="15.75" customHeight="1">
      <c r="A9" s="172" t="s">
        <v>85</v>
      </c>
      <c r="B9" s="192"/>
      <c r="C9" s="22">
        <f>SUM(C11,C16,C21,C30)</f>
        <v>582600</v>
      </c>
      <c r="D9" s="22">
        <f>SUM(D11,D16,D21,D30)</f>
        <v>606265</v>
      </c>
      <c r="E9" s="22">
        <f>SUM(E11,E16,E21,E30)</f>
        <v>631322</v>
      </c>
      <c r="F9" s="54">
        <f>E9-D9</f>
        <v>25057</v>
      </c>
      <c r="G9" s="53">
        <f>100*F9/D9</f>
        <v>4.133011141992363</v>
      </c>
      <c r="H9" s="52">
        <f>100*C9/C$9</f>
        <v>100</v>
      </c>
      <c r="I9" s="52">
        <f>100*D9/D$9</f>
        <v>100</v>
      </c>
      <c r="J9" s="52">
        <f>100*E9/E$9</f>
        <v>100</v>
      </c>
      <c r="M9" s="172" t="s">
        <v>102</v>
      </c>
      <c r="N9" s="192"/>
      <c r="O9" s="22">
        <f aca="true" t="shared" si="0" ref="O9:T9">SUM(O11:O26)</f>
        <v>631322</v>
      </c>
      <c r="P9" s="22">
        <f t="shared" si="0"/>
        <v>467697</v>
      </c>
      <c r="Q9" s="22">
        <f t="shared" si="0"/>
        <v>36428</v>
      </c>
      <c r="R9" s="22">
        <f t="shared" si="0"/>
        <v>21468</v>
      </c>
      <c r="S9" s="22">
        <f t="shared" si="0"/>
        <v>59213</v>
      </c>
      <c r="T9" s="22">
        <f t="shared" si="0"/>
        <v>46476</v>
      </c>
    </row>
    <row r="10" spans="1:20" ht="15.75" customHeight="1">
      <c r="A10" s="9"/>
      <c r="B10" s="59"/>
      <c r="C10" s="32"/>
      <c r="D10" s="32"/>
      <c r="E10" s="32"/>
      <c r="F10" s="58"/>
      <c r="G10" s="57"/>
      <c r="H10" s="32"/>
      <c r="I10" s="32"/>
      <c r="J10" s="32"/>
      <c r="M10" s="8"/>
      <c r="N10" s="59"/>
      <c r="O10" s="32"/>
      <c r="P10" s="32"/>
      <c r="Q10" s="32"/>
      <c r="R10" s="32"/>
      <c r="S10" s="32"/>
      <c r="T10" s="32"/>
    </row>
    <row r="11" spans="1:20" ht="15.75" customHeight="1">
      <c r="A11" s="215" t="s">
        <v>84</v>
      </c>
      <c r="B11" s="216"/>
      <c r="C11" s="30">
        <f>SUM(C12:C14)</f>
        <v>50076</v>
      </c>
      <c r="D11" s="30">
        <f>SUM(D12:D14)</f>
        <v>39104</v>
      </c>
      <c r="E11" s="30">
        <f>SUM(E12:E14)</f>
        <v>34066</v>
      </c>
      <c r="F11" s="48">
        <f>E11-D11</f>
        <v>-5038</v>
      </c>
      <c r="G11" s="47">
        <f>100*F11/D11</f>
        <v>-12.883592471358428</v>
      </c>
      <c r="H11" s="46">
        <f aca="true" t="shared" si="1" ref="H11:J14">100*C11/C$9</f>
        <v>8.595262615859939</v>
      </c>
      <c r="I11" s="46">
        <f t="shared" si="1"/>
        <v>6.449984742645543</v>
      </c>
      <c r="J11" s="46">
        <f t="shared" si="1"/>
        <v>5.3959785972926655</v>
      </c>
      <c r="M11" s="8"/>
      <c r="N11" s="18" t="s">
        <v>83</v>
      </c>
      <c r="O11" s="30">
        <f aca="true" t="shared" si="2" ref="O11:T15">SUM(O30,O49)</f>
        <v>29038</v>
      </c>
      <c r="P11" s="30">
        <f t="shared" si="2"/>
        <v>1623</v>
      </c>
      <c r="Q11" s="30">
        <f t="shared" si="2"/>
        <v>142</v>
      </c>
      <c r="R11" s="30">
        <f t="shared" si="2"/>
        <v>225</v>
      </c>
      <c r="S11" s="30">
        <f t="shared" si="2"/>
        <v>15746</v>
      </c>
      <c r="T11" s="30">
        <f t="shared" si="2"/>
        <v>11290</v>
      </c>
    </row>
    <row r="12" spans="1:20" ht="15.75" customHeight="1">
      <c r="A12" s="8"/>
      <c r="B12" s="18" t="s">
        <v>83</v>
      </c>
      <c r="C12" s="30">
        <f aca="true" t="shared" si="3" ref="C12:E14">SUM(C35,C58)</f>
        <v>42570</v>
      </c>
      <c r="D12" s="30">
        <f t="shared" si="3"/>
        <v>33171</v>
      </c>
      <c r="E12" s="30">
        <f t="shared" si="3"/>
        <v>29038</v>
      </c>
      <c r="F12" s="48">
        <f>E12-D12</f>
        <v>-4133</v>
      </c>
      <c r="G12" s="47">
        <f>100*F12/D12</f>
        <v>-12.459678634952217</v>
      </c>
      <c r="H12" s="46">
        <f t="shared" si="1"/>
        <v>7.306900102986612</v>
      </c>
      <c r="I12" s="46">
        <f t="shared" si="1"/>
        <v>5.4713697805415125</v>
      </c>
      <c r="J12" s="46">
        <f t="shared" si="1"/>
        <v>4.5995545854571835</v>
      </c>
      <c r="M12" s="8"/>
      <c r="N12" s="18" t="s">
        <v>82</v>
      </c>
      <c r="O12" s="30">
        <f t="shared" si="2"/>
        <v>1004</v>
      </c>
      <c r="P12" s="30">
        <f t="shared" si="2"/>
        <v>533</v>
      </c>
      <c r="Q12" s="30">
        <f t="shared" si="2"/>
        <v>37</v>
      </c>
      <c r="R12" s="30">
        <f t="shared" si="2"/>
        <v>58</v>
      </c>
      <c r="S12" s="30">
        <f t="shared" si="2"/>
        <v>261</v>
      </c>
      <c r="T12" s="30">
        <f t="shared" si="2"/>
        <v>114</v>
      </c>
    </row>
    <row r="13" spans="1:20" ht="15.75" customHeight="1">
      <c r="A13" s="8"/>
      <c r="B13" s="18" t="s">
        <v>82</v>
      </c>
      <c r="C13" s="30">
        <f t="shared" si="3"/>
        <v>1618</v>
      </c>
      <c r="D13" s="30">
        <f t="shared" si="3"/>
        <v>1161</v>
      </c>
      <c r="E13" s="30">
        <f t="shared" si="3"/>
        <v>1004</v>
      </c>
      <c r="F13" s="48">
        <f>E13-D13</f>
        <v>-157</v>
      </c>
      <c r="G13" s="47">
        <f>100*F13/D13</f>
        <v>-13.522825150732128</v>
      </c>
      <c r="H13" s="46">
        <f t="shared" si="1"/>
        <v>0.2777205629934775</v>
      </c>
      <c r="I13" s="46">
        <f t="shared" si="1"/>
        <v>0.19150041648454058</v>
      </c>
      <c r="J13" s="46">
        <f t="shared" si="1"/>
        <v>0.15903136592737147</v>
      </c>
      <c r="M13" s="8"/>
      <c r="N13" s="18" t="s">
        <v>81</v>
      </c>
      <c r="O13" s="30">
        <f t="shared" si="2"/>
        <v>4024</v>
      </c>
      <c r="P13" s="30">
        <f t="shared" si="2"/>
        <v>1566</v>
      </c>
      <c r="Q13" s="30">
        <f t="shared" si="2"/>
        <v>106</v>
      </c>
      <c r="R13" s="30">
        <f t="shared" si="2"/>
        <v>267</v>
      </c>
      <c r="S13" s="30">
        <f t="shared" si="2"/>
        <v>1293</v>
      </c>
      <c r="T13" s="30">
        <f t="shared" si="2"/>
        <v>793</v>
      </c>
    </row>
    <row r="14" spans="1:20" ht="15.75" customHeight="1">
      <c r="A14" s="8"/>
      <c r="B14" s="18" t="s">
        <v>81</v>
      </c>
      <c r="C14" s="30">
        <f t="shared" si="3"/>
        <v>5888</v>
      </c>
      <c r="D14" s="30">
        <f t="shared" si="3"/>
        <v>4772</v>
      </c>
      <c r="E14" s="30">
        <f t="shared" si="3"/>
        <v>4024</v>
      </c>
      <c r="F14" s="48">
        <f>E14-D14</f>
        <v>-748</v>
      </c>
      <c r="G14" s="47">
        <f>100*F14/D14</f>
        <v>-15.67476948868399</v>
      </c>
      <c r="H14" s="46">
        <f t="shared" si="1"/>
        <v>1.010641949879849</v>
      </c>
      <c r="I14" s="46">
        <f t="shared" si="1"/>
        <v>0.7871145456194898</v>
      </c>
      <c r="J14" s="46">
        <f t="shared" si="1"/>
        <v>0.6373926459081103</v>
      </c>
      <c r="M14" s="8"/>
      <c r="N14" s="18" t="s">
        <v>79</v>
      </c>
      <c r="O14" s="30">
        <f t="shared" si="2"/>
        <v>476</v>
      </c>
      <c r="P14" s="30">
        <f t="shared" si="2"/>
        <v>401</v>
      </c>
      <c r="Q14" s="30">
        <f t="shared" si="2"/>
        <v>56</v>
      </c>
      <c r="R14" s="30">
        <f t="shared" si="2"/>
        <v>3</v>
      </c>
      <c r="S14" s="30">
        <f t="shared" si="2"/>
        <v>12</v>
      </c>
      <c r="T14" s="30">
        <f t="shared" si="2"/>
        <v>4</v>
      </c>
    </row>
    <row r="15" spans="1:20" ht="15.75" customHeight="1">
      <c r="A15" s="3"/>
      <c r="B15" s="18"/>
      <c r="C15" s="32"/>
      <c r="D15" s="32"/>
      <c r="E15" s="32"/>
      <c r="F15" s="32"/>
      <c r="G15" s="32"/>
      <c r="H15" s="32"/>
      <c r="I15" s="32"/>
      <c r="J15" s="32"/>
      <c r="M15" s="8"/>
      <c r="N15" s="18" t="s">
        <v>78</v>
      </c>
      <c r="O15" s="30">
        <f t="shared" si="2"/>
        <v>66624</v>
      </c>
      <c r="P15" s="30">
        <f t="shared" si="2"/>
        <v>44744</v>
      </c>
      <c r="Q15" s="30">
        <f t="shared" si="2"/>
        <v>7000</v>
      </c>
      <c r="R15" s="30">
        <f t="shared" si="2"/>
        <v>4177</v>
      </c>
      <c r="S15" s="30">
        <f t="shared" si="2"/>
        <v>6637</v>
      </c>
      <c r="T15" s="30">
        <f t="shared" si="2"/>
        <v>4064</v>
      </c>
    </row>
    <row r="16" spans="1:20" ht="15.75" customHeight="1">
      <c r="A16" s="215" t="s">
        <v>80</v>
      </c>
      <c r="B16" s="216"/>
      <c r="C16" s="30">
        <f>SUM(C17:C19)</f>
        <v>198597</v>
      </c>
      <c r="D16" s="30">
        <f>SUM(D17:D19)</f>
        <v>212034</v>
      </c>
      <c r="E16" s="30">
        <f>SUM(E17:E19)</f>
        <v>211731</v>
      </c>
      <c r="F16" s="48">
        <f>E16-D16</f>
        <v>-303</v>
      </c>
      <c r="G16" s="47">
        <f>100*F16/D16</f>
        <v>-0.14290161011913183</v>
      </c>
      <c r="H16" s="46">
        <f aca="true" t="shared" si="4" ref="H16:J19">100*C16/C$9</f>
        <v>34.08805355303811</v>
      </c>
      <c r="I16" s="46">
        <f t="shared" si="4"/>
        <v>34.97381508086398</v>
      </c>
      <c r="J16" s="46">
        <f t="shared" si="4"/>
        <v>33.53771926211981</v>
      </c>
      <c r="M16" s="8"/>
      <c r="N16" s="18"/>
      <c r="O16" s="32"/>
      <c r="P16" s="32"/>
      <c r="Q16" s="32"/>
      <c r="R16" s="32"/>
      <c r="S16" s="32"/>
      <c r="T16" s="32"/>
    </row>
    <row r="17" spans="1:20" ht="15.75" customHeight="1">
      <c r="A17" s="8"/>
      <c r="B17" s="18" t="s">
        <v>79</v>
      </c>
      <c r="C17" s="30">
        <f aca="true" t="shared" si="5" ref="C17:E19">SUM(C40,C63)</f>
        <v>392</v>
      </c>
      <c r="D17" s="30">
        <f t="shared" si="5"/>
        <v>393</v>
      </c>
      <c r="E17" s="30">
        <f t="shared" si="5"/>
        <v>476</v>
      </c>
      <c r="F17" s="48">
        <f>E17-D17</f>
        <v>83</v>
      </c>
      <c r="G17" s="47">
        <f>100*F17/D17</f>
        <v>21.119592875318066</v>
      </c>
      <c r="H17" s="46">
        <f t="shared" si="4"/>
        <v>0.06728458633710951</v>
      </c>
      <c r="I17" s="46">
        <f t="shared" si="4"/>
        <v>0.06482313839657576</v>
      </c>
      <c r="J17" s="46">
        <f t="shared" si="4"/>
        <v>0.07539734081815619</v>
      </c>
      <c r="M17" s="8"/>
      <c r="N17" s="18" t="s">
        <v>77</v>
      </c>
      <c r="O17" s="30">
        <f aca="true" t="shared" si="6" ref="O17:T17">SUM(O36,O55)</f>
        <v>144631</v>
      </c>
      <c r="P17" s="30">
        <f t="shared" si="6"/>
        <v>112020</v>
      </c>
      <c r="Q17" s="30">
        <f t="shared" si="6"/>
        <v>9184</v>
      </c>
      <c r="R17" s="30">
        <f t="shared" si="6"/>
        <v>3777</v>
      </c>
      <c r="S17" s="30">
        <f t="shared" si="6"/>
        <v>10156</v>
      </c>
      <c r="T17" s="30">
        <f t="shared" si="6"/>
        <v>9491</v>
      </c>
    </row>
    <row r="18" spans="1:20" ht="15.75" customHeight="1">
      <c r="A18" s="8"/>
      <c r="B18" s="18" t="s">
        <v>78</v>
      </c>
      <c r="C18" s="30">
        <f t="shared" si="5"/>
        <v>53866</v>
      </c>
      <c r="D18" s="30">
        <f t="shared" si="5"/>
        <v>56344</v>
      </c>
      <c r="E18" s="30">
        <f t="shared" si="5"/>
        <v>66624</v>
      </c>
      <c r="F18" s="48">
        <f>E18-D18</f>
        <v>10280</v>
      </c>
      <c r="G18" s="47">
        <f>100*F18/D18</f>
        <v>18.245066023001563</v>
      </c>
      <c r="H18" s="46">
        <f t="shared" si="4"/>
        <v>9.24579471335393</v>
      </c>
      <c r="I18" s="46">
        <f t="shared" si="4"/>
        <v>9.293625724724336</v>
      </c>
      <c r="J18" s="46">
        <f t="shared" si="4"/>
        <v>10.553093350144618</v>
      </c>
      <c r="M18" s="8"/>
      <c r="N18" s="18" t="s">
        <v>75</v>
      </c>
      <c r="O18" s="30">
        <f aca="true" t="shared" si="7" ref="O18:Q21">SUM(O37,O56)</f>
        <v>3059</v>
      </c>
      <c r="P18" s="30">
        <f t="shared" si="7"/>
        <v>3048</v>
      </c>
      <c r="Q18" s="30">
        <f t="shared" si="7"/>
        <v>11</v>
      </c>
      <c r="R18" s="68" t="s">
        <v>100</v>
      </c>
      <c r="S18" s="68" t="s">
        <v>100</v>
      </c>
      <c r="T18" s="68" t="s">
        <v>100</v>
      </c>
    </row>
    <row r="19" spans="1:20" ht="15.75" customHeight="1">
      <c r="A19" s="8"/>
      <c r="B19" s="18" t="s">
        <v>77</v>
      </c>
      <c r="C19" s="30">
        <f t="shared" si="5"/>
        <v>144339</v>
      </c>
      <c r="D19" s="30">
        <f t="shared" si="5"/>
        <v>155297</v>
      </c>
      <c r="E19" s="30">
        <f t="shared" si="5"/>
        <v>144631</v>
      </c>
      <c r="F19" s="48">
        <f>E19-D19</f>
        <v>-10666</v>
      </c>
      <c r="G19" s="47">
        <f>100*F19/D19</f>
        <v>-6.8681300991004335</v>
      </c>
      <c r="H19" s="46">
        <f t="shared" si="4"/>
        <v>24.774974253347064</v>
      </c>
      <c r="I19" s="46">
        <f t="shared" si="4"/>
        <v>25.615366217743066</v>
      </c>
      <c r="J19" s="46">
        <f t="shared" si="4"/>
        <v>22.909228571157033</v>
      </c>
      <c r="M19" s="8"/>
      <c r="N19" s="18" t="s">
        <v>74</v>
      </c>
      <c r="O19" s="30">
        <f t="shared" si="7"/>
        <v>34397</v>
      </c>
      <c r="P19" s="30">
        <f t="shared" si="7"/>
        <v>31226</v>
      </c>
      <c r="Q19" s="30">
        <f t="shared" si="7"/>
        <v>1490</v>
      </c>
      <c r="R19" s="30">
        <f aca="true" t="shared" si="8" ref="R19:T21">SUM(R38,R57)</f>
        <v>279</v>
      </c>
      <c r="S19" s="30">
        <f t="shared" si="8"/>
        <v>1114</v>
      </c>
      <c r="T19" s="30">
        <f t="shared" si="8"/>
        <v>288</v>
      </c>
    </row>
    <row r="20" spans="1:20" ht="15.75" customHeight="1">
      <c r="A20" s="8"/>
      <c r="B20" s="18"/>
      <c r="C20" s="32"/>
      <c r="D20" s="32"/>
      <c r="E20" s="32"/>
      <c r="F20" s="32"/>
      <c r="G20" s="32"/>
      <c r="H20" s="32"/>
      <c r="I20" s="32"/>
      <c r="J20" s="32"/>
      <c r="M20" s="8"/>
      <c r="N20" s="18" t="s">
        <v>73</v>
      </c>
      <c r="O20" s="30">
        <f t="shared" si="7"/>
        <v>141165</v>
      </c>
      <c r="P20" s="30">
        <f t="shared" si="7"/>
        <v>96947</v>
      </c>
      <c r="Q20" s="30">
        <f t="shared" si="7"/>
        <v>10538</v>
      </c>
      <c r="R20" s="30">
        <f t="shared" si="8"/>
        <v>7700</v>
      </c>
      <c r="S20" s="30">
        <f t="shared" si="8"/>
        <v>12182</v>
      </c>
      <c r="T20" s="30">
        <f t="shared" si="8"/>
        <v>13796</v>
      </c>
    </row>
    <row r="21" spans="1:20" ht="15.75" customHeight="1">
      <c r="A21" s="215" t="s">
        <v>76</v>
      </c>
      <c r="B21" s="216"/>
      <c r="C21" s="30">
        <f>SUM(C22:C28)</f>
        <v>333410</v>
      </c>
      <c r="D21" s="30">
        <f>SUM(D22:D28)</f>
        <v>354325</v>
      </c>
      <c r="E21" s="30">
        <f>SUM(E22:E28)</f>
        <v>384397</v>
      </c>
      <c r="F21" s="48">
        <f aca="true" t="shared" si="9" ref="F21:F28">E21-D21</f>
        <v>30072</v>
      </c>
      <c r="G21" s="47">
        <f aca="true" t="shared" si="10" ref="G21:G28">100*F21/D21</f>
        <v>8.487123403654836</v>
      </c>
      <c r="H21" s="46">
        <f aca="true" t="shared" si="11" ref="H21:J28">100*C21/C$9</f>
        <v>57.22794370065225</v>
      </c>
      <c r="I21" s="46">
        <f t="shared" si="11"/>
        <v>58.443914789737164</v>
      </c>
      <c r="J21" s="46">
        <f t="shared" si="11"/>
        <v>60.88762945058148</v>
      </c>
      <c r="M21" s="8"/>
      <c r="N21" s="18" t="s">
        <v>72</v>
      </c>
      <c r="O21" s="30">
        <f t="shared" si="7"/>
        <v>17946</v>
      </c>
      <c r="P21" s="30">
        <f t="shared" si="7"/>
        <v>16810</v>
      </c>
      <c r="Q21" s="30">
        <f t="shared" si="7"/>
        <v>410</v>
      </c>
      <c r="R21" s="30">
        <f t="shared" si="8"/>
        <v>92</v>
      </c>
      <c r="S21" s="30">
        <f t="shared" si="8"/>
        <v>529</v>
      </c>
      <c r="T21" s="30">
        <f t="shared" si="8"/>
        <v>105</v>
      </c>
    </row>
    <row r="22" spans="1:20" ht="15.75" customHeight="1">
      <c r="A22" s="8"/>
      <c r="B22" s="49" t="s">
        <v>75</v>
      </c>
      <c r="C22" s="30">
        <f aca="true" t="shared" si="12" ref="C22:E28">SUM(C45,C68)</f>
        <v>2657</v>
      </c>
      <c r="D22" s="30">
        <f t="shared" si="12"/>
        <v>2583</v>
      </c>
      <c r="E22" s="30">
        <f t="shared" si="12"/>
        <v>3059</v>
      </c>
      <c r="F22" s="48">
        <f t="shared" si="9"/>
        <v>476</v>
      </c>
      <c r="G22" s="47">
        <f t="shared" si="10"/>
        <v>18.428184281842817</v>
      </c>
      <c r="H22" s="46">
        <f t="shared" si="11"/>
        <v>0.45605904565739785</v>
      </c>
      <c r="I22" s="46">
        <f t="shared" si="11"/>
        <v>0.426051314194288</v>
      </c>
      <c r="J22" s="46">
        <f t="shared" si="11"/>
        <v>0.48453879319903315</v>
      </c>
      <c r="M22" s="8"/>
      <c r="N22" s="18"/>
      <c r="O22" s="32"/>
      <c r="P22" s="32"/>
      <c r="Q22" s="32"/>
      <c r="R22" s="32"/>
      <c r="S22" s="32"/>
      <c r="T22" s="32"/>
    </row>
    <row r="23" spans="1:20" ht="15.75" customHeight="1">
      <c r="A23" s="8"/>
      <c r="B23" s="18" t="s">
        <v>74</v>
      </c>
      <c r="C23" s="30">
        <f t="shared" si="12"/>
        <v>33614</v>
      </c>
      <c r="D23" s="30">
        <f t="shared" si="12"/>
        <v>33251</v>
      </c>
      <c r="E23" s="30">
        <f t="shared" si="12"/>
        <v>34397</v>
      </c>
      <c r="F23" s="48">
        <f t="shared" si="9"/>
        <v>1146</v>
      </c>
      <c r="G23" s="47">
        <f t="shared" si="10"/>
        <v>3.446512886830471</v>
      </c>
      <c r="H23" s="46">
        <f t="shared" si="11"/>
        <v>5.769653278407141</v>
      </c>
      <c r="I23" s="46">
        <f t="shared" si="11"/>
        <v>5.484565330342342</v>
      </c>
      <c r="J23" s="46">
        <f t="shared" si="11"/>
        <v>5.448408260760753</v>
      </c>
      <c r="M23" s="8"/>
      <c r="N23" s="18" t="s">
        <v>71</v>
      </c>
      <c r="O23" s="30">
        <f aca="true" t="shared" si="13" ref="O23:T24">SUM(O42,O61)</f>
        <v>3778</v>
      </c>
      <c r="P23" s="30">
        <f t="shared" si="13"/>
        <v>1870</v>
      </c>
      <c r="Q23" s="30">
        <f t="shared" si="13"/>
        <v>916</v>
      </c>
      <c r="R23" s="30">
        <f t="shared" si="13"/>
        <v>182</v>
      </c>
      <c r="S23" s="30">
        <f t="shared" si="13"/>
        <v>565</v>
      </c>
      <c r="T23" s="30">
        <f t="shared" si="13"/>
        <v>245</v>
      </c>
    </row>
    <row r="24" spans="1:20" ht="15.75" customHeight="1">
      <c r="A24" s="8"/>
      <c r="B24" s="18" t="s">
        <v>73</v>
      </c>
      <c r="C24" s="30">
        <f t="shared" si="12"/>
        <v>129739</v>
      </c>
      <c r="D24" s="30">
        <f t="shared" si="12"/>
        <v>133035</v>
      </c>
      <c r="E24" s="30">
        <f t="shared" si="12"/>
        <v>141165</v>
      </c>
      <c r="F24" s="48">
        <f t="shared" si="9"/>
        <v>8130</v>
      </c>
      <c r="G24" s="47">
        <f t="shared" si="10"/>
        <v>6.111173751268463</v>
      </c>
      <c r="H24" s="46">
        <f t="shared" si="11"/>
        <v>22.268966700995538</v>
      </c>
      <c r="I24" s="46">
        <f t="shared" si="11"/>
        <v>21.943374596917188</v>
      </c>
      <c r="J24" s="46">
        <f t="shared" si="11"/>
        <v>22.36022188360298</v>
      </c>
      <c r="M24" s="8"/>
      <c r="N24" s="18" t="s">
        <v>70</v>
      </c>
      <c r="O24" s="30">
        <f t="shared" si="13"/>
        <v>163515</v>
      </c>
      <c r="P24" s="30">
        <f t="shared" si="13"/>
        <v>135405</v>
      </c>
      <c r="Q24" s="30">
        <f t="shared" si="13"/>
        <v>6514</v>
      </c>
      <c r="R24" s="30">
        <f t="shared" si="13"/>
        <v>4696</v>
      </c>
      <c r="S24" s="30">
        <f t="shared" si="13"/>
        <v>10643</v>
      </c>
      <c r="T24" s="30">
        <f t="shared" si="13"/>
        <v>6251</v>
      </c>
    </row>
    <row r="25" spans="1:20" ht="15.75" customHeight="1">
      <c r="A25" s="8"/>
      <c r="B25" s="18" t="s">
        <v>72</v>
      </c>
      <c r="C25" s="30">
        <f t="shared" si="12"/>
        <v>16677</v>
      </c>
      <c r="D25" s="30">
        <f t="shared" si="12"/>
        <v>17911</v>
      </c>
      <c r="E25" s="30">
        <f t="shared" si="12"/>
        <v>17946</v>
      </c>
      <c r="F25" s="48">
        <f t="shared" si="9"/>
        <v>35</v>
      </c>
      <c r="G25" s="47">
        <f t="shared" si="10"/>
        <v>0.19541064150522025</v>
      </c>
      <c r="H25" s="46">
        <f t="shared" si="11"/>
        <v>2.8625128733264678</v>
      </c>
      <c r="I25" s="46">
        <f t="shared" si="11"/>
        <v>2.954318656033253</v>
      </c>
      <c r="J25" s="46">
        <f t="shared" si="11"/>
        <v>2.8426064670643507</v>
      </c>
      <c r="M25" s="8"/>
      <c r="N25" s="18" t="s">
        <v>69</v>
      </c>
      <c r="O25" s="30">
        <f>SUM(O44,O63)</f>
        <v>20537</v>
      </c>
      <c r="P25" s="30">
        <f>SUM(P44,P63)</f>
        <v>20537</v>
      </c>
      <c r="Q25" s="68" t="s">
        <v>100</v>
      </c>
      <c r="R25" s="68" t="s">
        <v>100</v>
      </c>
      <c r="S25" s="68" t="s">
        <v>100</v>
      </c>
      <c r="T25" s="68" t="s">
        <v>100</v>
      </c>
    </row>
    <row r="26" spans="1:20" ht="15.75" customHeight="1">
      <c r="A26" s="3"/>
      <c r="B26" s="18" t="s">
        <v>71</v>
      </c>
      <c r="C26" s="30">
        <f t="shared" si="12"/>
        <v>2696</v>
      </c>
      <c r="D26" s="30">
        <f t="shared" si="12"/>
        <v>3631</v>
      </c>
      <c r="E26" s="30">
        <f t="shared" si="12"/>
        <v>3778</v>
      </c>
      <c r="F26" s="48">
        <f t="shared" si="9"/>
        <v>147</v>
      </c>
      <c r="G26" s="47">
        <f t="shared" si="10"/>
        <v>4.048471495455797</v>
      </c>
      <c r="H26" s="46">
        <f t="shared" si="11"/>
        <v>0.4627531754205287</v>
      </c>
      <c r="I26" s="46">
        <f t="shared" si="11"/>
        <v>0.5989130165851566</v>
      </c>
      <c r="J26" s="46">
        <f t="shared" si="11"/>
        <v>0.5984267933004077</v>
      </c>
      <c r="M26" s="8"/>
      <c r="N26" s="18" t="s">
        <v>99</v>
      </c>
      <c r="O26" s="30">
        <f>SUM(O45,O64)</f>
        <v>1128</v>
      </c>
      <c r="P26" s="30">
        <f>SUM(P45,P64)</f>
        <v>967</v>
      </c>
      <c r="Q26" s="30">
        <f>SUM(Q45,Q64)</f>
        <v>24</v>
      </c>
      <c r="R26" s="30">
        <f>SUM(R45,R64)</f>
        <v>12</v>
      </c>
      <c r="S26" s="30">
        <f>SUM(S45,S64)</f>
        <v>75</v>
      </c>
      <c r="T26" s="30">
        <f>SUM(T45,T64)</f>
        <v>35</v>
      </c>
    </row>
    <row r="27" spans="1:20" ht="15.75" customHeight="1">
      <c r="A27" s="8"/>
      <c r="B27" s="18" t="s">
        <v>70</v>
      </c>
      <c r="C27" s="30">
        <f t="shared" si="12"/>
        <v>128237</v>
      </c>
      <c r="D27" s="30">
        <f t="shared" si="12"/>
        <v>143948</v>
      </c>
      <c r="E27" s="30">
        <f t="shared" si="12"/>
        <v>163515</v>
      </c>
      <c r="F27" s="48">
        <f t="shared" si="9"/>
        <v>19567</v>
      </c>
      <c r="G27" s="47">
        <f t="shared" si="10"/>
        <v>13.593103064995693</v>
      </c>
      <c r="H27" s="46">
        <f t="shared" si="11"/>
        <v>22.01115688293855</v>
      </c>
      <c r="I27" s="46">
        <f t="shared" si="11"/>
        <v>23.743412534122868</v>
      </c>
      <c r="J27" s="46">
        <f t="shared" si="11"/>
        <v>25.9004121510101</v>
      </c>
      <c r="M27" s="8"/>
      <c r="N27" s="18"/>
      <c r="O27" s="32"/>
      <c r="P27" s="32"/>
      <c r="Q27" s="32"/>
      <c r="R27" s="32"/>
      <c r="S27" s="32"/>
      <c r="T27" s="32"/>
    </row>
    <row r="28" spans="1:20" ht="15.75" customHeight="1">
      <c r="A28" s="8"/>
      <c r="B28" s="18" t="s">
        <v>69</v>
      </c>
      <c r="C28" s="30">
        <f t="shared" si="12"/>
        <v>19790</v>
      </c>
      <c r="D28" s="30">
        <f t="shared" si="12"/>
        <v>19966</v>
      </c>
      <c r="E28" s="30">
        <f t="shared" si="12"/>
        <v>20537</v>
      </c>
      <c r="F28" s="48">
        <f t="shared" si="9"/>
        <v>571</v>
      </c>
      <c r="G28" s="47">
        <f t="shared" si="10"/>
        <v>2.8598617650005007</v>
      </c>
      <c r="H28" s="46">
        <f t="shared" si="11"/>
        <v>3.3968417439066254</v>
      </c>
      <c r="I28" s="46">
        <f t="shared" si="11"/>
        <v>3.293279341542065</v>
      </c>
      <c r="J28" s="46">
        <f t="shared" si="11"/>
        <v>3.253015101643852</v>
      </c>
      <c r="M28" s="193" t="s">
        <v>3</v>
      </c>
      <c r="N28" s="194"/>
      <c r="O28" s="22">
        <f aca="true" t="shared" si="14" ref="O28:T28">SUM(O30:O45)</f>
        <v>356828</v>
      </c>
      <c r="P28" s="22">
        <f t="shared" si="14"/>
        <v>259503</v>
      </c>
      <c r="Q28" s="22">
        <f t="shared" si="14"/>
        <v>28098</v>
      </c>
      <c r="R28" s="22">
        <f t="shared" si="14"/>
        <v>17764</v>
      </c>
      <c r="S28" s="22">
        <f t="shared" si="14"/>
        <v>43698</v>
      </c>
      <c r="T28" s="22">
        <f t="shared" si="14"/>
        <v>7756</v>
      </c>
    </row>
    <row r="29" spans="1:20" ht="15.75" customHeight="1">
      <c r="A29" s="8"/>
      <c r="B29" s="18"/>
      <c r="C29" s="32"/>
      <c r="D29" s="32"/>
      <c r="E29" s="32"/>
      <c r="F29" s="32"/>
      <c r="G29" s="32"/>
      <c r="H29" s="32"/>
      <c r="I29" s="32"/>
      <c r="J29" s="32"/>
      <c r="M29" s="8"/>
      <c r="N29" s="18"/>
      <c r="O29" s="32"/>
      <c r="P29" s="32"/>
      <c r="Q29" s="32"/>
      <c r="R29" s="32"/>
      <c r="S29" s="32"/>
      <c r="T29" s="32"/>
    </row>
    <row r="30" spans="1:20" ht="15.75" customHeight="1">
      <c r="A30" s="215" t="s">
        <v>68</v>
      </c>
      <c r="B30" s="216"/>
      <c r="C30" s="30">
        <f>SUM(C53,C76)</f>
        <v>517</v>
      </c>
      <c r="D30" s="30">
        <f>SUM(D53,D76)</f>
        <v>802</v>
      </c>
      <c r="E30" s="30">
        <f>SUM(E53,E76)</f>
        <v>1128</v>
      </c>
      <c r="F30" s="48">
        <f>E30-D30</f>
        <v>326</v>
      </c>
      <c r="G30" s="47">
        <f>100*F30/D30</f>
        <v>40.64837905236908</v>
      </c>
      <c r="H30" s="46">
        <f>100*C30/C$9</f>
        <v>0.0887401304497082</v>
      </c>
      <c r="I30" s="46">
        <f>100*D30/D$9</f>
        <v>0.13228538675331744</v>
      </c>
      <c r="J30" s="46">
        <f>100*E30/E$9</f>
        <v>0.1786726900060508</v>
      </c>
      <c r="M30" s="8"/>
      <c r="N30" s="18" t="s">
        <v>83</v>
      </c>
      <c r="O30" s="30">
        <v>15712</v>
      </c>
      <c r="P30" s="30">
        <v>948</v>
      </c>
      <c r="Q30" s="30">
        <v>115</v>
      </c>
      <c r="R30" s="30">
        <v>204</v>
      </c>
      <c r="S30" s="30">
        <v>13208</v>
      </c>
      <c r="T30" s="30">
        <v>1234</v>
      </c>
    </row>
    <row r="31" spans="1:20" ht="15.75" customHeight="1">
      <c r="A31" s="9"/>
      <c r="B31" s="18"/>
      <c r="C31" s="32"/>
      <c r="D31" s="32"/>
      <c r="E31" s="32"/>
      <c r="F31" s="32"/>
      <c r="G31" s="32"/>
      <c r="H31" s="32"/>
      <c r="I31" s="32"/>
      <c r="J31" s="32"/>
      <c r="M31" s="8"/>
      <c r="N31" s="18" t="s">
        <v>82</v>
      </c>
      <c r="O31" s="30">
        <v>738</v>
      </c>
      <c r="P31" s="30">
        <v>369</v>
      </c>
      <c r="Q31" s="30">
        <v>36</v>
      </c>
      <c r="R31" s="30">
        <v>57</v>
      </c>
      <c r="S31" s="30">
        <v>257</v>
      </c>
      <c r="T31" s="31">
        <v>19</v>
      </c>
    </row>
    <row r="32" spans="1:20" ht="15.75" customHeight="1">
      <c r="A32" s="56" t="s">
        <v>3</v>
      </c>
      <c r="B32" s="55"/>
      <c r="C32" s="22">
        <f>SUM(C34,C39,C44,C53)</f>
        <v>331010</v>
      </c>
      <c r="D32" s="22">
        <f>SUM(D34,D39,D44,D53)</f>
        <v>341329</v>
      </c>
      <c r="E32" s="22">
        <f>SUM(E34,E39,E44,E53)</f>
        <v>356828</v>
      </c>
      <c r="F32" s="54">
        <f>E32-D32</f>
        <v>15499</v>
      </c>
      <c r="G32" s="53">
        <f>100*F32/D32</f>
        <v>4.540780302874939</v>
      </c>
      <c r="H32" s="52">
        <f>100*C32/C$32</f>
        <v>100</v>
      </c>
      <c r="I32" s="52">
        <f>100*D32/D$32</f>
        <v>100</v>
      </c>
      <c r="J32" s="52">
        <f>100*E32/E$32</f>
        <v>100</v>
      </c>
      <c r="M32" s="8"/>
      <c r="N32" s="18" t="s">
        <v>81</v>
      </c>
      <c r="O32" s="30">
        <v>3260</v>
      </c>
      <c r="P32" s="30">
        <v>1435</v>
      </c>
      <c r="Q32" s="30">
        <v>94</v>
      </c>
      <c r="R32" s="30">
        <v>265</v>
      </c>
      <c r="S32" s="30">
        <v>1234</v>
      </c>
      <c r="T32" s="31">
        <v>232</v>
      </c>
    </row>
    <row r="33" spans="1:20" ht="15.75" customHeight="1">
      <c r="A33" s="3"/>
      <c r="B33" s="18"/>
      <c r="C33" s="32"/>
      <c r="D33" s="32"/>
      <c r="E33" s="32"/>
      <c r="F33" s="32"/>
      <c r="G33" s="32"/>
      <c r="H33" s="32"/>
      <c r="I33" s="32"/>
      <c r="J33" s="32"/>
      <c r="M33" s="8"/>
      <c r="N33" s="18" t="s">
        <v>79</v>
      </c>
      <c r="O33" s="30">
        <v>378</v>
      </c>
      <c r="P33" s="30">
        <v>314</v>
      </c>
      <c r="Q33" s="30">
        <v>48</v>
      </c>
      <c r="R33" s="30">
        <v>3</v>
      </c>
      <c r="S33" s="30">
        <v>12</v>
      </c>
      <c r="T33" s="31">
        <v>1</v>
      </c>
    </row>
    <row r="34" spans="1:20" ht="15.75" customHeight="1">
      <c r="A34" s="215" t="s">
        <v>84</v>
      </c>
      <c r="B34" s="216"/>
      <c r="C34" s="30">
        <f>SUM(C35:C37)</f>
        <v>27671</v>
      </c>
      <c r="D34" s="30">
        <f>SUM(D35:D37)</f>
        <v>22049</v>
      </c>
      <c r="E34" s="30">
        <f>SUM(E35:E37)</f>
        <v>19710</v>
      </c>
      <c r="F34" s="48">
        <f>E34-D34</f>
        <v>-2339</v>
      </c>
      <c r="G34" s="47">
        <f>100*F34/D34</f>
        <v>-10.60819084765749</v>
      </c>
      <c r="H34" s="46">
        <f aca="true" t="shared" si="15" ref="H34:J37">100*C34/C$32</f>
        <v>8.359566176248451</v>
      </c>
      <c r="I34" s="46">
        <f t="shared" si="15"/>
        <v>6.459749977294633</v>
      </c>
      <c r="J34" s="46">
        <f t="shared" si="15"/>
        <v>5.523669667178584</v>
      </c>
      <c r="M34" s="8"/>
      <c r="N34" s="18" t="s">
        <v>78</v>
      </c>
      <c r="O34" s="30">
        <v>55180</v>
      </c>
      <c r="P34" s="30">
        <v>37490</v>
      </c>
      <c r="Q34" s="30">
        <v>5618</v>
      </c>
      <c r="R34" s="30">
        <v>4138</v>
      </c>
      <c r="S34" s="30">
        <v>6623</v>
      </c>
      <c r="T34" s="30">
        <v>1310</v>
      </c>
    </row>
    <row r="35" spans="1:20" ht="15.75" customHeight="1">
      <c r="A35" s="8"/>
      <c r="B35" s="18" t="s">
        <v>83</v>
      </c>
      <c r="C35" s="30">
        <v>21458</v>
      </c>
      <c r="D35" s="30">
        <v>17288</v>
      </c>
      <c r="E35" s="30">
        <v>15712</v>
      </c>
      <c r="F35" s="48">
        <f>E35-D35</f>
        <v>-1576</v>
      </c>
      <c r="G35" s="47">
        <f>100*F35/D35</f>
        <v>-9.11614993058769</v>
      </c>
      <c r="H35" s="46">
        <f t="shared" si="15"/>
        <v>6.4825836077459895</v>
      </c>
      <c r="I35" s="46">
        <f t="shared" si="15"/>
        <v>5.064908050590486</v>
      </c>
      <c r="J35" s="46">
        <f t="shared" si="15"/>
        <v>4.403241898057328</v>
      </c>
      <c r="M35" s="8"/>
      <c r="N35" s="18"/>
      <c r="O35" s="32"/>
      <c r="P35" s="32"/>
      <c r="Q35" s="32"/>
      <c r="R35" s="32"/>
      <c r="S35" s="32"/>
      <c r="T35" s="32"/>
    </row>
    <row r="36" spans="1:20" ht="15.75" customHeight="1">
      <c r="A36" s="8"/>
      <c r="B36" s="18" t="s">
        <v>82</v>
      </c>
      <c r="C36" s="30">
        <v>1144</v>
      </c>
      <c r="D36" s="30">
        <v>813</v>
      </c>
      <c r="E36" s="30">
        <v>738</v>
      </c>
      <c r="F36" s="48">
        <f>E36-D36</f>
        <v>-75</v>
      </c>
      <c r="G36" s="47">
        <f>100*F36/D36</f>
        <v>-9.22509225092251</v>
      </c>
      <c r="H36" s="46">
        <f t="shared" si="15"/>
        <v>0.3456088939911181</v>
      </c>
      <c r="I36" s="46">
        <f t="shared" si="15"/>
        <v>0.2381866176035438</v>
      </c>
      <c r="J36" s="46">
        <f t="shared" si="15"/>
        <v>0.20682233457015706</v>
      </c>
      <c r="M36" s="8"/>
      <c r="N36" s="18" t="s">
        <v>77</v>
      </c>
      <c r="O36" s="30">
        <v>81093</v>
      </c>
      <c r="P36" s="30">
        <v>62222</v>
      </c>
      <c r="Q36" s="30">
        <v>7117</v>
      </c>
      <c r="R36" s="30">
        <v>3513</v>
      </c>
      <c r="S36" s="30">
        <v>6436</v>
      </c>
      <c r="T36" s="31">
        <v>1804</v>
      </c>
    </row>
    <row r="37" spans="1:20" ht="15.75" customHeight="1">
      <c r="A37" s="3"/>
      <c r="B37" s="18" t="s">
        <v>81</v>
      </c>
      <c r="C37" s="30">
        <v>5069</v>
      </c>
      <c r="D37" s="30">
        <v>3948</v>
      </c>
      <c r="E37" s="30">
        <v>3260</v>
      </c>
      <c r="F37" s="48">
        <f>E37-D37</f>
        <v>-688</v>
      </c>
      <c r="G37" s="47">
        <f>100*F37/D37</f>
        <v>-17.426545086119553</v>
      </c>
      <c r="H37" s="46">
        <f t="shared" si="15"/>
        <v>1.531373674511344</v>
      </c>
      <c r="I37" s="46">
        <f t="shared" si="15"/>
        <v>1.1566553091006038</v>
      </c>
      <c r="J37" s="46">
        <f t="shared" si="15"/>
        <v>0.9136054345511002</v>
      </c>
      <c r="M37" s="8"/>
      <c r="N37" s="18" t="s">
        <v>75</v>
      </c>
      <c r="O37" s="30">
        <v>2677</v>
      </c>
      <c r="P37" s="30">
        <v>2667</v>
      </c>
      <c r="Q37" s="30">
        <v>10</v>
      </c>
      <c r="R37" s="68" t="s">
        <v>100</v>
      </c>
      <c r="S37" s="68" t="s">
        <v>100</v>
      </c>
      <c r="T37" s="68" t="s">
        <v>100</v>
      </c>
    </row>
    <row r="38" spans="1:20" ht="15.75" customHeight="1">
      <c r="A38" s="8"/>
      <c r="B38" s="18"/>
      <c r="C38" s="32"/>
      <c r="D38" s="32"/>
      <c r="E38" s="32"/>
      <c r="F38" s="32"/>
      <c r="G38" s="32"/>
      <c r="H38" s="32"/>
      <c r="I38" s="32"/>
      <c r="J38" s="32"/>
      <c r="M38" s="8"/>
      <c r="N38" s="18" t="s">
        <v>74</v>
      </c>
      <c r="O38" s="30">
        <v>28466</v>
      </c>
      <c r="P38" s="30">
        <v>25781</v>
      </c>
      <c r="Q38" s="30">
        <v>1284</v>
      </c>
      <c r="R38" s="30">
        <v>267</v>
      </c>
      <c r="S38" s="30">
        <v>1072</v>
      </c>
      <c r="T38" s="30">
        <v>62</v>
      </c>
    </row>
    <row r="39" spans="1:20" ht="15.75" customHeight="1">
      <c r="A39" s="215" t="s">
        <v>80</v>
      </c>
      <c r="B39" s="216"/>
      <c r="C39" s="30">
        <f>SUM(C40:C42)</f>
        <v>123106</v>
      </c>
      <c r="D39" s="30">
        <f>SUM(D40:D42)</f>
        <v>131448</v>
      </c>
      <c r="E39" s="30">
        <f>SUM(E40:E42)</f>
        <v>136651</v>
      </c>
      <c r="F39" s="48">
        <f>E39-D39</f>
        <v>5203</v>
      </c>
      <c r="G39" s="47">
        <f>100*F39/D39</f>
        <v>3.958219219767513</v>
      </c>
      <c r="H39" s="46">
        <f aca="true" t="shared" si="16" ref="H39:J42">100*C39/C$32</f>
        <v>37.19102141929247</v>
      </c>
      <c r="I39" s="46">
        <f t="shared" si="16"/>
        <v>38.51064515467481</v>
      </c>
      <c r="J39" s="46">
        <f t="shared" si="16"/>
        <v>38.29604179044245</v>
      </c>
      <c r="M39" s="8"/>
      <c r="N39" s="18" t="s">
        <v>73</v>
      </c>
      <c r="O39" s="30">
        <v>69894</v>
      </c>
      <c r="P39" s="30">
        <v>46629</v>
      </c>
      <c r="Q39" s="30">
        <v>7788</v>
      </c>
      <c r="R39" s="30">
        <v>5422</v>
      </c>
      <c r="S39" s="30">
        <v>7893</v>
      </c>
      <c r="T39" s="30">
        <v>2162</v>
      </c>
    </row>
    <row r="40" spans="1:20" ht="15.75" customHeight="1">
      <c r="A40" s="8"/>
      <c r="B40" s="18" t="s">
        <v>79</v>
      </c>
      <c r="C40" s="30">
        <v>312</v>
      </c>
      <c r="D40" s="30">
        <v>315</v>
      </c>
      <c r="E40" s="30">
        <v>378</v>
      </c>
      <c r="F40" s="48">
        <f>E40-D40</f>
        <v>63</v>
      </c>
      <c r="G40" s="47">
        <f>100*F40/D40</f>
        <v>20</v>
      </c>
      <c r="H40" s="46">
        <f t="shared" si="16"/>
        <v>0.09425697108848675</v>
      </c>
      <c r="I40" s="46">
        <f t="shared" si="16"/>
        <v>0.09228632785377158</v>
      </c>
      <c r="J40" s="46">
        <f t="shared" si="16"/>
        <v>0.10593339087739752</v>
      </c>
      <c r="M40" s="8"/>
      <c r="N40" s="18" t="s">
        <v>72</v>
      </c>
      <c r="O40" s="30">
        <v>8040</v>
      </c>
      <c r="P40" s="30">
        <v>7253</v>
      </c>
      <c r="Q40" s="30">
        <v>345</v>
      </c>
      <c r="R40" s="30">
        <v>74</v>
      </c>
      <c r="S40" s="30">
        <v>354</v>
      </c>
      <c r="T40" s="30">
        <v>14</v>
      </c>
    </row>
    <row r="41" spans="1:20" ht="15.75" customHeight="1">
      <c r="A41" s="8"/>
      <c r="B41" s="18" t="s">
        <v>78</v>
      </c>
      <c r="C41" s="30">
        <v>45900</v>
      </c>
      <c r="D41" s="30">
        <v>47234</v>
      </c>
      <c r="E41" s="30">
        <v>55180</v>
      </c>
      <c r="F41" s="48">
        <f>E41-D41</f>
        <v>7946</v>
      </c>
      <c r="G41" s="47">
        <f>100*F41/D41</f>
        <v>16.822627768133124</v>
      </c>
      <c r="H41" s="46">
        <f t="shared" si="16"/>
        <v>13.866650554363916</v>
      </c>
      <c r="I41" s="46">
        <f t="shared" si="16"/>
        <v>13.838261618555704</v>
      </c>
      <c r="J41" s="46">
        <f t="shared" si="16"/>
        <v>15.464033091573532</v>
      </c>
      <c r="M41" s="8"/>
      <c r="N41" s="18"/>
      <c r="O41" s="32"/>
      <c r="P41" s="32"/>
      <c r="Q41" s="32"/>
      <c r="R41" s="32"/>
      <c r="S41" s="32"/>
      <c r="T41" s="32"/>
    </row>
    <row r="42" spans="1:20" ht="15.75" customHeight="1">
      <c r="A42" s="8"/>
      <c r="B42" s="18" t="s">
        <v>77</v>
      </c>
      <c r="C42" s="30">
        <v>76894</v>
      </c>
      <c r="D42" s="30">
        <v>83899</v>
      </c>
      <c r="E42" s="30">
        <v>81093</v>
      </c>
      <c r="F42" s="48">
        <f>E42-D42</f>
        <v>-2806</v>
      </c>
      <c r="G42" s="47">
        <f>100*F42/D42</f>
        <v>-3.344497550626348</v>
      </c>
      <c r="H42" s="46">
        <f t="shared" si="16"/>
        <v>23.230113893840066</v>
      </c>
      <c r="I42" s="46">
        <f t="shared" si="16"/>
        <v>24.58009720826534</v>
      </c>
      <c r="J42" s="46">
        <f t="shared" si="16"/>
        <v>22.726075307991525</v>
      </c>
      <c r="M42" s="8"/>
      <c r="N42" s="18" t="s">
        <v>71</v>
      </c>
      <c r="O42" s="30">
        <v>2221</v>
      </c>
      <c r="P42" s="30">
        <v>978</v>
      </c>
      <c r="Q42" s="30">
        <v>639</v>
      </c>
      <c r="R42" s="30">
        <v>159</v>
      </c>
      <c r="S42" s="30">
        <v>424</v>
      </c>
      <c r="T42" s="30">
        <v>21</v>
      </c>
    </row>
    <row r="43" spans="1:20" ht="15.75" customHeight="1">
      <c r="A43" s="8"/>
      <c r="B43" s="18"/>
      <c r="C43" s="32"/>
      <c r="D43" s="32"/>
      <c r="E43" s="32"/>
      <c r="F43" s="32"/>
      <c r="G43" s="32"/>
      <c r="H43" s="32"/>
      <c r="I43" s="32"/>
      <c r="J43" s="32"/>
      <c r="M43" s="8"/>
      <c r="N43" s="18" t="s">
        <v>70</v>
      </c>
      <c r="O43" s="30">
        <v>72532</v>
      </c>
      <c r="P43" s="30">
        <v>56863</v>
      </c>
      <c r="Q43" s="30">
        <v>4988</v>
      </c>
      <c r="R43" s="30">
        <v>3654</v>
      </c>
      <c r="S43" s="30">
        <v>6130</v>
      </c>
      <c r="T43" s="30">
        <v>894</v>
      </c>
    </row>
    <row r="44" spans="1:20" ht="15.75" customHeight="1">
      <c r="A44" s="215" t="s">
        <v>76</v>
      </c>
      <c r="B44" s="216"/>
      <c r="C44" s="30">
        <f>SUM(C45:C51)</f>
        <v>179982</v>
      </c>
      <c r="D44" s="30">
        <f>SUM(D45:D51)</f>
        <v>187405</v>
      </c>
      <c r="E44" s="30">
        <f>SUM(E45:E51)</f>
        <v>199847</v>
      </c>
      <c r="F44" s="48">
        <f aca="true" t="shared" si="17" ref="F44:F51">E44-D44</f>
        <v>12442</v>
      </c>
      <c r="G44" s="47">
        <f aca="true" t="shared" si="18" ref="G44:G51">100*F44/D44</f>
        <v>6.6390971425522265</v>
      </c>
      <c r="H44" s="46">
        <f aca="true" t="shared" si="19" ref="H44:J51">100*C44/C$32</f>
        <v>54.373583879641096</v>
      </c>
      <c r="I44" s="46">
        <f t="shared" si="19"/>
        <v>54.904505623606546</v>
      </c>
      <c r="J44" s="46">
        <f t="shared" si="19"/>
        <v>56.00653536157476</v>
      </c>
      <c r="M44" s="8"/>
      <c r="N44" s="18" t="s">
        <v>69</v>
      </c>
      <c r="O44" s="30">
        <v>16017</v>
      </c>
      <c r="P44" s="30">
        <v>16017</v>
      </c>
      <c r="Q44" s="68" t="s">
        <v>100</v>
      </c>
      <c r="R44" s="68" t="s">
        <v>100</v>
      </c>
      <c r="S44" s="68" t="s">
        <v>100</v>
      </c>
      <c r="T44" s="68" t="s">
        <v>100</v>
      </c>
    </row>
    <row r="45" spans="1:20" ht="15.75" customHeight="1">
      <c r="A45" s="8"/>
      <c r="B45" s="49" t="s">
        <v>75</v>
      </c>
      <c r="C45" s="30">
        <v>2354</v>
      </c>
      <c r="D45" s="30">
        <v>2280</v>
      </c>
      <c r="E45" s="30">
        <v>2677</v>
      </c>
      <c r="F45" s="48">
        <f t="shared" si="17"/>
        <v>397</v>
      </c>
      <c r="G45" s="47">
        <f t="shared" si="18"/>
        <v>17.412280701754387</v>
      </c>
      <c r="H45" s="46">
        <f t="shared" si="19"/>
        <v>0.7111567626355699</v>
      </c>
      <c r="I45" s="46">
        <f t="shared" si="19"/>
        <v>0.66797723017968</v>
      </c>
      <c r="J45" s="46">
        <f t="shared" si="19"/>
        <v>0.7502213951819925</v>
      </c>
      <c r="M45" s="8"/>
      <c r="N45" s="18" t="s">
        <v>99</v>
      </c>
      <c r="O45" s="30">
        <v>620</v>
      </c>
      <c r="P45" s="30">
        <v>537</v>
      </c>
      <c r="Q45" s="30">
        <v>16</v>
      </c>
      <c r="R45" s="30">
        <v>8</v>
      </c>
      <c r="S45" s="30">
        <v>55</v>
      </c>
      <c r="T45" s="31">
        <v>3</v>
      </c>
    </row>
    <row r="46" spans="1:20" ht="15.75" customHeight="1">
      <c r="A46" s="8"/>
      <c r="B46" s="18" t="s">
        <v>74</v>
      </c>
      <c r="C46" s="30">
        <v>28793</v>
      </c>
      <c r="D46" s="30">
        <v>28122</v>
      </c>
      <c r="E46" s="30">
        <v>28466</v>
      </c>
      <c r="F46" s="48">
        <f t="shared" si="17"/>
        <v>344</v>
      </c>
      <c r="G46" s="47">
        <f t="shared" si="18"/>
        <v>1.2232415902140672</v>
      </c>
      <c r="H46" s="46">
        <f t="shared" si="19"/>
        <v>8.698528745355125</v>
      </c>
      <c r="I46" s="46">
        <f t="shared" si="19"/>
        <v>8.238971783821475</v>
      </c>
      <c r="J46" s="46">
        <f t="shared" si="19"/>
        <v>7.977512975439147</v>
      </c>
      <c r="M46" s="8"/>
      <c r="N46" s="18"/>
      <c r="O46" s="32"/>
      <c r="P46" s="32"/>
      <c r="Q46" s="32"/>
      <c r="R46" s="32"/>
      <c r="S46" s="32"/>
      <c r="T46" s="32"/>
    </row>
    <row r="47" spans="1:20" ht="15.75" customHeight="1">
      <c r="A47" s="8"/>
      <c r="B47" s="18" t="s">
        <v>73</v>
      </c>
      <c r="C47" s="30">
        <v>65636</v>
      </c>
      <c r="D47" s="30">
        <v>66381</v>
      </c>
      <c r="E47" s="30">
        <v>69894</v>
      </c>
      <c r="F47" s="48">
        <f t="shared" si="17"/>
        <v>3513</v>
      </c>
      <c r="G47" s="47">
        <f t="shared" si="18"/>
        <v>5.29217697835224</v>
      </c>
      <c r="H47" s="46">
        <f t="shared" si="19"/>
        <v>19.829008187063835</v>
      </c>
      <c r="I47" s="46">
        <f t="shared" si="19"/>
        <v>19.44780548971813</v>
      </c>
      <c r="J47" s="46">
        <f t="shared" si="19"/>
        <v>19.587588417949263</v>
      </c>
      <c r="M47" s="56" t="s">
        <v>4</v>
      </c>
      <c r="N47" s="55"/>
      <c r="O47" s="22">
        <f aca="true" t="shared" si="20" ref="O47:T47">SUM(O49:O64)</f>
        <v>274494</v>
      </c>
      <c r="P47" s="22">
        <f t="shared" si="20"/>
        <v>208194</v>
      </c>
      <c r="Q47" s="22">
        <f t="shared" si="20"/>
        <v>8330</v>
      </c>
      <c r="R47" s="22">
        <f t="shared" si="20"/>
        <v>3704</v>
      </c>
      <c r="S47" s="22">
        <f t="shared" si="20"/>
        <v>15515</v>
      </c>
      <c r="T47" s="22">
        <f t="shared" si="20"/>
        <v>38720</v>
      </c>
    </row>
    <row r="48" spans="1:20" ht="15.75" customHeight="1">
      <c r="A48" s="8"/>
      <c r="B48" s="18" t="s">
        <v>72</v>
      </c>
      <c r="C48" s="30">
        <v>8262</v>
      </c>
      <c r="D48" s="30">
        <v>8019</v>
      </c>
      <c r="E48" s="30">
        <v>8040</v>
      </c>
      <c r="F48" s="48">
        <f t="shared" si="17"/>
        <v>21</v>
      </c>
      <c r="G48" s="47">
        <f t="shared" si="18"/>
        <v>0.2618780396558174</v>
      </c>
      <c r="H48" s="46">
        <f t="shared" si="19"/>
        <v>2.4959970997855048</v>
      </c>
      <c r="I48" s="46">
        <f t="shared" si="19"/>
        <v>2.349346231934585</v>
      </c>
      <c r="J48" s="46">
        <f t="shared" si="19"/>
        <v>2.2531864091382965</v>
      </c>
      <c r="M48" s="8"/>
      <c r="N48" s="18"/>
      <c r="O48" s="65"/>
      <c r="P48" s="65"/>
      <c r="Q48" s="65"/>
      <c r="R48" s="65"/>
      <c r="S48" s="65"/>
      <c r="T48" s="65"/>
    </row>
    <row r="49" spans="1:20" ht="15.75" customHeight="1">
      <c r="A49" s="8"/>
      <c r="B49" s="18" t="s">
        <v>71</v>
      </c>
      <c r="C49" s="30">
        <v>1709</v>
      </c>
      <c r="D49" s="30">
        <v>2185</v>
      </c>
      <c r="E49" s="30">
        <v>2221</v>
      </c>
      <c r="F49" s="48">
        <f t="shared" si="17"/>
        <v>36</v>
      </c>
      <c r="G49" s="47">
        <f t="shared" si="18"/>
        <v>1.6475972540045767</v>
      </c>
      <c r="H49" s="46">
        <f t="shared" si="19"/>
        <v>0.5162986012507175</v>
      </c>
      <c r="I49" s="46">
        <f t="shared" si="19"/>
        <v>0.64014484558886</v>
      </c>
      <c r="J49" s="46">
        <f t="shared" si="19"/>
        <v>0.6224287331711637</v>
      </c>
      <c r="M49" s="8"/>
      <c r="N49" s="18" t="s">
        <v>83</v>
      </c>
      <c r="O49" s="5">
        <v>13326</v>
      </c>
      <c r="P49" s="5">
        <v>675</v>
      </c>
      <c r="Q49" s="5">
        <v>27</v>
      </c>
      <c r="R49" s="5">
        <v>21</v>
      </c>
      <c r="S49" s="5">
        <v>2538</v>
      </c>
      <c r="T49" s="6">
        <v>10056</v>
      </c>
    </row>
    <row r="50" spans="1:20" ht="15.75" customHeight="1">
      <c r="A50" s="8"/>
      <c r="B50" s="18" t="s">
        <v>70</v>
      </c>
      <c r="C50" s="30">
        <v>57205</v>
      </c>
      <c r="D50" s="30">
        <v>64617</v>
      </c>
      <c r="E50" s="30">
        <v>72532</v>
      </c>
      <c r="F50" s="48">
        <f t="shared" si="17"/>
        <v>7915</v>
      </c>
      <c r="G50" s="47">
        <f t="shared" si="18"/>
        <v>12.249098534441401</v>
      </c>
      <c r="H50" s="46">
        <f t="shared" si="19"/>
        <v>17.281955227938735</v>
      </c>
      <c r="I50" s="46">
        <f t="shared" si="19"/>
        <v>18.93100205373701</v>
      </c>
      <c r="J50" s="46">
        <f t="shared" si="19"/>
        <v>20.32688017756454</v>
      </c>
      <c r="M50" s="8"/>
      <c r="N50" s="18" t="s">
        <v>82</v>
      </c>
      <c r="O50" s="5">
        <v>266</v>
      </c>
      <c r="P50" s="5">
        <v>164</v>
      </c>
      <c r="Q50" s="5">
        <v>1</v>
      </c>
      <c r="R50" s="5">
        <v>1</v>
      </c>
      <c r="S50" s="5">
        <v>4</v>
      </c>
      <c r="T50" s="6">
        <v>95</v>
      </c>
    </row>
    <row r="51" spans="1:20" ht="15.75" customHeight="1">
      <c r="A51" s="8"/>
      <c r="B51" s="18" t="s">
        <v>69</v>
      </c>
      <c r="C51" s="30">
        <v>16023</v>
      </c>
      <c r="D51" s="30">
        <v>15801</v>
      </c>
      <c r="E51" s="30">
        <v>16017</v>
      </c>
      <c r="F51" s="48">
        <f t="shared" si="17"/>
        <v>216</v>
      </c>
      <c r="G51" s="47">
        <f t="shared" si="18"/>
        <v>1.367002088475413</v>
      </c>
      <c r="H51" s="46">
        <f t="shared" si="19"/>
        <v>4.840639255611613</v>
      </c>
      <c r="I51" s="46">
        <f t="shared" si="19"/>
        <v>4.629257988626809</v>
      </c>
      <c r="J51" s="46">
        <f t="shared" si="19"/>
        <v>4.48871725313036</v>
      </c>
      <c r="M51" s="8"/>
      <c r="N51" s="18" t="s">
        <v>81</v>
      </c>
      <c r="O51" s="5">
        <v>764</v>
      </c>
      <c r="P51" s="5">
        <v>131</v>
      </c>
      <c r="Q51" s="5">
        <v>12</v>
      </c>
      <c r="R51" s="5">
        <v>2</v>
      </c>
      <c r="S51" s="5">
        <v>59</v>
      </c>
      <c r="T51" s="6">
        <v>561</v>
      </c>
    </row>
    <row r="52" spans="1:20" ht="15.75" customHeight="1">
      <c r="A52" s="8"/>
      <c r="B52" s="18"/>
      <c r="C52" s="32"/>
      <c r="D52" s="32"/>
      <c r="E52" s="32"/>
      <c r="F52" s="32"/>
      <c r="G52" s="32"/>
      <c r="H52" s="32"/>
      <c r="I52" s="32"/>
      <c r="J52" s="32"/>
      <c r="M52" s="8"/>
      <c r="N52" s="18" t="s">
        <v>79</v>
      </c>
      <c r="O52" s="5">
        <v>98</v>
      </c>
      <c r="P52" s="5">
        <v>87</v>
      </c>
      <c r="Q52" s="5">
        <v>8</v>
      </c>
      <c r="R52" s="67" t="s">
        <v>100</v>
      </c>
      <c r="S52" s="67" t="s">
        <v>100</v>
      </c>
      <c r="T52" s="6">
        <v>3</v>
      </c>
    </row>
    <row r="53" spans="1:20" ht="15.75" customHeight="1">
      <c r="A53" s="215" t="s">
        <v>68</v>
      </c>
      <c r="B53" s="216"/>
      <c r="C53" s="30">
        <v>251</v>
      </c>
      <c r="D53" s="30">
        <v>427</v>
      </c>
      <c r="E53" s="30">
        <v>620</v>
      </c>
      <c r="F53" s="48">
        <f>E53-D53</f>
        <v>193</v>
      </c>
      <c r="G53" s="47">
        <f>100*F53/D53</f>
        <v>45.19906323185012</v>
      </c>
      <c r="H53" s="46">
        <f>100*C53/C$32</f>
        <v>0.07582852481798133</v>
      </c>
      <c r="I53" s="46">
        <f>100*D53/D$32</f>
        <v>0.12509924442400147</v>
      </c>
      <c r="J53" s="46">
        <f>100*E53/E$32</f>
        <v>0.173753180804197</v>
      </c>
      <c r="M53" s="8"/>
      <c r="N53" s="18" t="s">
        <v>78</v>
      </c>
      <c r="O53" s="5">
        <v>11444</v>
      </c>
      <c r="P53" s="5">
        <v>7254</v>
      </c>
      <c r="Q53" s="5">
        <v>1382</v>
      </c>
      <c r="R53" s="5">
        <v>39</v>
      </c>
      <c r="S53" s="5">
        <v>14</v>
      </c>
      <c r="T53" s="6">
        <v>2754</v>
      </c>
    </row>
    <row r="54" spans="1:20" ht="15.75" customHeight="1">
      <c r="A54" s="9"/>
      <c r="B54" s="18"/>
      <c r="C54" s="32"/>
      <c r="D54" s="32"/>
      <c r="E54" s="32"/>
      <c r="F54" s="32"/>
      <c r="G54" s="32"/>
      <c r="H54" s="32"/>
      <c r="I54" s="32"/>
      <c r="J54" s="32"/>
      <c r="M54" s="8"/>
      <c r="N54" s="18"/>
      <c r="O54" s="65"/>
      <c r="P54" s="65"/>
      <c r="Q54" s="65"/>
      <c r="R54" s="65"/>
      <c r="S54" s="65"/>
      <c r="T54" s="65"/>
    </row>
    <row r="55" spans="1:20" ht="15.75" customHeight="1">
      <c r="A55" s="56" t="s">
        <v>4</v>
      </c>
      <c r="B55" s="55"/>
      <c r="C55" s="22">
        <f>SUM(C57,C62,C67,C76)</f>
        <v>251590</v>
      </c>
      <c r="D55" s="22">
        <f>SUM(D57,D62,D67,D76)</f>
        <v>264936</v>
      </c>
      <c r="E55" s="22">
        <f>SUM(E57,E62,E67,E76)</f>
        <v>274494</v>
      </c>
      <c r="F55" s="54">
        <f>E55-D55</f>
        <v>9558</v>
      </c>
      <c r="G55" s="53">
        <f>100*F55/D55</f>
        <v>3.6076637376573966</v>
      </c>
      <c r="H55" s="52">
        <f>100*C55/C$55</f>
        <v>100</v>
      </c>
      <c r="I55" s="52">
        <f>100*D55/D$55</f>
        <v>100</v>
      </c>
      <c r="J55" s="52">
        <f>100*E55/E$55</f>
        <v>100</v>
      </c>
      <c r="M55" s="8"/>
      <c r="N55" s="18" t="s">
        <v>77</v>
      </c>
      <c r="O55" s="5">
        <v>63538</v>
      </c>
      <c r="P55" s="5">
        <v>49798</v>
      </c>
      <c r="Q55" s="5">
        <v>2067</v>
      </c>
      <c r="R55" s="5">
        <v>264</v>
      </c>
      <c r="S55" s="5">
        <v>3720</v>
      </c>
      <c r="T55" s="5">
        <v>7687</v>
      </c>
    </row>
    <row r="56" spans="1:20" ht="15.75" customHeight="1">
      <c r="A56" s="9"/>
      <c r="B56" s="18"/>
      <c r="C56" s="32"/>
      <c r="D56" s="32"/>
      <c r="E56" s="32"/>
      <c r="F56" s="32"/>
      <c r="G56" s="32"/>
      <c r="H56" s="32"/>
      <c r="I56" s="32"/>
      <c r="J56" s="32"/>
      <c r="M56" s="8"/>
      <c r="N56" s="18" t="s">
        <v>75</v>
      </c>
      <c r="O56" s="5">
        <v>382</v>
      </c>
      <c r="P56" s="5">
        <v>381</v>
      </c>
      <c r="Q56" s="5">
        <v>1</v>
      </c>
      <c r="R56" s="67" t="s">
        <v>100</v>
      </c>
      <c r="S56" s="67" t="s">
        <v>100</v>
      </c>
      <c r="T56" s="67" t="s">
        <v>100</v>
      </c>
    </row>
    <row r="57" spans="1:20" ht="15.75" customHeight="1">
      <c r="A57" s="215" t="s">
        <v>84</v>
      </c>
      <c r="B57" s="216"/>
      <c r="C57" s="30">
        <f>SUM(C58:C60)</f>
        <v>22405</v>
      </c>
      <c r="D57" s="30">
        <f>SUM(D58:D60)</f>
        <v>17055</v>
      </c>
      <c r="E57" s="30">
        <f>SUM(E58:E60)</f>
        <v>14356</v>
      </c>
      <c r="F57" s="48">
        <f>E57-D57</f>
        <v>-2699</v>
      </c>
      <c r="G57" s="47">
        <f>100*F57/D57</f>
        <v>-15.82527118147171</v>
      </c>
      <c r="H57" s="46">
        <f aca="true" t="shared" si="21" ref="H57:J60">100*C57/C$55</f>
        <v>8.905361898326642</v>
      </c>
      <c r="I57" s="46">
        <f t="shared" si="21"/>
        <v>6.437403750339705</v>
      </c>
      <c r="J57" s="46">
        <f t="shared" si="21"/>
        <v>5.229986812097897</v>
      </c>
      <c r="M57" s="8"/>
      <c r="N57" s="18" t="s">
        <v>74</v>
      </c>
      <c r="O57" s="5">
        <v>5931</v>
      </c>
      <c r="P57" s="5">
        <v>5445</v>
      </c>
      <c r="Q57" s="5">
        <v>206</v>
      </c>
      <c r="R57" s="5">
        <v>12</v>
      </c>
      <c r="S57" s="5">
        <v>42</v>
      </c>
      <c r="T57" s="6">
        <v>226</v>
      </c>
    </row>
    <row r="58" spans="1:20" ht="15.75" customHeight="1">
      <c r="A58" s="8"/>
      <c r="B58" s="18" t="s">
        <v>83</v>
      </c>
      <c r="C58" s="30">
        <v>21112</v>
      </c>
      <c r="D58" s="30">
        <v>15883</v>
      </c>
      <c r="E58" s="30">
        <v>13326</v>
      </c>
      <c r="F58" s="48">
        <f>E58-D58</f>
        <v>-2557</v>
      </c>
      <c r="G58" s="47">
        <f>100*F58/D58</f>
        <v>-16.098973745514073</v>
      </c>
      <c r="H58" s="46">
        <f t="shared" si="21"/>
        <v>8.391430502007234</v>
      </c>
      <c r="I58" s="46">
        <f t="shared" si="21"/>
        <v>5.9950327626294655</v>
      </c>
      <c r="J58" s="46">
        <f t="shared" si="21"/>
        <v>4.854750923517454</v>
      </c>
      <c r="M58" s="8"/>
      <c r="N58" s="18" t="s">
        <v>101</v>
      </c>
      <c r="O58" s="5">
        <v>71271</v>
      </c>
      <c r="P58" s="5">
        <v>50318</v>
      </c>
      <c r="Q58" s="5">
        <v>2750</v>
      </c>
      <c r="R58" s="5">
        <v>2278</v>
      </c>
      <c r="S58" s="5">
        <v>4289</v>
      </c>
      <c r="T58" s="6">
        <v>11634</v>
      </c>
    </row>
    <row r="59" spans="1:20" ht="15.75" customHeight="1">
      <c r="A59" s="8"/>
      <c r="B59" s="18" t="s">
        <v>82</v>
      </c>
      <c r="C59" s="30">
        <v>474</v>
      </c>
      <c r="D59" s="30">
        <v>348</v>
      </c>
      <c r="E59" s="30">
        <v>266</v>
      </c>
      <c r="F59" s="48">
        <f>E59-D59</f>
        <v>-82</v>
      </c>
      <c r="G59" s="47">
        <f>100*F59/D59</f>
        <v>-23.563218390804597</v>
      </c>
      <c r="H59" s="46">
        <f t="shared" si="21"/>
        <v>0.1884017647760245</v>
      </c>
      <c r="I59" s="46">
        <f t="shared" si="21"/>
        <v>0.1313524775794909</v>
      </c>
      <c r="J59" s="46">
        <f t="shared" si="21"/>
        <v>0.09690557899261915</v>
      </c>
      <c r="M59" s="8"/>
      <c r="N59" s="18" t="s">
        <v>72</v>
      </c>
      <c r="O59" s="5">
        <v>9906</v>
      </c>
      <c r="P59" s="5">
        <v>9557</v>
      </c>
      <c r="Q59" s="5">
        <v>65</v>
      </c>
      <c r="R59" s="5">
        <v>18</v>
      </c>
      <c r="S59" s="5">
        <v>175</v>
      </c>
      <c r="T59" s="6">
        <v>91</v>
      </c>
    </row>
    <row r="60" spans="1:20" ht="15.75" customHeight="1">
      <c r="A60" s="3"/>
      <c r="B60" s="18" t="s">
        <v>81</v>
      </c>
      <c r="C60" s="30">
        <v>819</v>
      </c>
      <c r="D60" s="30">
        <v>824</v>
      </c>
      <c r="E60" s="30">
        <v>764</v>
      </c>
      <c r="F60" s="48">
        <f>E60-D60</f>
        <v>-60</v>
      </c>
      <c r="G60" s="47">
        <f>100*F60/D60</f>
        <v>-7.281553398058253</v>
      </c>
      <c r="H60" s="46">
        <f t="shared" si="21"/>
        <v>0.3255296315433841</v>
      </c>
      <c r="I60" s="46">
        <f t="shared" si="21"/>
        <v>0.31101851013074855</v>
      </c>
      <c r="J60" s="46">
        <f t="shared" si="21"/>
        <v>0.2783303095878234</v>
      </c>
      <c r="M60" s="8"/>
      <c r="N60" s="18"/>
      <c r="O60" s="65"/>
      <c r="P60" s="65"/>
      <c r="Q60" s="65"/>
      <c r="R60" s="65"/>
      <c r="S60" s="65"/>
      <c r="T60" s="65"/>
    </row>
    <row r="61" spans="1:20" ht="15.75" customHeight="1">
      <c r="A61" s="8"/>
      <c r="B61" s="18"/>
      <c r="C61" s="32"/>
      <c r="D61" s="32"/>
      <c r="E61" s="32"/>
      <c r="F61" s="32"/>
      <c r="G61" s="32"/>
      <c r="H61" s="32"/>
      <c r="I61" s="32"/>
      <c r="J61" s="32"/>
      <c r="M61" s="8"/>
      <c r="N61" s="18" t="s">
        <v>71</v>
      </c>
      <c r="O61" s="5">
        <v>1557</v>
      </c>
      <c r="P61" s="5">
        <v>892</v>
      </c>
      <c r="Q61" s="5">
        <v>277</v>
      </c>
      <c r="R61" s="5">
        <v>23</v>
      </c>
      <c r="S61" s="5">
        <v>141</v>
      </c>
      <c r="T61" s="6">
        <v>224</v>
      </c>
    </row>
    <row r="62" spans="1:20" ht="15.75" customHeight="1">
      <c r="A62" s="215" t="s">
        <v>80</v>
      </c>
      <c r="B62" s="216"/>
      <c r="C62" s="30">
        <f>SUM(C63:C65)</f>
        <v>75491</v>
      </c>
      <c r="D62" s="30">
        <f>SUM(D63:D65)</f>
        <v>80586</v>
      </c>
      <c r="E62" s="30">
        <f>SUM(E63:E65)</f>
        <v>75080</v>
      </c>
      <c r="F62" s="48">
        <f>E62-D62</f>
        <v>-5506</v>
      </c>
      <c r="G62" s="47">
        <f>100*F62/D62</f>
        <v>-6.832452286997742</v>
      </c>
      <c r="H62" s="46">
        <f aca="true" t="shared" si="22" ref="H62:J65">100*C62/C$55</f>
        <v>30.00556460908621</v>
      </c>
      <c r="I62" s="46">
        <f t="shared" si="22"/>
        <v>30.417157351209347</v>
      </c>
      <c r="J62" s="46">
        <f t="shared" si="22"/>
        <v>27.352146130698667</v>
      </c>
      <c r="M62" s="8"/>
      <c r="N62" s="18" t="s">
        <v>70</v>
      </c>
      <c r="O62" s="5">
        <v>90983</v>
      </c>
      <c r="P62" s="5">
        <v>78542</v>
      </c>
      <c r="Q62" s="5">
        <v>1526</v>
      </c>
      <c r="R62" s="5">
        <v>1042</v>
      </c>
      <c r="S62" s="5">
        <v>4513</v>
      </c>
      <c r="T62" s="5">
        <v>5357</v>
      </c>
    </row>
    <row r="63" spans="1:20" ht="15.75" customHeight="1">
      <c r="A63" s="8"/>
      <c r="B63" s="18" t="s">
        <v>79</v>
      </c>
      <c r="C63" s="30">
        <v>80</v>
      </c>
      <c r="D63" s="30">
        <v>78</v>
      </c>
      <c r="E63" s="30">
        <v>98</v>
      </c>
      <c r="F63" s="48">
        <f>E63-D63</f>
        <v>20</v>
      </c>
      <c r="G63" s="47">
        <f>100*F63/D63</f>
        <v>25.641025641025642</v>
      </c>
      <c r="H63" s="46">
        <f t="shared" si="22"/>
        <v>0.03179776620692396</v>
      </c>
      <c r="I63" s="46">
        <f t="shared" si="22"/>
        <v>0.029441072560920375</v>
      </c>
      <c r="J63" s="46">
        <f t="shared" si="22"/>
        <v>0.03570205541833337</v>
      </c>
      <c r="M63" s="8"/>
      <c r="N63" s="18" t="s">
        <v>69</v>
      </c>
      <c r="O63" s="5">
        <v>4520</v>
      </c>
      <c r="P63" s="5">
        <v>4520</v>
      </c>
      <c r="Q63" s="67" t="s">
        <v>100</v>
      </c>
      <c r="R63" s="67" t="s">
        <v>100</v>
      </c>
      <c r="S63" s="67" t="s">
        <v>100</v>
      </c>
      <c r="T63" s="67" t="s">
        <v>100</v>
      </c>
    </row>
    <row r="64" spans="1:20" ht="15.75" customHeight="1">
      <c r="A64" s="8"/>
      <c r="B64" s="18" t="s">
        <v>78</v>
      </c>
      <c r="C64" s="30">
        <v>7966</v>
      </c>
      <c r="D64" s="30">
        <v>9110</v>
      </c>
      <c r="E64" s="30">
        <v>11444</v>
      </c>
      <c r="F64" s="48">
        <f>E64-D64</f>
        <v>2334</v>
      </c>
      <c r="G64" s="47">
        <f>100*F64/D64</f>
        <v>25.62019758507135</v>
      </c>
      <c r="H64" s="46">
        <f t="shared" si="22"/>
        <v>3.1662625700544536</v>
      </c>
      <c r="I64" s="46">
        <f t="shared" si="22"/>
        <v>3.4385662952562126</v>
      </c>
      <c r="J64" s="46">
        <f t="shared" si="22"/>
        <v>4.169125736810276</v>
      </c>
      <c r="M64" s="19"/>
      <c r="N64" s="20" t="s">
        <v>99</v>
      </c>
      <c r="O64" s="66">
        <v>508</v>
      </c>
      <c r="P64" s="66">
        <v>430</v>
      </c>
      <c r="Q64" s="66">
        <v>8</v>
      </c>
      <c r="R64" s="66">
        <v>4</v>
      </c>
      <c r="S64" s="66">
        <v>20</v>
      </c>
      <c r="T64" s="66">
        <v>32</v>
      </c>
    </row>
    <row r="65" spans="1:20" ht="15.75" customHeight="1">
      <c r="A65" s="8"/>
      <c r="B65" s="18" t="s">
        <v>77</v>
      </c>
      <c r="C65" s="30">
        <v>67445</v>
      </c>
      <c r="D65" s="30">
        <v>71398</v>
      </c>
      <c r="E65" s="30">
        <v>63538</v>
      </c>
      <c r="F65" s="48">
        <f>E65-D65</f>
        <v>-7860</v>
      </c>
      <c r="G65" s="47">
        <f>100*F65/D65</f>
        <v>-11.008711728619849</v>
      </c>
      <c r="H65" s="46">
        <f t="shared" si="22"/>
        <v>26.807504272824833</v>
      </c>
      <c r="I65" s="46">
        <f t="shared" si="22"/>
        <v>26.949149983392214</v>
      </c>
      <c r="J65" s="46">
        <f t="shared" si="22"/>
        <v>23.147318338470058</v>
      </c>
      <c r="M65" s="9" t="s">
        <v>98</v>
      </c>
      <c r="N65" s="8"/>
      <c r="O65" s="8"/>
      <c r="P65" s="8"/>
      <c r="Q65" s="8"/>
      <c r="R65" s="8"/>
      <c r="S65" s="5"/>
      <c r="T65" s="6"/>
    </row>
    <row r="66" spans="1:20" ht="15.75" customHeight="1">
      <c r="A66" s="8"/>
      <c r="B66" s="18"/>
      <c r="C66" s="32"/>
      <c r="D66" s="32"/>
      <c r="E66" s="32"/>
      <c r="F66" s="32"/>
      <c r="G66" s="32"/>
      <c r="H66" s="32"/>
      <c r="I66" s="32"/>
      <c r="J66" s="32"/>
      <c r="M66" s="9" t="s">
        <v>97</v>
      </c>
      <c r="N66" s="8"/>
      <c r="O66" s="8"/>
      <c r="P66" s="8"/>
      <c r="Q66" s="8"/>
      <c r="R66" s="8"/>
      <c r="S66" s="5"/>
      <c r="T66" s="6"/>
    </row>
    <row r="67" spans="1:20" ht="15.75" customHeight="1">
      <c r="A67" s="215" t="s">
        <v>76</v>
      </c>
      <c r="B67" s="216"/>
      <c r="C67" s="30">
        <f>SUM(C68:C74)</f>
        <v>153428</v>
      </c>
      <c r="D67" s="30">
        <f>SUM(D68:D74)</f>
        <v>166920</v>
      </c>
      <c r="E67" s="30">
        <f>SUM(E68:E74)</f>
        <v>184550</v>
      </c>
      <c r="F67" s="48">
        <f aca="true" t="shared" si="23" ref="F67:F74">E67-D67</f>
        <v>17630</v>
      </c>
      <c r="G67" s="47">
        <f aca="true" t="shared" si="24" ref="G67:G74">100*F67/D67</f>
        <v>10.561945842319673</v>
      </c>
      <c r="H67" s="46">
        <f aca="true" t="shared" si="25" ref="H67:J74">100*C67/C$55</f>
        <v>60.98334591994912</v>
      </c>
      <c r="I67" s="46">
        <f t="shared" si="25"/>
        <v>63.0038952803696</v>
      </c>
      <c r="J67" s="46">
        <f t="shared" si="25"/>
        <v>67.23279925972881</v>
      </c>
      <c r="M67" s="9" t="s">
        <v>54</v>
      </c>
      <c r="N67" s="8"/>
      <c r="O67" s="8"/>
      <c r="P67" s="8"/>
      <c r="Q67" s="8"/>
      <c r="R67" s="8"/>
      <c r="S67" s="8"/>
      <c r="T67" s="8"/>
    </row>
    <row r="68" spans="1:10" ht="15.75" customHeight="1">
      <c r="A68" s="8"/>
      <c r="B68" s="49" t="s">
        <v>75</v>
      </c>
      <c r="C68" s="30">
        <v>303</v>
      </c>
      <c r="D68" s="30">
        <v>303</v>
      </c>
      <c r="E68" s="30">
        <v>382</v>
      </c>
      <c r="F68" s="48">
        <f t="shared" si="23"/>
        <v>79</v>
      </c>
      <c r="G68" s="47">
        <f t="shared" si="24"/>
        <v>26.072607260726073</v>
      </c>
      <c r="H68" s="46">
        <f t="shared" si="25"/>
        <v>0.12043403950872451</v>
      </c>
      <c r="I68" s="46">
        <f t="shared" si="25"/>
        <v>0.11436724340972915</v>
      </c>
      <c r="J68" s="46">
        <f t="shared" si="25"/>
        <v>0.1391651547939117</v>
      </c>
    </row>
    <row r="69" spans="1:10" ht="15.75" customHeight="1">
      <c r="A69" s="8"/>
      <c r="B69" s="18" t="s">
        <v>74</v>
      </c>
      <c r="C69" s="30">
        <v>4821</v>
      </c>
      <c r="D69" s="30">
        <v>5129</v>
      </c>
      <c r="E69" s="30">
        <v>5931</v>
      </c>
      <c r="F69" s="48">
        <f t="shared" si="23"/>
        <v>802</v>
      </c>
      <c r="G69" s="47">
        <f t="shared" si="24"/>
        <v>15.636576330668746</v>
      </c>
      <c r="H69" s="46">
        <f t="shared" si="25"/>
        <v>1.9162128860447554</v>
      </c>
      <c r="I69" s="46">
        <f t="shared" si="25"/>
        <v>1.935939245704623</v>
      </c>
      <c r="J69" s="46">
        <f t="shared" si="25"/>
        <v>2.1607029661850534</v>
      </c>
    </row>
    <row r="70" spans="1:10" ht="15.75" customHeight="1">
      <c r="A70" s="8"/>
      <c r="B70" s="18" t="s">
        <v>73</v>
      </c>
      <c r="C70" s="30">
        <v>64103</v>
      </c>
      <c r="D70" s="30">
        <v>66654</v>
      </c>
      <c r="E70" s="30">
        <v>71271</v>
      </c>
      <c r="F70" s="48">
        <f t="shared" si="23"/>
        <v>4617</v>
      </c>
      <c r="G70" s="47">
        <f t="shared" si="24"/>
        <v>6.926816095058061</v>
      </c>
      <c r="H70" s="46">
        <f t="shared" si="25"/>
        <v>25.479152589530585</v>
      </c>
      <c r="I70" s="46">
        <f t="shared" si="25"/>
        <v>25.15852885225111</v>
      </c>
      <c r="J70" s="46">
        <f t="shared" si="25"/>
        <v>25.964501956326913</v>
      </c>
    </row>
    <row r="71" spans="1:10" ht="15.75" customHeight="1">
      <c r="A71" s="8"/>
      <c r="B71" s="18" t="s">
        <v>72</v>
      </c>
      <c r="C71" s="30">
        <v>8415</v>
      </c>
      <c r="D71" s="30">
        <v>9892</v>
      </c>
      <c r="E71" s="30">
        <v>9906</v>
      </c>
      <c r="F71" s="48">
        <f t="shared" si="23"/>
        <v>14</v>
      </c>
      <c r="G71" s="47">
        <f t="shared" si="24"/>
        <v>0.14152850788515972</v>
      </c>
      <c r="H71" s="46">
        <f t="shared" si="25"/>
        <v>3.3447275328908144</v>
      </c>
      <c r="I71" s="46">
        <f t="shared" si="25"/>
        <v>3.7337319201618504</v>
      </c>
      <c r="J71" s="46">
        <f t="shared" si="25"/>
        <v>3.6088220507552076</v>
      </c>
    </row>
    <row r="72" spans="1:10" ht="15.75" customHeight="1">
      <c r="A72" s="8"/>
      <c r="B72" s="18" t="s">
        <v>71</v>
      </c>
      <c r="C72" s="30">
        <v>987</v>
      </c>
      <c r="D72" s="30">
        <v>1446</v>
      </c>
      <c r="E72" s="30">
        <v>1557</v>
      </c>
      <c r="F72" s="48">
        <f t="shared" si="23"/>
        <v>111</v>
      </c>
      <c r="G72" s="47">
        <f t="shared" si="24"/>
        <v>7.676348547717843</v>
      </c>
      <c r="H72" s="46">
        <f t="shared" si="25"/>
        <v>0.3923049405779244</v>
      </c>
      <c r="I72" s="46">
        <f t="shared" si="25"/>
        <v>0.5457921913216777</v>
      </c>
      <c r="J72" s="46">
        <f t="shared" si="25"/>
        <v>0.5672255131259699</v>
      </c>
    </row>
    <row r="73" spans="1:10" ht="15.75" customHeight="1">
      <c r="A73" s="8"/>
      <c r="B73" s="18" t="s">
        <v>70</v>
      </c>
      <c r="C73" s="30">
        <v>71032</v>
      </c>
      <c r="D73" s="30">
        <v>79331</v>
      </c>
      <c r="E73" s="30">
        <v>90983</v>
      </c>
      <c r="F73" s="48">
        <f t="shared" si="23"/>
        <v>11652</v>
      </c>
      <c r="G73" s="47">
        <f t="shared" si="24"/>
        <v>14.687826952893573</v>
      </c>
      <c r="H73" s="46">
        <f t="shared" si="25"/>
        <v>28.233236615127787</v>
      </c>
      <c r="I73" s="46">
        <f t="shared" si="25"/>
        <v>29.943458042697106</v>
      </c>
      <c r="J73" s="46">
        <f t="shared" si="25"/>
        <v>33.14571538904311</v>
      </c>
    </row>
    <row r="74" spans="1:10" ht="15.75" customHeight="1">
      <c r="A74" s="8"/>
      <c r="B74" s="18" t="s">
        <v>69</v>
      </c>
      <c r="C74" s="30">
        <v>3767</v>
      </c>
      <c r="D74" s="30">
        <v>4165</v>
      </c>
      <c r="E74" s="30">
        <v>4520</v>
      </c>
      <c r="F74" s="48">
        <f t="shared" si="23"/>
        <v>355</v>
      </c>
      <c r="G74" s="47">
        <f t="shared" si="24"/>
        <v>8.523409363745499</v>
      </c>
      <c r="H74" s="46">
        <f t="shared" si="25"/>
        <v>1.4972773162685322</v>
      </c>
      <c r="I74" s="46">
        <f t="shared" si="25"/>
        <v>1.5720777848235046</v>
      </c>
      <c r="J74" s="46">
        <f t="shared" si="25"/>
        <v>1.6466662294986412</v>
      </c>
    </row>
    <row r="75" spans="1:10" ht="15.75" customHeight="1">
      <c r="A75" s="8"/>
      <c r="B75" s="18"/>
      <c r="C75" s="32"/>
      <c r="D75" s="32"/>
      <c r="E75" s="32"/>
      <c r="F75" s="32"/>
      <c r="G75" s="32"/>
      <c r="H75" s="32"/>
      <c r="I75" s="32"/>
      <c r="J75" s="32"/>
    </row>
    <row r="76" spans="1:10" ht="15.75" customHeight="1">
      <c r="A76" s="217" t="s">
        <v>68</v>
      </c>
      <c r="B76" s="218"/>
      <c r="C76" s="33">
        <v>266</v>
      </c>
      <c r="D76" s="33">
        <v>375</v>
      </c>
      <c r="E76" s="33">
        <v>508</v>
      </c>
      <c r="F76" s="43">
        <f>E76-D76</f>
        <v>133</v>
      </c>
      <c r="G76" s="42">
        <f>100*F76/D76</f>
        <v>35.46666666666667</v>
      </c>
      <c r="H76" s="41">
        <f>100*C76/C$55</f>
        <v>0.10572757263802218</v>
      </c>
      <c r="I76" s="41">
        <f>100*D76/D$55</f>
        <v>0.14154361808134794</v>
      </c>
      <c r="J76" s="41">
        <f>100*E76/E$55</f>
        <v>0.18506779747462604</v>
      </c>
    </row>
    <row r="77" spans="1:10" ht="15.75" customHeight="1">
      <c r="A77" s="8" t="s">
        <v>54</v>
      </c>
      <c r="B77" s="8"/>
      <c r="C77" s="8"/>
      <c r="D77" s="8"/>
      <c r="E77" s="8"/>
      <c r="F77" s="40"/>
      <c r="G77" s="40"/>
      <c r="H77" s="8"/>
      <c r="I77" s="8"/>
      <c r="J77" s="8"/>
    </row>
  </sheetData>
  <sheetProtection/>
  <mergeCells count="29">
    <mergeCell ref="A76:B76"/>
    <mergeCell ref="A44:B44"/>
    <mergeCell ref="A53:B53"/>
    <mergeCell ref="A57:B57"/>
    <mergeCell ref="A62:B62"/>
    <mergeCell ref="A67:B67"/>
    <mergeCell ref="A39:B39"/>
    <mergeCell ref="A9:B9"/>
    <mergeCell ref="A11:B11"/>
    <mergeCell ref="A16:B16"/>
    <mergeCell ref="A21:B21"/>
    <mergeCell ref="A30:B30"/>
    <mergeCell ref="A34:B34"/>
    <mergeCell ref="A3:J3"/>
    <mergeCell ref="F6:G7"/>
    <mergeCell ref="A4:J4"/>
    <mergeCell ref="C6:E7"/>
    <mergeCell ref="H6:J7"/>
    <mergeCell ref="A6:B8"/>
    <mergeCell ref="M9:N9"/>
    <mergeCell ref="M28:N28"/>
    <mergeCell ref="T6:T8"/>
    <mergeCell ref="S6:S8"/>
    <mergeCell ref="M3:T3"/>
    <mergeCell ref="M6:N8"/>
    <mergeCell ref="M4:T4"/>
    <mergeCell ref="P6:P8"/>
    <mergeCell ref="Q6:Q8"/>
    <mergeCell ref="R6:R8"/>
  </mergeCells>
  <printOptions horizontalCentered="1" verticalCentered="1"/>
  <pageMargins left="0.5118110236220472" right="0.31496062992125984" top="0.35433070866141736" bottom="0.15748031496062992" header="0" footer="0"/>
  <pageSetup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dimension ref="A1:U60"/>
  <sheetViews>
    <sheetView zoomScalePageLayoutView="0" workbookViewId="0" topLeftCell="P1">
      <selection activeCell="U1" sqref="U1"/>
    </sheetView>
  </sheetViews>
  <sheetFormatPr defaultColWidth="10.59765625" defaultRowHeight="18.75" customHeight="1"/>
  <cols>
    <col min="1" max="1" width="25" style="0" customWidth="1"/>
    <col min="2" max="13" width="10.59765625" style="0" customWidth="1"/>
    <col min="14" max="14" width="3.09765625" style="0" customWidth="1"/>
    <col min="15" max="15" width="18.69921875" style="0" customWidth="1"/>
  </cols>
  <sheetData>
    <row r="1" spans="1:21" ht="18.75" customHeight="1">
      <c r="A1" s="38" t="s">
        <v>113</v>
      </c>
      <c r="U1" s="39" t="s">
        <v>197</v>
      </c>
    </row>
    <row r="3" spans="1:21" ht="18.75" customHeight="1">
      <c r="A3" s="174" t="s">
        <v>146</v>
      </c>
      <c r="B3" s="174"/>
      <c r="C3" s="174"/>
      <c r="D3" s="174"/>
      <c r="E3" s="174"/>
      <c r="F3" s="174"/>
      <c r="G3" s="174"/>
      <c r="H3" s="174"/>
      <c r="I3" s="174"/>
      <c r="N3" s="174" t="s">
        <v>196</v>
      </c>
      <c r="O3" s="174"/>
      <c r="P3" s="174"/>
      <c r="Q3" s="174"/>
      <c r="R3" s="174"/>
      <c r="S3" s="174"/>
      <c r="T3" s="174"/>
      <c r="U3" s="174"/>
    </row>
    <row r="4" spans="1:21" ht="18.75" customHeight="1" thickBot="1">
      <c r="A4" s="207" t="s">
        <v>145</v>
      </c>
      <c r="B4" s="207"/>
      <c r="C4" s="207"/>
      <c r="D4" s="207"/>
      <c r="E4" s="207"/>
      <c r="F4" s="207"/>
      <c r="G4" s="207"/>
      <c r="H4" s="207"/>
      <c r="I4" s="207"/>
      <c r="N4" s="104"/>
      <c r="O4" s="104"/>
      <c r="P4" s="104"/>
      <c r="Q4" s="104"/>
      <c r="R4" s="104"/>
      <c r="S4" s="104"/>
      <c r="T4" s="104"/>
      <c r="U4" s="104"/>
    </row>
    <row r="5" spans="1:21" ht="18.75" customHeight="1" thickBot="1">
      <c r="A5" s="75"/>
      <c r="B5" s="75"/>
      <c r="C5" s="75"/>
      <c r="D5" s="75"/>
      <c r="E5" s="75"/>
      <c r="F5" s="75"/>
      <c r="G5" s="75"/>
      <c r="H5" s="100"/>
      <c r="I5" s="100"/>
      <c r="N5" s="230" t="s">
        <v>195</v>
      </c>
      <c r="O5" s="231"/>
      <c r="P5" s="208" t="s">
        <v>194</v>
      </c>
      <c r="Q5" s="221" t="s">
        <v>193</v>
      </c>
      <c r="R5" s="233"/>
      <c r="S5" s="195" t="s">
        <v>192</v>
      </c>
      <c r="T5" s="232"/>
      <c r="U5" s="232"/>
    </row>
    <row r="6" spans="1:21" ht="18.75" customHeight="1">
      <c r="A6" s="245" t="s">
        <v>144</v>
      </c>
      <c r="B6" s="221" t="s">
        <v>143</v>
      </c>
      <c r="C6" s="222"/>
      <c r="D6" s="222"/>
      <c r="E6" s="225"/>
      <c r="F6" s="219" t="s">
        <v>142</v>
      </c>
      <c r="G6" s="248"/>
      <c r="H6" s="221" t="s">
        <v>141</v>
      </c>
      <c r="I6" s="252"/>
      <c r="N6" s="169"/>
      <c r="O6" s="170"/>
      <c r="P6" s="210"/>
      <c r="Q6" s="122" t="s">
        <v>191</v>
      </c>
      <c r="R6" s="122" t="s">
        <v>190</v>
      </c>
      <c r="S6" s="70" t="s">
        <v>1</v>
      </c>
      <c r="T6" s="121" t="s">
        <v>189</v>
      </c>
      <c r="U6" s="86" t="s">
        <v>188</v>
      </c>
    </row>
    <row r="7" spans="1:21" ht="18.75" customHeight="1">
      <c r="A7" s="246"/>
      <c r="B7" s="244" t="s">
        <v>139</v>
      </c>
      <c r="C7" s="249" t="s">
        <v>140</v>
      </c>
      <c r="D7" s="250"/>
      <c r="E7" s="251"/>
      <c r="F7" s="242" t="s">
        <v>139</v>
      </c>
      <c r="G7" s="244" t="s">
        <v>138</v>
      </c>
      <c r="H7" s="244" t="s">
        <v>127</v>
      </c>
      <c r="I7" s="253" t="s">
        <v>126</v>
      </c>
      <c r="N7" s="120"/>
      <c r="O7" s="119"/>
      <c r="P7" s="118" t="s">
        <v>187</v>
      </c>
      <c r="Q7" s="117" t="s">
        <v>187</v>
      </c>
      <c r="R7" s="117" t="s">
        <v>187</v>
      </c>
      <c r="S7" s="117" t="s">
        <v>186</v>
      </c>
      <c r="T7" s="116" t="s">
        <v>186</v>
      </c>
      <c r="U7" s="116" t="s">
        <v>186</v>
      </c>
    </row>
    <row r="8" spans="1:21" ht="18.75" customHeight="1">
      <c r="A8" s="247"/>
      <c r="B8" s="243"/>
      <c r="C8" s="16" t="s">
        <v>137</v>
      </c>
      <c r="D8" s="98" t="s">
        <v>136</v>
      </c>
      <c r="E8" s="16" t="s">
        <v>135</v>
      </c>
      <c r="F8" s="243"/>
      <c r="G8" s="243"/>
      <c r="H8" s="243"/>
      <c r="I8" s="254"/>
      <c r="N8" s="215" t="s">
        <v>185</v>
      </c>
      <c r="O8" s="176"/>
      <c r="P8" s="92">
        <f>SUM(Q8:R8)</f>
        <v>382</v>
      </c>
      <c r="Q8" s="31">
        <v>265</v>
      </c>
      <c r="R8" s="31">
        <v>117</v>
      </c>
      <c r="S8" s="31">
        <v>2358</v>
      </c>
      <c r="T8" s="31">
        <v>528</v>
      </c>
      <c r="U8" s="31">
        <v>14</v>
      </c>
    </row>
    <row r="9" spans="1:21" ht="18.75" customHeight="1">
      <c r="A9" s="101" t="s">
        <v>147</v>
      </c>
      <c r="B9" s="97">
        <f aca="true" t="shared" si="0" ref="B9:C13">SUM(F9,H9,B30,D30,F30,H30)</f>
        <v>798</v>
      </c>
      <c r="C9" s="29">
        <f t="shared" si="0"/>
        <v>102004</v>
      </c>
      <c r="D9" s="29">
        <v>65893</v>
      </c>
      <c r="E9" s="29">
        <v>36111</v>
      </c>
      <c r="F9" s="29">
        <v>285</v>
      </c>
      <c r="G9" s="29">
        <v>4199</v>
      </c>
      <c r="H9" s="29">
        <v>263</v>
      </c>
      <c r="I9" s="29">
        <v>16189</v>
      </c>
      <c r="N9" s="228" t="s">
        <v>184</v>
      </c>
      <c r="O9" s="229"/>
      <c r="P9" s="92">
        <f>SUM(Q9:R9)</f>
        <v>405</v>
      </c>
      <c r="Q9" s="31">
        <v>263</v>
      </c>
      <c r="R9" s="31">
        <v>142</v>
      </c>
      <c r="S9" s="31">
        <v>2434</v>
      </c>
      <c r="T9" s="31">
        <v>578</v>
      </c>
      <c r="U9" s="31">
        <v>3</v>
      </c>
    </row>
    <row r="10" spans="1:21" ht="18.75" customHeight="1">
      <c r="A10" s="102" t="s">
        <v>148</v>
      </c>
      <c r="B10" s="92">
        <f t="shared" si="0"/>
        <v>798</v>
      </c>
      <c r="C10" s="31">
        <f t="shared" si="0"/>
        <v>100450</v>
      </c>
      <c r="D10" s="31">
        <v>65192</v>
      </c>
      <c r="E10" s="31">
        <v>35258</v>
      </c>
      <c r="F10" s="31">
        <v>278</v>
      </c>
      <c r="G10" s="31">
        <v>3718</v>
      </c>
      <c r="H10" s="31">
        <v>270</v>
      </c>
      <c r="I10" s="31">
        <v>15490</v>
      </c>
      <c r="N10" s="228" t="s">
        <v>183</v>
      </c>
      <c r="O10" s="229"/>
      <c r="P10" s="92">
        <f>SUM(Q10:R10)</f>
        <v>408</v>
      </c>
      <c r="Q10" s="31">
        <v>277</v>
      </c>
      <c r="R10" s="31">
        <v>131</v>
      </c>
      <c r="S10" s="31">
        <v>2594</v>
      </c>
      <c r="T10" s="31">
        <v>697</v>
      </c>
      <c r="U10" s="31">
        <v>15</v>
      </c>
    </row>
    <row r="11" spans="1:21" ht="18.75" customHeight="1">
      <c r="A11" s="102" t="s">
        <v>149</v>
      </c>
      <c r="B11" s="92">
        <f t="shared" si="0"/>
        <v>782</v>
      </c>
      <c r="C11" s="31">
        <f t="shared" si="0"/>
        <v>96994</v>
      </c>
      <c r="D11" s="31">
        <v>63438</v>
      </c>
      <c r="E11" s="31">
        <v>33556</v>
      </c>
      <c r="F11" s="31">
        <v>279</v>
      </c>
      <c r="G11" s="31">
        <v>3849</v>
      </c>
      <c r="H11" s="31">
        <v>257</v>
      </c>
      <c r="I11" s="31">
        <v>14750</v>
      </c>
      <c r="N11" s="234" t="s">
        <v>182</v>
      </c>
      <c r="O11" s="229"/>
      <c r="P11" s="92">
        <f>SUM(Q11:R11)</f>
        <v>763</v>
      </c>
      <c r="Q11" s="31">
        <v>622</v>
      </c>
      <c r="R11" s="31">
        <v>141</v>
      </c>
      <c r="S11" s="31">
        <v>4186</v>
      </c>
      <c r="T11" s="31">
        <v>1340</v>
      </c>
      <c r="U11" s="31">
        <v>7</v>
      </c>
    </row>
    <row r="12" spans="1:21" ht="18.75" customHeight="1">
      <c r="A12" s="102" t="s">
        <v>150</v>
      </c>
      <c r="B12" s="92">
        <f t="shared" si="0"/>
        <v>766</v>
      </c>
      <c r="C12" s="31">
        <f t="shared" si="0"/>
        <v>95224</v>
      </c>
      <c r="D12" s="31">
        <v>62305</v>
      </c>
      <c r="E12" s="31">
        <v>32919</v>
      </c>
      <c r="F12" s="31">
        <v>266</v>
      </c>
      <c r="G12" s="31">
        <v>3593</v>
      </c>
      <c r="H12" s="31">
        <v>257</v>
      </c>
      <c r="I12" s="31">
        <v>14819</v>
      </c>
      <c r="N12" s="235" t="s">
        <v>181</v>
      </c>
      <c r="O12" s="236"/>
      <c r="P12" s="96">
        <f aca="true" t="shared" si="1" ref="P12:U12">SUM(P14:P27)</f>
        <v>783</v>
      </c>
      <c r="Q12" s="22">
        <f t="shared" si="1"/>
        <v>617</v>
      </c>
      <c r="R12" s="22">
        <f t="shared" si="1"/>
        <v>166</v>
      </c>
      <c r="S12" s="22">
        <f t="shared" si="1"/>
        <v>3965</v>
      </c>
      <c r="T12" s="22">
        <f t="shared" si="1"/>
        <v>1254</v>
      </c>
      <c r="U12" s="22">
        <f t="shared" si="1"/>
        <v>7</v>
      </c>
    </row>
    <row r="13" spans="1:21" ht="18.75" customHeight="1">
      <c r="A13" s="35" t="s">
        <v>151</v>
      </c>
      <c r="B13" s="96">
        <f t="shared" si="0"/>
        <v>763</v>
      </c>
      <c r="C13" s="22">
        <f t="shared" si="0"/>
        <v>91737</v>
      </c>
      <c r="D13" s="22">
        <f aca="true" t="shared" si="2" ref="D13:I13">SUM(D15:D26)</f>
        <v>59971</v>
      </c>
      <c r="E13" s="22">
        <f t="shared" si="2"/>
        <v>31766</v>
      </c>
      <c r="F13" s="22">
        <f t="shared" si="2"/>
        <v>268</v>
      </c>
      <c r="G13" s="22">
        <f t="shared" si="2"/>
        <v>3599</v>
      </c>
      <c r="H13" s="22">
        <f t="shared" si="2"/>
        <v>257</v>
      </c>
      <c r="I13" s="22">
        <f t="shared" si="2"/>
        <v>15092</v>
      </c>
      <c r="N13" s="104"/>
      <c r="O13" s="112"/>
      <c r="P13" s="107"/>
      <c r="Q13" s="107"/>
      <c r="R13" s="107"/>
      <c r="S13" s="107"/>
      <c r="T13" s="107"/>
      <c r="U13" s="107"/>
    </row>
    <row r="14" spans="1:21" ht="18.75" customHeight="1">
      <c r="A14" s="75"/>
      <c r="B14" s="95"/>
      <c r="C14" s="32"/>
      <c r="D14" s="32"/>
      <c r="E14" s="32"/>
      <c r="F14" s="32"/>
      <c r="G14" s="32"/>
      <c r="H14" s="32"/>
      <c r="I14" s="32"/>
      <c r="N14" s="215" t="s">
        <v>180</v>
      </c>
      <c r="O14" s="176"/>
      <c r="P14" s="92">
        <f>SUM(Q14:R14)</f>
        <v>88</v>
      </c>
      <c r="Q14" s="31">
        <v>75</v>
      </c>
      <c r="R14" s="107">
        <v>13</v>
      </c>
      <c r="S14" s="31">
        <v>538</v>
      </c>
      <c r="T14" s="31">
        <v>157</v>
      </c>
      <c r="U14" s="93" t="s">
        <v>124</v>
      </c>
    </row>
    <row r="15" spans="1:21" ht="18.75" customHeight="1">
      <c r="A15" s="51" t="s">
        <v>125</v>
      </c>
      <c r="B15" s="92">
        <f>SUM(F15,H15,B36,D36,F36,H36)</f>
        <v>2</v>
      </c>
      <c r="C15" s="31">
        <f>SUM(G15,I15,C36,E36,G36,I36)</f>
        <v>15</v>
      </c>
      <c r="D15" s="31">
        <v>15</v>
      </c>
      <c r="E15" s="93" t="s">
        <v>124</v>
      </c>
      <c r="F15" s="31">
        <v>2</v>
      </c>
      <c r="G15" s="31">
        <v>15</v>
      </c>
      <c r="H15" s="93" t="s">
        <v>100</v>
      </c>
      <c r="I15" s="93" t="s">
        <v>100</v>
      </c>
      <c r="N15" s="226" t="s">
        <v>179</v>
      </c>
      <c r="O15" s="227"/>
      <c r="P15" s="92">
        <f>SUM(Q15:R15)</f>
        <v>60</v>
      </c>
      <c r="Q15" s="31">
        <v>46</v>
      </c>
      <c r="R15" s="107">
        <v>14</v>
      </c>
      <c r="S15" s="31">
        <v>333</v>
      </c>
      <c r="T15" s="31">
        <v>52</v>
      </c>
      <c r="U15" s="93" t="s">
        <v>124</v>
      </c>
    </row>
    <row r="16" spans="1:21" ht="18.75" customHeight="1">
      <c r="A16" s="51" t="s">
        <v>123</v>
      </c>
      <c r="B16" s="94" t="s">
        <v>100</v>
      </c>
      <c r="C16" s="93" t="s">
        <v>100</v>
      </c>
      <c r="D16" s="93" t="s">
        <v>100</v>
      </c>
      <c r="E16" s="93" t="s">
        <v>100</v>
      </c>
      <c r="F16" s="93" t="s">
        <v>100</v>
      </c>
      <c r="G16" s="93" t="s">
        <v>100</v>
      </c>
      <c r="H16" s="93" t="s">
        <v>100</v>
      </c>
      <c r="I16" s="93" t="s">
        <v>100</v>
      </c>
      <c r="N16" s="226" t="s">
        <v>178</v>
      </c>
      <c r="O16" s="227"/>
      <c r="P16" s="92">
        <f>SUM(Q16:R16)</f>
        <v>66</v>
      </c>
      <c r="Q16" s="31">
        <v>49</v>
      </c>
      <c r="R16" s="107">
        <v>17</v>
      </c>
      <c r="S16" s="31">
        <v>272</v>
      </c>
      <c r="T16" s="31">
        <v>87</v>
      </c>
      <c r="U16" s="93" t="s">
        <v>124</v>
      </c>
    </row>
    <row r="17" spans="1:21" ht="18.75" customHeight="1">
      <c r="A17" s="51" t="s">
        <v>122</v>
      </c>
      <c r="B17" s="92">
        <f aca="true" t="shared" si="3" ref="B17:C22">SUM(F17,H17,B38,D38,F38,H38)</f>
        <v>23</v>
      </c>
      <c r="C17" s="31">
        <f t="shared" si="3"/>
        <v>2882</v>
      </c>
      <c r="D17" s="31">
        <v>2648</v>
      </c>
      <c r="E17" s="31">
        <v>234</v>
      </c>
      <c r="F17" s="31">
        <v>9</v>
      </c>
      <c r="G17" s="31">
        <v>115</v>
      </c>
      <c r="H17" s="31">
        <v>8</v>
      </c>
      <c r="I17" s="31">
        <v>542</v>
      </c>
      <c r="N17" s="226" t="s">
        <v>177</v>
      </c>
      <c r="O17" s="227"/>
      <c r="P17" s="92">
        <f>SUM(Q17:R17)</f>
        <v>66</v>
      </c>
      <c r="Q17" s="31">
        <v>49</v>
      </c>
      <c r="R17" s="107">
        <v>17</v>
      </c>
      <c r="S17" s="31">
        <v>287</v>
      </c>
      <c r="T17" s="31">
        <v>109</v>
      </c>
      <c r="U17" s="93" t="s">
        <v>124</v>
      </c>
    </row>
    <row r="18" spans="1:21" ht="18.75" customHeight="1">
      <c r="A18" s="51" t="s">
        <v>121</v>
      </c>
      <c r="B18" s="92">
        <f t="shared" si="3"/>
        <v>216</v>
      </c>
      <c r="C18" s="31">
        <f t="shared" si="3"/>
        <v>25911</v>
      </c>
      <c r="D18" s="31">
        <v>19592</v>
      </c>
      <c r="E18" s="31">
        <v>6319</v>
      </c>
      <c r="F18" s="31">
        <v>80</v>
      </c>
      <c r="G18" s="31">
        <v>1043</v>
      </c>
      <c r="H18" s="31">
        <v>82</v>
      </c>
      <c r="I18" s="31">
        <v>4422</v>
      </c>
      <c r="N18" s="104"/>
      <c r="O18" s="112"/>
      <c r="P18" s="107"/>
      <c r="Q18" s="107"/>
      <c r="R18" s="107"/>
      <c r="S18" s="107"/>
      <c r="T18" s="107"/>
      <c r="U18" s="107"/>
    </row>
    <row r="19" spans="1:21" ht="18.75" customHeight="1">
      <c r="A19" s="81" t="s">
        <v>75</v>
      </c>
      <c r="B19" s="92">
        <f t="shared" si="3"/>
        <v>15</v>
      </c>
      <c r="C19" s="31">
        <f t="shared" si="3"/>
        <v>2267</v>
      </c>
      <c r="D19" s="31">
        <v>2040</v>
      </c>
      <c r="E19" s="31">
        <v>227</v>
      </c>
      <c r="F19" s="31">
        <v>1</v>
      </c>
      <c r="G19" s="31">
        <v>23</v>
      </c>
      <c r="H19" s="31">
        <v>8</v>
      </c>
      <c r="I19" s="31">
        <v>503</v>
      </c>
      <c r="N19" s="226" t="s">
        <v>176</v>
      </c>
      <c r="O19" s="227"/>
      <c r="P19" s="92">
        <f>SUM(Q19:R19)</f>
        <v>72</v>
      </c>
      <c r="Q19" s="31">
        <v>64</v>
      </c>
      <c r="R19" s="107">
        <v>8</v>
      </c>
      <c r="S19" s="31">
        <v>352</v>
      </c>
      <c r="T19" s="31">
        <v>135</v>
      </c>
      <c r="U19" s="93" t="s">
        <v>124</v>
      </c>
    </row>
    <row r="20" spans="1:21" ht="18.75" customHeight="1">
      <c r="A20" s="51" t="s">
        <v>120</v>
      </c>
      <c r="B20" s="92">
        <f t="shared" si="3"/>
        <v>139</v>
      </c>
      <c r="C20" s="31">
        <f t="shared" si="3"/>
        <v>12781</v>
      </c>
      <c r="D20" s="31">
        <v>11369</v>
      </c>
      <c r="E20" s="31">
        <v>1412</v>
      </c>
      <c r="F20" s="31">
        <v>54</v>
      </c>
      <c r="G20" s="31">
        <v>779</v>
      </c>
      <c r="H20" s="31">
        <v>43</v>
      </c>
      <c r="I20" s="31">
        <v>2520</v>
      </c>
      <c r="N20" s="226" t="s">
        <v>175</v>
      </c>
      <c r="O20" s="227"/>
      <c r="P20" s="92">
        <f>SUM(Q20:R20)</f>
        <v>82</v>
      </c>
      <c r="Q20" s="31">
        <v>61</v>
      </c>
      <c r="R20" s="107">
        <v>21</v>
      </c>
      <c r="S20" s="31">
        <v>453</v>
      </c>
      <c r="T20" s="31">
        <v>129</v>
      </c>
      <c r="U20" s="93" t="s">
        <v>124</v>
      </c>
    </row>
    <row r="21" spans="1:21" ht="18.75" customHeight="1">
      <c r="A21" s="51" t="s">
        <v>73</v>
      </c>
      <c r="B21" s="92">
        <f t="shared" si="3"/>
        <v>83</v>
      </c>
      <c r="C21" s="31">
        <f t="shared" si="3"/>
        <v>7145</v>
      </c>
      <c r="D21" s="31">
        <v>4376</v>
      </c>
      <c r="E21" s="31">
        <v>2769</v>
      </c>
      <c r="F21" s="31">
        <v>33</v>
      </c>
      <c r="G21" s="31">
        <v>394</v>
      </c>
      <c r="H21" s="31">
        <v>29</v>
      </c>
      <c r="I21" s="31">
        <v>1850</v>
      </c>
      <c r="N21" s="83" t="s">
        <v>174</v>
      </c>
      <c r="O21" s="113"/>
      <c r="P21" s="92">
        <f>SUM(Q21:R21)</f>
        <v>73</v>
      </c>
      <c r="Q21" s="31">
        <v>49</v>
      </c>
      <c r="R21" s="107">
        <v>24</v>
      </c>
      <c r="S21" s="31">
        <v>519</v>
      </c>
      <c r="T21" s="31">
        <v>152</v>
      </c>
      <c r="U21" s="93">
        <v>4</v>
      </c>
    </row>
    <row r="22" spans="1:21" ht="18.75" customHeight="1">
      <c r="A22" s="51" t="s">
        <v>119</v>
      </c>
      <c r="B22" s="92">
        <f t="shared" si="3"/>
        <v>63</v>
      </c>
      <c r="C22" s="31">
        <f t="shared" si="3"/>
        <v>8825</v>
      </c>
      <c r="D22" s="31">
        <v>3498</v>
      </c>
      <c r="E22" s="31">
        <v>5327</v>
      </c>
      <c r="F22" s="31">
        <v>16</v>
      </c>
      <c r="G22" s="93">
        <v>251</v>
      </c>
      <c r="H22" s="31">
        <v>24</v>
      </c>
      <c r="I22" s="31">
        <v>1470</v>
      </c>
      <c r="N22" s="83" t="s">
        <v>173</v>
      </c>
      <c r="O22" s="113"/>
      <c r="P22" s="92">
        <f>SUM(Q22:R22)</f>
        <v>42</v>
      </c>
      <c r="Q22" s="31">
        <v>34</v>
      </c>
      <c r="R22" s="107">
        <v>8</v>
      </c>
      <c r="S22" s="31">
        <v>175</v>
      </c>
      <c r="T22" s="31">
        <v>42</v>
      </c>
      <c r="U22" s="93" t="s">
        <v>124</v>
      </c>
    </row>
    <row r="23" spans="1:21" ht="18.75" customHeight="1">
      <c r="A23" s="51" t="s">
        <v>118</v>
      </c>
      <c r="B23" s="94" t="s">
        <v>100</v>
      </c>
      <c r="C23" s="93" t="s">
        <v>100</v>
      </c>
      <c r="D23" s="93" t="s">
        <v>100</v>
      </c>
      <c r="E23" s="93" t="s">
        <v>100</v>
      </c>
      <c r="F23" s="93" t="s">
        <v>100</v>
      </c>
      <c r="G23" s="93" t="s">
        <v>100</v>
      </c>
      <c r="H23" s="93" t="s">
        <v>100</v>
      </c>
      <c r="I23" s="93" t="s">
        <v>100</v>
      </c>
      <c r="N23" s="104"/>
      <c r="O23" s="112"/>
      <c r="P23" s="107"/>
      <c r="Q23" s="107"/>
      <c r="R23" s="107"/>
      <c r="S23" s="107"/>
      <c r="T23" s="107"/>
      <c r="U23" s="107"/>
    </row>
    <row r="24" spans="1:21" ht="18.75" customHeight="1">
      <c r="A24" s="51" t="s">
        <v>117</v>
      </c>
      <c r="B24" s="92">
        <f aca="true" t="shared" si="4" ref="B24:C26">SUM(F24,H24,B45,D45,F45,H45)</f>
        <v>151</v>
      </c>
      <c r="C24" s="31">
        <f t="shared" si="4"/>
        <v>17679</v>
      </c>
      <c r="D24" s="31">
        <v>7747</v>
      </c>
      <c r="E24" s="31">
        <v>9932</v>
      </c>
      <c r="F24" s="31">
        <v>60</v>
      </c>
      <c r="G24" s="31">
        <v>773</v>
      </c>
      <c r="H24" s="31">
        <v>42</v>
      </c>
      <c r="I24" s="31">
        <v>2426</v>
      </c>
      <c r="N24" s="226" t="s">
        <v>172</v>
      </c>
      <c r="O24" s="227"/>
      <c r="P24" s="92">
        <f>SUM(Q24:R24)</f>
        <v>57</v>
      </c>
      <c r="Q24" s="31">
        <v>47</v>
      </c>
      <c r="R24" s="107">
        <v>10</v>
      </c>
      <c r="S24" s="31">
        <v>265</v>
      </c>
      <c r="T24" s="31">
        <v>114</v>
      </c>
      <c r="U24" s="93">
        <v>2</v>
      </c>
    </row>
    <row r="25" spans="1:21" ht="18.75" customHeight="1">
      <c r="A25" s="51" t="s">
        <v>116</v>
      </c>
      <c r="B25" s="92">
        <f t="shared" si="4"/>
        <v>70</v>
      </c>
      <c r="C25" s="31">
        <f t="shared" si="4"/>
        <v>14216</v>
      </c>
      <c r="D25" s="31">
        <v>8673</v>
      </c>
      <c r="E25" s="31">
        <v>5543</v>
      </c>
      <c r="F25" s="31">
        <v>12</v>
      </c>
      <c r="G25" s="31">
        <v>190</v>
      </c>
      <c r="H25" s="31">
        <v>21</v>
      </c>
      <c r="I25" s="31">
        <v>1359</v>
      </c>
      <c r="N25" s="237" t="s">
        <v>171</v>
      </c>
      <c r="O25" s="238"/>
      <c r="P25" s="92">
        <f>SUM(Q25:R25)</f>
        <v>76</v>
      </c>
      <c r="Q25" s="31">
        <v>67</v>
      </c>
      <c r="R25" s="107">
        <v>9</v>
      </c>
      <c r="S25" s="31">
        <v>273</v>
      </c>
      <c r="T25" s="31">
        <v>107</v>
      </c>
      <c r="U25" s="93">
        <v>1</v>
      </c>
    </row>
    <row r="26" spans="1:21" ht="18.75" customHeight="1">
      <c r="A26" s="45" t="s">
        <v>115</v>
      </c>
      <c r="B26" s="91">
        <f t="shared" si="4"/>
        <v>1</v>
      </c>
      <c r="C26" s="33">
        <f t="shared" si="4"/>
        <v>16</v>
      </c>
      <c r="D26" s="33">
        <v>13</v>
      </c>
      <c r="E26" s="33">
        <v>3</v>
      </c>
      <c r="F26" s="90">
        <v>1</v>
      </c>
      <c r="G26" s="90">
        <v>16</v>
      </c>
      <c r="H26" s="90" t="s">
        <v>100</v>
      </c>
      <c r="I26" s="90" t="s">
        <v>100</v>
      </c>
      <c r="N26" s="83" t="s">
        <v>170</v>
      </c>
      <c r="O26" s="113"/>
      <c r="P26" s="92">
        <f>SUM(Q26:R26)</f>
        <v>49</v>
      </c>
      <c r="Q26" s="31">
        <v>33</v>
      </c>
      <c r="R26" s="107">
        <v>16</v>
      </c>
      <c r="S26" s="31">
        <v>246</v>
      </c>
      <c r="T26" s="31">
        <v>82</v>
      </c>
      <c r="U26" s="93" t="s">
        <v>124</v>
      </c>
    </row>
    <row r="27" spans="1:21" ht="18.75" customHeight="1" thickBot="1">
      <c r="A27" s="9"/>
      <c r="B27" s="9"/>
      <c r="C27" s="9"/>
      <c r="D27" s="9"/>
      <c r="E27" s="9"/>
      <c r="F27" s="9"/>
      <c r="G27" s="9"/>
      <c r="H27" s="9"/>
      <c r="I27" s="9"/>
      <c r="N27" s="83" t="s">
        <v>169</v>
      </c>
      <c r="O27" s="113"/>
      <c r="P27" s="92">
        <f>SUM(Q27:R27)</f>
        <v>52</v>
      </c>
      <c r="Q27" s="31">
        <v>43</v>
      </c>
      <c r="R27" s="107">
        <v>9</v>
      </c>
      <c r="S27" s="31">
        <v>252</v>
      </c>
      <c r="T27" s="31">
        <v>88</v>
      </c>
      <c r="U27" s="93" t="s">
        <v>124</v>
      </c>
    </row>
    <row r="28" spans="1:21" ht="18.75" customHeight="1">
      <c r="A28" s="240" t="s">
        <v>134</v>
      </c>
      <c r="B28" s="221" t="s">
        <v>133</v>
      </c>
      <c r="C28" s="225"/>
      <c r="D28" s="221" t="s">
        <v>132</v>
      </c>
      <c r="E28" s="225"/>
      <c r="F28" s="219" t="s">
        <v>131</v>
      </c>
      <c r="G28" s="248"/>
      <c r="H28" s="219" t="s">
        <v>130</v>
      </c>
      <c r="I28" s="252"/>
      <c r="N28" s="104"/>
      <c r="O28" s="112"/>
      <c r="P28" s="107"/>
      <c r="Q28" s="111"/>
      <c r="R28" s="107"/>
      <c r="S28" s="107"/>
      <c r="T28" s="107"/>
      <c r="U28" s="107"/>
    </row>
    <row r="29" spans="1:21" ht="18.75" customHeight="1">
      <c r="A29" s="241"/>
      <c r="B29" s="16" t="s">
        <v>128</v>
      </c>
      <c r="C29" s="63" t="s">
        <v>129</v>
      </c>
      <c r="D29" s="63" t="s">
        <v>128</v>
      </c>
      <c r="E29" s="63" t="s">
        <v>129</v>
      </c>
      <c r="F29" s="88" t="s">
        <v>128</v>
      </c>
      <c r="G29" s="87" t="s">
        <v>126</v>
      </c>
      <c r="H29" s="87" t="s">
        <v>127</v>
      </c>
      <c r="I29" s="86" t="s">
        <v>126</v>
      </c>
      <c r="N29" s="215" t="s">
        <v>168</v>
      </c>
      <c r="O29" s="176"/>
      <c r="P29" s="92">
        <f>SUM(Q29:R29)</f>
        <v>91</v>
      </c>
      <c r="Q29" s="31">
        <v>73</v>
      </c>
      <c r="R29" s="107">
        <v>18</v>
      </c>
      <c r="S29" s="31">
        <v>359</v>
      </c>
      <c r="T29" s="31">
        <v>127</v>
      </c>
      <c r="U29" s="93" t="s">
        <v>124</v>
      </c>
    </row>
    <row r="30" spans="1:21" ht="18.75" customHeight="1">
      <c r="A30" s="101" t="s">
        <v>147</v>
      </c>
      <c r="B30" s="85">
        <v>175</v>
      </c>
      <c r="C30" s="84">
        <v>31626</v>
      </c>
      <c r="D30" s="84">
        <v>37</v>
      </c>
      <c r="E30" s="84">
        <v>13416</v>
      </c>
      <c r="F30" s="84">
        <v>26</v>
      </c>
      <c r="G30" s="84">
        <v>16739</v>
      </c>
      <c r="H30" s="84">
        <v>12</v>
      </c>
      <c r="I30" s="84">
        <v>19835</v>
      </c>
      <c r="N30" s="215" t="s">
        <v>167</v>
      </c>
      <c r="O30" s="176"/>
      <c r="P30" s="92">
        <f aca="true" t="shared" si="5" ref="P30:U30">SUM(P31:P39)</f>
        <v>312</v>
      </c>
      <c r="Q30" s="31">
        <f t="shared" si="5"/>
        <v>253</v>
      </c>
      <c r="R30" s="31">
        <f t="shared" si="5"/>
        <v>59</v>
      </c>
      <c r="S30" s="31">
        <f t="shared" si="5"/>
        <v>1941</v>
      </c>
      <c r="T30" s="31">
        <f t="shared" si="5"/>
        <v>637</v>
      </c>
      <c r="U30" s="31">
        <f t="shared" si="5"/>
        <v>5</v>
      </c>
    </row>
    <row r="31" spans="1:21" ht="18.75" customHeight="1">
      <c r="A31" s="102" t="s">
        <v>148</v>
      </c>
      <c r="B31" s="78">
        <v>176</v>
      </c>
      <c r="C31" s="6">
        <v>30990</v>
      </c>
      <c r="D31" s="6">
        <v>34</v>
      </c>
      <c r="E31" s="6">
        <v>11863</v>
      </c>
      <c r="F31" s="6">
        <v>27</v>
      </c>
      <c r="G31" s="6">
        <v>17766</v>
      </c>
      <c r="H31" s="6">
        <v>13</v>
      </c>
      <c r="I31" s="6">
        <v>20623</v>
      </c>
      <c r="N31" s="108"/>
      <c r="O31" s="18" t="s">
        <v>166</v>
      </c>
      <c r="P31" s="92">
        <f aca="true" t="shared" si="6" ref="P31:P44">SUM(Q31:R31)</f>
        <v>18</v>
      </c>
      <c r="Q31" s="31">
        <v>14</v>
      </c>
      <c r="R31" s="107">
        <v>4</v>
      </c>
      <c r="S31" s="31">
        <v>81</v>
      </c>
      <c r="T31" s="31">
        <v>23</v>
      </c>
      <c r="U31" s="93" t="s">
        <v>124</v>
      </c>
    </row>
    <row r="32" spans="1:21" ht="18.75" customHeight="1">
      <c r="A32" s="102" t="s">
        <v>149</v>
      </c>
      <c r="B32" s="78">
        <v>177</v>
      </c>
      <c r="C32" s="6">
        <v>31137</v>
      </c>
      <c r="D32" s="6">
        <v>33</v>
      </c>
      <c r="E32" s="6">
        <v>12056</v>
      </c>
      <c r="F32" s="6">
        <v>23</v>
      </c>
      <c r="G32" s="6">
        <v>15273</v>
      </c>
      <c r="H32" s="6">
        <v>13</v>
      </c>
      <c r="I32" s="6">
        <v>19929</v>
      </c>
      <c r="N32" s="108"/>
      <c r="O32" s="18" t="s">
        <v>165</v>
      </c>
      <c r="P32" s="92">
        <f t="shared" si="6"/>
        <v>74</v>
      </c>
      <c r="Q32" s="31">
        <v>61</v>
      </c>
      <c r="R32" s="107">
        <v>13</v>
      </c>
      <c r="S32" s="31">
        <v>422</v>
      </c>
      <c r="T32" s="31">
        <v>147</v>
      </c>
      <c r="U32" s="93" t="s">
        <v>124</v>
      </c>
    </row>
    <row r="33" spans="1:21" ht="18.75" customHeight="1">
      <c r="A33" s="102" t="s">
        <v>150</v>
      </c>
      <c r="B33" s="78">
        <v>173</v>
      </c>
      <c r="C33" s="6">
        <v>29895</v>
      </c>
      <c r="D33" s="6">
        <v>35</v>
      </c>
      <c r="E33" s="6">
        <v>12699</v>
      </c>
      <c r="F33" s="6">
        <v>22</v>
      </c>
      <c r="G33" s="6">
        <v>14700</v>
      </c>
      <c r="H33" s="6">
        <v>13</v>
      </c>
      <c r="I33" s="6">
        <v>19518</v>
      </c>
      <c r="N33" s="108"/>
      <c r="O33" s="110" t="s">
        <v>164</v>
      </c>
      <c r="P33" s="92">
        <f t="shared" si="6"/>
        <v>30</v>
      </c>
      <c r="Q33" s="31">
        <v>23</v>
      </c>
      <c r="R33" s="107">
        <v>7</v>
      </c>
      <c r="S33" s="31">
        <v>372</v>
      </c>
      <c r="T33" s="31">
        <v>92</v>
      </c>
      <c r="U33" s="93">
        <v>5</v>
      </c>
    </row>
    <row r="34" spans="1:21" ht="18.75" customHeight="1">
      <c r="A34" s="103" t="s">
        <v>151</v>
      </c>
      <c r="B34" s="22">
        <f aca="true" t="shared" si="7" ref="B34:I34">SUM(B36:B47)</f>
        <v>175</v>
      </c>
      <c r="C34" s="22">
        <f t="shared" si="7"/>
        <v>30655</v>
      </c>
      <c r="D34" s="22">
        <f t="shared" si="7"/>
        <v>32</v>
      </c>
      <c r="E34" s="22">
        <f t="shared" si="7"/>
        <v>11796</v>
      </c>
      <c r="F34" s="22">
        <f t="shared" si="7"/>
        <v>19</v>
      </c>
      <c r="G34" s="22">
        <f t="shared" si="7"/>
        <v>12484</v>
      </c>
      <c r="H34" s="22">
        <f t="shared" si="7"/>
        <v>12</v>
      </c>
      <c r="I34" s="22">
        <f t="shared" si="7"/>
        <v>18111</v>
      </c>
      <c r="N34" s="108"/>
      <c r="O34" s="18" t="s">
        <v>163</v>
      </c>
      <c r="P34" s="92">
        <f t="shared" si="6"/>
        <v>17</v>
      </c>
      <c r="Q34" s="31">
        <v>13</v>
      </c>
      <c r="R34" s="107">
        <v>4</v>
      </c>
      <c r="S34" s="31">
        <v>73</v>
      </c>
      <c r="T34" s="31">
        <v>40</v>
      </c>
      <c r="U34" s="93" t="s">
        <v>124</v>
      </c>
    </row>
    <row r="35" spans="1:21" ht="18.75" customHeight="1">
      <c r="A35" s="75"/>
      <c r="B35" s="82"/>
      <c r="C35" s="65"/>
      <c r="D35" s="65"/>
      <c r="E35" s="65"/>
      <c r="F35" s="65"/>
      <c r="G35" s="65"/>
      <c r="H35" s="65"/>
      <c r="I35" s="65"/>
      <c r="N35" s="108"/>
      <c r="O35" s="18" t="s">
        <v>162</v>
      </c>
      <c r="P35" s="92">
        <f t="shared" si="6"/>
        <v>12</v>
      </c>
      <c r="Q35" s="31">
        <v>9</v>
      </c>
      <c r="R35" s="109">
        <v>3</v>
      </c>
      <c r="S35" s="31">
        <v>45</v>
      </c>
      <c r="T35" s="31">
        <v>11</v>
      </c>
      <c r="U35" s="93" t="s">
        <v>124</v>
      </c>
    </row>
    <row r="36" spans="1:21" ht="18.75" customHeight="1">
      <c r="A36" s="51" t="s">
        <v>125</v>
      </c>
      <c r="B36" s="80" t="s">
        <v>124</v>
      </c>
      <c r="C36" s="79" t="s">
        <v>100</v>
      </c>
      <c r="D36" s="79" t="s">
        <v>100</v>
      </c>
      <c r="E36" s="79" t="s">
        <v>100</v>
      </c>
      <c r="F36" s="79" t="s">
        <v>100</v>
      </c>
      <c r="G36" s="79" t="s">
        <v>100</v>
      </c>
      <c r="H36" s="79" t="s">
        <v>100</v>
      </c>
      <c r="I36" s="79" t="s">
        <v>100</v>
      </c>
      <c r="N36" s="108"/>
      <c r="O36" s="18" t="s">
        <v>161</v>
      </c>
      <c r="P36" s="92">
        <f t="shared" si="6"/>
        <v>35</v>
      </c>
      <c r="Q36" s="31">
        <v>29</v>
      </c>
      <c r="R36" s="107">
        <v>6</v>
      </c>
      <c r="S36" s="31">
        <v>127</v>
      </c>
      <c r="T36" s="31">
        <v>52</v>
      </c>
      <c r="U36" s="93" t="s">
        <v>124</v>
      </c>
    </row>
    <row r="37" spans="1:21" ht="18.75" customHeight="1">
      <c r="A37" s="51" t="s">
        <v>123</v>
      </c>
      <c r="B37" s="80" t="s">
        <v>100</v>
      </c>
      <c r="C37" s="79" t="s">
        <v>100</v>
      </c>
      <c r="D37" s="79" t="s">
        <v>100</v>
      </c>
      <c r="E37" s="79" t="s">
        <v>100</v>
      </c>
      <c r="F37" s="79" t="s">
        <v>100</v>
      </c>
      <c r="G37" s="79" t="s">
        <v>100</v>
      </c>
      <c r="H37" s="79" t="s">
        <v>100</v>
      </c>
      <c r="I37" s="79" t="s">
        <v>100</v>
      </c>
      <c r="N37" s="108"/>
      <c r="O37" s="18" t="s">
        <v>160</v>
      </c>
      <c r="P37" s="92">
        <f t="shared" si="6"/>
        <v>37</v>
      </c>
      <c r="Q37" s="31">
        <v>35</v>
      </c>
      <c r="R37" s="107">
        <v>2</v>
      </c>
      <c r="S37" s="31">
        <v>285</v>
      </c>
      <c r="T37" s="31">
        <v>170</v>
      </c>
      <c r="U37" s="93" t="s">
        <v>124</v>
      </c>
    </row>
    <row r="38" spans="1:21" ht="18.75" customHeight="1">
      <c r="A38" s="51" t="s">
        <v>122</v>
      </c>
      <c r="B38" s="78">
        <v>2</v>
      </c>
      <c r="C38" s="6">
        <v>418</v>
      </c>
      <c r="D38" s="6">
        <v>3</v>
      </c>
      <c r="E38" s="6">
        <v>972</v>
      </c>
      <c r="F38" s="6">
        <v>1</v>
      </c>
      <c r="G38" s="6">
        <v>835</v>
      </c>
      <c r="H38" s="79" t="s">
        <v>100</v>
      </c>
      <c r="I38" s="79" t="s">
        <v>100</v>
      </c>
      <c r="N38" s="108"/>
      <c r="O38" s="18" t="s">
        <v>159</v>
      </c>
      <c r="P38" s="92">
        <f t="shared" si="6"/>
        <v>33</v>
      </c>
      <c r="Q38" s="31">
        <v>25</v>
      </c>
      <c r="R38" s="107">
        <v>8</v>
      </c>
      <c r="S38" s="31">
        <v>255</v>
      </c>
      <c r="T38" s="31">
        <v>30</v>
      </c>
      <c r="U38" s="93" t="s">
        <v>124</v>
      </c>
    </row>
    <row r="39" spans="1:21" ht="18.75" customHeight="1">
      <c r="A39" s="51" t="s">
        <v>121</v>
      </c>
      <c r="B39" s="78">
        <v>38</v>
      </c>
      <c r="C39" s="6">
        <v>6400</v>
      </c>
      <c r="D39" s="6">
        <v>5</v>
      </c>
      <c r="E39" s="6">
        <v>1803</v>
      </c>
      <c r="F39" s="6">
        <v>5</v>
      </c>
      <c r="G39" s="6">
        <v>4049</v>
      </c>
      <c r="H39" s="6">
        <v>6</v>
      </c>
      <c r="I39" s="6">
        <v>8194</v>
      </c>
      <c r="N39" s="108"/>
      <c r="O39" s="18" t="s">
        <v>158</v>
      </c>
      <c r="P39" s="92">
        <f t="shared" si="6"/>
        <v>56</v>
      </c>
      <c r="Q39" s="31">
        <v>44</v>
      </c>
      <c r="R39" s="107">
        <v>12</v>
      </c>
      <c r="S39" s="31">
        <v>281</v>
      </c>
      <c r="T39" s="31">
        <v>72</v>
      </c>
      <c r="U39" s="93" t="s">
        <v>124</v>
      </c>
    </row>
    <row r="40" spans="1:21" ht="18.75" customHeight="1">
      <c r="A40" s="81" t="s">
        <v>75</v>
      </c>
      <c r="B40" s="78">
        <v>3</v>
      </c>
      <c r="C40" s="6">
        <v>472</v>
      </c>
      <c r="D40" s="6">
        <v>2</v>
      </c>
      <c r="E40" s="6">
        <v>688</v>
      </c>
      <c r="F40" s="6">
        <v>1</v>
      </c>
      <c r="G40" s="6">
        <v>581</v>
      </c>
      <c r="H40" s="79" t="s">
        <v>100</v>
      </c>
      <c r="I40" s="79" t="s">
        <v>100</v>
      </c>
      <c r="N40" s="215" t="s">
        <v>157</v>
      </c>
      <c r="O40" s="176"/>
      <c r="P40" s="92">
        <f t="shared" si="6"/>
        <v>47</v>
      </c>
      <c r="Q40" s="31">
        <v>39</v>
      </c>
      <c r="R40" s="107">
        <v>8</v>
      </c>
      <c r="S40" s="31">
        <v>238</v>
      </c>
      <c r="T40" s="31">
        <v>72</v>
      </c>
      <c r="U40" s="93" t="s">
        <v>124</v>
      </c>
    </row>
    <row r="41" spans="1:21" ht="18.75" customHeight="1">
      <c r="A41" s="51" t="s">
        <v>120</v>
      </c>
      <c r="B41" s="78">
        <v>38</v>
      </c>
      <c r="C41" s="6">
        <v>7077</v>
      </c>
      <c r="D41" s="6">
        <v>2</v>
      </c>
      <c r="E41" s="6">
        <v>830</v>
      </c>
      <c r="F41" s="6">
        <v>1</v>
      </c>
      <c r="G41" s="6">
        <v>555</v>
      </c>
      <c r="H41" s="6">
        <v>1</v>
      </c>
      <c r="I41" s="6">
        <v>1020</v>
      </c>
      <c r="N41" s="215" t="s">
        <v>73</v>
      </c>
      <c r="O41" s="176"/>
      <c r="P41" s="92">
        <f t="shared" si="6"/>
        <v>179</v>
      </c>
      <c r="Q41" s="31">
        <v>137</v>
      </c>
      <c r="R41" s="107">
        <v>42</v>
      </c>
      <c r="S41" s="31">
        <v>735</v>
      </c>
      <c r="T41" s="31">
        <v>155</v>
      </c>
      <c r="U41" s="93" t="s">
        <v>124</v>
      </c>
    </row>
    <row r="42" spans="1:21" ht="18.75" customHeight="1">
      <c r="A42" s="51" t="s">
        <v>73</v>
      </c>
      <c r="B42" s="78">
        <v>17</v>
      </c>
      <c r="C42" s="6">
        <v>3248</v>
      </c>
      <c r="D42" s="6">
        <v>3</v>
      </c>
      <c r="E42" s="6">
        <v>1071</v>
      </c>
      <c r="F42" s="6">
        <v>1</v>
      </c>
      <c r="G42" s="6">
        <v>582</v>
      </c>
      <c r="H42" s="79" t="s">
        <v>100</v>
      </c>
      <c r="I42" s="79" t="s">
        <v>100</v>
      </c>
      <c r="N42" s="215" t="s">
        <v>156</v>
      </c>
      <c r="O42" s="176"/>
      <c r="P42" s="92">
        <f t="shared" si="6"/>
        <v>12</v>
      </c>
      <c r="Q42" s="31">
        <v>12</v>
      </c>
      <c r="R42" s="93" t="s">
        <v>124</v>
      </c>
      <c r="S42" s="31">
        <v>35</v>
      </c>
      <c r="T42" s="93">
        <v>7</v>
      </c>
      <c r="U42" s="93" t="s">
        <v>124</v>
      </c>
    </row>
    <row r="43" spans="1:21" ht="18.75" customHeight="1">
      <c r="A43" s="51" t="s">
        <v>119</v>
      </c>
      <c r="B43" s="78">
        <v>14</v>
      </c>
      <c r="C43" s="6">
        <v>1998</v>
      </c>
      <c r="D43" s="6">
        <v>4</v>
      </c>
      <c r="E43" s="6">
        <v>1545</v>
      </c>
      <c r="F43" s="6">
        <v>4</v>
      </c>
      <c r="G43" s="6">
        <v>2205</v>
      </c>
      <c r="H43" s="6">
        <v>1</v>
      </c>
      <c r="I43" s="6">
        <v>1356</v>
      </c>
      <c r="N43" s="215" t="s">
        <v>155</v>
      </c>
      <c r="O43" s="176"/>
      <c r="P43" s="92">
        <f t="shared" si="6"/>
        <v>134</v>
      </c>
      <c r="Q43" s="31">
        <v>96</v>
      </c>
      <c r="R43" s="107">
        <v>38</v>
      </c>
      <c r="S43" s="31">
        <v>617</v>
      </c>
      <c r="T43" s="31">
        <v>222</v>
      </c>
      <c r="U43" s="93">
        <v>2</v>
      </c>
    </row>
    <row r="44" spans="1:21" ht="18.75" customHeight="1">
      <c r="A44" s="51" t="s">
        <v>118</v>
      </c>
      <c r="B44" s="80" t="s">
        <v>100</v>
      </c>
      <c r="C44" s="79" t="s">
        <v>100</v>
      </c>
      <c r="D44" s="79" t="s">
        <v>100</v>
      </c>
      <c r="E44" s="79" t="s">
        <v>100</v>
      </c>
      <c r="F44" s="79" t="s">
        <v>100</v>
      </c>
      <c r="G44" s="79" t="s">
        <v>100</v>
      </c>
      <c r="H44" s="79" t="s">
        <v>100</v>
      </c>
      <c r="I44" s="79" t="s">
        <v>100</v>
      </c>
      <c r="N44" s="217" t="s">
        <v>154</v>
      </c>
      <c r="O44" s="239"/>
      <c r="P44" s="106">
        <f t="shared" si="6"/>
        <v>8</v>
      </c>
      <c r="Q44" s="33">
        <v>7</v>
      </c>
      <c r="R44" s="105">
        <v>1</v>
      </c>
      <c r="S44" s="33">
        <v>40</v>
      </c>
      <c r="T44" s="33">
        <v>34</v>
      </c>
      <c r="U44" s="90" t="s">
        <v>124</v>
      </c>
    </row>
    <row r="45" spans="1:21" ht="18.75" customHeight="1">
      <c r="A45" s="51" t="s">
        <v>117</v>
      </c>
      <c r="B45" s="78">
        <v>35</v>
      </c>
      <c r="C45" s="6">
        <v>6263</v>
      </c>
      <c r="D45" s="6">
        <v>9</v>
      </c>
      <c r="E45" s="6">
        <v>3118</v>
      </c>
      <c r="F45" s="6">
        <v>3</v>
      </c>
      <c r="G45" s="6">
        <v>1915</v>
      </c>
      <c r="H45" s="6">
        <v>2</v>
      </c>
      <c r="I45" s="6">
        <v>3184</v>
      </c>
      <c r="N45" s="9" t="s">
        <v>153</v>
      </c>
      <c r="O45" s="9"/>
      <c r="P45" s="9"/>
      <c r="Q45" s="6"/>
      <c r="R45" s="6"/>
      <c r="S45" s="6"/>
      <c r="T45" s="104"/>
      <c r="U45" s="104"/>
    </row>
    <row r="46" spans="1:21" ht="18.75" customHeight="1">
      <c r="A46" s="51" t="s">
        <v>116</v>
      </c>
      <c r="B46" s="78">
        <v>28</v>
      </c>
      <c r="C46" s="6">
        <v>4779</v>
      </c>
      <c r="D46" s="6">
        <v>4</v>
      </c>
      <c r="E46" s="6">
        <v>1769</v>
      </c>
      <c r="F46" s="6">
        <v>3</v>
      </c>
      <c r="G46" s="6">
        <v>1762</v>
      </c>
      <c r="H46" s="6">
        <v>2</v>
      </c>
      <c r="I46" s="6">
        <v>4357</v>
      </c>
      <c r="N46" s="9" t="s">
        <v>152</v>
      </c>
      <c r="O46" s="9"/>
      <c r="P46" s="9"/>
      <c r="Q46" s="6"/>
      <c r="R46" s="6"/>
      <c r="S46" s="6"/>
      <c r="T46" s="104"/>
      <c r="U46" s="104"/>
    </row>
    <row r="47" spans="1:9" ht="18.75" customHeight="1">
      <c r="A47" s="45" t="s">
        <v>115</v>
      </c>
      <c r="B47" s="77" t="s">
        <v>100</v>
      </c>
      <c r="C47" s="76" t="s">
        <v>100</v>
      </c>
      <c r="D47" s="76" t="s">
        <v>100</v>
      </c>
      <c r="E47" s="76" t="s">
        <v>100</v>
      </c>
      <c r="F47" s="76" t="s">
        <v>100</v>
      </c>
      <c r="G47" s="76" t="s">
        <v>100</v>
      </c>
      <c r="H47" s="76" t="s">
        <v>100</v>
      </c>
      <c r="I47" s="76" t="s">
        <v>100</v>
      </c>
    </row>
    <row r="48" spans="1:9" ht="18.75" customHeight="1">
      <c r="A48" s="9" t="s">
        <v>114</v>
      </c>
      <c r="B48" s="9"/>
      <c r="C48" s="9"/>
      <c r="D48" s="9"/>
      <c r="E48" s="9"/>
      <c r="F48" s="9"/>
      <c r="G48" s="9"/>
      <c r="H48" s="9"/>
      <c r="I48" s="9"/>
    </row>
    <row r="50" spans="1:13" ht="18.75" customHeight="1">
      <c r="A50" s="174" t="s">
        <v>207</v>
      </c>
      <c r="B50" s="174"/>
      <c r="C50" s="174"/>
      <c r="D50" s="174"/>
      <c r="E50" s="174"/>
      <c r="F50" s="174"/>
      <c r="G50" s="174"/>
      <c r="H50" s="174"/>
      <c r="I50" s="174"/>
      <c r="J50" s="174"/>
      <c r="K50" s="174"/>
      <c r="L50" s="174"/>
      <c r="M50" s="174"/>
    </row>
    <row r="51" spans="1:13" ht="18.75" customHeight="1">
      <c r="A51" s="207" t="s">
        <v>206</v>
      </c>
      <c r="B51" s="207"/>
      <c r="C51" s="207"/>
      <c r="D51" s="207"/>
      <c r="E51" s="207"/>
      <c r="F51" s="207"/>
      <c r="G51" s="207"/>
      <c r="H51" s="207"/>
      <c r="I51" s="207"/>
      <c r="J51" s="207"/>
      <c r="K51" s="207"/>
      <c r="L51" s="207"/>
      <c r="M51" s="207"/>
    </row>
    <row r="52" spans="1:13" ht="18.75" customHeight="1" thickBot="1">
      <c r="A52" s="104"/>
      <c r="B52" s="104"/>
      <c r="C52" s="104"/>
      <c r="D52" s="104"/>
      <c r="E52" s="104"/>
      <c r="F52" s="104"/>
      <c r="G52" s="104"/>
      <c r="H52" s="104"/>
      <c r="I52" s="104"/>
      <c r="J52" s="104"/>
      <c r="K52" s="104"/>
      <c r="L52" s="104"/>
      <c r="M52" s="104"/>
    </row>
    <row r="53" spans="1:13" ht="18.75" customHeight="1">
      <c r="A53" s="223" t="s">
        <v>208</v>
      </c>
      <c r="B53" s="221" t="s">
        <v>205</v>
      </c>
      <c r="C53" s="225"/>
      <c r="D53" s="221" t="s">
        <v>204</v>
      </c>
      <c r="E53" s="225"/>
      <c r="F53" s="221" t="s">
        <v>203</v>
      </c>
      <c r="G53" s="225"/>
      <c r="H53" s="219" t="s">
        <v>202</v>
      </c>
      <c r="I53" s="220"/>
      <c r="J53" s="219" t="s">
        <v>201</v>
      </c>
      <c r="K53" s="220"/>
      <c r="L53" s="221" t="s">
        <v>200</v>
      </c>
      <c r="M53" s="222"/>
    </row>
    <row r="54" spans="1:13" ht="18.75" customHeight="1">
      <c r="A54" s="224"/>
      <c r="B54" s="63" t="s">
        <v>199</v>
      </c>
      <c r="C54" s="63" t="s">
        <v>129</v>
      </c>
      <c r="D54" s="63" t="s">
        <v>199</v>
      </c>
      <c r="E54" s="63" t="s">
        <v>129</v>
      </c>
      <c r="F54" s="63" t="s">
        <v>199</v>
      </c>
      <c r="G54" s="63" t="s">
        <v>129</v>
      </c>
      <c r="H54" s="63" t="s">
        <v>199</v>
      </c>
      <c r="I54" s="88" t="s">
        <v>129</v>
      </c>
      <c r="J54" s="63" t="s">
        <v>199</v>
      </c>
      <c r="K54" s="63" t="s">
        <v>129</v>
      </c>
      <c r="L54" s="63" t="s">
        <v>199</v>
      </c>
      <c r="M54" s="60" t="s">
        <v>129</v>
      </c>
    </row>
    <row r="55" spans="1:13" ht="18.75" customHeight="1">
      <c r="A55" s="101" t="s">
        <v>147</v>
      </c>
      <c r="B55" s="97">
        <f aca="true" t="shared" si="8" ref="B55:C59">SUM(D55,F55,H55,J55,L55)</f>
        <v>798</v>
      </c>
      <c r="C55" s="29">
        <f t="shared" si="8"/>
        <v>102004</v>
      </c>
      <c r="D55" s="84">
        <v>667</v>
      </c>
      <c r="E55" s="84">
        <v>72756</v>
      </c>
      <c r="F55" s="84">
        <v>21</v>
      </c>
      <c r="G55" s="84">
        <v>2883</v>
      </c>
      <c r="H55" s="84">
        <v>10</v>
      </c>
      <c r="I55" s="84">
        <v>1576</v>
      </c>
      <c r="J55" s="84">
        <v>36</v>
      </c>
      <c r="K55" s="84">
        <v>3677</v>
      </c>
      <c r="L55" s="84">
        <v>64</v>
      </c>
      <c r="M55" s="84">
        <v>21112</v>
      </c>
    </row>
    <row r="56" spans="1:13" ht="18.75" customHeight="1">
      <c r="A56" s="102" t="s">
        <v>148</v>
      </c>
      <c r="B56" s="92">
        <f t="shared" si="8"/>
        <v>798</v>
      </c>
      <c r="C56" s="31">
        <f t="shared" si="8"/>
        <v>100450</v>
      </c>
      <c r="D56" s="6">
        <v>667</v>
      </c>
      <c r="E56" s="6">
        <v>71712</v>
      </c>
      <c r="F56" s="6">
        <v>21</v>
      </c>
      <c r="G56" s="6">
        <v>2834</v>
      </c>
      <c r="H56" s="6">
        <v>10</v>
      </c>
      <c r="I56" s="6">
        <v>1541</v>
      </c>
      <c r="J56" s="6">
        <v>36</v>
      </c>
      <c r="K56" s="6">
        <v>3666</v>
      </c>
      <c r="L56" s="6">
        <v>64</v>
      </c>
      <c r="M56" s="6">
        <v>20697</v>
      </c>
    </row>
    <row r="57" spans="1:13" ht="18.75" customHeight="1">
      <c r="A57" s="102" t="s">
        <v>149</v>
      </c>
      <c r="B57" s="92">
        <f t="shared" si="8"/>
        <v>782</v>
      </c>
      <c r="C57" s="31">
        <f t="shared" si="8"/>
        <v>96994</v>
      </c>
      <c r="D57" s="6">
        <v>651</v>
      </c>
      <c r="E57" s="6">
        <v>68440</v>
      </c>
      <c r="F57" s="6">
        <v>21</v>
      </c>
      <c r="G57" s="6">
        <v>2775</v>
      </c>
      <c r="H57" s="6">
        <v>10</v>
      </c>
      <c r="I57" s="6">
        <v>1539</v>
      </c>
      <c r="J57" s="6">
        <v>36</v>
      </c>
      <c r="K57" s="6">
        <v>3670</v>
      </c>
      <c r="L57" s="6">
        <v>64</v>
      </c>
      <c r="M57" s="6">
        <v>20570</v>
      </c>
    </row>
    <row r="58" spans="1:13" ht="18.75" customHeight="1">
      <c r="A58" s="102" t="s">
        <v>150</v>
      </c>
      <c r="B58" s="92">
        <f t="shared" si="8"/>
        <v>766</v>
      </c>
      <c r="C58" s="31">
        <f t="shared" si="8"/>
        <v>95224</v>
      </c>
      <c r="D58" s="6">
        <v>635</v>
      </c>
      <c r="E58" s="6">
        <v>66865</v>
      </c>
      <c r="F58" s="6">
        <v>21</v>
      </c>
      <c r="G58" s="6">
        <v>2726</v>
      </c>
      <c r="H58" s="6">
        <v>10</v>
      </c>
      <c r="I58" s="6">
        <v>1589</v>
      </c>
      <c r="J58" s="6">
        <v>36</v>
      </c>
      <c r="K58" s="6">
        <v>3522</v>
      </c>
      <c r="L58" s="6">
        <v>64</v>
      </c>
      <c r="M58" s="6">
        <v>20522</v>
      </c>
    </row>
    <row r="59" spans="1:13" ht="18.75" customHeight="1">
      <c r="A59" s="125" t="s">
        <v>151</v>
      </c>
      <c r="B59" s="124">
        <f t="shared" si="8"/>
        <v>763</v>
      </c>
      <c r="C59" s="123">
        <f t="shared" si="8"/>
        <v>91737</v>
      </c>
      <c r="D59" s="123">
        <v>634</v>
      </c>
      <c r="E59" s="123">
        <v>63316</v>
      </c>
      <c r="F59" s="123">
        <v>20</v>
      </c>
      <c r="G59" s="123">
        <v>2696</v>
      </c>
      <c r="H59" s="123">
        <v>8</v>
      </c>
      <c r="I59" s="123">
        <v>990</v>
      </c>
      <c r="J59" s="123">
        <v>35</v>
      </c>
      <c r="K59" s="123">
        <v>3533</v>
      </c>
      <c r="L59" s="123">
        <v>66</v>
      </c>
      <c r="M59" s="123">
        <v>21202</v>
      </c>
    </row>
    <row r="60" spans="1:13" ht="18.75" customHeight="1">
      <c r="A60" s="9" t="s">
        <v>198</v>
      </c>
      <c r="B60" s="9"/>
      <c r="C60" s="9"/>
      <c r="D60" s="9"/>
      <c r="E60" s="9"/>
      <c r="F60" s="9"/>
      <c r="G60" s="6"/>
      <c r="H60" s="6"/>
      <c r="I60" s="6"/>
      <c r="J60" s="9"/>
      <c r="K60" s="9"/>
      <c r="L60" s="9"/>
      <c r="M60" s="9"/>
    </row>
  </sheetData>
  <sheetProtection/>
  <mergeCells count="51">
    <mergeCell ref="C7:E7"/>
    <mergeCell ref="H28:I28"/>
    <mergeCell ref="H6:I6"/>
    <mergeCell ref="H7:H8"/>
    <mergeCell ref="F6:G6"/>
    <mergeCell ref="G7:G8"/>
    <mergeCell ref="I7:I8"/>
    <mergeCell ref="A28:A29"/>
    <mergeCell ref="B28:C28"/>
    <mergeCell ref="A3:I3"/>
    <mergeCell ref="A4:I4"/>
    <mergeCell ref="B6:E6"/>
    <mergeCell ref="F7:F8"/>
    <mergeCell ref="B7:B8"/>
    <mergeCell ref="A6:A8"/>
    <mergeCell ref="D28:E28"/>
    <mergeCell ref="F28:G28"/>
    <mergeCell ref="N44:O44"/>
    <mergeCell ref="N40:O40"/>
    <mergeCell ref="N41:O41"/>
    <mergeCell ref="N42:O42"/>
    <mergeCell ref="N43:O43"/>
    <mergeCell ref="N30:O30"/>
    <mergeCell ref="N3:U3"/>
    <mergeCell ref="N5:O6"/>
    <mergeCell ref="S5:U5"/>
    <mergeCell ref="P5:P6"/>
    <mergeCell ref="Q5:R5"/>
    <mergeCell ref="N29:O29"/>
    <mergeCell ref="N9:O9"/>
    <mergeCell ref="N11:O11"/>
    <mergeCell ref="N12:O12"/>
    <mergeCell ref="N25:O25"/>
    <mergeCell ref="N17:O17"/>
    <mergeCell ref="N20:O20"/>
    <mergeCell ref="N24:O24"/>
    <mergeCell ref="N19:O19"/>
    <mergeCell ref="N8:O8"/>
    <mergeCell ref="N10:O10"/>
    <mergeCell ref="N15:O15"/>
    <mergeCell ref="N14:O14"/>
    <mergeCell ref="N16:O16"/>
    <mergeCell ref="A51:M51"/>
    <mergeCell ref="A50:M50"/>
    <mergeCell ref="J53:K53"/>
    <mergeCell ref="L53:M53"/>
    <mergeCell ref="A53:A54"/>
    <mergeCell ref="B53:C53"/>
    <mergeCell ref="D53:E53"/>
    <mergeCell ref="F53:G53"/>
    <mergeCell ref="H53:I53"/>
  </mergeCells>
  <printOptions horizontalCentered="1" verticalCentered="1"/>
  <pageMargins left="0.5118110236220472" right="0.31496062992125984" top="0.35433070866141736" bottom="0.15748031496062992" header="0" footer="0"/>
  <pageSetup horizontalDpi="600" verticalDpi="600" orientation="landscape" paperSize="8" scale="70" r:id="rId1"/>
</worksheet>
</file>

<file path=xl/worksheets/sheet4.xml><?xml version="1.0" encoding="utf-8"?>
<worksheet xmlns="http://schemas.openxmlformats.org/spreadsheetml/2006/main" xmlns:r="http://schemas.openxmlformats.org/officeDocument/2006/relationships">
  <dimension ref="A1:U69"/>
  <sheetViews>
    <sheetView zoomScalePageLayoutView="0" workbookViewId="0" topLeftCell="L1">
      <selection activeCell="U1" sqref="U1"/>
    </sheetView>
  </sheetViews>
  <sheetFormatPr defaultColWidth="11.8984375" defaultRowHeight="16.5" customHeight="1"/>
  <cols>
    <col min="1" max="1" width="24.8984375" style="0" customWidth="1"/>
    <col min="2" max="8" width="11.8984375" style="0" customWidth="1"/>
    <col min="9" max="9" width="3.69921875" style="0" customWidth="1"/>
    <col min="10" max="10" width="1.8984375" style="0" customWidth="1"/>
    <col min="11" max="11" width="11.8984375" style="0" customWidth="1"/>
    <col min="12" max="12" width="2.5" style="0" customWidth="1"/>
    <col min="13" max="13" width="5" style="0" customWidth="1"/>
  </cols>
  <sheetData>
    <row r="1" spans="1:21" ht="16.5" customHeight="1">
      <c r="A1" s="38" t="s">
        <v>209</v>
      </c>
      <c r="U1" s="39" t="s">
        <v>281</v>
      </c>
    </row>
    <row r="3" spans="1:21" ht="16.5" customHeight="1">
      <c r="A3" s="174" t="s">
        <v>230</v>
      </c>
      <c r="B3" s="174"/>
      <c r="C3" s="174"/>
      <c r="D3" s="174"/>
      <c r="E3" s="174"/>
      <c r="F3" s="174"/>
      <c r="G3" s="174"/>
      <c r="H3" s="174"/>
      <c r="I3" s="174"/>
      <c r="J3" s="174"/>
      <c r="K3" s="174"/>
      <c r="L3" s="174"/>
      <c r="M3" s="174"/>
      <c r="N3" s="174"/>
      <c r="O3" s="174"/>
      <c r="P3" s="174"/>
      <c r="Q3" s="174"/>
      <c r="R3" s="174"/>
      <c r="S3" s="174"/>
      <c r="T3" s="174"/>
      <c r="U3" s="174"/>
    </row>
    <row r="4" spans="1:21" ht="16.5" customHeight="1">
      <c r="A4" s="207" t="s">
        <v>229</v>
      </c>
      <c r="B4" s="207"/>
      <c r="C4" s="207"/>
      <c r="D4" s="207"/>
      <c r="E4" s="207"/>
      <c r="F4" s="207"/>
      <c r="G4" s="207"/>
      <c r="H4" s="207"/>
      <c r="I4" s="207"/>
      <c r="J4" s="207"/>
      <c r="K4" s="207"/>
      <c r="L4" s="207"/>
      <c r="M4" s="207"/>
      <c r="N4" s="207"/>
      <c r="O4" s="207"/>
      <c r="P4" s="207"/>
      <c r="Q4" s="207"/>
      <c r="R4" s="207"/>
      <c r="S4" s="207"/>
      <c r="T4" s="207"/>
      <c r="U4" s="207"/>
    </row>
    <row r="5" spans="1:21" ht="16.5" customHeight="1" thickBot="1">
      <c r="A5" s="75"/>
      <c r="B5" s="75"/>
      <c r="D5" s="75"/>
      <c r="F5" s="65"/>
      <c r="H5" s="65"/>
      <c r="J5" s="65"/>
      <c r="L5" s="4"/>
      <c r="O5" s="65"/>
      <c r="P5" s="4"/>
      <c r="R5" s="4"/>
      <c r="U5" s="130" t="s">
        <v>228</v>
      </c>
    </row>
    <row r="6" spans="1:21" ht="16.5" customHeight="1">
      <c r="A6" s="293" t="s">
        <v>264</v>
      </c>
      <c r="B6" s="183" t="s">
        <v>282</v>
      </c>
      <c r="C6" s="222"/>
      <c r="D6" s="222"/>
      <c r="E6" s="225"/>
      <c r="F6" s="183" t="s">
        <v>283</v>
      </c>
      <c r="G6" s="222"/>
      <c r="H6" s="222"/>
      <c r="I6" s="222"/>
      <c r="J6" s="222"/>
      <c r="K6" s="225"/>
      <c r="L6" s="221" t="s">
        <v>227</v>
      </c>
      <c r="M6" s="222"/>
      <c r="N6" s="222"/>
      <c r="O6" s="225"/>
      <c r="P6" s="183" t="s">
        <v>284</v>
      </c>
      <c r="Q6" s="222"/>
      <c r="R6" s="222"/>
      <c r="S6" s="225"/>
      <c r="T6" s="221" t="s">
        <v>226</v>
      </c>
      <c r="U6" s="222"/>
    </row>
    <row r="7" spans="1:21" ht="16.5" customHeight="1">
      <c r="A7" s="294"/>
      <c r="B7" s="275" t="s">
        <v>276</v>
      </c>
      <c r="C7" s="277"/>
      <c r="D7" s="275" t="s">
        <v>277</v>
      </c>
      <c r="E7" s="277"/>
      <c r="F7" s="271" t="s">
        <v>278</v>
      </c>
      <c r="G7" s="207"/>
      <c r="H7" s="9"/>
      <c r="J7" s="19"/>
      <c r="L7" s="275" t="s">
        <v>279</v>
      </c>
      <c r="M7" s="276"/>
      <c r="N7" s="277"/>
      <c r="O7" s="281" t="s">
        <v>225</v>
      </c>
      <c r="P7" s="282" t="s">
        <v>285</v>
      </c>
      <c r="Q7" s="283"/>
      <c r="R7" s="104"/>
      <c r="S7" s="160"/>
      <c r="T7" s="254" t="s">
        <v>280</v>
      </c>
      <c r="U7" s="205"/>
    </row>
    <row r="8" spans="1:21" ht="16.5" customHeight="1">
      <c r="A8" s="295"/>
      <c r="B8" s="278"/>
      <c r="C8" s="280"/>
      <c r="D8" s="278"/>
      <c r="E8" s="280"/>
      <c r="F8" s="272"/>
      <c r="G8" s="273"/>
      <c r="H8" s="274" t="s">
        <v>224</v>
      </c>
      <c r="I8" s="274"/>
      <c r="J8" s="274" t="s">
        <v>223</v>
      </c>
      <c r="K8" s="274"/>
      <c r="L8" s="278"/>
      <c r="M8" s="279"/>
      <c r="N8" s="280"/>
      <c r="O8" s="280"/>
      <c r="P8" s="272"/>
      <c r="Q8" s="273"/>
      <c r="R8" s="249" t="s">
        <v>222</v>
      </c>
      <c r="S8" s="251"/>
      <c r="T8" s="269"/>
      <c r="U8" s="270"/>
    </row>
    <row r="9" spans="1:21" ht="16.5" customHeight="1">
      <c r="A9" s="127" t="s">
        <v>185</v>
      </c>
      <c r="B9" s="267">
        <v>56921</v>
      </c>
      <c r="C9" s="261"/>
      <c r="D9" s="261">
        <v>216451</v>
      </c>
      <c r="E9" s="261"/>
      <c r="F9" s="261">
        <v>24218</v>
      </c>
      <c r="G9" s="261"/>
      <c r="H9" s="31">
        <v>1550</v>
      </c>
      <c r="J9" s="261">
        <v>5567</v>
      </c>
      <c r="K9" s="261"/>
      <c r="L9" s="261">
        <v>76770</v>
      </c>
      <c r="M9" s="261"/>
      <c r="N9" s="261"/>
      <c r="O9" s="29">
        <v>192848</v>
      </c>
      <c r="P9" s="261">
        <v>22792</v>
      </c>
      <c r="Q9" s="261"/>
      <c r="R9" s="261">
        <v>591</v>
      </c>
      <c r="S9" s="261"/>
      <c r="T9" s="257">
        <f>O9/D9</f>
        <v>0.8909545347445842</v>
      </c>
      <c r="U9" s="257"/>
    </row>
    <row r="10" spans="1:21" ht="16.5" customHeight="1">
      <c r="A10" s="115" t="s">
        <v>184</v>
      </c>
      <c r="B10" s="263">
        <v>58730</v>
      </c>
      <c r="C10" s="259"/>
      <c r="D10" s="259">
        <v>220671</v>
      </c>
      <c r="E10" s="259"/>
      <c r="F10" s="259">
        <v>25180</v>
      </c>
      <c r="G10" s="259"/>
      <c r="H10" s="31">
        <v>1581</v>
      </c>
      <c r="J10" s="259">
        <v>5627</v>
      </c>
      <c r="K10" s="259"/>
      <c r="L10" s="259">
        <v>85523</v>
      </c>
      <c r="M10" s="259"/>
      <c r="N10" s="259"/>
      <c r="O10" s="31">
        <v>216628</v>
      </c>
      <c r="P10" s="259">
        <v>23695</v>
      </c>
      <c r="Q10" s="259"/>
      <c r="R10" s="259">
        <v>556</v>
      </c>
      <c r="S10" s="259"/>
      <c r="T10" s="255">
        <f>O10/D10</f>
        <v>0.9816786075197919</v>
      </c>
      <c r="U10" s="255"/>
    </row>
    <row r="11" spans="1:21" ht="16.5" customHeight="1">
      <c r="A11" s="115" t="s">
        <v>221</v>
      </c>
      <c r="B11" s="263">
        <v>62413</v>
      </c>
      <c r="C11" s="259"/>
      <c r="D11" s="259">
        <v>234893</v>
      </c>
      <c r="E11" s="259"/>
      <c r="F11" s="259">
        <v>25016</v>
      </c>
      <c r="G11" s="259"/>
      <c r="H11" s="31">
        <v>1564</v>
      </c>
      <c r="J11" s="259">
        <v>6238</v>
      </c>
      <c r="K11" s="259"/>
      <c r="L11" s="259">
        <v>81362</v>
      </c>
      <c r="M11" s="259"/>
      <c r="N11" s="259"/>
      <c r="O11" s="31">
        <v>211039</v>
      </c>
      <c r="P11" s="259">
        <v>23583</v>
      </c>
      <c r="Q11" s="259"/>
      <c r="R11" s="259">
        <v>593</v>
      </c>
      <c r="S11" s="259"/>
      <c r="T11" s="255">
        <f>O11/D11</f>
        <v>0.8984473781679317</v>
      </c>
      <c r="U11" s="255"/>
    </row>
    <row r="12" spans="1:21" ht="16.5" customHeight="1">
      <c r="A12" s="115" t="s">
        <v>220</v>
      </c>
      <c r="B12" s="263">
        <v>70004</v>
      </c>
      <c r="C12" s="259"/>
      <c r="D12" s="259">
        <v>273583</v>
      </c>
      <c r="E12" s="259"/>
      <c r="F12" s="259">
        <v>25712</v>
      </c>
      <c r="G12" s="259"/>
      <c r="H12" s="31">
        <v>1292</v>
      </c>
      <c r="J12" s="259">
        <v>6245</v>
      </c>
      <c r="K12" s="259"/>
      <c r="L12" s="259">
        <v>66403</v>
      </c>
      <c r="M12" s="259"/>
      <c r="N12" s="259"/>
      <c r="O12" s="31">
        <v>158907</v>
      </c>
      <c r="P12" s="259">
        <v>24343</v>
      </c>
      <c r="Q12" s="259"/>
      <c r="R12" s="259">
        <v>675</v>
      </c>
      <c r="S12" s="259"/>
      <c r="T12" s="255">
        <f>O12/D12</f>
        <v>0.580836528585475</v>
      </c>
      <c r="U12" s="255"/>
    </row>
    <row r="13" spans="1:21" ht="16.5" customHeight="1">
      <c r="A13" s="114" t="s">
        <v>181</v>
      </c>
      <c r="B13" s="268">
        <f>SUM(B15:B28)</f>
        <v>71439</v>
      </c>
      <c r="C13" s="262"/>
      <c r="D13" s="262">
        <f>SUM(D15:D28)</f>
        <v>284954</v>
      </c>
      <c r="E13" s="262"/>
      <c r="F13" s="262">
        <f>SUM(F15:F28)</f>
        <v>27058</v>
      </c>
      <c r="G13" s="262"/>
      <c r="H13" s="22">
        <f>SUM(H15:H28)</f>
        <v>1241</v>
      </c>
      <c r="J13" s="262">
        <f>SUM(J15:J28)</f>
        <v>6034</v>
      </c>
      <c r="K13" s="262"/>
      <c r="L13" s="262">
        <f>SUM(L15:L28)</f>
        <v>73264</v>
      </c>
      <c r="M13" s="262"/>
      <c r="N13" s="262"/>
      <c r="O13" s="22">
        <f>SUM(O15:O28)</f>
        <v>171873</v>
      </c>
      <c r="P13" s="262">
        <f>SUM(P15:P28)</f>
        <v>26077</v>
      </c>
      <c r="Q13" s="262"/>
      <c r="R13" s="262">
        <f>SUM(R15:R28)</f>
        <v>991</v>
      </c>
      <c r="S13" s="262"/>
      <c r="T13" s="258">
        <f>O13/D13</f>
        <v>0.6031605101174224</v>
      </c>
      <c r="U13" s="258"/>
    </row>
    <row r="14" spans="1:21" ht="16.5" customHeight="1">
      <c r="A14" s="59"/>
      <c r="B14" s="32"/>
      <c r="D14" s="32"/>
      <c r="F14" s="32"/>
      <c r="H14" s="129"/>
      <c r="J14" s="129"/>
      <c r="L14" s="32"/>
      <c r="O14" s="32"/>
      <c r="P14" s="129"/>
      <c r="R14" s="129"/>
      <c r="T14" s="163"/>
      <c r="U14" s="164"/>
    </row>
    <row r="15" spans="1:21" ht="16.5" customHeight="1">
      <c r="A15" s="18" t="s">
        <v>180</v>
      </c>
      <c r="B15" s="263">
        <v>8904</v>
      </c>
      <c r="C15" s="259"/>
      <c r="D15" s="259">
        <v>25808</v>
      </c>
      <c r="E15" s="259"/>
      <c r="F15" s="259">
        <v>2411</v>
      </c>
      <c r="G15" s="259"/>
      <c r="H15" s="31">
        <v>69</v>
      </c>
      <c r="J15" s="259">
        <v>482</v>
      </c>
      <c r="K15" s="259"/>
      <c r="L15" s="259">
        <v>6709</v>
      </c>
      <c r="M15" s="259"/>
      <c r="N15" s="259"/>
      <c r="O15" s="31">
        <v>13998</v>
      </c>
      <c r="P15" s="259">
        <v>2424</v>
      </c>
      <c r="Q15" s="259"/>
      <c r="R15" s="259">
        <v>207</v>
      </c>
      <c r="S15" s="259"/>
      <c r="T15" s="255">
        <f>O15/D15</f>
        <v>0.5423899566026038</v>
      </c>
      <c r="U15" s="255"/>
    </row>
    <row r="16" spans="1:21" ht="16.5" customHeight="1">
      <c r="A16" s="126" t="s">
        <v>265</v>
      </c>
      <c r="B16" s="263">
        <v>5777</v>
      </c>
      <c r="C16" s="259"/>
      <c r="D16" s="259">
        <v>25062</v>
      </c>
      <c r="E16" s="259"/>
      <c r="F16" s="259">
        <v>1931</v>
      </c>
      <c r="G16" s="259"/>
      <c r="H16" s="31">
        <v>60</v>
      </c>
      <c r="J16" s="259">
        <v>502</v>
      </c>
      <c r="K16" s="259"/>
      <c r="L16" s="259">
        <v>4339</v>
      </c>
      <c r="M16" s="259"/>
      <c r="N16" s="259"/>
      <c r="O16" s="31">
        <v>12525</v>
      </c>
      <c r="P16" s="259">
        <v>1926</v>
      </c>
      <c r="Q16" s="259"/>
      <c r="R16" s="259">
        <v>77</v>
      </c>
      <c r="S16" s="259"/>
      <c r="T16" s="255">
        <f>O16/D16</f>
        <v>0.49976059372755566</v>
      </c>
      <c r="U16" s="255"/>
    </row>
    <row r="17" spans="1:21" ht="16.5" customHeight="1">
      <c r="A17" s="126" t="s">
        <v>266</v>
      </c>
      <c r="B17" s="263">
        <v>5265</v>
      </c>
      <c r="C17" s="259"/>
      <c r="D17" s="259">
        <v>24328</v>
      </c>
      <c r="E17" s="259"/>
      <c r="F17" s="259">
        <v>1956</v>
      </c>
      <c r="G17" s="259"/>
      <c r="H17" s="31">
        <v>46</v>
      </c>
      <c r="J17" s="259">
        <v>515</v>
      </c>
      <c r="K17" s="259"/>
      <c r="L17" s="259">
        <v>5451</v>
      </c>
      <c r="M17" s="259"/>
      <c r="N17" s="259"/>
      <c r="O17" s="31">
        <v>12733</v>
      </c>
      <c r="P17" s="259">
        <v>1960</v>
      </c>
      <c r="Q17" s="259"/>
      <c r="R17" s="259">
        <v>69</v>
      </c>
      <c r="S17" s="259"/>
      <c r="T17" s="255">
        <f>O17/D17</f>
        <v>0.5233886879316014</v>
      </c>
      <c r="U17" s="255"/>
    </row>
    <row r="18" spans="1:21" ht="16.5" customHeight="1">
      <c r="A18" s="126" t="s">
        <v>267</v>
      </c>
      <c r="B18" s="263">
        <v>5294</v>
      </c>
      <c r="C18" s="259"/>
      <c r="D18" s="259">
        <v>23489</v>
      </c>
      <c r="E18" s="259"/>
      <c r="F18" s="259">
        <v>1865</v>
      </c>
      <c r="G18" s="259"/>
      <c r="H18" s="31">
        <v>57</v>
      </c>
      <c r="J18" s="259">
        <v>516</v>
      </c>
      <c r="K18" s="259"/>
      <c r="L18" s="259">
        <v>5953</v>
      </c>
      <c r="M18" s="259"/>
      <c r="N18" s="259"/>
      <c r="O18" s="31">
        <v>12841</v>
      </c>
      <c r="P18" s="259">
        <v>1853</v>
      </c>
      <c r="Q18" s="259"/>
      <c r="R18" s="259">
        <v>62</v>
      </c>
      <c r="S18" s="259"/>
      <c r="T18" s="255">
        <f>O18/D18</f>
        <v>0.5466814253480352</v>
      </c>
      <c r="U18" s="255"/>
    </row>
    <row r="19" spans="1:21" ht="16.5" customHeight="1">
      <c r="A19" s="110"/>
      <c r="B19" s="32"/>
      <c r="D19" s="32"/>
      <c r="F19" s="32"/>
      <c r="H19" s="32"/>
      <c r="J19" s="32"/>
      <c r="L19" s="32"/>
      <c r="O19" s="32"/>
      <c r="P19" s="32"/>
      <c r="R19" s="32"/>
      <c r="T19" s="163"/>
      <c r="U19" s="164"/>
    </row>
    <row r="20" spans="1:21" ht="16.5" customHeight="1">
      <c r="A20" s="126" t="s">
        <v>268</v>
      </c>
      <c r="B20" s="263">
        <v>5139</v>
      </c>
      <c r="C20" s="259"/>
      <c r="D20" s="259">
        <v>22950</v>
      </c>
      <c r="E20" s="259"/>
      <c r="F20" s="259">
        <v>1855</v>
      </c>
      <c r="G20" s="259"/>
      <c r="H20" s="31">
        <v>56</v>
      </c>
      <c r="J20" s="259">
        <v>496</v>
      </c>
      <c r="K20" s="259"/>
      <c r="L20" s="259">
        <v>5887</v>
      </c>
      <c r="M20" s="259"/>
      <c r="N20" s="259"/>
      <c r="O20" s="31">
        <v>13907</v>
      </c>
      <c r="P20" s="259">
        <v>1836</v>
      </c>
      <c r="Q20" s="259"/>
      <c r="R20" s="259">
        <v>66</v>
      </c>
      <c r="S20" s="259"/>
      <c r="T20" s="255">
        <f>O20/D20</f>
        <v>0.6059694989106754</v>
      </c>
      <c r="U20" s="255"/>
    </row>
    <row r="21" spans="1:21" ht="16.5" customHeight="1">
      <c r="A21" s="126" t="s">
        <v>269</v>
      </c>
      <c r="B21" s="263">
        <v>6022</v>
      </c>
      <c r="C21" s="259"/>
      <c r="D21" s="259">
        <v>23429</v>
      </c>
      <c r="E21" s="259"/>
      <c r="F21" s="259">
        <v>2245</v>
      </c>
      <c r="G21" s="259"/>
      <c r="H21" s="31">
        <v>159</v>
      </c>
      <c r="J21" s="259">
        <v>575</v>
      </c>
      <c r="K21" s="259"/>
      <c r="L21" s="259">
        <v>6093</v>
      </c>
      <c r="M21" s="259"/>
      <c r="N21" s="259"/>
      <c r="O21" s="31">
        <v>14924</v>
      </c>
      <c r="P21" s="259">
        <v>2137</v>
      </c>
      <c r="Q21" s="259"/>
      <c r="R21" s="259">
        <v>79</v>
      </c>
      <c r="S21" s="259"/>
      <c r="T21" s="255">
        <f>O21/D21</f>
        <v>0.636988347774126</v>
      </c>
      <c r="U21" s="255"/>
    </row>
    <row r="22" spans="1:21" ht="16.5" customHeight="1">
      <c r="A22" s="126" t="s">
        <v>270</v>
      </c>
      <c r="B22" s="263">
        <v>6153</v>
      </c>
      <c r="C22" s="259"/>
      <c r="D22" s="259">
        <v>23855</v>
      </c>
      <c r="E22" s="259"/>
      <c r="F22" s="259">
        <v>2763</v>
      </c>
      <c r="G22" s="259"/>
      <c r="H22" s="31">
        <v>471</v>
      </c>
      <c r="J22" s="259">
        <v>571</v>
      </c>
      <c r="K22" s="259"/>
      <c r="L22" s="259">
        <v>6261</v>
      </c>
      <c r="M22" s="259"/>
      <c r="N22" s="259"/>
      <c r="O22" s="31">
        <v>14891</v>
      </c>
      <c r="P22" s="259">
        <v>2208</v>
      </c>
      <c r="Q22" s="259"/>
      <c r="R22" s="259">
        <v>92</v>
      </c>
      <c r="S22" s="259"/>
      <c r="T22" s="255">
        <f>O22/D22</f>
        <v>0.624229721232446</v>
      </c>
      <c r="U22" s="255"/>
    </row>
    <row r="23" spans="1:21" ht="16.5" customHeight="1">
      <c r="A23" s="126" t="s">
        <v>271</v>
      </c>
      <c r="B23" s="263">
        <v>4428</v>
      </c>
      <c r="C23" s="259"/>
      <c r="D23" s="259">
        <v>22071</v>
      </c>
      <c r="E23" s="259"/>
      <c r="F23" s="259">
        <v>2032</v>
      </c>
      <c r="G23" s="259"/>
      <c r="H23" s="31">
        <v>70</v>
      </c>
      <c r="J23" s="259">
        <v>563</v>
      </c>
      <c r="K23" s="259"/>
      <c r="L23" s="259">
        <v>5498</v>
      </c>
      <c r="M23" s="259"/>
      <c r="N23" s="259"/>
      <c r="O23" s="31">
        <v>14418</v>
      </c>
      <c r="P23" s="259">
        <v>2038</v>
      </c>
      <c r="Q23" s="259"/>
      <c r="R23" s="259">
        <v>79</v>
      </c>
      <c r="S23" s="259"/>
      <c r="T23" s="255">
        <f>O23/D23</f>
        <v>0.6532554030175344</v>
      </c>
      <c r="U23" s="255"/>
    </row>
    <row r="24" spans="1:21" ht="16.5" customHeight="1">
      <c r="A24" s="110"/>
      <c r="B24" s="32"/>
      <c r="D24" s="32"/>
      <c r="F24" s="32"/>
      <c r="H24" s="32"/>
      <c r="J24" s="32"/>
      <c r="L24" s="32"/>
      <c r="O24" s="32"/>
      <c r="P24" s="32"/>
      <c r="R24" s="32"/>
      <c r="T24" s="163"/>
      <c r="U24" s="164"/>
    </row>
    <row r="25" spans="1:21" ht="16.5" customHeight="1">
      <c r="A25" s="126" t="s">
        <v>272</v>
      </c>
      <c r="B25" s="263">
        <v>4530</v>
      </c>
      <c r="C25" s="259"/>
      <c r="D25" s="259">
        <v>20901</v>
      </c>
      <c r="E25" s="259"/>
      <c r="F25" s="259">
        <v>1394</v>
      </c>
      <c r="G25" s="259"/>
      <c r="H25" s="31">
        <v>38</v>
      </c>
      <c r="J25" s="259">
        <v>388</v>
      </c>
      <c r="K25" s="259"/>
      <c r="L25" s="259">
        <v>4795</v>
      </c>
      <c r="M25" s="259"/>
      <c r="N25" s="259"/>
      <c r="O25" s="31">
        <v>13165</v>
      </c>
      <c r="P25" s="259">
        <v>1386</v>
      </c>
      <c r="Q25" s="259"/>
      <c r="R25" s="259">
        <v>43</v>
      </c>
      <c r="S25" s="259"/>
      <c r="T25" s="255">
        <f>O25/D25</f>
        <v>0.6298741687000622</v>
      </c>
      <c r="U25" s="255"/>
    </row>
    <row r="26" spans="1:21" ht="16.5" customHeight="1">
      <c r="A26" s="159" t="s">
        <v>273</v>
      </c>
      <c r="B26" s="263">
        <v>8215</v>
      </c>
      <c r="C26" s="259"/>
      <c r="D26" s="259">
        <v>24225</v>
      </c>
      <c r="E26" s="259"/>
      <c r="F26" s="259">
        <v>1647</v>
      </c>
      <c r="G26" s="259"/>
      <c r="H26" s="31">
        <v>90</v>
      </c>
      <c r="J26" s="259">
        <v>396</v>
      </c>
      <c r="K26" s="259"/>
      <c r="L26" s="259">
        <v>6720</v>
      </c>
      <c r="M26" s="259"/>
      <c r="N26" s="259"/>
      <c r="O26" s="31">
        <v>14409</v>
      </c>
      <c r="P26" s="259">
        <v>1583</v>
      </c>
      <c r="Q26" s="259"/>
      <c r="R26" s="259">
        <v>39</v>
      </c>
      <c r="S26" s="259"/>
      <c r="T26" s="255">
        <f>O26/D26</f>
        <v>0.5947987616099071</v>
      </c>
      <c r="U26" s="255"/>
    </row>
    <row r="27" spans="1:21" ht="16.5" customHeight="1">
      <c r="A27" s="126" t="s">
        <v>274</v>
      </c>
      <c r="B27" s="263">
        <v>5064</v>
      </c>
      <c r="C27" s="259"/>
      <c r="D27" s="259">
        <v>24115</v>
      </c>
      <c r="E27" s="259"/>
      <c r="F27" s="259">
        <v>2953</v>
      </c>
      <c r="G27" s="259"/>
      <c r="H27" s="31">
        <v>42</v>
      </c>
      <c r="J27" s="259">
        <v>416</v>
      </c>
      <c r="K27" s="259"/>
      <c r="L27" s="259">
        <v>7782</v>
      </c>
      <c r="M27" s="259"/>
      <c r="N27" s="259"/>
      <c r="O27" s="31">
        <v>17047</v>
      </c>
      <c r="P27" s="259">
        <v>3461</v>
      </c>
      <c r="Q27" s="259"/>
      <c r="R27" s="259">
        <v>95</v>
      </c>
      <c r="S27" s="259"/>
      <c r="T27" s="255">
        <f>O27/D27</f>
        <v>0.7069044163383786</v>
      </c>
      <c r="U27" s="255"/>
    </row>
    <row r="28" spans="1:21" ht="16.5" customHeight="1">
      <c r="A28" s="126" t="s">
        <v>275</v>
      </c>
      <c r="B28" s="263">
        <v>6648</v>
      </c>
      <c r="C28" s="259"/>
      <c r="D28" s="259">
        <v>24721</v>
      </c>
      <c r="E28" s="259"/>
      <c r="F28" s="259">
        <v>4006</v>
      </c>
      <c r="G28" s="259"/>
      <c r="H28" s="31">
        <v>83</v>
      </c>
      <c r="J28" s="259">
        <v>614</v>
      </c>
      <c r="K28" s="259"/>
      <c r="L28" s="259">
        <v>7776</v>
      </c>
      <c r="M28" s="259"/>
      <c r="N28" s="259"/>
      <c r="O28" s="31">
        <v>17015</v>
      </c>
      <c r="P28" s="259">
        <v>3265</v>
      </c>
      <c r="Q28" s="259"/>
      <c r="R28" s="259">
        <v>83</v>
      </c>
      <c r="S28" s="259"/>
      <c r="T28" s="255">
        <f>O28/D28</f>
        <v>0.688281218397314</v>
      </c>
      <c r="U28" s="255"/>
    </row>
    <row r="29" spans="1:21" ht="16.5" customHeight="1">
      <c r="A29" s="59"/>
      <c r="B29" s="128"/>
      <c r="D29" s="32"/>
      <c r="F29" s="32"/>
      <c r="H29" s="32"/>
      <c r="J29" s="32"/>
      <c r="L29" s="32"/>
      <c r="O29" s="32"/>
      <c r="P29" s="32"/>
      <c r="R29" s="32"/>
      <c r="T29" s="163"/>
      <c r="U29" s="164"/>
    </row>
    <row r="30" spans="1:21" ht="16.5" customHeight="1">
      <c r="A30" s="18" t="s">
        <v>219</v>
      </c>
      <c r="B30" s="265">
        <v>39875</v>
      </c>
      <c r="C30" s="266"/>
      <c r="D30" s="259">
        <v>165708</v>
      </c>
      <c r="E30" s="259"/>
      <c r="F30" s="259">
        <v>13520</v>
      </c>
      <c r="G30" s="259"/>
      <c r="H30" s="31">
        <v>328</v>
      </c>
      <c r="J30" s="259">
        <v>3364</v>
      </c>
      <c r="K30" s="259"/>
      <c r="L30" s="259">
        <v>42642</v>
      </c>
      <c r="M30" s="259"/>
      <c r="N30" s="259"/>
      <c r="O30" s="31">
        <v>100999</v>
      </c>
      <c r="P30" s="259">
        <v>14278</v>
      </c>
      <c r="Q30" s="259"/>
      <c r="R30" s="259">
        <v>636</v>
      </c>
      <c r="S30" s="259"/>
      <c r="T30" s="255">
        <f aca="true" t="shared" si="0" ref="T30:T36">O30/D30</f>
        <v>0.6094998430974968</v>
      </c>
      <c r="U30" s="255"/>
    </row>
    <row r="31" spans="1:21" ht="16.5" customHeight="1">
      <c r="A31" s="18" t="s">
        <v>218</v>
      </c>
      <c r="B31" s="263">
        <v>10665</v>
      </c>
      <c r="C31" s="259"/>
      <c r="D31" s="259">
        <v>40906</v>
      </c>
      <c r="E31" s="259"/>
      <c r="F31" s="259">
        <v>4367</v>
      </c>
      <c r="G31" s="259"/>
      <c r="H31" s="31">
        <v>42</v>
      </c>
      <c r="J31" s="259">
        <v>810</v>
      </c>
      <c r="K31" s="259"/>
      <c r="L31" s="259">
        <v>9053</v>
      </c>
      <c r="M31" s="259"/>
      <c r="N31" s="259"/>
      <c r="O31" s="31">
        <v>19999</v>
      </c>
      <c r="P31" s="259">
        <v>4030</v>
      </c>
      <c r="Q31" s="259"/>
      <c r="R31" s="259">
        <v>46</v>
      </c>
      <c r="S31" s="259"/>
      <c r="T31" s="255">
        <f t="shared" si="0"/>
        <v>0.4889013836600988</v>
      </c>
      <c r="U31" s="255"/>
    </row>
    <row r="32" spans="1:21" ht="16.5" customHeight="1">
      <c r="A32" s="18" t="s">
        <v>217</v>
      </c>
      <c r="B32" s="263">
        <v>4703</v>
      </c>
      <c r="C32" s="259"/>
      <c r="D32" s="259">
        <v>19286</v>
      </c>
      <c r="E32" s="259"/>
      <c r="F32" s="259">
        <v>2083</v>
      </c>
      <c r="G32" s="259"/>
      <c r="H32" s="31">
        <v>26</v>
      </c>
      <c r="J32" s="259">
        <v>467</v>
      </c>
      <c r="K32" s="259"/>
      <c r="L32" s="259">
        <v>6381</v>
      </c>
      <c r="M32" s="259"/>
      <c r="N32" s="259"/>
      <c r="O32" s="31">
        <v>14943</v>
      </c>
      <c r="P32" s="259">
        <v>1900</v>
      </c>
      <c r="Q32" s="259"/>
      <c r="R32" s="259">
        <v>31</v>
      </c>
      <c r="S32" s="259"/>
      <c r="T32" s="255">
        <f t="shared" si="0"/>
        <v>0.77481074354454</v>
      </c>
      <c r="U32" s="255"/>
    </row>
    <row r="33" spans="1:21" ht="16.5" customHeight="1">
      <c r="A33" s="18" t="s">
        <v>216</v>
      </c>
      <c r="B33" s="263">
        <v>3895</v>
      </c>
      <c r="C33" s="259"/>
      <c r="D33" s="259">
        <v>12001</v>
      </c>
      <c r="E33" s="259"/>
      <c r="F33" s="259">
        <v>1903</v>
      </c>
      <c r="G33" s="259"/>
      <c r="H33" s="31">
        <v>657</v>
      </c>
      <c r="J33" s="259">
        <v>304</v>
      </c>
      <c r="K33" s="259"/>
      <c r="L33" s="259">
        <v>2281</v>
      </c>
      <c r="M33" s="259"/>
      <c r="N33" s="259"/>
      <c r="O33" s="31">
        <v>5380</v>
      </c>
      <c r="P33" s="259">
        <v>1010</v>
      </c>
      <c r="Q33" s="259"/>
      <c r="R33" s="259">
        <v>113</v>
      </c>
      <c r="S33" s="259"/>
      <c r="T33" s="255">
        <f t="shared" si="0"/>
        <v>0.44829597533538873</v>
      </c>
      <c r="U33" s="255"/>
    </row>
    <row r="34" spans="1:21" ht="16.5" customHeight="1">
      <c r="A34" s="18" t="s">
        <v>215</v>
      </c>
      <c r="B34" s="263">
        <v>6254</v>
      </c>
      <c r="C34" s="259"/>
      <c r="D34" s="259">
        <v>23749</v>
      </c>
      <c r="E34" s="259"/>
      <c r="F34" s="259">
        <v>2596</v>
      </c>
      <c r="G34" s="259"/>
      <c r="H34" s="31">
        <v>65</v>
      </c>
      <c r="J34" s="259">
        <v>561</v>
      </c>
      <c r="K34" s="259"/>
      <c r="L34" s="259">
        <v>6162</v>
      </c>
      <c r="M34" s="259"/>
      <c r="N34" s="259"/>
      <c r="O34" s="31">
        <v>14181</v>
      </c>
      <c r="P34" s="259">
        <v>2551</v>
      </c>
      <c r="Q34" s="259"/>
      <c r="R34" s="259">
        <v>144</v>
      </c>
      <c r="S34" s="259"/>
      <c r="T34" s="255">
        <f t="shared" si="0"/>
        <v>0.5971198787317361</v>
      </c>
      <c r="U34" s="255"/>
    </row>
    <row r="35" spans="1:21" ht="16.5" customHeight="1">
      <c r="A35" s="18" t="s">
        <v>214</v>
      </c>
      <c r="B35" s="263">
        <v>3482</v>
      </c>
      <c r="C35" s="259"/>
      <c r="D35" s="259">
        <v>14421</v>
      </c>
      <c r="E35" s="259"/>
      <c r="F35" s="259">
        <v>1507</v>
      </c>
      <c r="G35" s="259"/>
      <c r="H35" s="31">
        <v>34</v>
      </c>
      <c r="J35" s="259">
        <v>329</v>
      </c>
      <c r="K35" s="259"/>
      <c r="L35" s="259">
        <v>3697</v>
      </c>
      <c r="M35" s="259"/>
      <c r="N35" s="259"/>
      <c r="O35" s="31">
        <v>8643</v>
      </c>
      <c r="P35" s="259">
        <v>1412</v>
      </c>
      <c r="Q35" s="259"/>
      <c r="R35" s="259">
        <v>18</v>
      </c>
      <c r="S35" s="259"/>
      <c r="T35" s="255">
        <f t="shared" si="0"/>
        <v>0.5993343041397962</v>
      </c>
      <c r="U35" s="255"/>
    </row>
    <row r="36" spans="1:21" ht="16.5" customHeight="1">
      <c r="A36" s="20" t="s">
        <v>213</v>
      </c>
      <c r="B36" s="264">
        <v>2482</v>
      </c>
      <c r="C36" s="260"/>
      <c r="D36" s="260">
        <v>8783</v>
      </c>
      <c r="E36" s="260"/>
      <c r="F36" s="260">
        <v>1077</v>
      </c>
      <c r="G36" s="260"/>
      <c r="H36" s="33">
        <v>89</v>
      </c>
      <c r="I36" s="162"/>
      <c r="J36" s="260">
        <v>199</v>
      </c>
      <c r="K36" s="260"/>
      <c r="L36" s="260">
        <v>2556</v>
      </c>
      <c r="M36" s="260"/>
      <c r="N36" s="260"/>
      <c r="O36" s="33">
        <v>6340</v>
      </c>
      <c r="P36" s="260">
        <v>896</v>
      </c>
      <c r="Q36" s="260"/>
      <c r="R36" s="260">
        <v>3</v>
      </c>
      <c r="S36" s="260"/>
      <c r="T36" s="256">
        <f t="shared" si="0"/>
        <v>0.721849026528521</v>
      </c>
      <c r="U36" s="256"/>
    </row>
    <row r="37" spans="1:12" ht="16.5" customHeight="1">
      <c r="A37" s="4" t="s">
        <v>212</v>
      </c>
      <c r="B37" s="4"/>
      <c r="C37" s="4"/>
      <c r="D37" s="4"/>
      <c r="E37" s="4"/>
      <c r="F37" s="4"/>
      <c r="G37" s="4"/>
      <c r="H37" s="4"/>
      <c r="J37" s="4"/>
      <c r="K37" s="4"/>
      <c r="L37" s="4"/>
    </row>
    <row r="38" spans="1:11" ht="16.5" customHeight="1">
      <c r="A38" s="4" t="s">
        <v>211</v>
      </c>
      <c r="B38" s="4"/>
      <c r="C38" s="4"/>
      <c r="D38" s="4"/>
      <c r="E38" s="4"/>
      <c r="F38" s="4"/>
      <c r="G38" s="4"/>
      <c r="H38" s="4"/>
      <c r="I38" s="4"/>
      <c r="J38" s="4"/>
      <c r="K38" s="4"/>
    </row>
    <row r="39" spans="1:11" ht="16.5" customHeight="1">
      <c r="A39" s="4" t="s">
        <v>210</v>
      </c>
      <c r="B39" s="4"/>
      <c r="C39" s="4"/>
      <c r="D39" s="4"/>
      <c r="E39" s="4"/>
      <c r="F39" s="4"/>
      <c r="G39" s="4"/>
      <c r="H39" s="4"/>
      <c r="I39" s="4"/>
      <c r="J39" s="4"/>
      <c r="K39" s="4"/>
    </row>
    <row r="40" spans="1:11" ht="16.5" customHeight="1">
      <c r="A40" s="4"/>
      <c r="B40" s="4"/>
      <c r="C40" s="4"/>
      <c r="D40" s="4"/>
      <c r="E40" s="4"/>
      <c r="F40" s="4"/>
      <c r="G40" s="4"/>
      <c r="H40" s="4"/>
      <c r="I40" s="4"/>
      <c r="J40" s="4"/>
      <c r="K40" s="4"/>
    </row>
    <row r="43" spans="1:21" ht="16.5" customHeight="1">
      <c r="A43" s="284" t="s">
        <v>243</v>
      </c>
      <c r="B43" s="284"/>
      <c r="C43" s="284"/>
      <c r="D43" s="284"/>
      <c r="E43" s="284"/>
      <c r="F43" s="284"/>
      <c r="G43" s="284"/>
      <c r="I43" s="284" t="s">
        <v>243</v>
      </c>
      <c r="J43" s="284"/>
      <c r="K43" s="284"/>
      <c r="L43" s="284"/>
      <c r="M43" s="284"/>
      <c r="N43" s="284"/>
      <c r="O43" s="284"/>
      <c r="P43" s="284"/>
      <c r="Q43" s="284"/>
      <c r="R43" s="284"/>
      <c r="S43" s="284"/>
      <c r="T43" s="284"/>
      <c r="U43" s="284"/>
    </row>
    <row r="44" spans="1:21" ht="16.5" customHeight="1">
      <c r="A44" s="207" t="s">
        <v>242</v>
      </c>
      <c r="B44" s="207"/>
      <c r="C44" s="207"/>
      <c r="D44" s="207"/>
      <c r="E44" s="207"/>
      <c r="F44" s="207"/>
      <c r="G44" s="207"/>
      <c r="I44" s="203" t="s">
        <v>263</v>
      </c>
      <c r="J44" s="203"/>
      <c r="K44" s="203"/>
      <c r="L44" s="203"/>
      <c r="M44" s="203"/>
      <c r="N44" s="203"/>
      <c r="O44" s="203"/>
      <c r="P44" s="203"/>
      <c r="Q44" s="203"/>
      <c r="R44" s="203"/>
      <c r="S44" s="203"/>
      <c r="T44" s="203"/>
      <c r="U44" s="203"/>
    </row>
    <row r="45" spans="1:21" ht="16.5" customHeight="1" thickBot="1">
      <c r="A45" s="4"/>
      <c r="B45" s="75"/>
      <c r="C45" s="75"/>
      <c r="D45" s="75"/>
      <c r="E45" s="75"/>
      <c r="F45" s="75"/>
      <c r="G45" s="64" t="s">
        <v>241</v>
      </c>
      <c r="I45" s="4"/>
      <c r="J45" s="4"/>
      <c r="K45" s="4"/>
      <c r="L45" s="4"/>
      <c r="M45" s="4"/>
      <c r="N45" s="4"/>
      <c r="O45" s="4"/>
      <c r="P45" s="4"/>
      <c r="Q45" s="4"/>
      <c r="R45" s="4"/>
      <c r="S45" s="4"/>
      <c r="T45" s="158"/>
      <c r="U45" s="157" t="s">
        <v>262</v>
      </c>
    </row>
    <row r="46" spans="1:21" ht="16.5" customHeight="1">
      <c r="A46" s="290" t="s">
        <v>240</v>
      </c>
      <c r="B46" s="208" t="s">
        <v>239</v>
      </c>
      <c r="C46" s="291" t="s">
        <v>238</v>
      </c>
      <c r="D46" s="291" t="s">
        <v>237</v>
      </c>
      <c r="E46" s="292" t="s">
        <v>236</v>
      </c>
      <c r="F46" s="288" t="s">
        <v>235</v>
      </c>
      <c r="G46" s="131"/>
      <c r="I46" s="222" t="s">
        <v>261</v>
      </c>
      <c r="J46" s="222"/>
      <c r="K46" s="222"/>
      <c r="L46" s="222"/>
      <c r="M46" s="225"/>
      <c r="N46" s="89" t="s">
        <v>260</v>
      </c>
      <c r="O46" s="89" t="s">
        <v>259</v>
      </c>
      <c r="P46" s="89" t="s">
        <v>258</v>
      </c>
      <c r="Q46" s="89" t="s">
        <v>257</v>
      </c>
      <c r="R46" s="89" t="s">
        <v>256</v>
      </c>
      <c r="S46" s="89" t="s">
        <v>255</v>
      </c>
      <c r="T46" s="89" t="s">
        <v>254</v>
      </c>
      <c r="U46" s="99" t="s">
        <v>253</v>
      </c>
    </row>
    <row r="47" spans="1:21" ht="16.5" customHeight="1">
      <c r="A47" s="204"/>
      <c r="B47" s="209"/>
      <c r="C47" s="209"/>
      <c r="D47" s="209"/>
      <c r="E47" s="209"/>
      <c r="F47" s="196"/>
      <c r="G47" s="289" t="s">
        <v>234</v>
      </c>
      <c r="I47" s="120"/>
      <c r="J47" s="120"/>
      <c r="K47" s="120"/>
      <c r="L47" s="120"/>
      <c r="M47" s="156" t="s">
        <v>1</v>
      </c>
      <c r="N47" s="155">
        <f>SUM(N48:N49)</f>
        <v>20</v>
      </c>
      <c r="O47" s="154">
        <f>SUM(O48:O49)</f>
        <v>6</v>
      </c>
      <c r="P47" s="154">
        <f>SUM(P48:P49)</f>
        <v>5</v>
      </c>
      <c r="Q47" s="153" t="s">
        <v>100</v>
      </c>
      <c r="R47" s="153" t="s">
        <v>100</v>
      </c>
      <c r="S47" s="154">
        <f>SUM(S48:S49)</f>
        <v>4</v>
      </c>
      <c r="T47" s="153" t="s">
        <v>100</v>
      </c>
      <c r="U47" s="154">
        <f>SUM(U48:U49)</f>
        <v>5</v>
      </c>
    </row>
    <row r="48" spans="1:21" ht="16.5" customHeight="1">
      <c r="A48" s="206"/>
      <c r="B48" s="210"/>
      <c r="C48" s="210"/>
      <c r="D48" s="210"/>
      <c r="E48" s="210"/>
      <c r="F48" s="197"/>
      <c r="G48" s="213"/>
      <c r="I48" s="9"/>
      <c r="J48" s="9"/>
      <c r="K48" s="51" t="s">
        <v>248</v>
      </c>
      <c r="L48" s="9"/>
      <c r="M48" s="65" t="s">
        <v>3</v>
      </c>
      <c r="N48" s="138">
        <f>SUM(O48:U48)</f>
        <v>14</v>
      </c>
      <c r="O48" s="136">
        <v>5</v>
      </c>
      <c r="P48" s="136">
        <v>5</v>
      </c>
      <c r="Q48" s="153" t="s">
        <v>100</v>
      </c>
      <c r="R48" s="153" t="s">
        <v>100</v>
      </c>
      <c r="S48" s="136">
        <v>3</v>
      </c>
      <c r="T48" s="153" t="s">
        <v>100</v>
      </c>
      <c r="U48" s="153">
        <v>1</v>
      </c>
    </row>
    <row r="49" spans="1:21" ht="16.5" customHeight="1">
      <c r="A49" s="144" t="s">
        <v>233</v>
      </c>
      <c r="B49" s="143">
        <f>SUM(B51:B60)</f>
        <v>76770</v>
      </c>
      <c r="C49" s="142">
        <f>SUM(C51:C60)</f>
        <v>85523</v>
      </c>
      <c r="D49" s="142">
        <f>SUM(D51:D60)</f>
        <v>81362</v>
      </c>
      <c r="E49" s="142">
        <f>SUM(E51:E60)</f>
        <v>66403</v>
      </c>
      <c r="F49" s="142">
        <f>SUM(F51:F60)</f>
        <v>73264</v>
      </c>
      <c r="G49" s="141">
        <f>100*(F49-E49)/E49</f>
        <v>10.332364501603843</v>
      </c>
      <c r="I49" s="286" t="s">
        <v>252</v>
      </c>
      <c r="J49" s="9"/>
      <c r="K49" s="51"/>
      <c r="L49" s="9"/>
      <c r="M49" s="65" t="s">
        <v>4</v>
      </c>
      <c r="N49" s="138">
        <f>SUM(O49:U49)</f>
        <v>6</v>
      </c>
      <c r="O49" s="136">
        <v>1</v>
      </c>
      <c r="P49" s="153" t="s">
        <v>251</v>
      </c>
      <c r="Q49" s="153" t="s">
        <v>100</v>
      </c>
      <c r="R49" s="153" t="s">
        <v>100</v>
      </c>
      <c r="S49" s="136">
        <v>1</v>
      </c>
      <c r="T49" s="153" t="s">
        <v>100</v>
      </c>
      <c r="U49" s="153">
        <v>4</v>
      </c>
    </row>
    <row r="50" spans="1:21" ht="16.5" customHeight="1">
      <c r="A50" s="112"/>
      <c r="B50" s="140"/>
      <c r="C50" s="136"/>
      <c r="D50" s="136"/>
      <c r="E50" s="136"/>
      <c r="F50" s="136"/>
      <c r="G50" s="139"/>
      <c r="I50" s="285"/>
      <c r="J50" s="9"/>
      <c r="K50" s="51"/>
      <c r="L50" s="9"/>
      <c r="M50" s="9"/>
      <c r="N50" s="149"/>
      <c r="O50" s="148"/>
      <c r="P50" s="148"/>
      <c r="Q50" s="148"/>
      <c r="R50" s="148"/>
      <c r="S50" s="148"/>
      <c r="T50" s="148"/>
      <c r="U50" s="148"/>
    </row>
    <row r="51" spans="1:21" ht="16.5" customHeight="1">
      <c r="A51" s="18" t="s">
        <v>232</v>
      </c>
      <c r="B51" s="138">
        <v>1285</v>
      </c>
      <c r="C51" s="137">
        <v>1458</v>
      </c>
      <c r="D51" s="137">
        <v>1176</v>
      </c>
      <c r="E51" s="136">
        <v>1080</v>
      </c>
      <c r="F51" s="136">
        <v>966</v>
      </c>
      <c r="G51" s="135">
        <f aca="true" t="shared" si="1" ref="G51:G60">100*(F51-E51)/E51</f>
        <v>-10.555555555555555</v>
      </c>
      <c r="I51" s="285"/>
      <c r="J51" s="9"/>
      <c r="K51" s="215" t="s">
        <v>246</v>
      </c>
      <c r="L51" s="9"/>
      <c r="M51" s="287" t="s">
        <v>1</v>
      </c>
      <c r="N51" s="138">
        <f>SUM(O51:U51)</f>
        <v>99</v>
      </c>
      <c r="O51" s="136">
        <v>46</v>
      </c>
      <c r="P51" s="136">
        <v>14</v>
      </c>
      <c r="Q51" s="136">
        <v>8</v>
      </c>
      <c r="R51" s="136">
        <v>5</v>
      </c>
      <c r="S51" s="136">
        <v>8</v>
      </c>
      <c r="T51" s="136">
        <v>5</v>
      </c>
      <c r="U51" s="136">
        <v>13</v>
      </c>
    </row>
    <row r="52" spans="1:21" ht="16.5" customHeight="1">
      <c r="A52" s="18" t="s">
        <v>79</v>
      </c>
      <c r="B52" s="138">
        <v>75</v>
      </c>
      <c r="C52" s="137">
        <v>84</v>
      </c>
      <c r="D52" s="137">
        <v>86</v>
      </c>
      <c r="E52" s="137">
        <v>63</v>
      </c>
      <c r="F52" s="137">
        <v>47</v>
      </c>
      <c r="G52" s="135">
        <f t="shared" si="1"/>
        <v>-25.396825396825395</v>
      </c>
      <c r="I52" s="285"/>
      <c r="J52" s="9"/>
      <c r="K52" s="215"/>
      <c r="L52" s="9"/>
      <c r="M52" s="287"/>
      <c r="N52" s="151">
        <f>SUM(O52:U52)</f>
        <v>44</v>
      </c>
      <c r="O52" s="150">
        <v>28</v>
      </c>
      <c r="P52" s="150">
        <v>6</v>
      </c>
      <c r="Q52" s="150" t="s">
        <v>250</v>
      </c>
      <c r="R52" s="150" t="s">
        <v>249</v>
      </c>
      <c r="S52" s="150">
        <v>4</v>
      </c>
      <c r="T52" s="150" t="s">
        <v>249</v>
      </c>
      <c r="U52" s="150">
        <v>6</v>
      </c>
    </row>
    <row r="53" spans="1:21" ht="16.5" customHeight="1">
      <c r="A53" s="18" t="s">
        <v>78</v>
      </c>
      <c r="B53" s="138">
        <v>13404</v>
      </c>
      <c r="C53" s="137">
        <v>13820</v>
      </c>
      <c r="D53" s="137">
        <v>11750</v>
      </c>
      <c r="E53" s="136">
        <v>10422</v>
      </c>
      <c r="F53" s="136">
        <v>10915</v>
      </c>
      <c r="G53" s="135">
        <f t="shared" si="1"/>
        <v>4.730378046440222</v>
      </c>
      <c r="I53" s="285"/>
      <c r="J53" s="9"/>
      <c r="K53" s="9"/>
      <c r="L53" s="9"/>
      <c r="M53" s="9"/>
      <c r="N53" s="149"/>
      <c r="O53" s="148"/>
      <c r="P53" s="148"/>
      <c r="Q53" s="148"/>
      <c r="R53" s="148"/>
      <c r="S53" s="148"/>
      <c r="T53" s="148"/>
      <c r="U53" s="148"/>
    </row>
    <row r="54" spans="1:21" ht="16.5" customHeight="1">
      <c r="A54" s="18" t="s">
        <v>77</v>
      </c>
      <c r="B54" s="138">
        <v>18158</v>
      </c>
      <c r="C54" s="137">
        <v>21003</v>
      </c>
      <c r="D54" s="137">
        <v>19710</v>
      </c>
      <c r="E54" s="137">
        <v>12207</v>
      </c>
      <c r="F54" s="137">
        <v>13675</v>
      </c>
      <c r="G54" s="135">
        <f t="shared" si="1"/>
        <v>12.025886786270172</v>
      </c>
      <c r="I54" s="285"/>
      <c r="J54" s="9"/>
      <c r="K54" s="9"/>
      <c r="L54" s="9"/>
      <c r="M54" s="65" t="s">
        <v>1</v>
      </c>
      <c r="N54" s="138">
        <f>SUM(N55:N56)</f>
        <v>20</v>
      </c>
      <c r="O54" s="137">
        <f>SUM(O55:O56)</f>
        <v>6</v>
      </c>
      <c r="P54" s="137">
        <f>SUM(P55:P56)</f>
        <v>5</v>
      </c>
      <c r="Q54" s="153" t="s">
        <v>100</v>
      </c>
      <c r="R54" s="153" t="s">
        <v>100</v>
      </c>
      <c r="S54" s="137">
        <f>SUM(S55:S56)</f>
        <v>4</v>
      </c>
      <c r="T54" s="153" t="s">
        <v>100</v>
      </c>
      <c r="U54" s="137">
        <f>SUM(U55:U56)</f>
        <v>5</v>
      </c>
    </row>
    <row r="55" spans="1:21" ht="16.5" customHeight="1">
      <c r="A55" s="49" t="s">
        <v>75</v>
      </c>
      <c r="B55" s="138">
        <v>38</v>
      </c>
      <c r="C55" s="137">
        <v>35</v>
      </c>
      <c r="D55" s="137">
        <v>21</v>
      </c>
      <c r="E55" s="137">
        <v>20</v>
      </c>
      <c r="F55" s="137">
        <v>13</v>
      </c>
      <c r="G55" s="135">
        <f t="shared" si="1"/>
        <v>-35</v>
      </c>
      <c r="I55" s="9"/>
      <c r="J55" s="9"/>
      <c r="K55" s="51" t="s">
        <v>245</v>
      </c>
      <c r="L55" s="9"/>
      <c r="M55" s="65" t="s">
        <v>3</v>
      </c>
      <c r="N55" s="138">
        <f>SUM(O55:U55)</f>
        <v>14</v>
      </c>
      <c r="O55" s="136">
        <v>5</v>
      </c>
      <c r="P55" s="136">
        <v>5</v>
      </c>
      <c r="Q55" s="153" t="s">
        <v>100</v>
      </c>
      <c r="R55" s="153" t="s">
        <v>100</v>
      </c>
      <c r="S55" s="136">
        <v>3</v>
      </c>
      <c r="T55" s="153" t="s">
        <v>100</v>
      </c>
      <c r="U55" s="153">
        <v>1</v>
      </c>
    </row>
    <row r="56" spans="1:21" ht="16.5" customHeight="1">
      <c r="A56" s="18" t="s">
        <v>74</v>
      </c>
      <c r="B56" s="138">
        <v>5785</v>
      </c>
      <c r="C56" s="137">
        <v>6529</v>
      </c>
      <c r="D56" s="137">
        <v>6374</v>
      </c>
      <c r="E56" s="137">
        <v>4915</v>
      </c>
      <c r="F56" s="137">
        <v>5560</v>
      </c>
      <c r="G56" s="135">
        <f t="shared" si="1"/>
        <v>13.123092573753814</v>
      </c>
      <c r="I56" s="9"/>
      <c r="J56" s="9"/>
      <c r="K56" s="9"/>
      <c r="L56" s="9"/>
      <c r="M56" s="65" t="s">
        <v>4</v>
      </c>
      <c r="N56" s="138">
        <f>SUM(O56:U56)</f>
        <v>6</v>
      </c>
      <c r="O56" s="136">
        <v>1</v>
      </c>
      <c r="P56" s="153" t="s">
        <v>100</v>
      </c>
      <c r="Q56" s="153" t="s">
        <v>100</v>
      </c>
      <c r="R56" s="153" t="s">
        <v>100</v>
      </c>
      <c r="S56" s="136">
        <v>1</v>
      </c>
      <c r="T56" s="153" t="s">
        <v>100</v>
      </c>
      <c r="U56" s="153">
        <v>4</v>
      </c>
    </row>
    <row r="57" spans="1:21" ht="16.5" customHeight="1">
      <c r="A57" s="18" t="s">
        <v>73</v>
      </c>
      <c r="B57" s="138">
        <v>15492</v>
      </c>
      <c r="C57" s="137">
        <v>17474</v>
      </c>
      <c r="D57" s="137">
        <v>17118</v>
      </c>
      <c r="E57" s="137">
        <v>15491</v>
      </c>
      <c r="F57" s="137">
        <v>17237</v>
      </c>
      <c r="G57" s="135">
        <f t="shared" si="1"/>
        <v>11.271060615841456</v>
      </c>
      <c r="I57" s="9"/>
      <c r="J57" s="9"/>
      <c r="K57" s="9"/>
      <c r="L57" s="9"/>
      <c r="M57" s="9"/>
      <c r="N57" s="149"/>
      <c r="O57" s="148"/>
      <c r="P57" s="148"/>
      <c r="Q57" s="148"/>
      <c r="R57" s="148"/>
      <c r="S57" s="148"/>
      <c r="T57" s="148"/>
      <c r="U57" s="148"/>
    </row>
    <row r="58" spans="1:21" ht="16.5" customHeight="1">
      <c r="A58" s="18" t="s">
        <v>231</v>
      </c>
      <c r="B58" s="138">
        <v>2272</v>
      </c>
      <c r="C58" s="137">
        <v>2766</v>
      </c>
      <c r="D58" s="137">
        <v>2428</v>
      </c>
      <c r="E58" s="137">
        <v>2024</v>
      </c>
      <c r="F58" s="137">
        <v>2331</v>
      </c>
      <c r="G58" s="135">
        <f t="shared" si="1"/>
        <v>15.16798418972332</v>
      </c>
      <c r="I58" s="9"/>
      <c r="J58" s="9"/>
      <c r="K58" s="9"/>
      <c r="L58" s="9"/>
      <c r="M58" s="65" t="s">
        <v>1</v>
      </c>
      <c r="N58" s="138">
        <f aca="true" t="shared" si="2" ref="N58:U58">SUM(N59:N60)</f>
        <v>2099</v>
      </c>
      <c r="O58" s="137">
        <f t="shared" si="2"/>
        <v>1035</v>
      </c>
      <c r="P58" s="137">
        <f t="shared" si="2"/>
        <v>370</v>
      </c>
      <c r="Q58" s="137">
        <f t="shared" si="2"/>
        <v>222</v>
      </c>
      <c r="R58" s="137">
        <f t="shared" si="2"/>
        <v>109</v>
      </c>
      <c r="S58" s="137">
        <f t="shared" si="2"/>
        <v>119</v>
      </c>
      <c r="T58" s="137">
        <f t="shared" si="2"/>
        <v>129</v>
      </c>
      <c r="U58" s="137">
        <f t="shared" si="2"/>
        <v>115</v>
      </c>
    </row>
    <row r="59" spans="1:21" ht="16.5" customHeight="1">
      <c r="A59" s="18" t="s">
        <v>70</v>
      </c>
      <c r="B59" s="138">
        <v>19774</v>
      </c>
      <c r="C59" s="137">
        <v>21709</v>
      </c>
      <c r="D59" s="137">
        <v>22111</v>
      </c>
      <c r="E59" s="136">
        <v>19554</v>
      </c>
      <c r="F59" s="136">
        <v>21911</v>
      </c>
      <c r="G59" s="135">
        <f t="shared" si="1"/>
        <v>12.053799734069756</v>
      </c>
      <c r="I59" s="152"/>
      <c r="J59" s="104"/>
      <c r="K59" s="51" t="s">
        <v>248</v>
      </c>
      <c r="L59" s="9"/>
      <c r="M59" s="65" t="s">
        <v>3</v>
      </c>
      <c r="N59" s="138">
        <f>SUM(O59:U59)</f>
        <v>1158</v>
      </c>
      <c r="O59" s="137">
        <v>571</v>
      </c>
      <c r="P59" s="137">
        <v>215</v>
      </c>
      <c r="Q59" s="137">
        <v>112</v>
      </c>
      <c r="R59" s="137">
        <v>58</v>
      </c>
      <c r="S59" s="137">
        <v>61</v>
      </c>
      <c r="T59" s="137">
        <v>85</v>
      </c>
      <c r="U59" s="137">
        <v>56</v>
      </c>
    </row>
    <row r="60" spans="1:21" ht="16.5" customHeight="1">
      <c r="A60" s="20" t="s">
        <v>69</v>
      </c>
      <c r="B60" s="134">
        <v>487</v>
      </c>
      <c r="C60" s="133">
        <v>645</v>
      </c>
      <c r="D60" s="133">
        <v>588</v>
      </c>
      <c r="E60" s="133">
        <v>627</v>
      </c>
      <c r="F60" s="133">
        <v>609</v>
      </c>
      <c r="G60" s="132">
        <f t="shared" si="1"/>
        <v>-2.8708133971291865</v>
      </c>
      <c r="I60" s="285" t="s">
        <v>247</v>
      </c>
      <c r="J60" s="146"/>
      <c r="K60" s="9"/>
      <c r="L60" s="9"/>
      <c r="M60" s="65" t="s">
        <v>4</v>
      </c>
      <c r="N60" s="138">
        <f>SUM(O60:U60)</f>
        <v>941</v>
      </c>
      <c r="O60" s="137">
        <v>464</v>
      </c>
      <c r="P60" s="137">
        <v>155</v>
      </c>
      <c r="Q60" s="137">
        <v>110</v>
      </c>
      <c r="R60" s="137">
        <v>51</v>
      </c>
      <c r="S60" s="137">
        <v>58</v>
      </c>
      <c r="T60" s="137">
        <v>44</v>
      </c>
      <c r="U60" s="137">
        <v>59</v>
      </c>
    </row>
    <row r="61" spans="1:21" ht="16.5" customHeight="1">
      <c r="A61" s="4" t="s">
        <v>210</v>
      </c>
      <c r="B61" s="4"/>
      <c r="C61" s="4"/>
      <c r="D61" s="4"/>
      <c r="E61" s="4"/>
      <c r="F61" s="4"/>
      <c r="G61" s="4"/>
      <c r="I61" s="285"/>
      <c r="J61" s="146"/>
      <c r="K61" s="9"/>
      <c r="L61" s="9"/>
      <c r="M61" s="9"/>
      <c r="N61" s="149"/>
      <c r="O61" s="148"/>
      <c r="P61" s="148"/>
      <c r="Q61" s="148"/>
      <c r="R61" s="148"/>
      <c r="S61" s="148"/>
      <c r="T61" s="148"/>
      <c r="U61" s="148"/>
    </row>
    <row r="62" spans="9:21" ht="16.5" customHeight="1">
      <c r="I62" s="285"/>
      <c r="J62" s="146"/>
      <c r="K62" s="215" t="s">
        <v>246</v>
      </c>
      <c r="L62" s="9"/>
      <c r="M62" s="287" t="s">
        <v>1</v>
      </c>
      <c r="N62" s="138">
        <f>SUM(O62:U62)</f>
        <v>3962</v>
      </c>
      <c r="O62" s="137">
        <v>2210</v>
      </c>
      <c r="P62" s="137">
        <v>528</v>
      </c>
      <c r="Q62" s="137">
        <v>340</v>
      </c>
      <c r="R62" s="137">
        <v>185</v>
      </c>
      <c r="S62" s="137">
        <v>242</v>
      </c>
      <c r="T62" s="137">
        <v>320</v>
      </c>
      <c r="U62" s="137">
        <v>137</v>
      </c>
    </row>
    <row r="63" spans="9:21" ht="16.5" customHeight="1">
      <c r="I63" s="285"/>
      <c r="J63" s="146"/>
      <c r="K63" s="215"/>
      <c r="L63" s="9"/>
      <c r="M63" s="287"/>
      <c r="N63" s="151">
        <f>SUM(O63:U63)</f>
        <v>2896</v>
      </c>
      <c r="O63" s="150">
        <v>1749</v>
      </c>
      <c r="P63" s="150">
        <v>391</v>
      </c>
      <c r="Q63" s="150">
        <v>234</v>
      </c>
      <c r="R63" s="150">
        <v>94</v>
      </c>
      <c r="S63" s="150">
        <v>177</v>
      </c>
      <c r="T63" s="150">
        <v>177</v>
      </c>
      <c r="U63" s="150">
        <v>74</v>
      </c>
    </row>
    <row r="64" spans="9:21" ht="16.5" customHeight="1">
      <c r="I64" s="285"/>
      <c r="J64" s="146"/>
      <c r="K64" s="9"/>
      <c r="L64" s="9"/>
      <c r="M64" s="9"/>
      <c r="N64" s="149"/>
      <c r="O64" s="148"/>
      <c r="P64" s="148"/>
      <c r="Q64" s="148"/>
      <c r="R64" s="148"/>
      <c r="S64" s="148"/>
      <c r="T64" s="148"/>
      <c r="U64" s="148"/>
    </row>
    <row r="65" spans="9:21" ht="16.5" customHeight="1">
      <c r="I65" s="285"/>
      <c r="J65" s="146"/>
      <c r="K65" s="9"/>
      <c r="L65" s="9"/>
      <c r="M65" s="65" t="s">
        <v>1</v>
      </c>
      <c r="N65" s="138">
        <f aca="true" t="shared" si="3" ref="N65:U65">SUM(N66:N67)</f>
        <v>2087</v>
      </c>
      <c r="O65" s="137">
        <f t="shared" si="3"/>
        <v>1030</v>
      </c>
      <c r="P65" s="137">
        <f t="shared" si="3"/>
        <v>367</v>
      </c>
      <c r="Q65" s="137">
        <f t="shared" si="3"/>
        <v>222</v>
      </c>
      <c r="R65" s="137">
        <f t="shared" si="3"/>
        <v>109</v>
      </c>
      <c r="S65" s="137">
        <f t="shared" si="3"/>
        <v>115</v>
      </c>
      <c r="T65" s="137">
        <f t="shared" si="3"/>
        <v>129</v>
      </c>
      <c r="U65" s="137">
        <f t="shared" si="3"/>
        <v>115</v>
      </c>
    </row>
    <row r="66" spans="9:21" ht="16.5" customHeight="1">
      <c r="I66" s="147"/>
      <c r="J66" s="146"/>
      <c r="K66" s="51" t="s">
        <v>245</v>
      </c>
      <c r="L66" s="9"/>
      <c r="M66" s="65" t="s">
        <v>3</v>
      </c>
      <c r="N66" s="138">
        <f>SUM(O66:U66)</f>
        <v>1154</v>
      </c>
      <c r="O66" s="137">
        <v>568</v>
      </c>
      <c r="P66" s="137">
        <v>215</v>
      </c>
      <c r="Q66" s="137">
        <v>112</v>
      </c>
      <c r="R66" s="137">
        <v>58</v>
      </c>
      <c r="S66" s="137">
        <v>60</v>
      </c>
      <c r="T66" s="137">
        <v>85</v>
      </c>
      <c r="U66" s="137">
        <v>56</v>
      </c>
    </row>
    <row r="67" spans="9:21" ht="16.5" customHeight="1">
      <c r="I67" s="19"/>
      <c r="J67" s="19"/>
      <c r="K67" s="19"/>
      <c r="L67" s="19"/>
      <c r="M67" s="60" t="s">
        <v>4</v>
      </c>
      <c r="N67" s="145">
        <f>SUM(O67:U67)</f>
        <v>933</v>
      </c>
      <c r="O67" s="133">
        <v>462</v>
      </c>
      <c r="P67" s="133">
        <v>152</v>
      </c>
      <c r="Q67" s="133">
        <v>110</v>
      </c>
      <c r="R67" s="133">
        <v>51</v>
      </c>
      <c r="S67" s="133">
        <v>55</v>
      </c>
      <c r="T67" s="133">
        <v>44</v>
      </c>
      <c r="U67" s="133">
        <v>59</v>
      </c>
    </row>
    <row r="68" spans="9:21" ht="16.5" customHeight="1">
      <c r="I68" s="4" t="s">
        <v>244</v>
      </c>
      <c r="J68" s="4"/>
      <c r="K68" s="4"/>
      <c r="L68" s="4"/>
      <c r="M68" s="4"/>
      <c r="N68" s="4"/>
      <c r="O68" s="4"/>
      <c r="P68" s="4"/>
      <c r="Q68" s="4"/>
      <c r="R68" s="4"/>
      <c r="S68" s="4"/>
      <c r="T68" s="4"/>
      <c r="U68" s="4"/>
    </row>
    <row r="69" spans="9:21" ht="16.5" customHeight="1">
      <c r="I69" s="4" t="s">
        <v>210</v>
      </c>
      <c r="J69" s="4"/>
      <c r="K69" s="4"/>
      <c r="L69" s="4"/>
      <c r="M69" s="4"/>
      <c r="N69" s="4"/>
      <c r="O69" s="4"/>
      <c r="P69" s="4"/>
      <c r="Q69" s="4"/>
      <c r="R69" s="4"/>
      <c r="S69" s="4"/>
      <c r="T69" s="4"/>
      <c r="U69" s="4"/>
    </row>
  </sheetData>
  <sheetProtection/>
  <mergeCells count="228">
    <mergeCell ref="A3:U3"/>
    <mergeCell ref="A4:U4"/>
    <mergeCell ref="B7:C8"/>
    <mergeCell ref="D7:E8"/>
    <mergeCell ref="B6:E6"/>
    <mergeCell ref="A6:A8"/>
    <mergeCell ref="I44:U44"/>
    <mergeCell ref="F46:F48"/>
    <mergeCell ref="G47:G48"/>
    <mergeCell ref="A43:G43"/>
    <mergeCell ref="A46:A48"/>
    <mergeCell ref="B46:B48"/>
    <mergeCell ref="C46:C48"/>
    <mergeCell ref="D46:D48"/>
    <mergeCell ref="E46:E48"/>
    <mergeCell ref="A44:G44"/>
    <mergeCell ref="O7:O8"/>
    <mergeCell ref="P7:Q8"/>
    <mergeCell ref="I43:U43"/>
    <mergeCell ref="I60:I65"/>
    <mergeCell ref="I49:I54"/>
    <mergeCell ref="M51:M52"/>
    <mergeCell ref="M62:M63"/>
    <mergeCell ref="K51:K52"/>
    <mergeCell ref="K62:K63"/>
    <mergeCell ref="I46:M46"/>
    <mergeCell ref="R8:S8"/>
    <mergeCell ref="T7:U8"/>
    <mergeCell ref="T6:U6"/>
    <mergeCell ref="P6:S6"/>
    <mergeCell ref="L6:O6"/>
    <mergeCell ref="F6:K6"/>
    <mergeCell ref="F7:G8"/>
    <mergeCell ref="H8:I8"/>
    <mergeCell ref="J8:K8"/>
    <mergeCell ref="L7:N8"/>
    <mergeCell ref="B9:C9"/>
    <mergeCell ref="B10:C10"/>
    <mergeCell ref="B11:C11"/>
    <mergeCell ref="B12:C12"/>
    <mergeCell ref="B13:C13"/>
    <mergeCell ref="B15:C15"/>
    <mergeCell ref="B16:C16"/>
    <mergeCell ref="B17:C17"/>
    <mergeCell ref="B18:C18"/>
    <mergeCell ref="B20:C20"/>
    <mergeCell ref="B21:C21"/>
    <mergeCell ref="B22:C22"/>
    <mergeCell ref="B23:C23"/>
    <mergeCell ref="B25:C25"/>
    <mergeCell ref="B26:C26"/>
    <mergeCell ref="B27:C27"/>
    <mergeCell ref="B28:C28"/>
    <mergeCell ref="B30:C30"/>
    <mergeCell ref="B31:C31"/>
    <mergeCell ref="B32:C32"/>
    <mergeCell ref="B33:C33"/>
    <mergeCell ref="B34:C34"/>
    <mergeCell ref="B35:C35"/>
    <mergeCell ref="B36:C36"/>
    <mergeCell ref="D9:E9"/>
    <mergeCell ref="D10:E10"/>
    <mergeCell ref="D11:E11"/>
    <mergeCell ref="D12:E12"/>
    <mergeCell ref="D13:E13"/>
    <mergeCell ref="D15:E15"/>
    <mergeCell ref="D16:E16"/>
    <mergeCell ref="D17:E17"/>
    <mergeCell ref="D18:E18"/>
    <mergeCell ref="D20:E20"/>
    <mergeCell ref="D21:E21"/>
    <mergeCell ref="D22:E22"/>
    <mergeCell ref="D23:E23"/>
    <mergeCell ref="D25:E25"/>
    <mergeCell ref="D26:E26"/>
    <mergeCell ref="D27:E27"/>
    <mergeCell ref="D28:E28"/>
    <mergeCell ref="D30:E30"/>
    <mergeCell ref="D31:E31"/>
    <mergeCell ref="D32:E32"/>
    <mergeCell ref="D33:E33"/>
    <mergeCell ref="D34:E34"/>
    <mergeCell ref="D35:E35"/>
    <mergeCell ref="D36:E36"/>
    <mergeCell ref="F9:G9"/>
    <mergeCell ref="F10:G10"/>
    <mergeCell ref="F11:G11"/>
    <mergeCell ref="F12:G12"/>
    <mergeCell ref="F13:G13"/>
    <mergeCell ref="F15:G15"/>
    <mergeCell ref="F16:G16"/>
    <mergeCell ref="F17:G17"/>
    <mergeCell ref="F18:G18"/>
    <mergeCell ref="F20:G20"/>
    <mergeCell ref="F21:G21"/>
    <mergeCell ref="F22:G22"/>
    <mergeCell ref="F23:G23"/>
    <mergeCell ref="F25:G25"/>
    <mergeCell ref="F26:G26"/>
    <mergeCell ref="F27:G27"/>
    <mergeCell ref="F28:G28"/>
    <mergeCell ref="F30:G30"/>
    <mergeCell ref="F31:G31"/>
    <mergeCell ref="F32:G32"/>
    <mergeCell ref="F33:G33"/>
    <mergeCell ref="F34:G34"/>
    <mergeCell ref="F35:G35"/>
    <mergeCell ref="F36:G36"/>
    <mergeCell ref="J9:K9"/>
    <mergeCell ref="J10:K10"/>
    <mergeCell ref="J11:K11"/>
    <mergeCell ref="J12:K12"/>
    <mergeCell ref="J13:K13"/>
    <mergeCell ref="J15:K15"/>
    <mergeCell ref="J16:K16"/>
    <mergeCell ref="J17:K17"/>
    <mergeCell ref="J18:K18"/>
    <mergeCell ref="J20:K20"/>
    <mergeCell ref="J21:K21"/>
    <mergeCell ref="J22:K22"/>
    <mergeCell ref="J23:K23"/>
    <mergeCell ref="J25:K25"/>
    <mergeCell ref="J26:K26"/>
    <mergeCell ref="J27:K27"/>
    <mergeCell ref="J28:K28"/>
    <mergeCell ref="J30:K30"/>
    <mergeCell ref="J31:K31"/>
    <mergeCell ref="J32:K32"/>
    <mergeCell ref="J33:K33"/>
    <mergeCell ref="J34:K34"/>
    <mergeCell ref="J35:K35"/>
    <mergeCell ref="J36:K36"/>
    <mergeCell ref="L9:N9"/>
    <mergeCell ref="L10:N10"/>
    <mergeCell ref="L11:N11"/>
    <mergeCell ref="L12:N12"/>
    <mergeCell ref="L13:N13"/>
    <mergeCell ref="L15:N15"/>
    <mergeCell ref="L16:N16"/>
    <mergeCell ref="L17:N17"/>
    <mergeCell ref="L18:N18"/>
    <mergeCell ref="L20:N20"/>
    <mergeCell ref="L21:N21"/>
    <mergeCell ref="L22:N22"/>
    <mergeCell ref="L23:N23"/>
    <mergeCell ref="L25:N25"/>
    <mergeCell ref="L26:N26"/>
    <mergeCell ref="L27:N27"/>
    <mergeCell ref="L28:N28"/>
    <mergeCell ref="L30:N30"/>
    <mergeCell ref="L31:N31"/>
    <mergeCell ref="L32:N32"/>
    <mergeCell ref="L33:N33"/>
    <mergeCell ref="L34:N34"/>
    <mergeCell ref="L35:N35"/>
    <mergeCell ref="L36:N36"/>
    <mergeCell ref="P9:Q9"/>
    <mergeCell ref="P10:Q10"/>
    <mergeCell ref="P11:Q11"/>
    <mergeCell ref="P12:Q12"/>
    <mergeCell ref="P13:Q13"/>
    <mergeCell ref="P15:Q15"/>
    <mergeCell ref="P16:Q16"/>
    <mergeCell ref="P17:Q17"/>
    <mergeCell ref="P18:Q18"/>
    <mergeCell ref="P20:Q20"/>
    <mergeCell ref="P21:Q21"/>
    <mergeCell ref="P22:Q22"/>
    <mergeCell ref="P23:Q23"/>
    <mergeCell ref="P25:Q25"/>
    <mergeCell ref="P26:Q26"/>
    <mergeCell ref="P27:Q27"/>
    <mergeCell ref="P28:Q28"/>
    <mergeCell ref="P30:Q30"/>
    <mergeCell ref="P31:Q31"/>
    <mergeCell ref="P32:Q32"/>
    <mergeCell ref="P33:Q33"/>
    <mergeCell ref="P34:Q34"/>
    <mergeCell ref="P35:Q35"/>
    <mergeCell ref="P36:Q36"/>
    <mergeCell ref="R9:S9"/>
    <mergeCell ref="R10:S10"/>
    <mergeCell ref="R11:S11"/>
    <mergeCell ref="R12:S12"/>
    <mergeCell ref="R13:S13"/>
    <mergeCell ref="R15:S15"/>
    <mergeCell ref="R16:S16"/>
    <mergeCell ref="R17:S17"/>
    <mergeCell ref="R18:S18"/>
    <mergeCell ref="R20:S20"/>
    <mergeCell ref="R21:S21"/>
    <mergeCell ref="R22:S22"/>
    <mergeCell ref="R23:S23"/>
    <mergeCell ref="R25:S25"/>
    <mergeCell ref="R26:S26"/>
    <mergeCell ref="R27:S27"/>
    <mergeCell ref="R28:S28"/>
    <mergeCell ref="R30:S30"/>
    <mergeCell ref="R31:S31"/>
    <mergeCell ref="R32:S32"/>
    <mergeCell ref="R33:S33"/>
    <mergeCell ref="R34:S34"/>
    <mergeCell ref="R35:S35"/>
    <mergeCell ref="R36:S36"/>
    <mergeCell ref="T9:U9"/>
    <mergeCell ref="T10:U10"/>
    <mergeCell ref="T11:U11"/>
    <mergeCell ref="T12:U12"/>
    <mergeCell ref="T13:U13"/>
    <mergeCell ref="T15:U15"/>
    <mergeCell ref="T16:U16"/>
    <mergeCell ref="T17:U17"/>
    <mergeCell ref="T18:U18"/>
    <mergeCell ref="T20:U20"/>
    <mergeCell ref="T21:U21"/>
    <mergeCell ref="T22:U22"/>
    <mergeCell ref="T23:U23"/>
    <mergeCell ref="T25:U25"/>
    <mergeCell ref="T26:U26"/>
    <mergeCell ref="T27:U27"/>
    <mergeCell ref="T28:U28"/>
    <mergeCell ref="T30:U30"/>
    <mergeCell ref="T31:U31"/>
    <mergeCell ref="T32:U32"/>
    <mergeCell ref="T33:U33"/>
    <mergeCell ref="T34:U34"/>
    <mergeCell ref="T35:U35"/>
    <mergeCell ref="T36:U36"/>
  </mergeCells>
  <printOptions horizontalCentered="1" verticalCentered="1"/>
  <pageMargins left="0.5118110236220472" right="0.31496062992125984" top="0.35433070866141736" bottom="0.15748031496062992" header="0" footer="0"/>
  <pageSetup horizontalDpi="600" verticalDpi="600" orientation="landscape" paperSize="8" scale="70" r:id="rId2"/>
  <drawing r:id="rId1"/>
</worksheet>
</file>

<file path=xl/worksheets/sheet5.xml><?xml version="1.0" encoding="utf-8"?>
<worksheet xmlns="http://schemas.openxmlformats.org/spreadsheetml/2006/main" xmlns:r="http://schemas.openxmlformats.org/officeDocument/2006/relationships">
  <dimension ref="A1:W67"/>
  <sheetViews>
    <sheetView zoomScalePageLayoutView="0" workbookViewId="0" topLeftCell="Q1">
      <selection activeCell="W1" sqref="W1"/>
    </sheetView>
  </sheetViews>
  <sheetFormatPr defaultColWidth="8.796875" defaultRowHeight="18" customHeight="1"/>
  <cols>
    <col min="1" max="1" width="3.69921875" style="0" customWidth="1"/>
    <col min="2" max="2" width="2.69921875" style="0" customWidth="1"/>
    <col min="3" max="3" width="22.5" style="0" customWidth="1"/>
    <col min="4" max="12" width="11.8984375" style="0" customWidth="1"/>
    <col min="13" max="13" width="3.09765625" style="0" customWidth="1"/>
    <col min="14" max="14" width="13.09765625" style="0" customWidth="1"/>
    <col min="15" max="16384" width="11.8984375" style="0" customWidth="1"/>
  </cols>
  <sheetData>
    <row r="1" spans="1:23" ht="18" customHeight="1">
      <c r="A1" s="38" t="s">
        <v>286</v>
      </c>
      <c r="W1" s="39" t="s">
        <v>338</v>
      </c>
    </row>
    <row r="3" spans="1:23" ht="18" customHeight="1">
      <c r="A3" s="284" t="s">
        <v>301</v>
      </c>
      <c r="B3" s="284"/>
      <c r="C3" s="284"/>
      <c r="D3" s="284"/>
      <c r="E3" s="284"/>
      <c r="F3" s="284"/>
      <c r="G3" s="284"/>
      <c r="H3" s="284"/>
      <c r="I3" s="284"/>
      <c r="J3" s="284"/>
      <c r="M3" s="345" t="s">
        <v>337</v>
      </c>
      <c r="N3" s="345"/>
      <c r="O3" s="345"/>
      <c r="P3" s="345"/>
      <c r="Q3" s="345"/>
      <c r="R3" s="345"/>
      <c r="S3" s="345"/>
      <c r="T3" s="345"/>
      <c r="U3" s="345"/>
      <c r="V3" s="345"/>
      <c r="W3" s="345"/>
    </row>
    <row r="4" spans="1:23" ht="18" customHeight="1">
      <c r="A4" s="309" t="s">
        <v>300</v>
      </c>
      <c r="B4" s="309"/>
      <c r="C4" s="309"/>
      <c r="D4" s="309"/>
      <c r="E4" s="309"/>
      <c r="F4" s="309"/>
      <c r="G4" s="309"/>
      <c r="H4" s="309"/>
      <c r="I4" s="309"/>
      <c r="J4" s="309"/>
      <c r="M4" s="4" t="s">
        <v>336</v>
      </c>
      <c r="N4" s="4"/>
      <c r="O4" s="4"/>
      <c r="P4" s="4"/>
      <c r="Q4" s="4"/>
      <c r="R4" s="4"/>
      <c r="S4" s="4"/>
      <c r="T4" s="4"/>
      <c r="U4" s="4"/>
      <c r="V4" s="4"/>
      <c r="W4" s="4"/>
    </row>
    <row r="5" spans="1:23" ht="18" customHeight="1" thickBot="1">
      <c r="A5" s="296"/>
      <c r="B5" s="317"/>
      <c r="D5" s="317"/>
      <c r="E5" s="319"/>
      <c r="F5" s="319"/>
      <c r="G5" s="319"/>
      <c r="H5" s="319"/>
      <c r="I5" s="316" t="s">
        <v>299</v>
      </c>
      <c r="J5" s="315"/>
      <c r="M5" s="4" t="s">
        <v>335</v>
      </c>
      <c r="N5" s="4"/>
      <c r="O5" s="4"/>
      <c r="P5" s="4"/>
      <c r="Q5" s="4"/>
      <c r="R5" s="4"/>
      <c r="S5" s="4"/>
      <c r="T5" s="4"/>
      <c r="U5" s="4"/>
      <c r="V5" s="4"/>
      <c r="W5" s="4"/>
    </row>
    <row r="6" spans="1:23" ht="18" customHeight="1" thickBot="1">
      <c r="A6" s="385" t="s">
        <v>298</v>
      </c>
      <c r="B6" s="385"/>
      <c r="C6" s="386"/>
      <c r="D6" s="314" t="s">
        <v>297</v>
      </c>
      <c r="E6" s="314" t="s">
        <v>296</v>
      </c>
      <c r="F6" s="314" t="s">
        <v>295</v>
      </c>
      <c r="G6" s="314" t="s">
        <v>294</v>
      </c>
      <c r="H6" s="313" t="s">
        <v>293</v>
      </c>
      <c r="I6" s="383" t="s">
        <v>292</v>
      </c>
      <c r="J6" s="384"/>
      <c r="M6" s="4"/>
      <c r="N6" s="4"/>
      <c r="O6" s="100"/>
      <c r="P6" s="100"/>
      <c r="Q6" s="100"/>
      <c r="R6" s="100"/>
      <c r="S6" s="100"/>
      <c r="T6" s="100"/>
      <c r="U6" s="100"/>
      <c r="V6" s="100"/>
      <c r="W6" s="326" t="s">
        <v>334</v>
      </c>
    </row>
    <row r="7" spans="1:23" ht="18" customHeight="1">
      <c r="A7" s="387" t="s">
        <v>291</v>
      </c>
      <c r="B7" s="387"/>
      <c r="C7" s="388"/>
      <c r="D7" s="312"/>
      <c r="E7" s="312"/>
      <c r="F7" s="312"/>
      <c r="G7" s="312"/>
      <c r="H7" s="311"/>
      <c r="I7" s="310"/>
      <c r="J7" s="309"/>
      <c r="M7" s="214" t="s">
        <v>333</v>
      </c>
      <c r="N7" s="202"/>
      <c r="O7" s="343" t="s">
        <v>332</v>
      </c>
      <c r="P7" s="343" t="s">
        <v>331</v>
      </c>
      <c r="Q7" s="344" t="s">
        <v>78</v>
      </c>
      <c r="R7" s="344" t="s">
        <v>77</v>
      </c>
      <c r="S7" s="343" t="s">
        <v>330</v>
      </c>
      <c r="T7" s="343" t="s">
        <v>329</v>
      </c>
      <c r="U7" s="343" t="s">
        <v>328</v>
      </c>
      <c r="V7" s="343" t="s">
        <v>327</v>
      </c>
      <c r="W7" s="342" t="s">
        <v>326</v>
      </c>
    </row>
    <row r="8" spans="1:23" ht="18" customHeight="1">
      <c r="A8" s="353" t="s">
        <v>357</v>
      </c>
      <c r="B8" s="309"/>
      <c r="C8" s="381"/>
      <c r="D8" s="97">
        <v>5385</v>
      </c>
      <c r="E8" s="29">
        <v>12531</v>
      </c>
      <c r="F8" s="29">
        <v>15061</v>
      </c>
      <c r="G8" s="29">
        <v>37282</v>
      </c>
      <c r="H8" s="29">
        <v>3631</v>
      </c>
      <c r="I8" s="308">
        <f>G8/E8</f>
        <v>2.9751815497566034</v>
      </c>
      <c r="J8" s="307"/>
      <c r="M8" s="203"/>
      <c r="N8" s="204"/>
      <c r="O8" s="199"/>
      <c r="P8" s="199"/>
      <c r="Q8" s="209"/>
      <c r="R8" s="209"/>
      <c r="S8" s="199"/>
      <c r="T8" s="199"/>
      <c r="U8" s="199"/>
      <c r="V8" s="199"/>
      <c r="W8" s="341"/>
    </row>
    <row r="9" spans="1:23" ht="18" customHeight="1">
      <c r="A9" s="306" t="s">
        <v>184</v>
      </c>
      <c r="B9" s="306"/>
      <c r="C9" s="305"/>
      <c r="D9" s="92">
        <v>5871</v>
      </c>
      <c r="E9" s="31">
        <v>13277</v>
      </c>
      <c r="F9" s="31">
        <v>17301</v>
      </c>
      <c r="G9" s="31">
        <v>43955</v>
      </c>
      <c r="H9" s="31">
        <v>4047</v>
      </c>
      <c r="I9" s="304">
        <f>G9/E9</f>
        <v>3.3106123371243505</v>
      </c>
      <c r="J9" s="107"/>
      <c r="M9" s="205"/>
      <c r="N9" s="206"/>
      <c r="O9" s="200"/>
      <c r="P9" s="200"/>
      <c r="Q9" s="210"/>
      <c r="R9" s="210"/>
      <c r="S9" s="200"/>
      <c r="T9" s="200"/>
      <c r="U9" s="200"/>
      <c r="V9" s="200"/>
      <c r="W9" s="213"/>
    </row>
    <row r="10" spans="1:23" ht="18" customHeight="1">
      <c r="A10" s="306" t="s">
        <v>183</v>
      </c>
      <c r="B10" s="306"/>
      <c r="C10" s="305"/>
      <c r="D10" s="92">
        <v>6519</v>
      </c>
      <c r="E10" s="31">
        <v>15158</v>
      </c>
      <c r="F10" s="31">
        <v>18053</v>
      </c>
      <c r="G10" s="31">
        <v>46266</v>
      </c>
      <c r="H10" s="31">
        <v>4376</v>
      </c>
      <c r="I10" s="304">
        <f>G10/E10</f>
        <v>3.0522496371552976</v>
      </c>
      <c r="J10" s="107"/>
      <c r="M10" s="340" t="s">
        <v>325</v>
      </c>
      <c r="N10" s="339"/>
      <c r="O10" s="338"/>
      <c r="P10" s="337"/>
      <c r="Q10" s="337"/>
      <c r="R10" s="337"/>
      <c r="S10" s="337"/>
      <c r="T10" s="337"/>
      <c r="U10" s="337"/>
      <c r="V10" s="337"/>
      <c r="W10" s="337"/>
    </row>
    <row r="11" spans="1:23" ht="18" customHeight="1">
      <c r="A11" s="306" t="s">
        <v>290</v>
      </c>
      <c r="B11" s="306"/>
      <c r="C11" s="305"/>
      <c r="D11" s="92">
        <v>7509</v>
      </c>
      <c r="E11" s="31">
        <v>18112</v>
      </c>
      <c r="F11" s="31">
        <v>16236</v>
      </c>
      <c r="G11" s="31">
        <v>37692</v>
      </c>
      <c r="H11" s="31">
        <v>5008</v>
      </c>
      <c r="I11" s="304">
        <f>G11/E11</f>
        <v>2.0810512367491167</v>
      </c>
      <c r="J11" s="107"/>
      <c r="M11" s="104"/>
      <c r="N11" s="112" t="s">
        <v>321</v>
      </c>
      <c r="O11" s="327">
        <v>100</v>
      </c>
      <c r="P11" s="325">
        <v>100</v>
      </c>
      <c r="Q11" s="325">
        <v>100</v>
      </c>
      <c r="R11" s="325">
        <v>100</v>
      </c>
      <c r="S11" s="326" t="s">
        <v>303</v>
      </c>
      <c r="T11" s="325">
        <v>100</v>
      </c>
      <c r="U11" s="325">
        <v>100</v>
      </c>
      <c r="V11" s="325">
        <v>100</v>
      </c>
      <c r="W11" s="325">
        <v>100</v>
      </c>
    </row>
    <row r="12" spans="1:23" ht="18" customHeight="1">
      <c r="A12" s="303" t="s">
        <v>289</v>
      </c>
      <c r="B12" s="303"/>
      <c r="C12" s="302"/>
      <c r="D12" s="96">
        <v>8406</v>
      </c>
      <c r="E12" s="22">
        <v>20155</v>
      </c>
      <c r="F12" s="22">
        <v>18568</v>
      </c>
      <c r="G12" s="22">
        <v>42853</v>
      </c>
      <c r="H12" s="22">
        <v>5645</v>
      </c>
      <c r="I12" s="301">
        <f>G12/E12</f>
        <v>2.1261721657157033</v>
      </c>
      <c r="J12" s="107"/>
      <c r="M12" s="104"/>
      <c r="N12" s="328" t="s">
        <v>323</v>
      </c>
      <c r="O12" s="327">
        <v>98.3</v>
      </c>
      <c r="P12" s="325">
        <v>97.6</v>
      </c>
      <c r="Q12" s="325">
        <v>104.6</v>
      </c>
      <c r="R12" s="325">
        <v>101.4</v>
      </c>
      <c r="S12" s="326" t="s">
        <v>303</v>
      </c>
      <c r="T12" s="325">
        <v>99</v>
      </c>
      <c r="U12" s="325">
        <v>78</v>
      </c>
      <c r="V12" s="325">
        <v>98.8</v>
      </c>
      <c r="W12" s="325">
        <v>99.4</v>
      </c>
    </row>
    <row r="13" spans="1:23" ht="18" customHeight="1">
      <c r="A13" s="390" t="s">
        <v>358</v>
      </c>
      <c r="B13" s="382"/>
      <c r="C13" s="389"/>
      <c r="D13" s="300">
        <f>100*(D12-D11)/D11</f>
        <v>11.94566520175789</v>
      </c>
      <c r="E13" s="299">
        <f>100*(E12-E11)/E11</f>
        <v>11.279814487632509</v>
      </c>
      <c r="F13" s="299">
        <f>100*(F12-F11)/F11</f>
        <v>14.363143631436314</v>
      </c>
      <c r="G13" s="299">
        <f>100*(G12-G11)/G11</f>
        <v>13.692560755598004</v>
      </c>
      <c r="H13" s="299">
        <f>100*(H12-H11)/H11</f>
        <v>12.71964856230032</v>
      </c>
      <c r="I13" s="298">
        <f>I12-I11</f>
        <v>0.04512092896658659</v>
      </c>
      <c r="J13" s="297" t="s">
        <v>288</v>
      </c>
      <c r="M13" s="104"/>
      <c r="N13" s="328" t="s">
        <v>319</v>
      </c>
      <c r="O13" s="327">
        <v>101.7</v>
      </c>
      <c r="P13" s="325">
        <v>101.4</v>
      </c>
      <c r="Q13" s="325">
        <v>109.1</v>
      </c>
      <c r="R13" s="325">
        <v>106.1</v>
      </c>
      <c r="S13" s="326" t="s">
        <v>303</v>
      </c>
      <c r="T13" s="325">
        <v>99.3</v>
      </c>
      <c r="U13" s="325">
        <v>82.4</v>
      </c>
      <c r="V13" s="325">
        <v>105.6</v>
      </c>
      <c r="W13" s="325">
        <v>102.3</v>
      </c>
    </row>
    <row r="14" spans="1:23" ht="18" customHeight="1">
      <c r="A14" s="296" t="s">
        <v>287</v>
      </c>
      <c r="B14" s="296"/>
      <c r="C14" s="296"/>
      <c r="D14" s="296"/>
      <c r="E14" s="296"/>
      <c r="F14" s="296"/>
      <c r="G14" s="296"/>
      <c r="H14" s="296"/>
      <c r="I14" s="296"/>
      <c r="M14" s="104"/>
      <c r="N14" s="328" t="s">
        <v>318</v>
      </c>
      <c r="O14" s="327">
        <v>100.8</v>
      </c>
      <c r="P14" s="325">
        <v>99.2</v>
      </c>
      <c r="Q14" s="325">
        <v>108.4</v>
      </c>
      <c r="R14" s="325">
        <v>104.2</v>
      </c>
      <c r="S14" s="326" t="s">
        <v>303</v>
      </c>
      <c r="T14" s="325">
        <v>97.4</v>
      </c>
      <c r="U14" s="325">
        <v>78</v>
      </c>
      <c r="V14" s="325">
        <v>106.3</v>
      </c>
      <c r="W14" s="325">
        <v>103.8</v>
      </c>
    </row>
    <row r="15" spans="1:23" ht="18" customHeight="1">
      <c r="A15" s="296" t="s">
        <v>210</v>
      </c>
      <c r="B15" s="296"/>
      <c r="C15" s="296"/>
      <c r="D15" s="296"/>
      <c r="E15" s="296"/>
      <c r="F15" s="296"/>
      <c r="G15" s="296"/>
      <c r="H15" s="296"/>
      <c r="I15" s="296"/>
      <c r="M15" s="104"/>
      <c r="N15" s="334" t="s">
        <v>317</v>
      </c>
      <c r="O15" s="333">
        <f>AVERAGE(O17:O28)</f>
        <v>100.05000000000001</v>
      </c>
      <c r="P15" s="331">
        <f>AVERAGE(P17:P28)</f>
        <v>98.41666666666667</v>
      </c>
      <c r="Q15" s="331">
        <f>AVERAGE(Q17:Q28)</f>
        <v>103.10833333333333</v>
      </c>
      <c r="R15" s="331">
        <f>AVERAGE(R17:R28)</f>
        <v>105.09166666666665</v>
      </c>
      <c r="S15" s="332" t="s">
        <v>316</v>
      </c>
      <c r="T15" s="331">
        <f>AVERAGE(T17:T28)</f>
        <v>89.68333333333334</v>
      </c>
      <c r="U15" s="331">
        <f>AVERAGE(U17:U28)</f>
        <v>80.61666666666667</v>
      </c>
      <c r="V15" s="331">
        <f>AVERAGE(V17:V28)</f>
        <v>114.3583333333333</v>
      </c>
      <c r="W15" s="331">
        <f>AVERAGE(W17:W28)</f>
        <v>103.26666666666667</v>
      </c>
    </row>
    <row r="16" spans="13:23" ht="18" customHeight="1">
      <c r="M16" s="104"/>
      <c r="N16" s="112"/>
      <c r="O16" s="71"/>
      <c r="P16" s="329"/>
      <c r="Q16" s="329"/>
      <c r="R16" s="329"/>
      <c r="S16" s="329"/>
      <c r="T16" s="329"/>
      <c r="U16" s="329"/>
      <c r="V16" s="329"/>
      <c r="W16" s="329"/>
    </row>
    <row r="17" spans="13:23" ht="18" customHeight="1">
      <c r="M17" s="104"/>
      <c r="N17" s="112" t="s">
        <v>315</v>
      </c>
      <c r="O17" s="327">
        <v>78.8</v>
      </c>
      <c r="P17" s="325">
        <v>78</v>
      </c>
      <c r="Q17" s="325">
        <v>82.1</v>
      </c>
      <c r="R17" s="325">
        <v>82</v>
      </c>
      <c r="S17" s="326" t="s">
        <v>303</v>
      </c>
      <c r="T17" s="325">
        <v>77.9</v>
      </c>
      <c r="U17" s="325">
        <v>63.8</v>
      </c>
      <c r="V17" s="325">
        <v>81</v>
      </c>
      <c r="W17" s="325">
        <v>80.3</v>
      </c>
    </row>
    <row r="18" spans="13:23" ht="18" customHeight="1">
      <c r="M18" s="104"/>
      <c r="N18" s="328" t="s">
        <v>314</v>
      </c>
      <c r="O18" s="327">
        <v>79.2</v>
      </c>
      <c r="P18" s="325">
        <v>78.5</v>
      </c>
      <c r="Q18" s="325">
        <v>85.2</v>
      </c>
      <c r="R18" s="325">
        <v>86.5</v>
      </c>
      <c r="S18" s="326" t="s">
        <v>303</v>
      </c>
      <c r="T18" s="325">
        <v>69</v>
      </c>
      <c r="U18" s="325">
        <v>62.5</v>
      </c>
      <c r="V18" s="325">
        <v>81.9</v>
      </c>
      <c r="W18" s="325">
        <v>80.5</v>
      </c>
    </row>
    <row r="19" spans="13:23" ht="18" customHeight="1">
      <c r="M19" s="104"/>
      <c r="N19" s="328" t="s">
        <v>313</v>
      </c>
      <c r="O19" s="327">
        <v>86.9</v>
      </c>
      <c r="P19" s="325">
        <v>80.8</v>
      </c>
      <c r="Q19" s="325">
        <v>89.5</v>
      </c>
      <c r="R19" s="325">
        <v>83</v>
      </c>
      <c r="S19" s="326" t="s">
        <v>303</v>
      </c>
      <c r="T19" s="325">
        <v>76.4</v>
      </c>
      <c r="U19" s="325">
        <v>69.8</v>
      </c>
      <c r="V19" s="325">
        <v>83.9</v>
      </c>
      <c r="W19" s="325">
        <v>99.1</v>
      </c>
    </row>
    <row r="20" spans="13:23" ht="18" customHeight="1">
      <c r="M20" s="104"/>
      <c r="N20" s="328" t="s">
        <v>312</v>
      </c>
      <c r="O20" s="327">
        <v>78.7</v>
      </c>
      <c r="P20" s="325">
        <v>78.6</v>
      </c>
      <c r="Q20" s="325">
        <v>88.8</v>
      </c>
      <c r="R20" s="325">
        <v>83.7</v>
      </c>
      <c r="S20" s="326" t="s">
        <v>303</v>
      </c>
      <c r="T20" s="325">
        <v>68.6</v>
      </c>
      <c r="U20" s="325">
        <v>65</v>
      </c>
      <c r="V20" s="325">
        <v>88.1</v>
      </c>
      <c r="W20" s="325">
        <v>78.9</v>
      </c>
    </row>
    <row r="21" spans="13:23" ht="18" customHeight="1">
      <c r="M21" s="104"/>
      <c r="N21" s="328" t="s">
        <v>311</v>
      </c>
      <c r="O21" s="327">
        <v>76.9</v>
      </c>
      <c r="P21" s="325">
        <v>76.3</v>
      </c>
      <c r="Q21" s="325">
        <v>84.7</v>
      </c>
      <c r="R21" s="325">
        <v>82.7</v>
      </c>
      <c r="S21" s="326" t="s">
        <v>303</v>
      </c>
      <c r="T21" s="325">
        <v>67.6</v>
      </c>
      <c r="U21" s="325">
        <v>60.8</v>
      </c>
      <c r="V21" s="325">
        <v>84</v>
      </c>
      <c r="W21" s="325">
        <v>78</v>
      </c>
    </row>
    <row r="22" spans="13:23" ht="18" customHeight="1">
      <c r="M22" s="104"/>
      <c r="N22" s="328" t="s">
        <v>310</v>
      </c>
      <c r="O22" s="327">
        <v>144.4</v>
      </c>
      <c r="P22" s="325">
        <v>127</v>
      </c>
      <c r="Q22" s="325">
        <v>123.2</v>
      </c>
      <c r="R22" s="325">
        <v>127.2</v>
      </c>
      <c r="S22" s="326" t="s">
        <v>303</v>
      </c>
      <c r="T22" s="325">
        <v>130.7</v>
      </c>
      <c r="U22" s="325">
        <v>99.6</v>
      </c>
      <c r="V22" s="325">
        <v>169</v>
      </c>
      <c r="W22" s="325">
        <v>178.9</v>
      </c>
    </row>
    <row r="23" spans="13:23" ht="18" customHeight="1">
      <c r="M23" s="104"/>
      <c r="N23" s="328" t="s">
        <v>309</v>
      </c>
      <c r="O23" s="327">
        <v>125</v>
      </c>
      <c r="P23" s="325">
        <v>138.5</v>
      </c>
      <c r="Q23" s="325">
        <v>138.8</v>
      </c>
      <c r="R23" s="325">
        <v>154.9</v>
      </c>
      <c r="S23" s="326" t="s">
        <v>303</v>
      </c>
      <c r="T23" s="325">
        <v>111.2</v>
      </c>
      <c r="U23" s="325">
        <v>120.1</v>
      </c>
      <c r="V23" s="325">
        <v>164.7</v>
      </c>
      <c r="W23" s="325">
        <v>98.5</v>
      </c>
    </row>
    <row r="24" spans="13:23" ht="18" customHeight="1">
      <c r="M24" s="104"/>
      <c r="N24" s="328" t="s">
        <v>308</v>
      </c>
      <c r="O24" s="327">
        <v>84.7</v>
      </c>
      <c r="P24" s="325">
        <v>84.8</v>
      </c>
      <c r="Q24" s="325">
        <v>98.2</v>
      </c>
      <c r="R24" s="325">
        <v>91.5</v>
      </c>
      <c r="S24" s="326" t="s">
        <v>303</v>
      </c>
      <c r="T24" s="325">
        <v>73</v>
      </c>
      <c r="U24" s="325">
        <v>68.9</v>
      </c>
      <c r="V24" s="325">
        <v>91.2</v>
      </c>
      <c r="W24" s="325">
        <v>84.6</v>
      </c>
    </row>
    <row r="25" spans="13:23" ht="18" customHeight="1">
      <c r="M25" s="104"/>
      <c r="N25" s="328" t="s">
        <v>307</v>
      </c>
      <c r="O25" s="327">
        <v>79.2</v>
      </c>
      <c r="P25" s="325">
        <v>79.7</v>
      </c>
      <c r="Q25" s="325">
        <v>85.5</v>
      </c>
      <c r="R25" s="325">
        <v>85.3</v>
      </c>
      <c r="S25" s="326" t="s">
        <v>303</v>
      </c>
      <c r="T25" s="325">
        <v>75.1</v>
      </c>
      <c r="U25" s="325">
        <v>64.5</v>
      </c>
      <c r="V25" s="325">
        <v>86</v>
      </c>
      <c r="W25" s="325">
        <v>78.1</v>
      </c>
    </row>
    <row r="26" spans="1:23" ht="18" customHeight="1">
      <c r="A26" s="284" t="s">
        <v>301</v>
      </c>
      <c r="B26" s="284"/>
      <c r="C26" s="284"/>
      <c r="D26" s="284"/>
      <c r="E26" s="284"/>
      <c r="F26" s="284"/>
      <c r="G26" s="284"/>
      <c r="H26" s="284"/>
      <c r="I26" s="284"/>
      <c r="J26" s="378"/>
      <c r="M26" s="104"/>
      <c r="N26" s="328" t="s">
        <v>306</v>
      </c>
      <c r="O26" s="327">
        <v>80.7</v>
      </c>
      <c r="P26" s="325">
        <v>79.6</v>
      </c>
      <c r="Q26" s="325">
        <v>86.9</v>
      </c>
      <c r="R26" s="325">
        <v>84.6</v>
      </c>
      <c r="S26" s="326" t="s">
        <v>303</v>
      </c>
      <c r="T26" s="325">
        <v>76.2</v>
      </c>
      <c r="U26" s="325">
        <v>63.7</v>
      </c>
      <c r="V26" s="325">
        <v>85.3</v>
      </c>
      <c r="W26" s="325">
        <v>83</v>
      </c>
    </row>
    <row r="27" spans="1:23" ht="18" customHeight="1">
      <c r="A27" s="377" t="s">
        <v>355</v>
      </c>
      <c r="B27" s="377"/>
      <c r="C27" s="377"/>
      <c r="D27" s="377"/>
      <c r="E27" s="377"/>
      <c r="F27" s="377"/>
      <c r="G27" s="377"/>
      <c r="H27" s="377"/>
      <c r="I27" s="377"/>
      <c r="J27" s="4"/>
      <c r="M27" s="104"/>
      <c r="N27" s="328" t="s">
        <v>305</v>
      </c>
      <c r="O27" s="327">
        <v>81.9</v>
      </c>
      <c r="P27" s="325">
        <v>83.2</v>
      </c>
      <c r="Q27" s="325">
        <v>85.9</v>
      </c>
      <c r="R27" s="325">
        <v>93.4</v>
      </c>
      <c r="S27" s="326" t="s">
        <v>303</v>
      </c>
      <c r="T27" s="325">
        <v>75.8</v>
      </c>
      <c r="U27" s="325">
        <v>64.2</v>
      </c>
      <c r="V27" s="325">
        <v>86.1</v>
      </c>
      <c r="W27" s="325">
        <v>79.2</v>
      </c>
    </row>
    <row r="28" spans="1:23" ht="18" customHeight="1" thickBot="1">
      <c r="A28" s="4"/>
      <c r="B28" s="4"/>
      <c r="C28" s="4"/>
      <c r="D28" s="4"/>
      <c r="E28" s="4"/>
      <c r="F28" s="4"/>
      <c r="G28" s="4"/>
      <c r="H28" s="4"/>
      <c r="I28" s="157" t="s">
        <v>241</v>
      </c>
      <c r="J28" s="376"/>
      <c r="M28" s="104"/>
      <c r="N28" s="328" t="s">
        <v>304</v>
      </c>
      <c r="O28" s="327">
        <v>204.2</v>
      </c>
      <c r="P28" s="325">
        <v>196</v>
      </c>
      <c r="Q28" s="325">
        <v>188.5</v>
      </c>
      <c r="R28" s="325">
        <v>206.3</v>
      </c>
      <c r="S28" s="326" t="s">
        <v>303</v>
      </c>
      <c r="T28" s="325">
        <v>174.7</v>
      </c>
      <c r="U28" s="325">
        <v>164.5</v>
      </c>
      <c r="V28" s="325">
        <v>271.1</v>
      </c>
      <c r="W28" s="325">
        <v>220.1</v>
      </c>
    </row>
    <row r="29" spans="1:23" ht="18" customHeight="1">
      <c r="A29" s="375"/>
      <c r="B29" s="375"/>
      <c r="C29" s="374" t="s">
        <v>354</v>
      </c>
      <c r="D29" s="344" t="s">
        <v>185</v>
      </c>
      <c r="E29" s="344" t="s">
        <v>238</v>
      </c>
      <c r="F29" s="344" t="s">
        <v>237</v>
      </c>
      <c r="G29" s="344" t="s">
        <v>353</v>
      </c>
      <c r="H29" s="373" t="s">
        <v>235</v>
      </c>
      <c r="I29" s="372"/>
      <c r="J29" s="371"/>
      <c r="M29" s="336" t="s">
        <v>324</v>
      </c>
      <c r="N29" s="192"/>
      <c r="O29" s="71"/>
      <c r="P29" s="329"/>
      <c r="Q29" s="329"/>
      <c r="R29" s="329"/>
      <c r="S29" s="329"/>
      <c r="T29" s="329"/>
      <c r="U29" s="329"/>
      <c r="V29" s="329"/>
      <c r="W29" s="329"/>
    </row>
    <row r="30" spans="1:23" ht="18" customHeight="1">
      <c r="A30" s="104"/>
      <c r="B30" s="4"/>
      <c r="C30" s="370"/>
      <c r="D30" s="209"/>
      <c r="E30" s="209"/>
      <c r="F30" s="209"/>
      <c r="G30" s="209"/>
      <c r="H30" s="196"/>
      <c r="I30" s="379" t="s">
        <v>356</v>
      </c>
      <c r="J30" s="368"/>
      <c r="M30" s="104"/>
      <c r="N30" s="112" t="s">
        <v>321</v>
      </c>
      <c r="O30" s="327">
        <v>100</v>
      </c>
      <c r="P30" s="325">
        <v>100</v>
      </c>
      <c r="Q30" s="325">
        <v>100</v>
      </c>
      <c r="R30" s="325">
        <v>100</v>
      </c>
      <c r="S30" s="326" t="s">
        <v>303</v>
      </c>
      <c r="T30" s="325">
        <v>100</v>
      </c>
      <c r="U30" s="325">
        <v>100</v>
      </c>
      <c r="V30" s="325">
        <v>100</v>
      </c>
      <c r="W30" s="325">
        <v>100</v>
      </c>
    </row>
    <row r="31" spans="1:23" ht="18" customHeight="1">
      <c r="A31" s="104" t="s">
        <v>352</v>
      </c>
      <c r="C31" s="369"/>
      <c r="D31" s="210"/>
      <c r="E31" s="210"/>
      <c r="F31" s="210"/>
      <c r="G31" s="210"/>
      <c r="H31" s="197"/>
      <c r="I31" s="341"/>
      <c r="J31" s="368"/>
      <c r="M31" s="104"/>
      <c r="N31" s="328" t="s">
        <v>323</v>
      </c>
      <c r="O31" s="327">
        <v>99.1</v>
      </c>
      <c r="P31" s="325">
        <v>98.4</v>
      </c>
      <c r="Q31" s="325">
        <v>105.4</v>
      </c>
      <c r="R31" s="325">
        <v>102.2</v>
      </c>
      <c r="S31" s="326" t="s">
        <v>303</v>
      </c>
      <c r="T31" s="325">
        <v>99.8</v>
      </c>
      <c r="U31" s="325">
        <v>78.6</v>
      </c>
      <c r="V31" s="325">
        <v>99.6</v>
      </c>
      <c r="W31" s="325">
        <v>100.2</v>
      </c>
    </row>
    <row r="32" spans="1:23" ht="18" customHeight="1">
      <c r="A32" s="367"/>
      <c r="B32" s="367"/>
      <c r="C32" s="366" t="s">
        <v>351</v>
      </c>
      <c r="D32" s="97">
        <v>56921</v>
      </c>
      <c r="E32" s="29">
        <v>58730</v>
      </c>
      <c r="F32" s="29">
        <v>62413</v>
      </c>
      <c r="G32" s="29">
        <v>70004</v>
      </c>
      <c r="H32" s="29">
        <v>71439</v>
      </c>
      <c r="I32" s="365">
        <f>100*(H32-G32)/G32</f>
        <v>2.049882863836352</v>
      </c>
      <c r="J32" s="364"/>
      <c r="M32" s="104"/>
      <c r="N32" s="328" t="s">
        <v>319</v>
      </c>
      <c r="O32" s="327">
        <v>101</v>
      </c>
      <c r="P32" s="325">
        <v>100.7</v>
      </c>
      <c r="Q32" s="325">
        <v>108.3</v>
      </c>
      <c r="R32" s="325">
        <v>105.4</v>
      </c>
      <c r="S32" s="326" t="s">
        <v>303</v>
      </c>
      <c r="T32" s="325">
        <v>98.6</v>
      </c>
      <c r="U32" s="325">
        <v>81.8</v>
      </c>
      <c r="V32" s="325">
        <v>104.9</v>
      </c>
      <c r="W32" s="325">
        <v>101.6</v>
      </c>
    </row>
    <row r="33" spans="1:23" ht="18" customHeight="1">
      <c r="A33" s="104"/>
      <c r="B33" s="104"/>
      <c r="C33" s="50" t="s">
        <v>348</v>
      </c>
      <c r="D33" s="92">
        <f>SUM(D34:D36)</f>
        <v>23969</v>
      </c>
      <c r="E33" s="31">
        <f>SUM(E34:E36)</f>
        <v>24306</v>
      </c>
      <c r="F33" s="31">
        <f>SUM(F34:F36)</f>
        <v>25880</v>
      </c>
      <c r="G33" s="31">
        <f>SUM(G34:G36)</f>
        <v>28951</v>
      </c>
      <c r="H33" s="31">
        <f>SUM(H34:H36)</f>
        <v>29528</v>
      </c>
      <c r="I33" s="358">
        <f>100*(H33-G33)/G33</f>
        <v>1.9930226935166315</v>
      </c>
      <c r="J33" s="104"/>
      <c r="M33" s="104"/>
      <c r="N33" s="328" t="s">
        <v>318</v>
      </c>
      <c r="O33" s="327">
        <v>99.4</v>
      </c>
      <c r="P33" s="325">
        <v>97.8</v>
      </c>
      <c r="Q33" s="325">
        <v>106.9</v>
      </c>
      <c r="R33" s="325">
        <v>102.8</v>
      </c>
      <c r="S33" s="326" t="s">
        <v>303</v>
      </c>
      <c r="T33" s="325">
        <v>96.1</v>
      </c>
      <c r="U33" s="325">
        <v>76.9</v>
      </c>
      <c r="V33" s="325">
        <v>104.8</v>
      </c>
      <c r="W33" s="325">
        <v>102.4</v>
      </c>
    </row>
    <row r="34" spans="1:23" ht="18" customHeight="1">
      <c r="A34" s="329" t="s">
        <v>350</v>
      </c>
      <c r="B34" s="104"/>
      <c r="C34" s="361" t="s">
        <v>346</v>
      </c>
      <c r="D34" s="92">
        <v>16704</v>
      </c>
      <c r="E34" s="31">
        <v>17186</v>
      </c>
      <c r="F34" s="31">
        <v>18662</v>
      </c>
      <c r="G34" s="31">
        <v>21857</v>
      </c>
      <c r="H34" s="31">
        <v>22100</v>
      </c>
      <c r="I34" s="358">
        <f>100*(H34-G34)/G34</f>
        <v>1.1117719723658324</v>
      </c>
      <c r="J34" s="104"/>
      <c r="M34" s="104"/>
      <c r="N34" s="334" t="s">
        <v>317</v>
      </c>
      <c r="O34" s="333">
        <v>99.2</v>
      </c>
      <c r="P34" s="331">
        <v>97.5</v>
      </c>
      <c r="Q34" s="331">
        <v>102.2</v>
      </c>
      <c r="R34" s="331">
        <v>104.2</v>
      </c>
      <c r="S34" s="332" t="s">
        <v>303</v>
      </c>
      <c r="T34" s="331">
        <v>88.9</v>
      </c>
      <c r="U34" s="331">
        <v>79.9</v>
      </c>
      <c r="V34" s="331">
        <v>113.3</v>
      </c>
      <c r="W34" s="331">
        <v>102.3</v>
      </c>
    </row>
    <row r="35" spans="1:23" ht="18" customHeight="1">
      <c r="A35" s="104"/>
      <c r="B35" s="104"/>
      <c r="C35" s="361" t="s">
        <v>345</v>
      </c>
      <c r="D35" s="92">
        <v>5648</v>
      </c>
      <c r="E35" s="31">
        <v>5297</v>
      </c>
      <c r="F35" s="31">
        <v>5009</v>
      </c>
      <c r="G35" s="31">
        <v>4767</v>
      </c>
      <c r="H35" s="31">
        <v>4648</v>
      </c>
      <c r="I35" s="358">
        <f>100*(H35-G35)/G35</f>
        <v>-2.4963289280469896</v>
      </c>
      <c r="J35" s="104"/>
      <c r="M35" s="104"/>
      <c r="N35" s="112"/>
      <c r="O35" s="71"/>
      <c r="P35" s="329"/>
      <c r="Q35" s="329"/>
      <c r="R35" s="329"/>
      <c r="S35" s="330"/>
      <c r="T35" s="329"/>
      <c r="U35" s="329"/>
      <c r="V35" s="329"/>
      <c r="W35" s="329"/>
    </row>
    <row r="36" spans="1:23" ht="18" customHeight="1">
      <c r="A36" s="104"/>
      <c r="B36" s="104"/>
      <c r="C36" s="361" t="s">
        <v>344</v>
      </c>
      <c r="D36" s="360">
        <v>1617</v>
      </c>
      <c r="E36" s="359">
        <v>1823</v>
      </c>
      <c r="F36" s="359">
        <v>2209</v>
      </c>
      <c r="G36" s="359">
        <v>2327</v>
      </c>
      <c r="H36" s="359">
        <v>2780</v>
      </c>
      <c r="I36" s="358">
        <f>100*(H36-G36)/G36</f>
        <v>19.467125053717233</v>
      </c>
      <c r="J36" s="104"/>
      <c r="M36" s="104"/>
      <c r="N36" s="112" t="s">
        <v>315</v>
      </c>
      <c r="O36" s="327">
        <v>77.9</v>
      </c>
      <c r="P36" s="325">
        <v>77.2</v>
      </c>
      <c r="Q36" s="325">
        <v>81.2</v>
      </c>
      <c r="R36" s="325">
        <v>81.1</v>
      </c>
      <c r="S36" s="326" t="s">
        <v>303</v>
      </c>
      <c r="T36" s="325">
        <v>77.1</v>
      </c>
      <c r="U36" s="325">
        <v>63.1</v>
      </c>
      <c r="V36" s="325">
        <v>80.1</v>
      </c>
      <c r="W36" s="325">
        <v>79.4</v>
      </c>
    </row>
    <row r="37" spans="1:23" ht="18" customHeight="1">
      <c r="A37" s="329" t="s">
        <v>342</v>
      </c>
      <c r="B37" s="104"/>
      <c r="C37" s="294" t="s">
        <v>343</v>
      </c>
      <c r="D37" s="355">
        <f>100*D33/D32</f>
        <v>42.10923912088684</v>
      </c>
      <c r="E37" s="354">
        <f>100*E33/E32</f>
        <v>41.38600374595607</v>
      </c>
      <c r="F37" s="354">
        <f>100*F33/F32</f>
        <v>41.46572028263343</v>
      </c>
      <c r="G37" s="354">
        <f>100*G33/G32</f>
        <v>41.35620821667333</v>
      </c>
      <c r="H37" s="354">
        <f>100*H33/H32</f>
        <v>41.33316535785775</v>
      </c>
      <c r="I37" s="357">
        <v>-0.1</v>
      </c>
      <c r="J37" s="380" t="s">
        <v>288</v>
      </c>
      <c r="M37" s="104"/>
      <c r="N37" s="328" t="s">
        <v>314</v>
      </c>
      <c r="O37" s="327">
        <v>78.6</v>
      </c>
      <c r="P37" s="325">
        <v>78</v>
      </c>
      <c r="Q37" s="325">
        <v>84.6</v>
      </c>
      <c r="R37" s="325">
        <v>85.9</v>
      </c>
      <c r="S37" s="326" t="s">
        <v>303</v>
      </c>
      <c r="T37" s="325">
        <v>68.5</v>
      </c>
      <c r="U37" s="325">
        <v>62.1</v>
      </c>
      <c r="V37" s="325">
        <v>81.3</v>
      </c>
      <c r="W37" s="325">
        <v>79.9</v>
      </c>
    </row>
    <row r="38" spans="1:23" ht="18" customHeight="1">
      <c r="A38" s="104"/>
      <c r="B38" s="104"/>
      <c r="C38" s="356"/>
      <c r="D38" s="355"/>
      <c r="E38" s="354"/>
      <c r="F38" s="354"/>
      <c r="G38" s="354"/>
      <c r="H38" s="354"/>
      <c r="I38" s="318"/>
      <c r="J38" s="380"/>
      <c r="M38" s="104"/>
      <c r="N38" s="328" t="s">
        <v>313</v>
      </c>
      <c r="O38" s="327">
        <v>86.1</v>
      </c>
      <c r="P38" s="325">
        <v>80.1</v>
      </c>
      <c r="Q38" s="325">
        <v>88.7</v>
      </c>
      <c r="R38" s="325">
        <v>82.3</v>
      </c>
      <c r="S38" s="326" t="s">
        <v>303</v>
      </c>
      <c r="T38" s="325">
        <v>75.7</v>
      </c>
      <c r="U38" s="325">
        <v>69.2</v>
      </c>
      <c r="V38" s="325">
        <v>83.2</v>
      </c>
      <c r="W38" s="325">
        <v>98.2</v>
      </c>
    </row>
    <row r="39" spans="1:23" ht="18" customHeight="1">
      <c r="A39" s="104"/>
      <c r="B39" s="104"/>
      <c r="C39" s="363"/>
      <c r="D39" s="362"/>
      <c r="E39" s="319"/>
      <c r="F39" s="319"/>
      <c r="G39" s="319"/>
      <c r="H39" s="319"/>
      <c r="I39" s="319"/>
      <c r="J39" s="104"/>
      <c r="M39" s="104"/>
      <c r="N39" s="328" t="s">
        <v>312</v>
      </c>
      <c r="O39" s="327">
        <v>77.6</v>
      </c>
      <c r="P39" s="325">
        <v>77.5</v>
      </c>
      <c r="Q39" s="325">
        <v>87.6</v>
      </c>
      <c r="R39" s="325">
        <v>82.5</v>
      </c>
      <c r="S39" s="326" t="s">
        <v>303</v>
      </c>
      <c r="T39" s="325">
        <v>67.7</v>
      </c>
      <c r="U39" s="325">
        <v>64.1</v>
      </c>
      <c r="V39" s="325">
        <v>86.9</v>
      </c>
      <c r="W39" s="325">
        <v>77.8</v>
      </c>
    </row>
    <row r="40" spans="1:23" ht="18" customHeight="1">
      <c r="A40" s="104"/>
      <c r="B40" s="104"/>
      <c r="C40" s="50" t="s">
        <v>349</v>
      </c>
      <c r="D40" s="92">
        <v>24218</v>
      </c>
      <c r="E40" s="31">
        <v>25180</v>
      </c>
      <c r="F40" s="31">
        <v>25016</v>
      </c>
      <c r="G40" s="31">
        <v>25712</v>
      </c>
      <c r="H40" s="31">
        <v>27058</v>
      </c>
      <c r="I40" s="358">
        <f>100*(H40-G40)/G40</f>
        <v>5.234909769757312</v>
      </c>
      <c r="J40" s="104"/>
      <c r="M40" s="104"/>
      <c r="N40" s="328" t="s">
        <v>311</v>
      </c>
      <c r="O40" s="327">
        <v>76</v>
      </c>
      <c r="P40" s="325">
        <v>75.4</v>
      </c>
      <c r="Q40" s="325">
        <v>83.7</v>
      </c>
      <c r="R40" s="325">
        <v>81.7</v>
      </c>
      <c r="S40" s="326" t="s">
        <v>303</v>
      </c>
      <c r="T40" s="325">
        <v>66.8</v>
      </c>
      <c r="U40" s="325">
        <v>60.1</v>
      </c>
      <c r="V40" s="325">
        <v>83</v>
      </c>
      <c r="W40" s="325">
        <v>77.1</v>
      </c>
    </row>
    <row r="41" spans="1:23" ht="18" customHeight="1">
      <c r="A41" s="104"/>
      <c r="B41" s="104"/>
      <c r="C41" s="50" t="s">
        <v>348</v>
      </c>
      <c r="D41" s="92">
        <v>9796</v>
      </c>
      <c r="E41" s="31">
        <v>10042</v>
      </c>
      <c r="F41" s="31">
        <v>9784</v>
      </c>
      <c r="G41" s="31">
        <v>10248</v>
      </c>
      <c r="H41" s="31">
        <v>10774</v>
      </c>
      <c r="I41" s="358">
        <f>100*(H41-G41)/G41</f>
        <v>5.132708821233411</v>
      </c>
      <c r="J41" s="104"/>
      <c r="M41" s="104"/>
      <c r="N41" s="328" t="s">
        <v>310</v>
      </c>
      <c r="O41" s="327">
        <v>143.1</v>
      </c>
      <c r="P41" s="325">
        <v>125.9</v>
      </c>
      <c r="Q41" s="325">
        <v>122.1</v>
      </c>
      <c r="R41" s="325">
        <v>126.1</v>
      </c>
      <c r="S41" s="326" t="s">
        <v>303</v>
      </c>
      <c r="T41" s="325">
        <v>129.5</v>
      </c>
      <c r="U41" s="325">
        <v>98.7</v>
      </c>
      <c r="V41" s="325">
        <v>167.5</v>
      </c>
      <c r="W41" s="325">
        <v>177.3</v>
      </c>
    </row>
    <row r="42" spans="1:23" ht="18" customHeight="1">
      <c r="A42" s="329" t="s">
        <v>347</v>
      </c>
      <c r="B42" s="104"/>
      <c r="C42" s="361" t="s">
        <v>346</v>
      </c>
      <c r="D42" s="92">
        <v>4901</v>
      </c>
      <c r="E42" s="31">
        <v>4937</v>
      </c>
      <c r="F42" s="31">
        <v>4862</v>
      </c>
      <c r="G42" s="31">
        <v>5030</v>
      </c>
      <c r="H42" s="31">
        <v>5428</v>
      </c>
      <c r="I42" s="358">
        <f>100*(H42-G42)/G42</f>
        <v>7.912524850894632</v>
      </c>
      <c r="J42" s="104"/>
      <c r="M42" s="104"/>
      <c r="N42" s="328" t="s">
        <v>309</v>
      </c>
      <c r="O42" s="327">
        <v>124.6</v>
      </c>
      <c r="P42" s="325">
        <v>138.1</v>
      </c>
      <c r="Q42" s="325">
        <v>138.4</v>
      </c>
      <c r="R42" s="325">
        <v>154.4</v>
      </c>
      <c r="S42" s="326" t="s">
        <v>303</v>
      </c>
      <c r="T42" s="325">
        <v>110.9</v>
      </c>
      <c r="U42" s="325">
        <v>119.7</v>
      </c>
      <c r="V42" s="325">
        <v>164.2</v>
      </c>
      <c r="W42" s="325">
        <v>98.2</v>
      </c>
    </row>
    <row r="43" spans="1:23" ht="18" customHeight="1">
      <c r="A43" s="104"/>
      <c r="B43" s="104"/>
      <c r="C43" s="361" t="s">
        <v>345</v>
      </c>
      <c r="D43" s="92">
        <v>3693</v>
      </c>
      <c r="E43" s="31">
        <v>3806</v>
      </c>
      <c r="F43" s="31">
        <v>3312</v>
      </c>
      <c r="G43" s="31">
        <v>3535</v>
      </c>
      <c r="H43" s="31">
        <v>3344</v>
      </c>
      <c r="I43" s="358">
        <f>100*(H43-G43)/G43</f>
        <v>-5.403111739745403</v>
      </c>
      <c r="J43" s="104"/>
      <c r="M43" s="104"/>
      <c r="N43" s="328" t="s">
        <v>308</v>
      </c>
      <c r="O43" s="327">
        <v>84.2</v>
      </c>
      <c r="P43" s="325">
        <v>84.3</v>
      </c>
      <c r="Q43" s="325">
        <v>97.6</v>
      </c>
      <c r="R43" s="325">
        <v>91</v>
      </c>
      <c r="S43" s="326" t="s">
        <v>303</v>
      </c>
      <c r="T43" s="325">
        <v>72.6</v>
      </c>
      <c r="U43" s="325">
        <v>68.5</v>
      </c>
      <c r="V43" s="325">
        <v>90.7</v>
      </c>
      <c r="W43" s="325">
        <v>84.1</v>
      </c>
    </row>
    <row r="44" spans="1:23" ht="18" customHeight="1">
      <c r="A44" s="104"/>
      <c r="B44" s="104"/>
      <c r="C44" s="361" t="s">
        <v>344</v>
      </c>
      <c r="D44" s="360">
        <v>1202</v>
      </c>
      <c r="E44" s="359">
        <v>1299</v>
      </c>
      <c r="F44" s="359">
        <v>1610</v>
      </c>
      <c r="G44" s="31">
        <v>1683</v>
      </c>
      <c r="H44" s="31">
        <v>2002</v>
      </c>
      <c r="I44" s="358">
        <f>100*(H44-G44)/G44</f>
        <v>18.954248366013072</v>
      </c>
      <c r="J44" s="104"/>
      <c r="M44" s="104"/>
      <c r="N44" s="328" t="s">
        <v>307</v>
      </c>
      <c r="O44" s="327">
        <v>78.3</v>
      </c>
      <c r="P44" s="325">
        <v>78.8</v>
      </c>
      <c r="Q44" s="325">
        <v>84.5</v>
      </c>
      <c r="R44" s="325">
        <v>84.3</v>
      </c>
      <c r="S44" s="326" t="s">
        <v>303</v>
      </c>
      <c r="T44" s="325">
        <v>74.2</v>
      </c>
      <c r="U44" s="325">
        <v>63.7</v>
      </c>
      <c r="V44" s="325">
        <v>85</v>
      </c>
      <c r="W44" s="325">
        <v>77.2</v>
      </c>
    </row>
    <row r="45" spans="1:23" ht="18" customHeight="1">
      <c r="A45" s="104"/>
      <c r="B45" s="104"/>
      <c r="C45" s="294" t="s">
        <v>343</v>
      </c>
      <c r="D45" s="355">
        <f>100*D41/D40</f>
        <v>40.44925262201668</v>
      </c>
      <c r="E45" s="354">
        <f>100*E41/E40</f>
        <v>39.88085782366958</v>
      </c>
      <c r="F45" s="354">
        <f>100*F41/F40</f>
        <v>39.11096897985289</v>
      </c>
      <c r="G45" s="354">
        <f>100*G41/G40</f>
        <v>39.85687616677038</v>
      </c>
      <c r="H45" s="354">
        <f>100*H41/H40</f>
        <v>39.81816837903762</v>
      </c>
      <c r="I45" s="357">
        <v>-0.1</v>
      </c>
      <c r="J45" s="380" t="s">
        <v>288</v>
      </c>
      <c r="M45" s="104"/>
      <c r="N45" s="328" t="s">
        <v>306</v>
      </c>
      <c r="O45" s="327">
        <v>79.7</v>
      </c>
      <c r="P45" s="325">
        <v>78.7</v>
      </c>
      <c r="Q45" s="325">
        <v>85.9</v>
      </c>
      <c r="R45" s="325">
        <v>83.6</v>
      </c>
      <c r="S45" s="326" t="s">
        <v>303</v>
      </c>
      <c r="T45" s="325">
        <v>75.3</v>
      </c>
      <c r="U45" s="325">
        <v>62.9</v>
      </c>
      <c r="V45" s="325">
        <v>84.3</v>
      </c>
      <c r="W45" s="325">
        <v>82</v>
      </c>
    </row>
    <row r="46" spans="1:23" ht="18" customHeight="1">
      <c r="A46" s="329" t="s">
        <v>342</v>
      </c>
      <c r="B46" s="104"/>
      <c r="C46" s="356"/>
      <c r="D46" s="355"/>
      <c r="E46" s="354"/>
      <c r="F46" s="354"/>
      <c r="G46" s="354"/>
      <c r="H46" s="354"/>
      <c r="I46" s="318"/>
      <c r="J46" s="380"/>
      <c r="M46" s="104"/>
      <c r="N46" s="328" t="s">
        <v>305</v>
      </c>
      <c r="O46" s="327">
        <v>81.4</v>
      </c>
      <c r="P46" s="325">
        <v>82.7</v>
      </c>
      <c r="Q46" s="325">
        <v>85.4</v>
      </c>
      <c r="R46" s="325">
        <v>92.8</v>
      </c>
      <c r="S46" s="326" t="s">
        <v>303</v>
      </c>
      <c r="T46" s="325">
        <v>75.3</v>
      </c>
      <c r="U46" s="325">
        <v>63.8</v>
      </c>
      <c r="V46" s="325">
        <v>85.6</v>
      </c>
      <c r="W46" s="325">
        <v>78.7</v>
      </c>
    </row>
    <row r="47" spans="1:23" ht="18" customHeight="1">
      <c r="A47" s="324"/>
      <c r="B47" s="324"/>
      <c r="C47" s="44" t="s">
        <v>341</v>
      </c>
      <c r="D47" s="352">
        <f>100*D41/D33</f>
        <v>40.869456381159</v>
      </c>
      <c r="E47" s="351">
        <f>100*E41/E33</f>
        <v>41.31490167036946</v>
      </c>
      <c r="F47" s="351">
        <f>100*F41/F33</f>
        <v>37.805255023183925</v>
      </c>
      <c r="G47" s="351">
        <f>100*G41/G33</f>
        <v>35.39774101067321</v>
      </c>
      <c r="H47" s="351">
        <f>100*H41/H33</f>
        <v>36.4874017881333</v>
      </c>
      <c r="I47" s="350">
        <f>H47-G47</f>
        <v>1.0896607774600895</v>
      </c>
      <c r="J47" s="349" t="s">
        <v>288</v>
      </c>
      <c r="M47" s="104"/>
      <c r="N47" s="328" t="s">
        <v>304</v>
      </c>
      <c r="O47" s="327">
        <v>203.6</v>
      </c>
      <c r="P47" s="325">
        <v>195.4</v>
      </c>
      <c r="Q47" s="325">
        <v>187.9</v>
      </c>
      <c r="R47" s="325">
        <v>205.7</v>
      </c>
      <c r="S47" s="326" t="s">
        <v>303</v>
      </c>
      <c r="T47" s="325">
        <v>174.2</v>
      </c>
      <c r="U47" s="325">
        <v>164</v>
      </c>
      <c r="V47" s="325">
        <v>270.3</v>
      </c>
      <c r="W47" s="325">
        <v>219.4</v>
      </c>
    </row>
    <row r="48" spans="1:23" ht="18" customHeight="1">
      <c r="A48" s="348" t="s">
        <v>340</v>
      </c>
      <c r="B48" s="348"/>
      <c r="C48" s="4"/>
      <c r="D48" s="4"/>
      <c r="E48" s="4"/>
      <c r="F48" s="4"/>
      <c r="G48" s="4"/>
      <c r="H48" s="4"/>
      <c r="I48" s="4"/>
      <c r="J48" s="4"/>
      <c r="M48" s="336" t="s">
        <v>322</v>
      </c>
      <c r="N48" s="192"/>
      <c r="O48" s="71"/>
      <c r="P48" s="329"/>
      <c r="Q48" s="329"/>
      <c r="R48" s="329"/>
      <c r="S48" s="330"/>
      <c r="T48" s="329"/>
      <c r="U48" s="329"/>
      <c r="V48" s="329"/>
      <c r="W48" s="329"/>
    </row>
    <row r="49" spans="1:23" ht="18" customHeight="1">
      <c r="A49" s="347" t="s">
        <v>339</v>
      </c>
      <c r="B49" s="4"/>
      <c r="C49" s="4"/>
      <c r="D49" s="4"/>
      <c r="E49" s="4"/>
      <c r="F49" s="4"/>
      <c r="G49" s="4"/>
      <c r="H49" s="4"/>
      <c r="I49" s="4"/>
      <c r="J49" s="4"/>
      <c r="M49" s="104"/>
      <c r="N49" s="112" t="s">
        <v>321</v>
      </c>
      <c r="O49" s="327">
        <v>100</v>
      </c>
      <c r="P49" s="325">
        <v>100</v>
      </c>
      <c r="Q49" s="325">
        <v>100</v>
      </c>
      <c r="R49" s="325">
        <v>100</v>
      </c>
      <c r="S49" s="330" t="s">
        <v>303</v>
      </c>
      <c r="T49" s="325">
        <v>100</v>
      </c>
      <c r="U49" s="325">
        <v>100</v>
      </c>
      <c r="V49" s="325">
        <v>100</v>
      </c>
      <c r="W49" s="325">
        <v>100</v>
      </c>
    </row>
    <row r="50" spans="1:23" ht="18" customHeight="1">
      <c r="A50" s="4" t="s">
        <v>210</v>
      </c>
      <c r="B50" s="4"/>
      <c r="C50" s="4"/>
      <c r="D50" s="4"/>
      <c r="E50" s="4"/>
      <c r="F50" s="4"/>
      <c r="G50" s="4"/>
      <c r="H50" s="4"/>
      <c r="I50" s="346"/>
      <c r="J50" s="4"/>
      <c r="M50" s="104"/>
      <c r="N50" s="335" t="s">
        <v>320</v>
      </c>
      <c r="O50" s="327">
        <v>101.7</v>
      </c>
      <c r="P50" s="325">
        <v>101.7</v>
      </c>
      <c r="Q50" s="325">
        <v>108.9</v>
      </c>
      <c r="R50" s="325">
        <v>98</v>
      </c>
      <c r="S50" s="330" t="s">
        <v>303</v>
      </c>
      <c r="T50" s="325">
        <v>101.9</v>
      </c>
      <c r="U50" s="325">
        <v>108.1</v>
      </c>
      <c r="V50" s="325">
        <v>101.6</v>
      </c>
      <c r="W50" s="325">
        <v>101.8</v>
      </c>
    </row>
    <row r="51" spans="13:23" ht="18" customHeight="1">
      <c r="M51" s="104"/>
      <c r="N51" s="328" t="s">
        <v>319</v>
      </c>
      <c r="O51" s="327">
        <v>102</v>
      </c>
      <c r="P51" s="325">
        <v>101.4</v>
      </c>
      <c r="Q51" s="325">
        <v>107.8</v>
      </c>
      <c r="R51" s="325">
        <v>97.4</v>
      </c>
      <c r="S51" s="330" t="s">
        <v>303</v>
      </c>
      <c r="T51" s="325">
        <v>98.7</v>
      </c>
      <c r="U51" s="325">
        <v>110.8</v>
      </c>
      <c r="V51" s="325">
        <v>101.5</v>
      </c>
      <c r="W51" s="325">
        <v>103.5</v>
      </c>
    </row>
    <row r="52" spans="13:23" ht="18" customHeight="1">
      <c r="M52" s="104"/>
      <c r="N52" s="328" t="s">
        <v>318</v>
      </c>
      <c r="O52" s="327">
        <v>102.1</v>
      </c>
      <c r="P52" s="325">
        <v>101</v>
      </c>
      <c r="Q52" s="325">
        <v>106</v>
      </c>
      <c r="R52" s="325">
        <v>96.8</v>
      </c>
      <c r="S52" s="330" t="s">
        <v>303</v>
      </c>
      <c r="T52" s="325">
        <v>96.5</v>
      </c>
      <c r="U52" s="325">
        <v>113.7</v>
      </c>
      <c r="V52" s="325">
        <v>97.2</v>
      </c>
      <c r="W52" s="325">
        <v>104.6</v>
      </c>
    </row>
    <row r="53" spans="13:23" ht="18" customHeight="1">
      <c r="M53" s="104"/>
      <c r="N53" s="334" t="s">
        <v>317</v>
      </c>
      <c r="O53" s="333">
        <f>AVERAGE(O55:O66)</f>
        <v>100.20833333333336</v>
      </c>
      <c r="P53" s="331">
        <f>AVERAGE(P55:P66)</f>
        <v>97.825</v>
      </c>
      <c r="Q53" s="331">
        <f>AVERAGE(Q55:Q66)</f>
        <v>104.10833333333335</v>
      </c>
      <c r="R53" s="331">
        <f>AVERAGE(R55:R66)</f>
        <v>93.33333333333331</v>
      </c>
      <c r="S53" s="332" t="s">
        <v>316</v>
      </c>
      <c r="T53" s="331">
        <f>AVERAGE(T55:T66)</f>
        <v>90.23333333333333</v>
      </c>
      <c r="U53" s="331">
        <f>AVERAGE(U55:U66)</f>
        <v>113.98333333333333</v>
      </c>
      <c r="V53" s="331">
        <f>AVERAGE(V55:V66)</f>
        <v>88.95833333333333</v>
      </c>
      <c r="W53" s="331">
        <f>AVERAGE(W55:W66)</f>
        <v>105.22500000000001</v>
      </c>
    </row>
    <row r="54" spans="13:23" ht="18" customHeight="1">
      <c r="M54" s="104"/>
      <c r="N54" s="112"/>
      <c r="O54" s="71"/>
      <c r="P54" s="329"/>
      <c r="Q54" s="329"/>
      <c r="R54" s="329"/>
      <c r="S54" s="330"/>
      <c r="T54" s="329"/>
      <c r="U54" s="329"/>
      <c r="V54" s="329"/>
      <c r="W54" s="329"/>
    </row>
    <row r="55" spans="13:23" ht="18" customHeight="1">
      <c r="M55" s="104"/>
      <c r="N55" s="112" t="s">
        <v>315</v>
      </c>
      <c r="O55" s="327">
        <v>100.4</v>
      </c>
      <c r="P55" s="325">
        <v>98.8</v>
      </c>
      <c r="Q55" s="325">
        <v>104.2</v>
      </c>
      <c r="R55" s="325">
        <v>94.5</v>
      </c>
      <c r="S55" s="326" t="s">
        <v>303</v>
      </c>
      <c r="T55" s="325">
        <v>93.7</v>
      </c>
      <c r="U55" s="325">
        <v>112.9</v>
      </c>
      <c r="V55" s="325">
        <v>90.4</v>
      </c>
      <c r="W55" s="325">
        <v>103.7</v>
      </c>
    </row>
    <row r="56" spans="13:23" ht="18" customHeight="1">
      <c r="M56" s="104"/>
      <c r="N56" s="328" t="s">
        <v>314</v>
      </c>
      <c r="O56" s="327">
        <v>100</v>
      </c>
      <c r="P56" s="325">
        <v>98.2</v>
      </c>
      <c r="Q56" s="325">
        <v>104.4</v>
      </c>
      <c r="R56" s="325">
        <v>94.1</v>
      </c>
      <c r="S56" s="326" t="s">
        <v>303</v>
      </c>
      <c r="T56" s="325">
        <v>92.6</v>
      </c>
      <c r="U56" s="325">
        <v>112.1</v>
      </c>
      <c r="V56" s="325">
        <v>90.1</v>
      </c>
      <c r="W56" s="325">
        <v>103.7</v>
      </c>
    </row>
    <row r="57" spans="13:23" ht="18" customHeight="1">
      <c r="M57" s="104"/>
      <c r="N57" s="328" t="s">
        <v>313</v>
      </c>
      <c r="O57" s="327">
        <v>98.7</v>
      </c>
      <c r="P57" s="325">
        <v>97.8</v>
      </c>
      <c r="Q57" s="325">
        <v>102.7</v>
      </c>
      <c r="R57" s="325">
        <v>93.6</v>
      </c>
      <c r="S57" s="326" t="s">
        <v>303</v>
      </c>
      <c r="T57" s="325">
        <v>91.7</v>
      </c>
      <c r="U57" s="325">
        <v>112.3</v>
      </c>
      <c r="V57" s="325">
        <v>89.1</v>
      </c>
      <c r="W57" s="325">
        <v>100.9</v>
      </c>
    </row>
    <row r="58" spans="13:23" ht="18" customHeight="1">
      <c r="M58" s="104"/>
      <c r="N58" s="328" t="s">
        <v>312</v>
      </c>
      <c r="O58" s="327">
        <v>101.2</v>
      </c>
      <c r="P58" s="325">
        <v>98.9</v>
      </c>
      <c r="Q58" s="325">
        <v>104.5</v>
      </c>
      <c r="R58" s="325">
        <v>94.6</v>
      </c>
      <c r="S58" s="326" t="s">
        <v>303</v>
      </c>
      <c r="T58" s="325">
        <v>91.2</v>
      </c>
      <c r="U58" s="325">
        <v>114.8</v>
      </c>
      <c r="V58" s="325">
        <v>89.4</v>
      </c>
      <c r="W58" s="325">
        <v>106.2</v>
      </c>
    </row>
    <row r="59" spans="13:23" ht="18" customHeight="1">
      <c r="M59" s="104"/>
      <c r="N59" s="328" t="s">
        <v>311</v>
      </c>
      <c r="O59" s="327">
        <v>100.8</v>
      </c>
      <c r="P59" s="325">
        <v>98.4</v>
      </c>
      <c r="Q59" s="325">
        <v>105.6</v>
      </c>
      <c r="R59" s="325">
        <v>93.8</v>
      </c>
      <c r="S59" s="326" t="s">
        <v>303</v>
      </c>
      <c r="T59" s="325">
        <v>90.2</v>
      </c>
      <c r="U59" s="325">
        <v>114.8</v>
      </c>
      <c r="V59" s="325">
        <v>88.4</v>
      </c>
      <c r="W59" s="325">
        <v>105.8</v>
      </c>
    </row>
    <row r="60" spans="13:23" ht="18" customHeight="1">
      <c r="M60" s="104"/>
      <c r="N60" s="328" t="s">
        <v>310</v>
      </c>
      <c r="O60" s="327">
        <v>100.6</v>
      </c>
      <c r="P60" s="325">
        <v>97.9</v>
      </c>
      <c r="Q60" s="325">
        <v>104.6</v>
      </c>
      <c r="R60" s="325">
        <v>93.6</v>
      </c>
      <c r="S60" s="326" t="s">
        <v>303</v>
      </c>
      <c r="T60" s="325">
        <v>89.1</v>
      </c>
      <c r="U60" s="325">
        <v>114.3</v>
      </c>
      <c r="V60" s="325">
        <v>89.4</v>
      </c>
      <c r="W60" s="325">
        <v>106.2</v>
      </c>
    </row>
    <row r="61" spans="13:23" ht="18" customHeight="1">
      <c r="M61" s="104"/>
      <c r="N61" s="328" t="s">
        <v>309</v>
      </c>
      <c r="O61" s="327">
        <v>100.7</v>
      </c>
      <c r="P61" s="325">
        <v>97.9</v>
      </c>
      <c r="Q61" s="325">
        <v>104.8</v>
      </c>
      <c r="R61" s="325">
        <v>93.6</v>
      </c>
      <c r="S61" s="326" t="s">
        <v>303</v>
      </c>
      <c r="T61" s="325">
        <v>89.7</v>
      </c>
      <c r="U61" s="325">
        <v>114</v>
      </c>
      <c r="V61" s="325">
        <v>88.5</v>
      </c>
      <c r="W61" s="325">
        <v>106.7</v>
      </c>
    </row>
    <row r="62" spans="13:23" ht="18" customHeight="1">
      <c r="M62" s="104"/>
      <c r="N62" s="328" t="s">
        <v>308</v>
      </c>
      <c r="O62" s="327">
        <v>100.4</v>
      </c>
      <c r="P62" s="325">
        <v>97.7</v>
      </c>
      <c r="Q62" s="325">
        <v>104.5</v>
      </c>
      <c r="R62" s="325">
        <v>93.3</v>
      </c>
      <c r="S62" s="326" t="s">
        <v>303</v>
      </c>
      <c r="T62" s="325">
        <v>89.3</v>
      </c>
      <c r="U62" s="325">
        <v>113.9</v>
      </c>
      <c r="V62" s="325">
        <v>88.9</v>
      </c>
      <c r="W62" s="325">
        <v>106.1</v>
      </c>
    </row>
    <row r="63" spans="13:23" ht="18" customHeight="1">
      <c r="M63" s="104"/>
      <c r="N63" s="328" t="s">
        <v>307</v>
      </c>
      <c r="O63" s="327">
        <v>100</v>
      </c>
      <c r="P63" s="325">
        <v>97.3</v>
      </c>
      <c r="Q63" s="325">
        <v>104.1</v>
      </c>
      <c r="R63" s="325">
        <v>92.9</v>
      </c>
      <c r="S63" s="326" t="s">
        <v>303</v>
      </c>
      <c r="T63" s="325">
        <v>88.8</v>
      </c>
      <c r="U63" s="325">
        <v>113.6</v>
      </c>
      <c r="V63" s="325">
        <v>88.6</v>
      </c>
      <c r="W63" s="325">
        <v>105.6</v>
      </c>
    </row>
    <row r="64" spans="13:23" ht="18" customHeight="1">
      <c r="M64" s="104"/>
      <c r="N64" s="328" t="s">
        <v>306</v>
      </c>
      <c r="O64" s="327">
        <v>99.9</v>
      </c>
      <c r="P64" s="325">
        <v>97.1</v>
      </c>
      <c r="Q64" s="325">
        <v>103.6</v>
      </c>
      <c r="R64" s="325">
        <v>92.4</v>
      </c>
      <c r="S64" s="326" t="s">
        <v>303</v>
      </c>
      <c r="T64" s="325">
        <v>89</v>
      </c>
      <c r="U64" s="325">
        <v>114.2</v>
      </c>
      <c r="V64" s="325">
        <v>88.5</v>
      </c>
      <c r="W64" s="325">
        <v>105.7</v>
      </c>
    </row>
    <row r="65" spans="13:23" ht="18" customHeight="1">
      <c r="M65" s="104"/>
      <c r="N65" s="328" t="s">
        <v>305</v>
      </c>
      <c r="O65" s="327">
        <v>99.9</v>
      </c>
      <c r="P65" s="325">
        <v>97</v>
      </c>
      <c r="Q65" s="325">
        <v>103.4</v>
      </c>
      <c r="R65" s="325">
        <v>92</v>
      </c>
      <c r="S65" s="326" t="s">
        <v>303</v>
      </c>
      <c r="T65" s="325">
        <v>88.4</v>
      </c>
      <c r="U65" s="325">
        <v>115.2</v>
      </c>
      <c r="V65" s="325">
        <v>88.6</v>
      </c>
      <c r="W65" s="325">
        <v>106</v>
      </c>
    </row>
    <row r="66" spans="13:23" ht="18" customHeight="1">
      <c r="M66" s="324"/>
      <c r="N66" s="323" t="s">
        <v>304</v>
      </c>
      <c r="O66" s="322">
        <v>99.9</v>
      </c>
      <c r="P66" s="320">
        <v>96.9</v>
      </c>
      <c r="Q66" s="320">
        <v>102.9</v>
      </c>
      <c r="R66" s="320">
        <v>91.6</v>
      </c>
      <c r="S66" s="321" t="s">
        <v>303</v>
      </c>
      <c r="T66" s="320">
        <v>89.1</v>
      </c>
      <c r="U66" s="320">
        <v>115.7</v>
      </c>
      <c r="V66" s="320">
        <v>87.6</v>
      </c>
      <c r="W66" s="320">
        <v>106.1</v>
      </c>
    </row>
    <row r="67" spans="13:23" ht="18" customHeight="1">
      <c r="M67" s="4" t="s">
        <v>302</v>
      </c>
      <c r="N67" s="4"/>
      <c r="O67" s="4"/>
      <c r="P67" s="4"/>
      <c r="Q67" s="4"/>
      <c r="R67" s="4"/>
      <c r="S67" s="4"/>
      <c r="T67" s="4"/>
      <c r="U67" s="4"/>
      <c r="V67" s="4"/>
      <c r="W67" s="4"/>
    </row>
  </sheetData>
  <sheetProtection/>
  <mergeCells count="55">
    <mergeCell ref="H6:H7"/>
    <mergeCell ref="I6:J7"/>
    <mergeCell ref="A3:J3"/>
    <mergeCell ref="A4:J4"/>
    <mergeCell ref="A6:C6"/>
    <mergeCell ref="A7:C7"/>
    <mergeCell ref="A8:C8"/>
    <mergeCell ref="A9:C9"/>
    <mergeCell ref="A10:C10"/>
    <mergeCell ref="A27:I27"/>
    <mergeCell ref="D29:D31"/>
    <mergeCell ref="E29:E31"/>
    <mergeCell ref="F29:F31"/>
    <mergeCell ref="I45:I46"/>
    <mergeCell ref="E45:E46"/>
    <mergeCell ref="F45:F46"/>
    <mergeCell ref="G45:G46"/>
    <mergeCell ref="H45:H46"/>
    <mergeCell ref="J45:J46"/>
    <mergeCell ref="J37:J38"/>
    <mergeCell ref="I30:J31"/>
    <mergeCell ref="G29:G31"/>
    <mergeCell ref="H29:H31"/>
    <mergeCell ref="I37:I38"/>
    <mergeCell ref="C29:C30"/>
    <mergeCell ref="C37:C38"/>
    <mergeCell ref="C45:C46"/>
    <mergeCell ref="D37:D38"/>
    <mergeCell ref="D45:D46"/>
    <mergeCell ref="A26:I26"/>
    <mergeCell ref="E37:E38"/>
    <mergeCell ref="F37:F38"/>
    <mergeCell ref="G37:G38"/>
    <mergeCell ref="H37:H38"/>
    <mergeCell ref="M48:N48"/>
    <mergeCell ref="T7:T9"/>
    <mergeCell ref="M10:N10"/>
    <mergeCell ref="M29:N29"/>
    <mergeCell ref="O7:O9"/>
    <mergeCell ref="M7:N9"/>
    <mergeCell ref="U7:U9"/>
    <mergeCell ref="M3:W3"/>
    <mergeCell ref="P7:P9"/>
    <mergeCell ref="Q7:Q9"/>
    <mergeCell ref="V7:V9"/>
    <mergeCell ref="W7:W9"/>
    <mergeCell ref="R7:R9"/>
    <mergeCell ref="S7:S9"/>
    <mergeCell ref="D6:D7"/>
    <mergeCell ref="E6:E7"/>
    <mergeCell ref="F6:F7"/>
    <mergeCell ref="G6:G7"/>
    <mergeCell ref="A11:C11"/>
    <mergeCell ref="A12:C12"/>
    <mergeCell ref="A13:C13"/>
  </mergeCells>
  <printOptions horizontalCentered="1" verticalCentered="1"/>
  <pageMargins left="0.5118110236220472" right="0.31496062992125984" top="0.35433070866141736" bottom="0.15748031496062992" header="0" footer="0"/>
  <pageSetup horizontalDpi="600" verticalDpi="600" orientation="landscape" paperSize="8" scale="70" r:id="rId2"/>
  <drawing r:id="rId1"/>
</worksheet>
</file>

<file path=xl/worksheets/sheet6.xml><?xml version="1.0" encoding="utf-8"?>
<worksheet xmlns="http://schemas.openxmlformats.org/spreadsheetml/2006/main" xmlns:r="http://schemas.openxmlformats.org/officeDocument/2006/relationships">
  <dimension ref="A1:Y68"/>
  <sheetViews>
    <sheetView zoomScalePageLayoutView="0" workbookViewId="0" topLeftCell="A54">
      <selection activeCell="A68" sqref="A68"/>
    </sheetView>
  </sheetViews>
  <sheetFormatPr defaultColWidth="8.796875" defaultRowHeight="18.75" customHeight="1"/>
  <cols>
    <col min="1" max="1" width="13.09765625" style="0" customWidth="1"/>
    <col min="2" max="16384" width="10.59765625" style="0" customWidth="1"/>
  </cols>
  <sheetData>
    <row r="1" spans="1:25" ht="18.75" customHeight="1">
      <c r="A1" s="38" t="s">
        <v>359</v>
      </c>
      <c r="Y1" s="39" t="s">
        <v>412</v>
      </c>
    </row>
    <row r="3" spans="1:25" ht="18.75" customHeight="1">
      <c r="A3" s="174" t="s">
        <v>410</v>
      </c>
      <c r="B3" s="174"/>
      <c r="C3" s="174"/>
      <c r="D3" s="174"/>
      <c r="E3" s="174"/>
      <c r="F3" s="174"/>
      <c r="G3" s="174"/>
      <c r="H3" s="174"/>
      <c r="I3" s="174"/>
      <c r="J3" s="174"/>
      <c r="K3" s="174"/>
      <c r="L3" s="174"/>
      <c r="M3" s="174"/>
      <c r="N3" s="174"/>
      <c r="O3" s="174"/>
      <c r="P3" s="174"/>
      <c r="Q3" s="174"/>
      <c r="R3" s="174"/>
      <c r="S3" s="174"/>
      <c r="T3" s="174"/>
      <c r="U3" s="174"/>
      <c r="V3" s="174"/>
      <c r="W3" s="174"/>
      <c r="X3" s="174"/>
      <c r="Y3" s="174"/>
    </row>
    <row r="4" spans="1:25" ht="18.75" customHeight="1" thickBot="1">
      <c r="A4" s="4" t="s">
        <v>408</v>
      </c>
      <c r="B4" s="108"/>
      <c r="C4" s="75"/>
      <c r="D4" s="75"/>
      <c r="E4" s="75"/>
      <c r="F4" s="75"/>
      <c r="G4" s="75"/>
      <c r="H4" s="75"/>
      <c r="I4" s="75"/>
      <c r="J4" s="75"/>
      <c r="K4" s="75"/>
      <c r="L4" s="75"/>
      <c r="M4" s="75"/>
      <c r="N4" s="75"/>
      <c r="O4" s="75"/>
      <c r="P4" s="75"/>
      <c r="Q4" s="75"/>
      <c r="R4" s="75"/>
      <c r="S4" s="75"/>
      <c r="T4" s="75"/>
      <c r="U4" s="75"/>
      <c r="V4" s="75"/>
      <c r="W4" s="75"/>
      <c r="X4" s="75"/>
      <c r="Y4" s="64" t="s">
        <v>407</v>
      </c>
    </row>
    <row r="5" spans="1:25" ht="18.75" customHeight="1">
      <c r="A5" s="398" t="s">
        <v>406</v>
      </c>
      <c r="B5" s="195" t="s">
        <v>405</v>
      </c>
      <c r="C5" s="214"/>
      <c r="D5" s="202"/>
      <c r="E5" s="399" t="s">
        <v>411</v>
      </c>
      <c r="F5" s="397"/>
      <c r="G5" s="231"/>
      <c r="H5" s="195" t="s">
        <v>404</v>
      </c>
      <c r="I5" s="214"/>
      <c r="J5" s="202"/>
      <c r="K5" s="221" t="s">
        <v>403</v>
      </c>
      <c r="L5" s="222"/>
      <c r="M5" s="222"/>
      <c r="N5" s="222"/>
      <c r="O5" s="222"/>
      <c r="P5" s="222"/>
      <c r="Q5" s="222"/>
      <c r="R5" s="222"/>
      <c r="S5" s="222"/>
      <c r="T5" s="222"/>
      <c r="U5" s="222"/>
      <c r="V5" s="222"/>
      <c r="W5" s="222"/>
      <c r="X5" s="222"/>
      <c r="Y5" s="222"/>
    </row>
    <row r="6" spans="1:25" ht="18.75" customHeight="1">
      <c r="A6" s="59"/>
      <c r="B6" s="197"/>
      <c r="C6" s="205"/>
      <c r="D6" s="206"/>
      <c r="E6" s="213"/>
      <c r="F6" s="169"/>
      <c r="G6" s="170"/>
      <c r="H6" s="197"/>
      <c r="I6" s="205"/>
      <c r="J6" s="206"/>
      <c r="K6" s="249" t="s">
        <v>397</v>
      </c>
      <c r="L6" s="250"/>
      <c r="M6" s="251"/>
      <c r="N6" s="249" t="s">
        <v>396</v>
      </c>
      <c r="O6" s="250"/>
      <c r="P6" s="251"/>
      <c r="Q6" s="249" t="s">
        <v>395</v>
      </c>
      <c r="R6" s="250"/>
      <c r="S6" s="251"/>
      <c r="T6" s="249" t="s">
        <v>394</v>
      </c>
      <c r="U6" s="250"/>
      <c r="V6" s="251"/>
      <c r="W6" s="249" t="s">
        <v>393</v>
      </c>
      <c r="X6" s="250"/>
      <c r="Y6" s="250"/>
    </row>
    <row r="7" spans="1:25" ht="18.75" customHeight="1">
      <c r="A7" s="396" t="s">
        <v>382</v>
      </c>
      <c r="B7" s="395" t="s">
        <v>381</v>
      </c>
      <c r="C7" s="244" t="s">
        <v>379</v>
      </c>
      <c r="D7" s="244" t="s">
        <v>378</v>
      </c>
      <c r="E7" s="395" t="s">
        <v>381</v>
      </c>
      <c r="F7" s="244" t="s">
        <v>379</v>
      </c>
      <c r="G7" s="244" t="s">
        <v>378</v>
      </c>
      <c r="H7" s="395" t="s">
        <v>381</v>
      </c>
      <c r="I7" s="244" t="s">
        <v>379</v>
      </c>
      <c r="J7" s="244" t="s">
        <v>378</v>
      </c>
      <c r="K7" s="395" t="s">
        <v>381</v>
      </c>
      <c r="L7" s="244" t="s">
        <v>379</v>
      </c>
      <c r="M7" s="244" t="s">
        <v>378</v>
      </c>
      <c r="N7" s="395" t="s">
        <v>381</v>
      </c>
      <c r="O7" s="244" t="s">
        <v>379</v>
      </c>
      <c r="P7" s="244" t="s">
        <v>378</v>
      </c>
      <c r="Q7" s="395" t="s">
        <v>381</v>
      </c>
      <c r="R7" s="244" t="s">
        <v>379</v>
      </c>
      <c r="S7" s="244" t="s">
        <v>378</v>
      </c>
      <c r="T7" s="395" t="s">
        <v>381</v>
      </c>
      <c r="U7" s="244" t="s">
        <v>379</v>
      </c>
      <c r="V7" s="244" t="s">
        <v>378</v>
      </c>
      <c r="W7" s="395" t="s">
        <v>381</v>
      </c>
      <c r="X7" s="244" t="s">
        <v>379</v>
      </c>
      <c r="Y7" s="253" t="s">
        <v>378</v>
      </c>
    </row>
    <row r="8" spans="1:25" ht="18.75" customHeight="1">
      <c r="A8" s="394"/>
      <c r="B8" s="200"/>
      <c r="C8" s="210"/>
      <c r="D8" s="210"/>
      <c r="E8" s="200"/>
      <c r="F8" s="210"/>
      <c r="G8" s="210"/>
      <c r="H8" s="200"/>
      <c r="I8" s="210"/>
      <c r="J8" s="210"/>
      <c r="K8" s="200"/>
      <c r="L8" s="210"/>
      <c r="M8" s="210"/>
      <c r="N8" s="200"/>
      <c r="O8" s="210"/>
      <c r="P8" s="210"/>
      <c r="Q8" s="200"/>
      <c r="R8" s="210"/>
      <c r="S8" s="210"/>
      <c r="T8" s="200"/>
      <c r="U8" s="210"/>
      <c r="V8" s="210"/>
      <c r="W8" s="200"/>
      <c r="X8" s="210"/>
      <c r="Y8" s="197"/>
    </row>
    <row r="9" spans="1:25" ht="18.75" customHeight="1">
      <c r="A9" s="36" t="s">
        <v>377</v>
      </c>
      <c r="B9" s="4"/>
      <c r="C9" s="4"/>
      <c r="D9" s="4"/>
      <c r="E9" s="4"/>
      <c r="F9" s="4"/>
      <c r="G9" s="4"/>
      <c r="H9" s="4"/>
      <c r="I9" s="4"/>
      <c r="J9" s="4"/>
      <c r="K9" s="4"/>
      <c r="L9" s="4"/>
      <c r="M9" s="4"/>
      <c r="N9" s="4"/>
      <c r="O9" s="4"/>
      <c r="P9" s="4"/>
      <c r="Q9" s="4"/>
      <c r="R9" s="4"/>
      <c r="S9" s="4"/>
      <c r="T9" s="4"/>
      <c r="U9" s="4"/>
      <c r="V9" s="4"/>
      <c r="W9" s="4"/>
      <c r="X9" s="4"/>
      <c r="Y9" s="4"/>
    </row>
    <row r="10" spans="1:25" ht="18.75" customHeight="1">
      <c r="A10" s="59" t="s">
        <v>373</v>
      </c>
      <c r="B10" s="31">
        <f>SUM(C10:D10)</f>
        <v>377060</v>
      </c>
      <c r="C10" s="30">
        <v>285961</v>
      </c>
      <c r="D10" s="30">
        <v>91099</v>
      </c>
      <c r="E10" s="31">
        <f>SUM(F10:G10)</f>
        <v>379085</v>
      </c>
      <c r="F10" s="30">
        <v>288647</v>
      </c>
      <c r="G10" s="30">
        <v>90438</v>
      </c>
      <c r="H10" s="31">
        <f>SUM(I10:J10)</f>
        <v>470169</v>
      </c>
      <c r="I10" s="30">
        <v>353184</v>
      </c>
      <c r="J10" s="30">
        <v>116985</v>
      </c>
      <c r="K10" s="31">
        <f>SUM(L10:M10)</f>
        <v>349970</v>
      </c>
      <c r="L10" s="30">
        <v>269350</v>
      </c>
      <c r="M10" s="30">
        <v>80620</v>
      </c>
      <c r="N10" s="31">
        <f>SUM(O10:P10)</f>
        <v>235871</v>
      </c>
      <c r="O10" s="30">
        <v>192179</v>
      </c>
      <c r="P10" s="30">
        <v>43692</v>
      </c>
      <c r="Q10" s="31">
        <f>SUM(R10:S10)</f>
        <v>355804</v>
      </c>
      <c r="R10" s="30">
        <v>275911</v>
      </c>
      <c r="S10" s="30">
        <v>79893</v>
      </c>
      <c r="T10" s="31">
        <f>SUM(U10:V10)</f>
        <v>205338</v>
      </c>
      <c r="U10" s="30">
        <v>168572</v>
      </c>
      <c r="V10" s="30">
        <v>36766</v>
      </c>
      <c r="W10" s="31">
        <f>SUM(X10:Y10)</f>
        <v>469093</v>
      </c>
      <c r="X10" s="30">
        <v>338997</v>
      </c>
      <c r="Y10" s="30">
        <v>130096</v>
      </c>
    </row>
    <row r="11" spans="1:25" ht="18.75" customHeight="1">
      <c r="A11" s="126" t="s">
        <v>372</v>
      </c>
      <c r="B11" s="31">
        <f>SUM(C11:D11)</f>
        <v>373667</v>
      </c>
      <c r="C11" s="31">
        <v>286613</v>
      </c>
      <c r="D11" s="31">
        <v>87054</v>
      </c>
      <c r="E11" s="31">
        <f>SUM(F11:G11)</f>
        <v>370481</v>
      </c>
      <c r="F11" s="31">
        <v>287523</v>
      </c>
      <c r="G11" s="31">
        <v>82958</v>
      </c>
      <c r="H11" s="31">
        <f>SUM(I11:J11)</f>
        <v>460945</v>
      </c>
      <c r="I11" s="31">
        <v>357647</v>
      </c>
      <c r="J11" s="31">
        <v>103298</v>
      </c>
      <c r="K11" s="31">
        <f>SUM(L11:M11)</f>
        <v>343467</v>
      </c>
      <c r="L11" s="31">
        <v>269886</v>
      </c>
      <c r="M11" s="31">
        <v>73581</v>
      </c>
      <c r="N11" s="31">
        <f>SUM(O11:P11)</f>
        <v>244613</v>
      </c>
      <c r="O11" s="31">
        <v>204822</v>
      </c>
      <c r="P11" s="31">
        <v>39791</v>
      </c>
      <c r="Q11" s="31">
        <f>SUM(R11:S11)</f>
        <v>333890</v>
      </c>
      <c r="R11" s="31">
        <v>272065</v>
      </c>
      <c r="S11" s="31">
        <v>61825</v>
      </c>
      <c r="T11" s="31">
        <f>SUM(U11:V11)</f>
        <v>190876</v>
      </c>
      <c r="U11" s="31">
        <v>171767</v>
      </c>
      <c r="V11" s="31">
        <v>19109</v>
      </c>
      <c r="W11" s="31">
        <f>SUM(X11:Y11)</f>
        <v>451336</v>
      </c>
      <c r="X11" s="31">
        <v>339894</v>
      </c>
      <c r="Y11" s="31">
        <v>111442</v>
      </c>
    </row>
    <row r="12" spans="1:25" ht="18.75" customHeight="1">
      <c r="A12" s="37" t="s">
        <v>376</v>
      </c>
      <c r="B12" s="22">
        <f>SUM(C12:D12)</f>
        <v>369688</v>
      </c>
      <c r="C12" s="22">
        <v>288432</v>
      </c>
      <c r="D12" s="22">
        <v>81256</v>
      </c>
      <c r="E12" s="22">
        <f>SUM(F12:G12)</f>
        <v>366917</v>
      </c>
      <c r="F12" s="22">
        <v>290874</v>
      </c>
      <c r="G12" s="22">
        <v>76043</v>
      </c>
      <c r="H12" s="22">
        <f>SUM(I12:J12)</f>
        <v>457468</v>
      </c>
      <c r="I12" s="22">
        <v>377735</v>
      </c>
      <c r="J12" s="22">
        <v>79733</v>
      </c>
      <c r="K12" s="22">
        <f>SUM(L12:M12)</f>
        <v>345086</v>
      </c>
      <c r="L12" s="22">
        <v>274318</v>
      </c>
      <c r="M12" s="22">
        <v>70768</v>
      </c>
      <c r="N12" s="22">
        <f>SUM(O12:P12)</f>
        <v>206427</v>
      </c>
      <c r="O12" s="22">
        <v>181252</v>
      </c>
      <c r="P12" s="22">
        <v>25175</v>
      </c>
      <c r="Q12" s="22">
        <f>SUM(R12:S12)</f>
        <v>357806</v>
      </c>
      <c r="R12" s="22">
        <v>290899</v>
      </c>
      <c r="S12" s="22">
        <v>66907</v>
      </c>
      <c r="T12" s="22">
        <f>SUM(U12:V12)</f>
        <v>164778</v>
      </c>
      <c r="U12" s="22">
        <v>150310</v>
      </c>
      <c r="V12" s="22">
        <v>14468</v>
      </c>
      <c r="W12" s="22">
        <f>SUM(X12:Y12)</f>
        <v>448100</v>
      </c>
      <c r="X12" s="22">
        <v>340366</v>
      </c>
      <c r="Y12" s="22">
        <v>107734</v>
      </c>
    </row>
    <row r="13" spans="1:25" ht="18.75" customHeight="1">
      <c r="A13" s="59"/>
      <c r="B13" s="32"/>
      <c r="C13" s="32"/>
      <c r="D13" s="32"/>
      <c r="E13" s="32"/>
      <c r="F13" s="32"/>
      <c r="G13" s="32"/>
      <c r="H13" s="32"/>
      <c r="I13" s="32"/>
      <c r="J13" s="32"/>
      <c r="K13" s="32"/>
      <c r="L13" s="32"/>
      <c r="M13" s="32"/>
      <c r="N13" s="32"/>
      <c r="O13" s="32"/>
      <c r="P13" s="32"/>
      <c r="Q13" s="32"/>
      <c r="R13" s="32"/>
      <c r="S13" s="32"/>
      <c r="T13" s="32"/>
      <c r="U13" s="32"/>
      <c r="V13" s="32"/>
      <c r="W13" s="32"/>
      <c r="X13" s="32"/>
      <c r="Y13" s="32"/>
    </row>
    <row r="14" spans="1:25" ht="18.75" customHeight="1">
      <c r="A14" s="59" t="s">
        <v>315</v>
      </c>
      <c r="B14" s="31">
        <f>SUM(C14:D14)</f>
        <v>291310</v>
      </c>
      <c r="C14" s="30">
        <v>283324</v>
      </c>
      <c r="D14" s="30">
        <v>7986</v>
      </c>
      <c r="E14" s="31">
        <f>SUM(F14:G14)</f>
        <v>290978</v>
      </c>
      <c r="F14" s="30">
        <v>283817</v>
      </c>
      <c r="G14" s="30">
        <v>7161</v>
      </c>
      <c r="H14" s="31">
        <f>SUM(I14:J14)</f>
        <v>364644</v>
      </c>
      <c r="I14" s="30">
        <v>364601</v>
      </c>
      <c r="J14" s="30">
        <v>43</v>
      </c>
      <c r="K14" s="31">
        <f>SUM(L14:M14)</f>
        <v>269716</v>
      </c>
      <c r="L14" s="30">
        <v>267350</v>
      </c>
      <c r="M14" s="30">
        <v>2366</v>
      </c>
      <c r="N14" s="31">
        <f>SUM(O14:P14)</f>
        <v>189109</v>
      </c>
      <c r="O14" s="30">
        <v>189109</v>
      </c>
      <c r="P14" s="68">
        <v>0</v>
      </c>
      <c r="Q14" s="31">
        <f>SUM(R14:S14)</f>
        <v>273394</v>
      </c>
      <c r="R14" s="30">
        <v>273384</v>
      </c>
      <c r="S14" s="68">
        <v>10</v>
      </c>
      <c r="T14" s="31">
        <f>SUM(U14:V14)</f>
        <v>144200</v>
      </c>
      <c r="U14" s="30">
        <v>143779</v>
      </c>
      <c r="V14" s="68">
        <v>421</v>
      </c>
      <c r="W14" s="31">
        <f>SUM(X14:Y14)</f>
        <v>346499</v>
      </c>
      <c r="X14" s="30">
        <v>345887</v>
      </c>
      <c r="Y14" s="68">
        <v>612</v>
      </c>
    </row>
    <row r="15" spans="1:25" ht="18.75" customHeight="1">
      <c r="A15" s="113" t="s">
        <v>375</v>
      </c>
      <c r="B15" s="31">
        <f>SUM(C15:D15)</f>
        <v>292857</v>
      </c>
      <c r="C15" s="30">
        <v>285460</v>
      </c>
      <c r="D15" s="30">
        <v>7397</v>
      </c>
      <c r="E15" s="31">
        <f>SUM(F15:G15)</f>
        <v>292948</v>
      </c>
      <c r="F15" s="30">
        <v>286228</v>
      </c>
      <c r="G15" s="30">
        <v>6720</v>
      </c>
      <c r="H15" s="31">
        <f>SUM(I15:J15)</f>
        <v>378131</v>
      </c>
      <c r="I15" s="30">
        <v>377863</v>
      </c>
      <c r="J15" s="30">
        <v>268</v>
      </c>
      <c r="K15" s="31">
        <f>SUM(L15:M15)</f>
        <v>284389</v>
      </c>
      <c r="L15" s="30">
        <v>271092</v>
      </c>
      <c r="M15" s="30">
        <v>13297</v>
      </c>
      <c r="N15" s="31">
        <f>SUM(O15:P15)</f>
        <v>171510</v>
      </c>
      <c r="O15" s="30">
        <v>171510</v>
      </c>
      <c r="P15" s="68">
        <v>0</v>
      </c>
      <c r="Q15" s="31">
        <f>SUM(R15:S15)</f>
        <v>280536</v>
      </c>
      <c r="R15" s="30">
        <v>280526</v>
      </c>
      <c r="S15" s="68">
        <v>10</v>
      </c>
      <c r="T15" s="31">
        <f>SUM(U15:V15)</f>
        <v>154685</v>
      </c>
      <c r="U15" s="30">
        <v>154685</v>
      </c>
      <c r="V15" s="68">
        <v>0</v>
      </c>
      <c r="W15" s="31">
        <f>SUM(X15:Y15)</f>
        <v>345815</v>
      </c>
      <c r="X15" s="30">
        <v>345815</v>
      </c>
      <c r="Y15" s="68">
        <v>0</v>
      </c>
    </row>
    <row r="16" spans="1:25" ht="18.75" customHeight="1">
      <c r="A16" s="113" t="s">
        <v>369</v>
      </c>
      <c r="B16" s="31">
        <f>SUM(C16:D16)</f>
        <v>321153</v>
      </c>
      <c r="C16" s="30">
        <v>289779</v>
      </c>
      <c r="D16" s="30">
        <v>31374</v>
      </c>
      <c r="E16" s="31">
        <f>SUM(F16:G16)</f>
        <v>301477</v>
      </c>
      <c r="F16" s="30">
        <v>290581</v>
      </c>
      <c r="G16" s="30">
        <v>10896</v>
      </c>
      <c r="H16" s="31">
        <f>SUM(I16:J16)</f>
        <v>397413</v>
      </c>
      <c r="I16" s="30">
        <v>381947</v>
      </c>
      <c r="J16" s="30">
        <v>15466</v>
      </c>
      <c r="K16" s="31">
        <f>SUM(L16:M16)</f>
        <v>272721</v>
      </c>
      <c r="L16" s="30">
        <v>271304</v>
      </c>
      <c r="M16" s="68">
        <v>1417</v>
      </c>
      <c r="N16" s="31">
        <f>SUM(O16:P16)</f>
        <v>170995</v>
      </c>
      <c r="O16" s="30">
        <v>170995</v>
      </c>
      <c r="P16" s="68">
        <v>0</v>
      </c>
      <c r="Q16" s="31">
        <f>SUM(R16:S16)</f>
        <v>277528</v>
      </c>
      <c r="R16" s="30">
        <v>277528</v>
      </c>
      <c r="S16" s="68">
        <v>0</v>
      </c>
      <c r="T16" s="31">
        <f>SUM(U16:V16)</f>
        <v>154394</v>
      </c>
      <c r="U16" s="30">
        <v>154394</v>
      </c>
      <c r="V16" s="68">
        <v>0</v>
      </c>
      <c r="W16" s="31">
        <f>SUM(X16:Y16)</f>
        <v>338589</v>
      </c>
      <c r="X16" s="30">
        <v>338589</v>
      </c>
      <c r="Y16" s="68">
        <v>0</v>
      </c>
    </row>
    <row r="17" spans="1:25" ht="18.75" customHeight="1">
      <c r="A17" s="113" t="s">
        <v>368</v>
      </c>
      <c r="B17" s="31">
        <f>SUM(C17:D17)</f>
        <v>291144</v>
      </c>
      <c r="C17" s="30">
        <v>289083</v>
      </c>
      <c r="D17" s="30">
        <v>2061</v>
      </c>
      <c r="E17" s="31">
        <f>SUM(F17:G17)</f>
        <v>293446</v>
      </c>
      <c r="F17" s="30">
        <v>291123</v>
      </c>
      <c r="G17" s="30">
        <v>2323</v>
      </c>
      <c r="H17" s="31">
        <f>SUM(I17:J17)</f>
        <v>394336</v>
      </c>
      <c r="I17" s="30">
        <v>388745</v>
      </c>
      <c r="J17" s="30">
        <v>5591</v>
      </c>
      <c r="K17" s="31">
        <f>SUM(L17:M17)</f>
        <v>275263</v>
      </c>
      <c r="L17" s="30">
        <v>274950</v>
      </c>
      <c r="M17" s="30">
        <v>313</v>
      </c>
      <c r="N17" s="31">
        <f>SUM(O17:P17)</f>
        <v>177719</v>
      </c>
      <c r="O17" s="30">
        <v>177719</v>
      </c>
      <c r="P17" s="68">
        <v>0</v>
      </c>
      <c r="Q17" s="31">
        <f>SUM(R17:S17)</f>
        <v>304924</v>
      </c>
      <c r="R17" s="30">
        <v>304924</v>
      </c>
      <c r="S17" s="68">
        <v>0</v>
      </c>
      <c r="T17" s="31">
        <f>SUM(U17:V17)</f>
        <v>159137</v>
      </c>
      <c r="U17" s="30">
        <v>159137</v>
      </c>
      <c r="V17" s="68">
        <v>0</v>
      </c>
      <c r="W17" s="31">
        <f>SUM(X17:Y17)</f>
        <v>346732</v>
      </c>
      <c r="X17" s="30">
        <v>346732</v>
      </c>
      <c r="Y17" s="68">
        <v>0</v>
      </c>
    </row>
    <row r="18" spans="1:25" ht="18.75" customHeight="1">
      <c r="A18" s="59"/>
      <c r="B18" s="32"/>
      <c r="C18" s="32"/>
      <c r="D18" s="32"/>
      <c r="E18" s="32"/>
      <c r="F18" s="32"/>
      <c r="G18" s="32"/>
      <c r="H18" s="32"/>
      <c r="I18" s="32"/>
      <c r="J18" s="32"/>
      <c r="K18" s="32"/>
      <c r="L18" s="32"/>
      <c r="M18" s="32"/>
      <c r="N18" s="32"/>
      <c r="O18" s="32"/>
      <c r="P18" s="32"/>
      <c r="Q18" s="32"/>
      <c r="R18" s="32"/>
      <c r="S18" s="32"/>
      <c r="T18" s="32"/>
      <c r="U18" s="32"/>
      <c r="V18" s="32"/>
      <c r="W18" s="32"/>
      <c r="X18" s="32"/>
      <c r="Y18" s="32"/>
    </row>
    <row r="19" spans="1:25" ht="18.75" customHeight="1">
      <c r="A19" s="113" t="s">
        <v>367</v>
      </c>
      <c r="B19" s="31">
        <f>SUM(C19:D19)</f>
        <v>284417</v>
      </c>
      <c r="C19" s="30">
        <v>283733</v>
      </c>
      <c r="D19" s="30">
        <v>684</v>
      </c>
      <c r="E19" s="31">
        <f>SUM(F19:G19)</f>
        <v>284887</v>
      </c>
      <c r="F19" s="30">
        <v>284451</v>
      </c>
      <c r="G19" s="30">
        <v>436</v>
      </c>
      <c r="H19" s="31">
        <f>SUM(I19:J19)</f>
        <v>375948</v>
      </c>
      <c r="I19" s="30">
        <v>375533</v>
      </c>
      <c r="J19" s="30">
        <v>415</v>
      </c>
      <c r="K19" s="31">
        <f>SUM(L19:M19)</f>
        <v>271869</v>
      </c>
      <c r="L19" s="30">
        <v>271323</v>
      </c>
      <c r="M19" s="30">
        <v>546</v>
      </c>
      <c r="N19" s="31">
        <f>SUM(O19:P19)</f>
        <v>182310</v>
      </c>
      <c r="O19" s="30">
        <v>181818</v>
      </c>
      <c r="P19" s="68">
        <v>492</v>
      </c>
      <c r="Q19" s="31">
        <f>SUM(R19:S19)</f>
        <v>289973</v>
      </c>
      <c r="R19" s="30">
        <v>289311</v>
      </c>
      <c r="S19" s="68">
        <v>662</v>
      </c>
      <c r="T19" s="31">
        <f>SUM(U19:V19)</f>
        <v>151916</v>
      </c>
      <c r="U19" s="30">
        <v>151796</v>
      </c>
      <c r="V19" s="68">
        <v>120</v>
      </c>
      <c r="W19" s="31">
        <f>SUM(X19:Y19)</f>
        <v>346114</v>
      </c>
      <c r="X19" s="30">
        <v>345873</v>
      </c>
      <c r="Y19" s="68">
        <v>241</v>
      </c>
    </row>
    <row r="20" spans="1:25" ht="18.75" customHeight="1">
      <c r="A20" s="113" t="s">
        <v>366</v>
      </c>
      <c r="B20" s="31">
        <f>SUM(C20:D20)</f>
        <v>534081</v>
      </c>
      <c r="C20" s="30">
        <v>286109</v>
      </c>
      <c r="D20" s="30">
        <v>247972</v>
      </c>
      <c r="E20" s="31">
        <f>SUM(F20:G20)</f>
        <v>473728</v>
      </c>
      <c r="F20" s="30">
        <v>288227</v>
      </c>
      <c r="G20" s="30">
        <v>185501</v>
      </c>
      <c r="H20" s="31">
        <f>SUM(I20:J20)</f>
        <v>546930</v>
      </c>
      <c r="I20" s="30">
        <v>373022</v>
      </c>
      <c r="J20" s="30">
        <v>173908</v>
      </c>
      <c r="K20" s="31">
        <f>SUM(L20:M20)</f>
        <v>418262</v>
      </c>
      <c r="L20" s="30">
        <v>275000</v>
      </c>
      <c r="M20" s="30">
        <v>143262</v>
      </c>
      <c r="N20" s="31">
        <f>SUM(O20:P20)</f>
        <v>182146</v>
      </c>
      <c r="O20" s="30">
        <v>182146</v>
      </c>
      <c r="P20" s="68">
        <v>0</v>
      </c>
      <c r="Q20" s="31">
        <f>SUM(R20:S20)</f>
        <v>334894</v>
      </c>
      <c r="R20" s="30">
        <v>295579</v>
      </c>
      <c r="S20" s="68">
        <v>39315</v>
      </c>
      <c r="T20" s="31">
        <f>SUM(U20:V20)</f>
        <v>151278</v>
      </c>
      <c r="U20" s="30">
        <v>151278</v>
      </c>
      <c r="V20" s="68">
        <v>0</v>
      </c>
      <c r="W20" s="31">
        <f>SUM(X20:Y20)</f>
        <v>744262</v>
      </c>
      <c r="X20" s="30">
        <v>341672</v>
      </c>
      <c r="Y20" s="68">
        <v>402590</v>
      </c>
    </row>
    <row r="21" spans="1:25" ht="18.75" customHeight="1">
      <c r="A21" s="113" t="s">
        <v>365</v>
      </c>
      <c r="B21" s="31">
        <f>SUM(C21:D21)</f>
        <v>462218</v>
      </c>
      <c r="C21" s="30">
        <v>288585</v>
      </c>
      <c r="D21" s="30">
        <v>173633</v>
      </c>
      <c r="E21" s="31">
        <f>SUM(F21:G21)</f>
        <v>516821</v>
      </c>
      <c r="F21" s="30">
        <v>292915</v>
      </c>
      <c r="G21" s="30">
        <v>223906</v>
      </c>
      <c r="H21" s="31">
        <f>SUM(I21:J21)</f>
        <v>616191</v>
      </c>
      <c r="I21" s="30">
        <v>383632</v>
      </c>
      <c r="J21" s="30">
        <v>232559</v>
      </c>
      <c r="K21" s="31">
        <f>SUM(L21:M21)</f>
        <v>509145</v>
      </c>
      <c r="L21" s="30">
        <v>274933</v>
      </c>
      <c r="M21" s="30">
        <v>234212</v>
      </c>
      <c r="N21" s="31">
        <f>SUM(O21:P21)</f>
        <v>297640</v>
      </c>
      <c r="O21" s="30">
        <v>183571</v>
      </c>
      <c r="P21" s="30">
        <v>114069</v>
      </c>
      <c r="Q21" s="31">
        <f>SUM(R21:S21)</f>
        <v>635028</v>
      </c>
      <c r="R21" s="30">
        <v>297890</v>
      </c>
      <c r="S21" s="30">
        <v>337138</v>
      </c>
      <c r="T21" s="31">
        <f>SUM(U21:V21)</f>
        <v>150558</v>
      </c>
      <c r="U21" s="30">
        <v>150558</v>
      </c>
      <c r="V21" s="68">
        <v>0</v>
      </c>
      <c r="W21" s="31">
        <f>SUM(X21:Y21)</f>
        <v>483515</v>
      </c>
      <c r="X21" s="30">
        <v>335523</v>
      </c>
      <c r="Y21" s="30">
        <v>147992</v>
      </c>
    </row>
    <row r="22" spans="1:25" ht="18.75" customHeight="1">
      <c r="A22" s="113" t="s">
        <v>364</v>
      </c>
      <c r="B22" s="31">
        <f>SUM(C22:D22)</f>
        <v>313303</v>
      </c>
      <c r="C22" s="30">
        <v>288331</v>
      </c>
      <c r="D22" s="30">
        <v>24972</v>
      </c>
      <c r="E22" s="31">
        <f>SUM(F22:G22)</f>
        <v>316255</v>
      </c>
      <c r="F22" s="30">
        <v>291462</v>
      </c>
      <c r="G22" s="30">
        <v>24793</v>
      </c>
      <c r="H22" s="31">
        <f>SUM(I22:J22)</f>
        <v>435928</v>
      </c>
      <c r="I22" s="30">
        <v>374867</v>
      </c>
      <c r="J22" s="30">
        <v>61061</v>
      </c>
      <c r="K22" s="31">
        <f>SUM(L22:M22)</f>
        <v>300808</v>
      </c>
      <c r="L22" s="30">
        <v>273510</v>
      </c>
      <c r="M22" s="30">
        <v>27298</v>
      </c>
      <c r="N22" s="31">
        <f>SUM(O22:P22)</f>
        <v>216806</v>
      </c>
      <c r="O22" s="30">
        <v>187688</v>
      </c>
      <c r="P22" s="30">
        <v>29118</v>
      </c>
      <c r="Q22" s="31">
        <f>SUM(R22:S22)</f>
        <v>317802</v>
      </c>
      <c r="R22" s="30">
        <v>296688</v>
      </c>
      <c r="S22" s="68">
        <v>21114</v>
      </c>
      <c r="T22" s="31">
        <f>SUM(U22:V22)</f>
        <v>256183</v>
      </c>
      <c r="U22" s="30">
        <v>151104</v>
      </c>
      <c r="V22" s="68">
        <v>105079</v>
      </c>
      <c r="W22" s="31">
        <f>SUM(X22:Y22)</f>
        <v>427665</v>
      </c>
      <c r="X22" s="30">
        <v>334126</v>
      </c>
      <c r="Y22" s="68">
        <v>93539</v>
      </c>
    </row>
    <row r="23" spans="1:25" ht="18.75" customHeight="1">
      <c r="A23" s="110"/>
      <c r="B23" s="32"/>
      <c r="C23" s="32"/>
      <c r="D23" s="32"/>
      <c r="E23" s="32"/>
      <c r="F23" s="32"/>
      <c r="G23" s="32"/>
      <c r="H23" s="32"/>
      <c r="I23" s="32"/>
      <c r="J23" s="32"/>
      <c r="K23" s="32"/>
      <c r="L23" s="32"/>
      <c r="M23" s="32"/>
      <c r="N23" s="32"/>
      <c r="O23" s="32"/>
      <c r="P23" s="32"/>
      <c r="Q23" s="32"/>
      <c r="R23" s="32"/>
      <c r="S23" s="32"/>
      <c r="T23" s="32"/>
      <c r="U23" s="32"/>
      <c r="V23" s="32"/>
      <c r="W23" s="32"/>
      <c r="X23" s="32"/>
      <c r="Y23" s="32"/>
    </row>
    <row r="24" spans="1:25" ht="18.75" customHeight="1">
      <c r="A24" s="113" t="s">
        <v>363</v>
      </c>
      <c r="B24" s="31">
        <f>SUM(C24:D24)</f>
        <v>292767</v>
      </c>
      <c r="C24" s="30">
        <v>288318</v>
      </c>
      <c r="D24" s="30">
        <v>4449</v>
      </c>
      <c r="E24" s="31">
        <f>SUM(F24:G24)</f>
        <v>297467</v>
      </c>
      <c r="F24" s="30">
        <v>293404</v>
      </c>
      <c r="G24" s="30">
        <v>4063</v>
      </c>
      <c r="H24" s="31">
        <f>SUM(I24:J24)</f>
        <v>379599</v>
      </c>
      <c r="I24" s="30">
        <v>374511</v>
      </c>
      <c r="J24" s="30">
        <v>5088</v>
      </c>
      <c r="K24" s="31">
        <f>SUM(L24:M24)</f>
        <v>280466</v>
      </c>
      <c r="L24" s="30">
        <v>276224</v>
      </c>
      <c r="M24" s="30">
        <v>4242</v>
      </c>
      <c r="N24" s="31">
        <f>SUM(O24:P24)</f>
        <v>181890</v>
      </c>
      <c r="O24" s="30">
        <v>180287</v>
      </c>
      <c r="P24" s="68">
        <v>1603</v>
      </c>
      <c r="Q24" s="31">
        <f>SUM(R24:S24)</f>
        <v>297702</v>
      </c>
      <c r="R24" s="30">
        <v>297702</v>
      </c>
      <c r="S24" s="68">
        <v>0</v>
      </c>
      <c r="T24" s="31">
        <f>SUM(U24:V24)</f>
        <v>153430</v>
      </c>
      <c r="U24" s="30">
        <v>153430</v>
      </c>
      <c r="V24" s="68">
        <v>0</v>
      </c>
      <c r="W24" s="31">
        <f>SUM(X24:Y24)</f>
        <v>338861</v>
      </c>
      <c r="X24" s="30">
        <v>338861</v>
      </c>
      <c r="Y24" s="68">
        <v>0</v>
      </c>
    </row>
    <row r="25" spans="1:25" ht="18.75" customHeight="1">
      <c r="A25" s="113" t="s">
        <v>374</v>
      </c>
      <c r="B25" s="31">
        <f>SUM(C25:D25)</f>
        <v>298484</v>
      </c>
      <c r="C25" s="30">
        <v>292154</v>
      </c>
      <c r="D25" s="30">
        <v>6330</v>
      </c>
      <c r="E25" s="31">
        <f>SUM(F25:G25)</f>
        <v>296904</v>
      </c>
      <c r="F25" s="30">
        <v>295591</v>
      </c>
      <c r="G25" s="30">
        <v>1313</v>
      </c>
      <c r="H25" s="31">
        <f>SUM(I25:J25)</f>
        <v>385567</v>
      </c>
      <c r="I25" s="30">
        <v>380313</v>
      </c>
      <c r="J25" s="30">
        <v>5254</v>
      </c>
      <c r="K25" s="31">
        <f>SUM(L25:M25)</f>
        <v>277995</v>
      </c>
      <c r="L25" s="30">
        <v>277846</v>
      </c>
      <c r="M25" s="30">
        <v>149</v>
      </c>
      <c r="N25" s="31">
        <f>SUM(O25:P25)</f>
        <v>180707</v>
      </c>
      <c r="O25" s="30">
        <v>180707</v>
      </c>
      <c r="P25" s="68">
        <v>0</v>
      </c>
      <c r="Q25" s="31">
        <f>SUM(R25:S25)</f>
        <v>292659</v>
      </c>
      <c r="R25" s="30">
        <v>292659</v>
      </c>
      <c r="S25" s="68">
        <v>0</v>
      </c>
      <c r="T25" s="31">
        <f>SUM(U25:V25)</f>
        <v>150870</v>
      </c>
      <c r="U25" s="30">
        <v>150870</v>
      </c>
      <c r="V25" s="68">
        <v>0</v>
      </c>
      <c r="W25" s="31">
        <f>SUM(X25:Y25)</f>
        <v>335637</v>
      </c>
      <c r="X25" s="30">
        <v>335637</v>
      </c>
      <c r="Y25" s="68">
        <v>0</v>
      </c>
    </row>
    <row r="26" spans="1:25" ht="18.75" customHeight="1">
      <c r="A26" s="113" t="s">
        <v>361</v>
      </c>
      <c r="B26" s="31">
        <f>SUM(C26:D26)</f>
        <v>302825</v>
      </c>
      <c r="C26" s="30">
        <v>292951</v>
      </c>
      <c r="D26" s="30">
        <v>9874</v>
      </c>
      <c r="E26" s="31">
        <f>SUM(F26:G26)</f>
        <v>310589</v>
      </c>
      <c r="F26" s="30">
        <v>296451</v>
      </c>
      <c r="G26" s="30">
        <v>14138</v>
      </c>
      <c r="H26" s="31">
        <f>SUM(I26:J26)</f>
        <v>381273</v>
      </c>
      <c r="I26" s="30">
        <v>381154</v>
      </c>
      <c r="J26" s="30">
        <v>119</v>
      </c>
      <c r="K26" s="31">
        <f>SUM(L26:M26)</f>
        <v>307185</v>
      </c>
      <c r="L26" s="30">
        <v>280182</v>
      </c>
      <c r="M26" s="30">
        <v>27003</v>
      </c>
      <c r="N26" s="31">
        <f>SUM(O26:P26)</f>
        <v>185319</v>
      </c>
      <c r="O26" s="30">
        <v>185319</v>
      </c>
      <c r="P26" s="68">
        <v>0</v>
      </c>
      <c r="Q26" s="31">
        <f>SUM(R26:S26)</f>
        <v>417803</v>
      </c>
      <c r="R26" s="30">
        <v>296708</v>
      </c>
      <c r="S26" s="68">
        <v>121095</v>
      </c>
      <c r="T26" s="31">
        <f>SUM(U26:V26)</f>
        <v>145359</v>
      </c>
      <c r="U26" s="30">
        <v>145359</v>
      </c>
      <c r="V26" s="68">
        <v>0</v>
      </c>
      <c r="W26" s="31">
        <f>SUM(X26:Y26)</f>
        <v>338487</v>
      </c>
      <c r="X26" s="30">
        <v>338487</v>
      </c>
      <c r="Y26" s="68">
        <v>0</v>
      </c>
    </row>
    <row r="27" spans="1:25" ht="18.75" customHeight="1">
      <c r="A27" s="113" t="s">
        <v>360</v>
      </c>
      <c r="B27" s="31">
        <f>SUM(C27:D27)</f>
        <v>755085</v>
      </c>
      <c r="C27" s="30">
        <v>293452</v>
      </c>
      <c r="D27" s="30">
        <v>461633</v>
      </c>
      <c r="E27" s="31">
        <f>SUM(F27:G27)</f>
        <v>731377</v>
      </c>
      <c r="F27" s="30">
        <v>296504</v>
      </c>
      <c r="G27" s="30">
        <v>434873</v>
      </c>
      <c r="H27" s="31">
        <f>SUM(I27:J27)</f>
        <v>836736</v>
      </c>
      <c r="I27" s="30">
        <v>376702</v>
      </c>
      <c r="J27" s="30">
        <v>460034</v>
      </c>
      <c r="K27" s="31">
        <f>SUM(L27:M27)</f>
        <v>678184</v>
      </c>
      <c r="L27" s="30">
        <v>278440</v>
      </c>
      <c r="M27" s="30">
        <v>399744</v>
      </c>
      <c r="N27" s="31">
        <f>SUM(O27:P27)</f>
        <v>342815</v>
      </c>
      <c r="O27" s="30">
        <v>184250</v>
      </c>
      <c r="P27" s="68">
        <v>158565</v>
      </c>
      <c r="Q27" s="31">
        <f>SUM(R27:S27)</f>
        <v>586467</v>
      </c>
      <c r="R27" s="30">
        <v>288580</v>
      </c>
      <c r="S27" s="68">
        <v>297887</v>
      </c>
      <c r="T27" s="31">
        <f>SUM(U27:V27)</f>
        <v>209849</v>
      </c>
      <c r="U27" s="30">
        <v>135708</v>
      </c>
      <c r="V27" s="68">
        <v>74141</v>
      </c>
      <c r="W27" s="31">
        <f>SUM(X27:Y27)</f>
        <v>997036</v>
      </c>
      <c r="X27" s="30">
        <v>336971</v>
      </c>
      <c r="Y27" s="68">
        <v>660065</v>
      </c>
    </row>
    <row r="28" spans="1:25" ht="18.75" customHeight="1">
      <c r="A28" s="113"/>
      <c r="B28" s="32"/>
      <c r="C28" s="30"/>
      <c r="D28" s="30"/>
      <c r="E28" s="32"/>
      <c r="F28" s="30"/>
      <c r="G28" s="30"/>
      <c r="H28" s="32"/>
      <c r="I28" s="30"/>
      <c r="J28" s="30"/>
      <c r="K28" s="32"/>
      <c r="L28" s="30"/>
      <c r="M28" s="30"/>
      <c r="N28" s="32"/>
      <c r="O28" s="30"/>
      <c r="P28" s="68"/>
      <c r="Q28" s="32"/>
      <c r="R28" s="30"/>
      <c r="S28" s="68"/>
      <c r="T28" s="32"/>
      <c r="U28" s="30"/>
      <c r="V28" s="68"/>
      <c r="W28" s="32"/>
      <c r="X28" s="30"/>
      <c r="Y28" s="68"/>
    </row>
    <row r="29" spans="1:25" ht="18.75" customHeight="1">
      <c r="A29" s="69" t="s">
        <v>3</v>
      </c>
      <c r="B29" s="32"/>
      <c r="C29" s="32"/>
      <c r="D29" s="32"/>
      <c r="E29" s="32"/>
      <c r="F29" s="32"/>
      <c r="G29" s="32"/>
      <c r="H29" s="32"/>
      <c r="I29" s="32"/>
      <c r="J29" s="32"/>
      <c r="K29" s="32"/>
      <c r="L29" s="32"/>
      <c r="M29" s="32"/>
      <c r="N29" s="32"/>
      <c r="O29" s="32"/>
      <c r="P29" s="32"/>
      <c r="Q29" s="32"/>
      <c r="R29" s="32"/>
      <c r="S29" s="32"/>
      <c r="T29" s="32"/>
      <c r="U29" s="32"/>
      <c r="V29" s="32"/>
      <c r="W29" s="32"/>
      <c r="X29" s="32"/>
      <c r="Y29" s="32"/>
    </row>
    <row r="30" spans="1:25" ht="18.75" customHeight="1">
      <c r="A30" s="59" t="s">
        <v>373</v>
      </c>
      <c r="B30" s="31">
        <f>SUM(C30:D30)</f>
        <v>468785</v>
      </c>
      <c r="C30" s="30">
        <v>352345</v>
      </c>
      <c r="D30" s="30">
        <v>116440</v>
      </c>
      <c r="E30" s="31">
        <f>SUM(F30:G30)</f>
        <v>465681</v>
      </c>
      <c r="F30" s="30">
        <v>351655</v>
      </c>
      <c r="G30" s="30">
        <v>114026</v>
      </c>
      <c r="H30" s="31">
        <f>SUM(I30:J30)</f>
        <v>511592</v>
      </c>
      <c r="I30" s="30">
        <v>384056</v>
      </c>
      <c r="J30" s="30">
        <v>127536</v>
      </c>
      <c r="K30" s="31">
        <f>SUM(L30:M30)</f>
        <v>438845</v>
      </c>
      <c r="L30" s="30">
        <v>335907</v>
      </c>
      <c r="M30" s="30">
        <v>102938</v>
      </c>
      <c r="N30" s="31">
        <f>SUM(O30:P30)</f>
        <v>327309</v>
      </c>
      <c r="O30" s="30">
        <v>263016</v>
      </c>
      <c r="P30" s="30">
        <v>64293</v>
      </c>
      <c r="Q30" s="31">
        <f>SUM(R30:S30)</f>
        <v>438214</v>
      </c>
      <c r="R30" s="30">
        <v>341576</v>
      </c>
      <c r="S30" s="30">
        <v>96638</v>
      </c>
      <c r="T30" s="31">
        <f>SUM(U30:V30)</f>
        <v>362836</v>
      </c>
      <c r="U30" s="30">
        <v>284458</v>
      </c>
      <c r="V30" s="30">
        <v>78378</v>
      </c>
      <c r="W30" s="31">
        <f>SUM(X30:Y30)</f>
        <v>571741</v>
      </c>
      <c r="X30" s="30">
        <v>407135</v>
      </c>
      <c r="Y30" s="30">
        <v>164606</v>
      </c>
    </row>
    <row r="31" spans="1:25" ht="18.75" customHeight="1">
      <c r="A31" s="126" t="s">
        <v>372</v>
      </c>
      <c r="B31" s="31">
        <f>SUM(C31:D31)</f>
        <v>460318</v>
      </c>
      <c r="C31" s="31">
        <v>351082</v>
      </c>
      <c r="D31" s="31">
        <v>109236</v>
      </c>
      <c r="E31" s="31">
        <f>SUM(F31:G31)</f>
        <v>452107</v>
      </c>
      <c r="F31" s="31">
        <v>348216</v>
      </c>
      <c r="G31" s="31">
        <v>103891</v>
      </c>
      <c r="H31" s="31">
        <f>SUM(I31:J31)</f>
        <v>498914</v>
      </c>
      <c r="I31" s="31">
        <v>387556</v>
      </c>
      <c r="J31" s="31">
        <v>111358</v>
      </c>
      <c r="K31" s="31">
        <f>SUM(L31:M31)</f>
        <v>427218</v>
      </c>
      <c r="L31" s="31">
        <v>333310</v>
      </c>
      <c r="M31" s="31">
        <v>93908</v>
      </c>
      <c r="N31" s="31">
        <f>SUM(O31:P31)</f>
        <v>334806</v>
      </c>
      <c r="O31" s="31">
        <v>276767</v>
      </c>
      <c r="P31" s="31">
        <v>58039</v>
      </c>
      <c r="Q31" s="31">
        <f>SUM(R31:S31)</f>
        <v>410777</v>
      </c>
      <c r="R31" s="31">
        <v>336103</v>
      </c>
      <c r="S31" s="31">
        <v>74674</v>
      </c>
      <c r="T31" s="31">
        <f>SUM(U31:V31)</f>
        <v>332279</v>
      </c>
      <c r="U31" s="31">
        <v>294381</v>
      </c>
      <c r="V31" s="31">
        <v>37898</v>
      </c>
      <c r="W31" s="31">
        <f>SUM(X31:Y31)</f>
        <v>549573</v>
      </c>
      <c r="X31" s="31">
        <v>408885</v>
      </c>
      <c r="Y31" s="31">
        <v>140688</v>
      </c>
    </row>
    <row r="32" spans="1:25" ht="18.75" customHeight="1">
      <c r="A32" s="37" t="s">
        <v>376</v>
      </c>
      <c r="B32" s="22">
        <f>SUM(C32:D32)</f>
        <v>453667</v>
      </c>
      <c r="C32" s="22">
        <v>352467</v>
      </c>
      <c r="D32" s="22">
        <v>101200</v>
      </c>
      <c r="E32" s="22">
        <f>SUM(F32:G32)</f>
        <v>451455</v>
      </c>
      <c r="F32" s="22">
        <v>355370</v>
      </c>
      <c r="G32" s="22">
        <v>96085</v>
      </c>
      <c r="H32" s="22">
        <f>SUM(I32:J32)</f>
        <v>487383</v>
      </c>
      <c r="I32" s="22">
        <v>401554</v>
      </c>
      <c r="J32" s="22">
        <v>85829</v>
      </c>
      <c r="K32" s="22">
        <f>SUM(L32:M32)</f>
        <v>429388</v>
      </c>
      <c r="L32" s="22">
        <v>338853</v>
      </c>
      <c r="M32" s="22">
        <v>90535</v>
      </c>
      <c r="N32" s="22">
        <f>SUM(O32:P32)</f>
        <v>289804</v>
      </c>
      <c r="O32" s="22">
        <v>248990</v>
      </c>
      <c r="P32" s="22">
        <v>40814</v>
      </c>
      <c r="Q32" s="22">
        <f>SUM(R32:S32)</f>
        <v>430753</v>
      </c>
      <c r="R32" s="22">
        <v>351686</v>
      </c>
      <c r="S32" s="22">
        <v>79067</v>
      </c>
      <c r="T32" s="22">
        <f>SUM(U32:V32)</f>
        <v>255309</v>
      </c>
      <c r="U32" s="22">
        <v>229536</v>
      </c>
      <c r="V32" s="22">
        <v>25773</v>
      </c>
      <c r="W32" s="22">
        <f>SUM(X32:Y32)</f>
        <v>521941</v>
      </c>
      <c r="X32" s="22">
        <v>392890</v>
      </c>
      <c r="Y32" s="22">
        <v>129051</v>
      </c>
    </row>
    <row r="33" spans="1:25" ht="18.75" customHeight="1">
      <c r="A33" s="59"/>
      <c r="B33" s="32"/>
      <c r="C33" s="32"/>
      <c r="D33" s="32"/>
      <c r="E33" s="32"/>
      <c r="F33" s="32"/>
      <c r="G33" s="32"/>
      <c r="H33" s="32"/>
      <c r="I33" s="32"/>
      <c r="J33" s="32"/>
      <c r="K33" s="32"/>
      <c r="L33" s="32"/>
      <c r="M33" s="32"/>
      <c r="N33" s="32"/>
      <c r="O33" s="32"/>
      <c r="P33" s="32"/>
      <c r="Q33" s="32"/>
      <c r="R33" s="32"/>
      <c r="S33" s="32"/>
      <c r="T33" s="32"/>
      <c r="U33" s="32"/>
      <c r="V33" s="32"/>
      <c r="W33" s="32"/>
      <c r="X33" s="32"/>
      <c r="Y33" s="32"/>
    </row>
    <row r="34" spans="1:25" ht="18.75" customHeight="1">
      <c r="A34" s="59" t="s">
        <v>315</v>
      </c>
      <c r="B34" s="31">
        <f>SUM(C34:D34)</f>
        <v>355297</v>
      </c>
      <c r="C34" s="30">
        <v>344208</v>
      </c>
      <c r="D34" s="30">
        <v>11089</v>
      </c>
      <c r="E34" s="31">
        <f>SUM(F34:G34)</f>
        <v>355119</v>
      </c>
      <c r="F34" s="30">
        <v>345426</v>
      </c>
      <c r="G34" s="30">
        <v>9693</v>
      </c>
      <c r="H34" s="31">
        <f>SUM(I34:J34)</f>
        <v>388903</v>
      </c>
      <c r="I34" s="30">
        <v>388854</v>
      </c>
      <c r="J34" s="30">
        <v>49</v>
      </c>
      <c r="K34" s="31">
        <f>SUM(L34:M34)</f>
        <v>332850</v>
      </c>
      <c r="L34" s="30">
        <v>329824</v>
      </c>
      <c r="M34" s="30">
        <v>3026</v>
      </c>
      <c r="N34" s="31">
        <f>SUM(O34:P34)</f>
        <v>263855</v>
      </c>
      <c r="O34" s="30">
        <v>263855</v>
      </c>
      <c r="P34" s="68">
        <v>0</v>
      </c>
      <c r="Q34" s="31">
        <f>SUM(R34:S34)</f>
        <v>330711</v>
      </c>
      <c r="R34" s="30">
        <v>330695</v>
      </c>
      <c r="S34" s="68">
        <v>16</v>
      </c>
      <c r="T34" s="31">
        <f>SUM(U34:V34)</f>
        <v>227363</v>
      </c>
      <c r="U34" s="30">
        <v>225685</v>
      </c>
      <c r="V34" s="68">
        <v>1678</v>
      </c>
      <c r="W34" s="31">
        <f>SUM(X34:Y34)</f>
        <v>403154</v>
      </c>
      <c r="X34" s="30">
        <v>402407</v>
      </c>
      <c r="Y34" s="68">
        <v>747</v>
      </c>
    </row>
    <row r="35" spans="1:25" ht="18.75" customHeight="1">
      <c r="A35" s="113" t="s">
        <v>370</v>
      </c>
      <c r="B35" s="31">
        <f>SUM(C35:D35)</f>
        <v>356038</v>
      </c>
      <c r="C35" s="30">
        <v>347179</v>
      </c>
      <c r="D35" s="30">
        <v>8859</v>
      </c>
      <c r="E35" s="31">
        <f>SUM(F35:G35)</f>
        <v>358367</v>
      </c>
      <c r="F35" s="30">
        <v>348605</v>
      </c>
      <c r="G35" s="30">
        <v>9762</v>
      </c>
      <c r="H35" s="31">
        <f>SUM(I35:J35)</f>
        <v>403952</v>
      </c>
      <c r="I35" s="30">
        <v>403646</v>
      </c>
      <c r="J35" s="30">
        <v>306</v>
      </c>
      <c r="K35" s="31">
        <f>SUM(L35:M35)</f>
        <v>356299</v>
      </c>
      <c r="L35" s="30">
        <v>335404</v>
      </c>
      <c r="M35" s="30">
        <v>20895</v>
      </c>
      <c r="N35" s="31">
        <f>SUM(O35:P35)</f>
        <v>239948</v>
      </c>
      <c r="O35" s="30">
        <v>239948</v>
      </c>
      <c r="P35" s="68">
        <v>0</v>
      </c>
      <c r="Q35" s="31">
        <f>SUM(R35:S35)</f>
        <v>340599</v>
      </c>
      <c r="R35" s="30">
        <v>340583</v>
      </c>
      <c r="S35" s="68">
        <v>16</v>
      </c>
      <c r="T35" s="31">
        <f>SUM(U35:V35)</f>
        <v>230098</v>
      </c>
      <c r="U35" s="30">
        <v>230098</v>
      </c>
      <c r="V35" s="68">
        <v>0</v>
      </c>
      <c r="W35" s="31">
        <f>SUM(X35:Y35)</f>
        <v>395394</v>
      </c>
      <c r="X35" s="30">
        <v>395394</v>
      </c>
      <c r="Y35" s="68">
        <v>0</v>
      </c>
    </row>
    <row r="36" spans="1:25" ht="18.75" customHeight="1">
      <c r="A36" s="113" t="s">
        <v>369</v>
      </c>
      <c r="B36" s="31">
        <f>SUM(C36:D36)</f>
        <v>387718</v>
      </c>
      <c r="C36" s="30">
        <v>353471</v>
      </c>
      <c r="D36" s="30">
        <v>34247</v>
      </c>
      <c r="E36" s="31">
        <f>SUM(F36:G36)</f>
        <v>370497</v>
      </c>
      <c r="F36" s="30">
        <v>355621</v>
      </c>
      <c r="G36" s="30">
        <v>14876</v>
      </c>
      <c r="H36" s="31">
        <f>SUM(I36:J36)</f>
        <v>424667</v>
      </c>
      <c r="I36" s="30">
        <v>407307</v>
      </c>
      <c r="J36" s="30">
        <v>17360</v>
      </c>
      <c r="K36" s="31">
        <f>SUM(L36:M36)</f>
        <v>337431</v>
      </c>
      <c r="L36" s="30">
        <v>335611</v>
      </c>
      <c r="M36" s="30">
        <v>1820</v>
      </c>
      <c r="N36" s="31">
        <f>SUM(O36:P36)</f>
        <v>242657</v>
      </c>
      <c r="O36" s="30">
        <v>242657</v>
      </c>
      <c r="P36" s="68">
        <v>0</v>
      </c>
      <c r="Q36" s="31">
        <f>SUM(R36:S36)</f>
        <v>334147</v>
      </c>
      <c r="R36" s="30">
        <v>334147</v>
      </c>
      <c r="S36" s="68">
        <v>0</v>
      </c>
      <c r="T36" s="31">
        <f>SUM(U36:V36)</f>
        <v>230834</v>
      </c>
      <c r="U36" s="30">
        <v>230834</v>
      </c>
      <c r="V36" s="68">
        <v>0</v>
      </c>
      <c r="W36" s="31">
        <f>SUM(X36:Y36)</f>
        <v>390918</v>
      </c>
      <c r="X36" s="30">
        <v>390918</v>
      </c>
      <c r="Y36" s="68">
        <v>0</v>
      </c>
    </row>
    <row r="37" spans="1:25" ht="18.75" customHeight="1">
      <c r="A37" s="113" t="s">
        <v>368</v>
      </c>
      <c r="B37" s="31">
        <f>SUM(C37:D37)</f>
        <v>354559</v>
      </c>
      <c r="C37" s="30">
        <v>352324</v>
      </c>
      <c r="D37" s="30">
        <v>2235</v>
      </c>
      <c r="E37" s="31">
        <f>SUM(F37:G37)</f>
        <v>355952</v>
      </c>
      <c r="F37" s="30">
        <v>353599</v>
      </c>
      <c r="G37" s="30">
        <v>2353</v>
      </c>
      <c r="H37" s="31">
        <f>SUM(I37:J37)</f>
        <v>420915</v>
      </c>
      <c r="I37" s="30">
        <v>414526</v>
      </c>
      <c r="J37" s="30">
        <v>6389</v>
      </c>
      <c r="K37" s="31">
        <f>SUM(L37:M37)</f>
        <v>338284</v>
      </c>
      <c r="L37" s="30">
        <v>337890</v>
      </c>
      <c r="M37" s="30">
        <v>394</v>
      </c>
      <c r="N37" s="31">
        <f>SUM(O37:P37)</f>
        <v>246839</v>
      </c>
      <c r="O37" s="30">
        <v>246839</v>
      </c>
      <c r="P37" s="68">
        <v>0</v>
      </c>
      <c r="Q37" s="31">
        <f>SUM(R37:S37)</f>
        <v>361022</v>
      </c>
      <c r="R37" s="30">
        <v>361022</v>
      </c>
      <c r="S37" s="68">
        <v>0</v>
      </c>
      <c r="T37" s="31">
        <f>SUM(U37:V37)</f>
        <v>238810</v>
      </c>
      <c r="U37" s="30">
        <v>238810</v>
      </c>
      <c r="V37" s="68">
        <v>0</v>
      </c>
      <c r="W37" s="31">
        <f>SUM(X37:Y37)</f>
        <v>399086</v>
      </c>
      <c r="X37" s="30">
        <v>399086</v>
      </c>
      <c r="Y37" s="68">
        <v>0</v>
      </c>
    </row>
    <row r="38" spans="1:25" ht="18.75" customHeight="1">
      <c r="A38" s="59"/>
      <c r="B38" s="32"/>
      <c r="C38" s="32"/>
      <c r="D38" s="32"/>
      <c r="E38" s="32"/>
      <c r="F38" s="32"/>
      <c r="G38" s="32"/>
      <c r="H38" s="32"/>
      <c r="I38" s="32"/>
      <c r="J38" s="32"/>
      <c r="K38" s="32"/>
      <c r="L38" s="32"/>
      <c r="M38" s="32"/>
      <c r="N38" s="32"/>
      <c r="O38" s="32"/>
      <c r="P38" s="32"/>
      <c r="Q38" s="32"/>
      <c r="R38" s="32"/>
      <c r="S38" s="32"/>
      <c r="T38" s="32"/>
      <c r="U38" s="32"/>
      <c r="V38" s="32"/>
      <c r="W38" s="32"/>
      <c r="X38" s="32"/>
      <c r="Y38" s="32"/>
    </row>
    <row r="39" spans="1:25" ht="18.75" customHeight="1">
      <c r="A39" s="113" t="s">
        <v>367</v>
      </c>
      <c r="B39" s="31">
        <f>SUM(C39:D39)</f>
        <v>347883</v>
      </c>
      <c r="C39" s="30">
        <v>346960</v>
      </c>
      <c r="D39" s="30">
        <v>923</v>
      </c>
      <c r="E39" s="31">
        <f>SUM(F39:G39)</f>
        <v>348297</v>
      </c>
      <c r="F39" s="30">
        <v>347769</v>
      </c>
      <c r="G39" s="30">
        <v>528</v>
      </c>
      <c r="H39" s="31">
        <f>SUM(I39:J39)</f>
        <v>400357</v>
      </c>
      <c r="I39" s="30">
        <v>399911</v>
      </c>
      <c r="J39" s="30">
        <v>446</v>
      </c>
      <c r="K39" s="31">
        <f>SUM(L39:M39)</f>
        <v>335610</v>
      </c>
      <c r="L39" s="30">
        <v>334927</v>
      </c>
      <c r="M39" s="30">
        <v>683</v>
      </c>
      <c r="N39" s="31">
        <f>SUM(O39:P39)</f>
        <v>253208</v>
      </c>
      <c r="O39" s="30">
        <v>252122</v>
      </c>
      <c r="P39" s="68">
        <v>1086</v>
      </c>
      <c r="Q39" s="31">
        <f>SUM(R39:S39)</f>
        <v>351218</v>
      </c>
      <c r="R39" s="30">
        <v>350437</v>
      </c>
      <c r="S39" s="68">
        <v>781</v>
      </c>
      <c r="T39" s="31">
        <f>SUM(U39:V39)</f>
        <v>233689</v>
      </c>
      <c r="U39" s="30">
        <v>233581</v>
      </c>
      <c r="V39" s="68">
        <v>108</v>
      </c>
      <c r="W39" s="31">
        <f>SUM(X39:Y39)</f>
        <v>400377</v>
      </c>
      <c r="X39" s="30">
        <v>400132</v>
      </c>
      <c r="Y39" s="68">
        <v>245</v>
      </c>
    </row>
    <row r="40" spans="1:25" ht="18.75" customHeight="1">
      <c r="A40" s="113" t="s">
        <v>366</v>
      </c>
      <c r="B40" s="31">
        <f>SUM(C40:D40)</f>
        <v>648176</v>
      </c>
      <c r="C40" s="30">
        <v>349246</v>
      </c>
      <c r="D40" s="30">
        <v>298930</v>
      </c>
      <c r="E40" s="31">
        <f>SUM(F40:G40)</f>
        <v>592795</v>
      </c>
      <c r="F40" s="30">
        <v>350888</v>
      </c>
      <c r="G40" s="30">
        <v>241907</v>
      </c>
      <c r="H40" s="31">
        <f>SUM(I40:J40)</f>
        <v>583646</v>
      </c>
      <c r="I40" s="30">
        <v>395756</v>
      </c>
      <c r="J40" s="30">
        <v>187890</v>
      </c>
      <c r="K40" s="31">
        <f>SUM(L40:M40)</f>
        <v>529082</v>
      </c>
      <c r="L40" s="30">
        <v>338118</v>
      </c>
      <c r="M40" s="30">
        <v>190964</v>
      </c>
      <c r="N40" s="31">
        <f>SUM(O40:P40)</f>
        <v>247214</v>
      </c>
      <c r="O40" s="30">
        <v>247214</v>
      </c>
      <c r="P40" s="68">
        <v>0</v>
      </c>
      <c r="Q40" s="31">
        <f>SUM(R40:S40)</f>
        <v>399146</v>
      </c>
      <c r="R40" s="30">
        <v>357251</v>
      </c>
      <c r="S40" s="68">
        <v>41895</v>
      </c>
      <c r="T40" s="31">
        <f>SUM(U40:V40)</f>
        <v>231976</v>
      </c>
      <c r="U40" s="30">
        <v>231976</v>
      </c>
      <c r="V40" s="68">
        <v>0</v>
      </c>
      <c r="W40" s="31">
        <f>SUM(X40:Y40)</f>
        <v>906251</v>
      </c>
      <c r="X40" s="30">
        <v>394537</v>
      </c>
      <c r="Y40" s="68">
        <v>511714</v>
      </c>
    </row>
    <row r="41" spans="1:25" ht="18.75" customHeight="1">
      <c r="A41" s="113" t="s">
        <v>365</v>
      </c>
      <c r="B41" s="31">
        <f>SUM(C41:D41)</f>
        <v>586979</v>
      </c>
      <c r="C41" s="30">
        <v>353670</v>
      </c>
      <c r="D41" s="30">
        <v>233309</v>
      </c>
      <c r="E41" s="31">
        <f>SUM(F41:G41)</f>
        <v>637050</v>
      </c>
      <c r="F41" s="30">
        <v>357568</v>
      </c>
      <c r="G41" s="30">
        <v>279482</v>
      </c>
      <c r="H41" s="31">
        <f>SUM(I41:J41)</f>
        <v>654601</v>
      </c>
      <c r="I41" s="30">
        <v>406970</v>
      </c>
      <c r="J41" s="30">
        <v>247631</v>
      </c>
      <c r="K41" s="31">
        <f>SUM(L41:M41)</f>
        <v>638993</v>
      </c>
      <c r="L41" s="30">
        <v>338188</v>
      </c>
      <c r="M41" s="30">
        <v>300805</v>
      </c>
      <c r="N41" s="31">
        <f>SUM(O41:P41)</f>
        <v>443828</v>
      </c>
      <c r="O41" s="30">
        <v>248483</v>
      </c>
      <c r="P41" s="68">
        <v>195345</v>
      </c>
      <c r="Q41" s="31">
        <f>SUM(R41:S41)</f>
        <v>769213</v>
      </c>
      <c r="R41" s="30">
        <v>359691</v>
      </c>
      <c r="S41" s="68">
        <v>409522</v>
      </c>
      <c r="T41" s="31">
        <f>SUM(U41:V41)</f>
        <v>232841</v>
      </c>
      <c r="U41" s="30">
        <v>232841</v>
      </c>
      <c r="V41" s="68">
        <v>0</v>
      </c>
      <c r="W41" s="31">
        <f>SUM(X41:Y41)</f>
        <v>553787</v>
      </c>
      <c r="X41" s="30">
        <v>388236</v>
      </c>
      <c r="Y41" s="68">
        <v>165551</v>
      </c>
    </row>
    <row r="42" spans="1:25" ht="18.75" customHeight="1">
      <c r="A42" s="113" t="s">
        <v>364</v>
      </c>
      <c r="B42" s="31">
        <f>SUM(C42:D42)</f>
        <v>381843</v>
      </c>
      <c r="C42" s="30">
        <v>352788</v>
      </c>
      <c r="D42" s="30">
        <v>29055</v>
      </c>
      <c r="E42" s="31">
        <f>SUM(F42:G42)</f>
        <v>383142</v>
      </c>
      <c r="F42" s="30">
        <v>356210</v>
      </c>
      <c r="G42" s="30">
        <v>26932</v>
      </c>
      <c r="H42" s="31">
        <f>SUM(I42:J42)</f>
        <v>464333</v>
      </c>
      <c r="I42" s="30">
        <v>398064</v>
      </c>
      <c r="J42" s="30">
        <v>66269</v>
      </c>
      <c r="K42" s="31">
        <f>SUM(L42:M42)</f>
        <v>365609</v>
      </c>
      <c r="L42" s="30">
        <v>337658</v>
      </c>
      <c r="M42" s="30">
        <v>27951</v>
      </c>
      <c r="N42" s="31">
        <f>SUM(O42:P42)</f>
        <v>288835</v>
      </c>
      <c r="O42" s="30">
        <v>253939</v>
      </c>
      <c r="P42" s="68">
        <v>34896</v>
      </c>
      <c r="Q42" s="31">
        <f>SUM(R42:S42)</f>
        <v>387347</v>
      </c>
      <c r="R42" s="30">
        <v>361037</v>
      </c>
      <c r="S42" s="68">
        <v>26310</v>
      </c>
      <c r="T42" s="31">
        <f>SUM(U42:V42)</f>
        <v>447243</v>
      </c>
      <c r="U42" s="30">
        <v>229792</v>
      </c>
      <c r="V42" s="68">
        <v>217451</v>
      </c>
      <c r="W42" s="31">
        <f>SUM(X42:Y42)</f>
        <v>483795</v>
      </c>
      <c r="X42" s="30">
        <v>386812</v>
      </c>
      <c r="Y42" s="68">
        <v>96983</v>
      </c>
    </row>
    <row r="43" spans="1:25" ht="18.75" customHeight="1">
      <c r="A43" s="110"/>
      <c r="B43" s="32"/>
      <c r="C43" s="32"/>
      <c r="D43" s="32"/>
      <c r="E43" s="32"/>
      <c r="F43" s="32"/>
      <c r="G43" s="32"/>
      <c r="H43" s="32"/>
      <c r="I43" s="32"/>
      <c r="J43" s="32"/>
      <c r="K43" s="32"/>
      <c r="L43" s="32"/>
      <c r="M43" s="32"/>
      <c r="N43" s="32"/>
      <c r="O43" s="32"/>
      <c r="P43" s="32"/>
      <c r="Q43" s="32"/>
      <c r="R43" s="32"/>
      <c r="S43" s="32"/>
      <c r="T43" s="32"/>
      <c r="U43" s="32"/>
      <c r="V43" s="32"/>
      <c r="W43" s="32"/>
      <c r="X43" s="32"/>
      <c r="Y43" s="32"/>
    </row>
    <row r="44" spans="1:25" ht="18.75" customHeight="1">
      <c r="A44" s="113" t="s">
        <v>363</v>
      </c>
      <c r="B44" s="31">
        <f>SUM(C44:D44)</f>
        <v>358400</v>
      </c>
      <c r="C44" s="30">
        <v>352972</v>
      </c>
      <c r="D44" s="30">
        <v>5428</v>
      </c>
      <c r="E44" s="31">
        <f>SUM(F44:G44)</f>
        <v>363131</v>
      </c>
      <c r="F44" s="30">
        <v>358558</v>
      </c>
      <c r="G44" s="30">
        <v>4573</v>
      </c>
      <c r="H44" s="31">
        <f>SUM(I44:J44)</f>
        <v>402873</v>
      </c>
      <c r="I44" s="30">
        <v>397181</v>
      </c>
      <c r="J44" s="30">
        <v>5692</v>
      </c>
      <c r="K44" s="31">
        <f>SUM(L44:M44)</f>
        <v>345940</v>
      </c>
      <c r="L44" s="30">
        <v>341379</v>
      </c>
      <c r="M44" s="30">
        <v>4561</v>
      </c>
      <c r="N44" s="31">
        <f>SUM(O44:P44)</f>
        <v>244153</v>
      </c>
      <c r="O44" s="30">
        <v>241328</v>
      </c>
      <c r="P44" s="68">
        <v>2825</v>
      </c>
      <c r="Q44" s="31">
        <f>SUM(R44:S44)</f>
        <v>360228</v>
      </c>
      <c r="R44" s="30">
        <v>360228</v>
      </c>
      <c r="S44" s="68">
        <v>0</v>
      </c>
      <c r="T44" s="31">
        <f>SUM(U44:V44)</f>
        <v>230700</v>
      </c>
      <c r="U44" s="30">
        <v>230700</v>
      </c>
      <c r="V44" s="68">
        <v>0</v>
      </c>
      <c r="W44" s="31">
        <f>SUM(X44:Y44)</f>
        <v>391896</v>
      </c>
      <c r="X44" s="30">
        <v>391896</v>
      </c>
      <c r="Y44" s="68">
        <v>0</v>
      </c>
    </row>
    <row r="45" spans="1:25" ht="18.75" customHeight="1">
      <c r="A45" s="113" t="s">
        <v>362</v>
      </c>
      <c r="B45" s="31">
        <f>SUM(C45:D45)</f>
        <v>364896</v>
      </c>
      <c r="C45" s="30">
        <v>357856</v>
      </c>
      <c r="D45" s="30">
        <v>7040</v>
      </c>
      <c r="E45" s="31">
        <f>SUM(F45:G45)</f>
        <v>364275</v>
      </c>
      <c r="F45" s="30">
        <v>362335</v>
      </c>
      <c r="G45" s="30">
        <v>1940</v>
      </c>
      <c r="H45" s="31">
        <f>SUM(I45:J45)</f>
        <v>409689</v>
      </c>
      <c r="I45" s="30">
        <v>403712</v>
      </c>
      <c r="J45" s="30">
        <v>5977</v>
      </c>
      <c r="K45" s="31">
        <f>SUM(L45:M45)</f>
        <v>344251</v>
      </c>
      <c r="L45" s="30">
        <v>344041</v>
      </c>
      <c r="M45" s="30">
        <v>210</v>
      </c>
      <c r="N45" s="31">
        <f>SUM(O45:P45)</f>
        <v>245993</v>
      </c>
      <c r="O45" s="30">
        <v>245993</v>
      </c>
      <c r="P45" s="68">
        <v>0</v>
      </c>
      <c r="Q45" s="31">
        <f>SUM(R45:S45)</f>
        <v>351307</v>
      </c>
      <c r="R45" s="30">
        <v>351307</v>
      </c>
      <c r="S45" s="68">
        <v>0</v>
      </c>
      <c r="T45" s="31">
        <f>SUM(U45:V45)</f>
        <v>227768</v>
      </c>
      <c r="U45" s="30">
        <v>227768</v>
      </c>
      <c r="V45" s="68">
        <v>0</v>
      </c>
      <c r="W45" s="31">
        <f>SUM(X45:Y45)</f>
        <v>385301</v>
      </c>
      <c r="X45" s="30">
        <v>385301</v>
      </c>
      <c r="Y45" s="68">
        <v>0</v>
      </c>
    </row>
    <row r="46" spans="1:25" ht="18.75" customHeight="1">
      <c r="A46" s="113" t="s">
        <v>361</v>
      </c>
      <c r="B46" s="31">
        <f>SUM(C46:D46)</f>
        <v>373485</v>
      </c>
      <c r="C46" s="30">
        <v>358913</v>
      </c>
      <c r="D46" s="30">
        <v>14572</v>
      </c>
      <c r="E46" s="31">
        <f>SUM(F46:G46)</f>
        <v>382194</v>
      </c>
      <c r="F46" s="30">
        <v>363158</v>
      </c>
      <c r="G46" s="30">
        <v>19036</v>
      </c>
      <c r="H46" s="31">
        <f>SUM(I46:J46)</f>
        <v>404640</v>
      </c>
      <c r="I46" s="30">
        <v>404504</v>
      </c>
      <c r="J46" s="30">
        <v>136</v>
      </c>
      <c r="K46" s="31">
        <f>SUM(L46:M46)</f>
        <v>387414</v>
      </c>
      <c r="L46" s="30">
        <v>347190</v>
      </c>
      <c r="M46" s="30">
        <v>40224</v>
      </c>
      <c r="N46" s="31">
        <f>SUM(O46:P46)</f>
        <v>251900</v>
      </c>
      <c r="O46" s="30">
        <v>251900</v>
      </c>
      <c r="P46" s="68">
        <v>0</v>
      </c>
      <c r="Q46" s="31">
        <f>SUM(R46:S46)</f>
        <v>506356</v>
      </c>
      <c r="R46" s="30">
        <v>357469</v>
      </c>
      <c r="S46" s="68">
        <v>148887</v>
      </c>
      <c r="T46" s="31">
        <f>SUM(U46:V46)</f>
        <v>219100</v>
      </c>
      <c r="U46" s="30">
        <v>219100</v>
      </c>
      <c r="V46" s="68">
        <v>0</v>
      </c>
      <c r="W46" s="31">
        <f>SUM(X46:Y46)</f>
        <v>389515</v>
      </c>
      <c r="X46" s="30">
        <v>389515</v>
      </c>
      <c r="Y46" s="68">
        <v>0</v>
      </c>
    </row>
    <row r="47" spans="1:25" ht="18.75" customHeight="1">
      <c r="A47" s="113" t="s">
        <v>360</v>
      </c>
      <c r="B47" s="31">
        <f>SUM(C47:D47)</f>
        <v>936701</v>
      </c>
      <c r="C47" s="30">
        <v>360407</v>
      </c>
      <c r="D47" s="30">
        <v>576294</v>
      </c>
      <c r="E47" s="31">
        <f>SUM(F47:G47)</f>
        <v>919951</v>
      </c>
      <c r="F47" s="30">
        <v>365426</v>
      </c>
      <c r="G47" s="30">
        <v>554525</v>
      </c>
      <c r="H47" s="31">
        <f>SUM(I47:J47)</f>
        <v>890982</v>
      </c>
      <c r="I47" s="30">
        <v>398316</v>
      </c>
      <c r="J47" s="30">
        <v>492666</v>
      </c>
      <c r="K47" s="31">
        <f>SUM(L47:M47)</f>
        <v>860634</v>
      </c>
      <c r="L47" s="30">
        <v>346897</v>
      </c>
      <c r="M47" s="30">
        <v>513737</v>
      </c>
      <c r="N47" s="31">
        <f>SUM(O47:P47)</f>
        <v>508561</v>
      </c>
      <c r="O47" s="30">
        <v>252493</v>
      </c>
      <c r="P47" s="68">
        <v>256068</v>
      </c>
      <c r="Q47" s="31">
        <f>SUM(R47:S47)</f>
        <v>720582</v>
      </c>
      <c r="R47" s="30">
        <v>357210</v>
      </c>
      <c r="S47" s="68">
        <v>363372</v>
      </c>
      <c r="T47" s="31">
        <f>SUM(U47:V47)</f>
        <v>339937</v>
      </c>
      <c r="U47" s="30">
        <v>219858</v>
      </c>
      <c r="V47" s="68">
        <v>120079</v>
      </c>
      <c r="W47" s="31">
        <f>SUM(X47:Y47)</f>
        <v>1186296</v>
      </c>
      <c r="X47" s="30">
        <v>390097</v>
      </c>
      <c r="Y47" s="68">
        <v>796199</v>
      </c>
    </row>
    <row r="48" spans="1:25" ht="18.75" customHeight="1">
      <c r="A48" s="113"/>
      <c r="B48" s="32"/>
      <c r="C48" s="30"/>
      <c r="D48" s="30"/>
      <c r="E48" s="32"/>
      <c r="F48" s="30"/>
      <c r="G48" s="30"/>
      <c r="H48" s="32"/>
      <c r="I48" s="30"/>
      <c r="J48" s="30"/>
      <c r="K48" s="32"/>
      <c r="L48" s="30"/>
      <c r="M48" s="30"/>
      <c r="N48" s="32"/>
      <c r="O48" s="30"/>
      <c r="P48" s="68"/>
      <c r="Q48" s="32"/>
      <c r="R48" s="30"/>
      <c r="S48" s="68"/>
      <c r="T48" s="32"/>
      <c r="U48" s="30"/>
      <c r="V48" s="68"/>
      <c r="W48" s="32"/>
      <c r="X48" s="30"/>
      <c r="Y48" s="68"/>
    </row>
    <row r="49" spans="1:25" ht="18.75" customHeight="1">
      <c r="A49" s="69" t="s">
        <v>4</v>
      </c>
      <c r="B49" s="32"/>
      <c r="C49" s="32"/>
      <c r="D49" s="32"/>
      <c r="E49" s="32"/>
      <c r="F49" s="32"/>
      <c r="G49" s="32"/>
      <c r="H49" s="32"/>
      <c r="I49" s="32"/>
      <c r="J49" s="32"/>
      <c r="K49" s="32"/>
      <c r="L49" s="32"/>
      <c r="M49" s="32"/>
      <c r="N49" s="32"/>
      <c r="O49" s="32"/>
      <c r="P49" s="32"/>
      <c r="Q49" s="32"/>
      <c r="R49" s="32"/>
      <c r="S49" s="32"/>
      <c r="T49" s="32"/>
      <c r="U49" s="32"/>
      <c r="V49" s="32"/>
      <c r="W49" s="32"/>
      <c r="X49" s="32"/>
      <c r="Y49" s="32"/>
    </row>
    <row r="50" spans="1:25" ht="18.75" customHeight="1">
      <c r="A50" s="59" t="s">
        <v>373</v>
      </c>
      <c r="B50" s="31">
        <f>SUM(C50:D50)</f>
        <v>248610</v>
      </c>
      <c r="C50" s="30">
        <v>192998</v>
      </c>
      <c r="D50" s="30">
        <v>55612</v>
      </c>
      <c r="E50" s="31">
        <f>SUM(F50:G50)</f>
        <v>218861</v>
      </c>
      <c r="F50" s="30">
        <v>172065</v>
      </c>
      <c r="G50" s="30">
        <v>46796</v>
      </c>
      <c r="H50" s="31">
        <f>SUM(I50:J50)</f>
        <v>241995</v>
      </c>
      <c r="I50" s="30">
        <v>183131</v>
      </c>
      <c r="J50" s="30">
        <v>58864</v>
      </c>
      <c r="K50" s="31">
        <f>SUM(L50:M50)</f>
        <v>216889</v>
      </c>
      <c r="L50" s="30">
        <v>169688</v>
      </c>
      <c r="M50" s="30">
        <v>47201</v>
      </c>
      <c r="N50" s="31">
        <f>SUM(O50:P50)</f>
        <v>173822</v>
      </c>
      <c r="O50" s="30">
        <v>144110</v>
      </c>
      <c r="P50" s="30">
        <v>29712</v>
      </c>
      <c r="Q50" s="31">
        <f>SUM(R50:S50)</f>
        <v>231598</v>
      </c>
      <c r="R50" s="30">
        <v>176943</v>
      </c>
      <c r="S50" s="30">
        <v>54655</v>
      </c>
      <c r="T50" s="31">
        <f>SUM(U50:V50)</f>
        <v>170869</v>
      </c>
      <c r="U50" s="30">
        <v>143210</v>
      </c>
      <c r="V50" s="30">
        <v>27659</v>
      </c>
      <c r="W50" s="31">
        <f>SUM(X50:Y50)</f>
        <v>278372</v>
      </c>
      <c r="X50" s="30">
        <v>212396</v>
      </c>
      <c r="Y50" s="30">
        <v>65976</v>
      </c>
    </row>
    <row r="51" spans="1:25" ht="18.75" customHeight="1">
      <c r="A51" s="126" t="s">
        <v>372</v>
      </c>
      <c r="B51" s="31">
        <f>SUM(C51:D51)</f>
        <v>250336</v>
      </c>
      <c r="C51" s="31">
        <v>194854</v>
      </c>
      <c r="D51" s="31">
        <v>55482</v>
      </c>
      <c r="E51" s="31">
        <f>SUM(F51:G51)</f>
        <v>215230</v>
      </c>
      <c r="F51" s="31">
        <v>172085</v>
      </c>
      <c r="G51" s="31">
        <v>43145</v>
      </c>
      <c r="H51" s="31">
        <f>SUM(I51:J51)</f>
        <v>241994</v>
      </c>
      <c r="I51" s="31">
        <v>185174</v>
      </c>
      <c r="J51" s="31">
        <v>56820</v>
      </c>
      <c r="K51" s="31">
        <f>SUM(L51:M51)</f>
        <v>211492</v>
      </c>
      <c r="L51" s="31">
        <v>169943</v>
      </c>
      <c r="M51" s="31">
        <v>41549</v>
      </c>
      <c r="N51" s="31">
        <f>SUM(O51:P51)</f>
        <v>169571</v>
      </c>
      <c r="O51" s="31">
        <v>144963</v>
      </c>
      <c r="P51" s="31">
        <v>24608</v>
      </c>
      <c r="Q51" s="31">
        <f>SUM(R51:S51)</f>
        <v>216455</v>
      </c>
      <c r="R51" s="31">
        <v>174255</v>
      </c>
      <c r="S51" s="31">
        <v>42200</v>
      </c>
      <c r="T51" s="31">
        <f>SUM(U51:V51)</f>
        <v>160363</v>
      </c>
      <c r="U51" s="31">
        <v>145308</v>
      </c>
      <c r="V51" s="31">
        <v>15055</v>
      </c>
      <c r="W51" s="31">
        <f>SUM(X51:Y51)</f>
        <v>264155</v>
      </c>
      <c r="X51" s="31">
        <v>208439</v>
      </c>
      <c r="Y51" s="31">
        <v>55716</v>
      </c>
    </row>
    <row r="52" spans="1:25" ht="18.75" customHeight="1">
      <c r="A52" s="37" t="s">
        <v>376</v>
      </c>
      <c r="B52" s="22">
        <f>SUM(C52:D52)</f>
        <v>253819</v>
      </c>
      <c r="C52" s="22">
        <v>199589</v>
      </c>
      <c r="D52" s="22">
        <v>54230</v>
      </c>
      <c r="E52" s="22">
        <f>SUM(F52:G52)</f>
        <v>213159</v>
      </c>
      <c r="F52" s="22">
        <v>173621</v>
      </c>
      <c r="G52" s="22">
        <v>39538</v>
      </c>
      <c r="H52" s="22">
        <f>SUM(I52:J52)</f>
        <v>243711</v>
      </c>
      <c r="I52" s="22">
        <v>207488</v>
      </c>
      <c r="J52" s="22">
        <v>36223</v>
      </c>
      <c r="K52" s="22">
        <f>SUM(L52:M52)</f>
        <v>217762</v>
      </c>
      <c r="L52" s="22">
        <v>177216</v>
      </c>
      <c r="M52" s="22">
        <v>40546</v>
      </c>
      <c r="N52" s="22">
        <f>SUM(O52:P52)</f>
        <v>159945</v>
      </c>
      <c r="O52" s="22">
        <v>143514</v>
      </c>
      <c r="P52" s="22">
        <v>16431</v>
      </c>
      <c r="Q52" s="22">
        <f>SUM(R52:S52)</f>
        <v>232738</v>
      </c>
      <c r="R52" s="22">
        <v>186731</v>
      </c>
      <c r="S52" s="22">
        <v>46007</v>
      </c>
      <c r="T52" s="22">
        <f>SUM(U52:V52)</f>
        <v>154806</v>
      </c>
      <c r="U52" s="22">
        <v>141578</v>
      </c>
      <c r="V52" s="22">
        <v>13228</v>
      </c>
      <c r="W52" s="22">
        <f>SUM(X52:Y52)</f>
        <v>271723</v>
      </c>
      <c r="X52" s="22">
        <v>215152</v>
      </c>
      <c r="Y52" s="22">
        <v>56571</v>
      </c>
    </row>
    <row r="53" spans="1:25" ht="18.75" customHeight="1">
      <c r="A53" s="59"/>
      <c r="B53" s="32"/>
      <c r="C53" s="32"/>
      <c r="D53" s="32"/>
      <c r="E53" s="32"/>
      <c r="F53" s="32"/>
      <c r="G53" s="32"/>
      <c r="H53" s="32"/>
      <c r="I53" s="32"/>
      <c r="J53" s="32"/>
      <c r="K53" s="32"/>
      <c r="L53" s="32"/>
      <c r="M53" s="32"/>
      <c r="N53" s="32"/>
      <c r="O53" s="32"/>
      <c r="P53" s="32"/>
      <c r="Q53" s="32"/>
      <c r="R53" s="32"/>
      <c r="S53" s="32"/>
      <c r="T53" s="32"/>
      <c r="U53" s="32"/>
      <c r="V53" s="32"/>
      <c r="W53" s="32"/>
      <c r="X53" s="32"/>
      <c r="Y53" s="32"/>
    </row>
    <row r="54" spans="1:25" ht="18.75" customHeight="1">
      <c r="A54" s="59" t="s">
        <v>315</v>
      </c>
      <c r="B54" s="31">
        <f>SUM(C54:D54)</f>
        <v>200732</v>
      </c>
      <c r="C54" s="30">
        <v>197139</v>
      </c>
      <c r="D54" s="30">
        <v>3593</v>
      </c>
      <c r="E54" s="31">
        <f>SUM(F54:G54)</f>
        <v>171922</v>
      </c>
      <c r="F54" s="30">
        <v>169461</v>
      </c>
      <c r="G54" s="30">
        <v>2461</v>
      </c>
      <c r="H54" s="31">
        <f>SUM(I54:J54)</f>
        <v>194987</v>
      </c>
      <c r="I54" s="30">
        <v>194987</v>
      </c>
      <c r="J54" s="68">
        <v>0</v>
      </c>
      <c r="K54" s="31">
        <f>SUM(L54:M54)</f>
        <v>172255</v>
      </c>
      <c r="L54" s="30">
        <v>170907</v>
      </c>
      <c r="M54" s="30">
        <v>1348</v>
      </c>
      <c r="N54" s="31">
        <f>SUM(O54:P54)</f>
        <v>144810</v>
      </c>
      <c r="O54" s="30">
        <v>144810</v>
      </c>
      <c r="P54" s="68">
        <v>0</v>
      </c>
      <c r="Q54" s="31">
        <f>SUM(R54:S54)</f>
        <v>177063</v>
      </c>
      <c r="R54" s="30">
        <v>177063</v>
      </c>
      <c r="S54" s="68">
        <v>0</v>
      </c>
      <c r="T54" s="31">
        <f>SUM(U54:V54)</f>
        <v>134645</v>
      </c>
      <c r="U54" s="30">
        <v>134369</v>
      </c>
      <c r="V54" s="68">
        <v>276</v>
      </c>
      <c r="W54" s="31">
        <f>SUM(X54:Y54)</f>
        <v>213201</v>
      </c>
      <c r="X54" s="30">
        <v>212908</v>
      </c>
      <c r="Y54" s="68">
        <v>293</v>
      </c>
    </row>
    <row r="55" spans="1:25" ht="18.75" customHeight="1">
      <c r="A55" s="113" t="s">
        <v>370</v>
      </c>
      <c r="B55" s="31">
        <f>SUM(C55:D55)</f>
        <v>203223</v>
      </c>
      <c r="C55" s="30">
        <v>197899</v>
      </c>
      <c r="D55" s="30">
        <v>5324</v>
      </c>
      <c r="E55" s="31">
        <f>SUM(F55:G55)</f>
        <v>171877</v>
      </c>
      <c r="F55" s="30">
        <v>170785</v>
      </c>
      <c r="G55" s="30">
        <v>1092</v>
      </c>
      <c r="H55" s="31">
        <f>SUM(I55:J55)</f>
        <v>199146</v>
      </c>
      <c r="I55" s="30">
        <v>199146</v>
      </c>
      <c r="J55" s="68">
        <v>0</v>
      </c>
      <c r="K55" s="31">
        <f>SUM(L55:M55)</f>
        <v>174301</v>
      </c>
      <c r="L55" s="30">
        <v>172636</v>
      </c>
      <c r="M55" s="68">
        <v>1665</v>
      </c>
      <c r="N55" s="31">
        <f>SUM(O55:P55)</f>
        <v>135461</v>
      </c>
      <c r="O55" s="30">
        <v>135461</v>
      </c>
      <c r="P55" s="68">
        <v>0</v>
      </c>
      <c r="Q55" s="31">
        <f>SUM(R55:S55)</f>
        <v>178394</v>
      </c>
      <c r="R55" s="30">
        <v>178394</v>
      </c>
      <c r="S55" s="68">
        <v>0</v>
      </c>
      <c r="T55" s="31">
        <f>SUM(U55:V55)</f>
        <v>146202</v>
      </c>
      <c r="U55" s="30">
        <v>146202</v>
      </c>
      <c r="V55" s="68">
        <v>0</v>
      </c>
      <c r="W55" s="31">
        <f>SUM(X55:Y55)</f>
        <v>221208</v>
      </c>
      <c r="X55" s="30">
        <v>221208</v>
      </c>
      <c r="Y55" s="68">
        <v>0</v>
      </c>
    </row>
    <row r="56" spans="1:25" ht="18.75" customHeight="1">
      <c r="A56" s="113" t="s">
        <v>369</v>
      </c>
      <c r="B56" s="31">
        <f>SUM(C56:D56)</f>
        <v>226666</v>
      </c>
      <c r="C56" s="30">
        <v>199371</v>
      </c>
      <c r="D56" s="30">
        <v>27295</v>
      </c>
      <c r="E56" s="31">
        <f>SUM(F56:G56)</f>
        <v>174526</v>
      </c>
      <c r="F56" s="30">
        <v>170950</v>
      </c>
      <c r="G56" s="30">
        <v>3576</v>
      </c>
      <c r="H56" s="31">
        <f>SUM(I56:J56)</f>
        <v>207774</v>
      </c>
      <c r="I56" s="30">
        <v>205487</v>
      </c>
      <c r="J56" s="30">
        <v>2287</v>
      </c>
      <c r="K56" s="31">
        <f>SUM(L56:M56)</f>
        <v>173066</v>
      </c>
      <c r="L56" s="30">
        <v>172269</v>
      </c>
      <c r="M56" s="30">
        <v>797</v>
      </c>
      <c r="N56" s="31">
        <f>SUM(O56:P56)</f>
        <v>132907</v>
      </c>
      <c r="O56" s="30">
        <v>132907</v>
      </c>
      <c r="P56" s="68">
        <v>0</v>
      </c>
      <c r="Q56" s="31">
        <f>SUM(R56:S56)</f>
        <v>180706</v>
      </c>
      <c r="R56" s="30">
        <v>180706</v>
      </c>
      <c r="S56" s="68">
        <v>0</v>
      </c>
      <c r="T56" s="31">
        <f>SUM(U56:V56)</f>
        <v>145639</v>
      </c>
      <c r="U56" s="30">
        <v>145639</v>
      </c>
      <c r="V56" s="68">
        <v>0</v>
      </c>
      <c r="W56" s="31">
        <f>SUM(X56:Y56)</f>
        <v>212798</v>
      </c>
      <c r="X56" s="30">
        <v>212798</v>
      </c>
      <c r="Y56" s="68">
        <v>0</v>
      </c>
    </row>
    <row r="57" spans="1:25" ht="18.75" customHeight="1">
      <c r="A57" s="113" t="s">
        <v>368</v>
      </c>
      <c r="B57" s="31">
        <f>SUM(C57:D57)</f>
        <v>202040</v>
      </c>
      <c r="C57" s="30">
        <v>200224</v>
      </c>
      <c r="D57" s="30">
        <v>1816</v>
      </c>
      <c r="E57" s="31">
        <f>SUM(F57:G57)</f>
        <v>177330</v>
      </c>
      <c r="F57" s="30">
        <v>175062</v>
      </c>
      <c r="G57" s="30">
        <v>2268</v>
      </c>
      <c r="H57" s="31">
        <f>SUM(I57:J57)</f>
        <v>208091</v>
      </c>
      <c r="I57" s="30">
        <v>208091</v>
      </c>
      <c r="J57" s="68">
        <v>0</v>
      </c>
      <c r="K57" s="31">
        <f>SUM(L57:M57)</f>
        <v>176643</v>
      </c>
      <c r="L57" s="30">
        <v>176457</v>
      </c>
      <c r="M57" s="30">
        <v>186</v>
      </c>
      <c r="N57" s="31">
        <f>SUM(O57:P57)</f>
        <v>140018</v>
      </c>
      <c r="O57" s="30">
        <v>140018</v>
      </c>
      <c r="P57" s="68">
        <v>0</v>
      </c>
      <c r="Q57" s="31">
        <f>SUM(R57:S57)</f>
        <v>198812</v>
      </c>
      <c r="R57" s="30">
        <v>198812</v>
      </c>
      <c r="S57" s="68">
        <v>0</v>
      </c>
      <c r="T57" s="31">
        <f>SUM(U57:V57)</f>
        <v>149947</v>
      </c>
      <c r="U57" s="30">
        <v>149947</v>
      </c>
      <c r="V57" s="68">
        <v>0</v>
      </c>
      <c r="W57" s="31">
        <f>SUM(X57:Y57)</f>
        <v>220961</v>
      </c>
      <c r="X57" s="30">
        <v>220961</v>
      </c>
      <c r="Y57" s="68">
        <v>0</v>
      </c>
    </row>
    <row r="58" spans="1:25" ht="18.75" customHeight="1">
      <c r="A58" s="59"/>
      <c r="B58" s="32"/>
      <c r="C58" s="32"/>
      <c r="D58" s="32"/>
      <c r="E58" s="32"/>
      <c r="F58" s="32"/>
      <c r="G58" s="32"/>
      <c r="H58" s="32"/>
      <c r="I58" s="32"/>
      <c r="J58" s="32"/>
      <c r="K58" s="32"/>
      <c r="L58" s="32"/>
      <c r="M58" s="32"/>
      <c r="N58" s="32"/>
      <c r="O58" s="32"/>
      <c r="P58" s="32"/>
      <c r="Q58" s="32"/>
      <c r="R58" s="32"/>
      <c r="S58" s="32"/>
      <c r="T58" s="32"/>
      <c r="U58" s="32"/>
      <c r="V58" s="32"/>
      <c r="W58" s="32"/>
      <c r="X58" s="32"/>
      <c r="Y58" s="32"/>
    </row>
    <row r="59" spans="1:25" ht="18.75" customHeight="1">
      <c r="A59" s="113" t="s">
        <v>367</v>
      </c>
      <c r="B59" s="31">
        <f>SUM(C59:D59)</f>
        <v>196468</v>
      </c>
      <c r="C59" s="30">
        <v>196116</v>
      </c>
      <c r="D59" s="30">
        <v>352</v>
      </c>
      <c r="E59" s="31">
        <f>SUM(F59:G59)</f>
        <v>170055</v>
      </c>
      <c r="F59" s="30">
        <v>169787</v>
      </c>
      <c r="G59" s="30">
        <v>268</v>
      </c>
      <c r="H59" s="31">
        <f>SUM(I59:J59)</f>
        <v>203008</v>
      </c>
      <c r="I59" s="30">
        <v>202817</v>
      </c>
      <c r="J59" s="30">
        <v>191</v>
      </c>
      <c r="K59" s="31">
        <f>SUM(L59:M59)</f>
        <v>175181</v>
      </c>
      <c r="L59" s="30">
        <v>174843</v>
      </c>
      <c r="M59" s="30">
        <v>338</v>
      </c>
      <c r="N59" s="31">
        <f>SUM(O59:P59)</f>
        <v>143064</v>
      </c>
      <c r="O59" s="30">
        <v>142901</v>
      </c>
      <c r="P59" s="68">
        <v>163</v>
      </c>
      <c r="Q59" s="31">
        <f>SUM(R59:S59)</f>
        <v>184071</v>
      </c>
      <c r="R59" s="30">
        <v>183614</v>
      </c>
      <c r="S59" s="68">
        <v>457</v>
      </c>
      <c r="T59" s="31">
        <f>SUM(U59:V59)</f>
        <v>142457</v>
      </c>
      <c r="U59" s="30">
        <v>142335</v>
      </c>
      <c r="V59" s="68">
        <v>122</v>
      </c>
      <c r="W59" s="31">
        <f>SUM(X59:Y59)</f>
        <v>216327</v>
      </c>
      <c r="X59" s="30">
        <v>216098</v>
      </c>
      <c r="Y59" s="68">
        <v>229</v>
      </c>
    </row>
    <row r="60" spans="1:25" ht="18.75" customHeight="1">
      <c r="A60" s="113" t="s">
        <v>366</v>
      </c>
      <c r="B60" s="31">
        <f>SUM(C60:D60)</f>
        <v>376849</v>
      </c>
      <c r="C60" s="30">
        <v>199102</v>
      </c>
      <c r="D60" s="30">
        <v>177747</v>
      </c>
      <c r="E60" s="31">
        <f>SUM(F60:G60)</f>
        <v>258049</v>
      </c>
      <c r="F60" s="30">
        <v>174723</v>
      </c>
      <c r="G60" s="30">
        <v>83326</v>
      </c>
      <c r="H60" s="31">
        <f>SUM(I60:J60)</f>
        <v>283794</v>
      </c>
      <c r="I60" s="30">
        <v>210092</v>
      </c>
      <c r="J60" s="30">
        <v>73702</v>
      </c>
      <c r="K60" s="31">
        <f>SUM(L60:M60)</f>
        <v>252967</v>
      </c>
      <c r="L60" s="30">
        <v>180855</v>
      </c>
      <c r="M60" s="30">
        <v>72112</v>
      </c>
      <c r="N60" s="31">
        <f>SUM(O60:P60)</f>
        <v>145852</v>
      </c>
      <c r="O60" s="30">
        <v>145852</v>
      </c>
      <c r="P60" s="68">
        <v>0</v>
      </c>
      <c r="Q60" s="31">
        <f>SUM(R60:S60)</f>
        <v>223429</v>
      </c>
      <c r="R60" s="30">
        <v>188589</v>
      </c>
      <c r="S60" s="68">
        <v>34840</v>
      </c>
      <c r="T60" s="31">
        <f>SUM(U60:V60)</f>
        <v>141953</v>
      </c>
      <c r="U60" s="30">
        <v>141953</v>
      </c>
      <c r="V60" s="68">
        <v>0</v>
      </c>
      <c r="W60" s="31">
        <f>SUM(X60:Y60)</f>
        <v>355352</v>
      </c>
      <c r="X60" s="30">
        <v>214751</v>
      </c>
      <c r="Y60" s="68">
        <v>140601</v>
      </c>
    </row>
    <row r="61" spans="1:25" ht="18.75" customHeight="1">
      <c r="A61" s="113" t="s">
        <v>365</v>
      </c>
      <c r="B61" s="31">
        <f>SUM(C61:D61)</f>
        <v>291241</v>
      </c>
      <c r="C61" s="30">
        <v>199389</v>
      </c>
      <c r="D61" s="30">
        <v>91852</v>
      </c>
      <c r="E61" s="31">
        <f>SUM(F61:G61)</f>
        <v>299690</v>
      </c>
      <c r="F61" s="30">
        <v>176153</v>
      </c>
      <c r="G61" s="30">
        <v>123537</v>
      </c>
      <c r="H61" s="31">
        <f>SUM(I61:J61)</f>
        <v>339563</v>
      </c>
      <c r="I61" s="30">
        <v>215551</v>
      </c>
      <c r="J61" s="30">
        <v>124012</v>
      </c>
      <c r="K61" s="31">
        <f>SUM(L61:M61)</f>
        <v>316050</v>
      </c>
      <c r="L61" s="30">
        <v>180867</v>
      </c>
      <c r="M61" s="30">
        <v>135183</v>
      </c>
      <c r="N61" s="31">
        <f>SUM(O61:P61)</f>
        <v>215054</v>
      </c>
      <c r="O61" s="30">
        <v>146900</v>
      </c>
      <c r="P61" s="68">
        <v>68154</v>
      </c>
      <c r="Q61" s="31">
        <f>SUM(R61:S61)</f>
        <v>403602</v>
      </c>
      <c r="R61" s="30">
        <v>191303</v>
      </c>
      <c r="S61" s="68">
        <v>212299</v>
      </c>
      <c r="T61" s="31">
        <f>SUM(U61:V61)</f>
        <v>141036</v>
      </c>
      <c r="U61" s="30">
        <v>141036</v>
      </c>
      <c r="V61" s="68">
        <v>0</v>
      </c>
      <c r="W61" s="31">
        <f>SUM(X61:Y61)</f>
        <v>317550</v>
      </c>
      <c r="X61" s="30">
        <v>211026</v>
      </c>
      <c r="Y61" s="68">
        <v>106524</v>
      </c>
    </row>
    <row r="62" spans="1:25" ht="18.75" customHeight="1">
      <c r="A62" s="113" t="s">
        <v>364</v>
      </c>
      <c r="B62" s="31">
        <f>SUM(C62:D62)</f>
        <v>218979</v>
      </c>
      <c r="C62" s="30">
        <v>199626</v>
      </c>
      <c r="D62" s="30">
        <v>19353</v>
      </c>
      <c r="E62" s="31">
        <f>SUM(F62:G62)</f>
        <v>195543</v>
      </c>
      <c r="F62" s="30">
        <v>174611</v>
      </c>
      <c r="G62" s="30">
        <v>20932</v>
      </c>
      <c r="H62" s="31">
        <f>SUM(I62:J62)</f>
        <v>229146</v>
      </c>
      <c r="I62" s="30">
        <v>205997</v>
      </c>
      <c r="J62" s="30">
        <v>23149</v>
      </c>
      <c r="K62" s="31">
        <f>SUM(L62:M62)</f>
        <v>205095</v>
      </c>
      <c r="L62" s="30">
        <v>178762</v>
      </c>
      <c r="M62" s="30">
        <v>26333</v>
      </c>
      <c r="N62" s="31">
        <f>SUM(O62:P62)</f>
        <v>176031</v>
      </c>
      <c r="O62" s="30">
        <v>150184</v>
      </c>
      <c r="P62" s="68">
        <v>25847</v>
      </c>
      <c r="Q62" s="31">
        <f>SUM(R62:S62)</f>
        <v>197855</v>
      </c>
      <c r="R62" s="30">
        <v>185703</v>
      </c>
      <c r="S62" s="68">
        <v>12152</v>
      </c>
      <c r="T62" s="31">
        <f>SUM(U62:V62)</f>
        <v>236487</v>
      </c>
      <c r="U62" s="30">
        <v>142993</v>
      </c>
      <c r="V62" s="68">
        <v>93494</v>
      </c>
      <c r="W62" s="31">
        <f>SUM(X62:Y62)</f>
        <v>295549</v>
      </c>
      <c r="X62" s="30">
        <v>210116</v>
      </c>
      <c r="Y62" s="68">
        <v>85433</v>
      </c>
    </row>
    <row r="63" spans="1:25" ht="18.75" customHeight="1">
      <c r="A63" s="110"/>
      <c r="B63" s="32"/>
      <c r="C63" s="32"/>
      <c r="D63" s="32"/>
      <c r="E63" s="32"/>
      <c r="F63" s="32"/>
      <c r="G63" s="32"/>
      <c r="H63" s="32"/>
      <c r="I63" s="32"/>
      <c r="J63" s="32"/>
      <c r="K63" s="32"/>
      <c r="L63" s="32"/>
      <c r="M63" s="32"/>
      <c r="N63" s="32"/>
      <c r="O63" s="32"/>
      <c r="P63" s="32"/>
      <c r="Q63" s="32"/>
      <c r="R63" s="32"/>
      <c r="S63" s="32"/>
      <c r="T63" s="32"/>
      <c r="U63" s="32"/>
      <c r="V63" s="32"/>
      <c r="W63" s="32"/>
      <c r="X63" s="32"/>
      <c r="Y63" s="32"/>
    </row>
    <row r="64" spans="1:25" ht="18.75" customHeight="1">
      <c r="A64" s="113" t="s">
        <v>363</v>
      </c>
      <c r="B64" s="31">
        <f>SUM(C64:D64)</f>
        <v>201911</v>
      </c>
      <c r="C64" s="30">
        <v>198818</v>
      </c>
      <c r="D64" s="30">
        <v>3093</v>
      </c>
      <c r="E64" s="31">
        <f>SUM(F64:G64)</f>
        <v>178339</v>
      </c>
      <c r="F64" s="30">
        <v>175201</v>
      </c>
      <c r="G64" s="30">
        <v>3138</v>
      </c>
      <c r="H64" s="31">
        <f>SUM(I64:J64)</f>
        <v>208945</v>
      </c>
      <c r="I64" s="30">
        <v>208282</v>
      </c>
      <c r="J64" s="68">
        <v>663</v>
      </c>
      <c r="K64" s="31">
        <f>SUM(L64:M64)</f>
        <v>183514</v>
      </c>
      <c r="L64" s="30">
        <v>179744</v>
      </c>
      <c r="M64" s="30">
        <v>3770</v>
      </c>
      <c r="N64" s="31">
        <f>SUM(O64:P64)</f>
        <v>146832</v>
      </c>
      <c r="O64" s="30">
        <v>145917</v>
      </c>
      <c r="P64" s="68">
        <v>915</v>
      </c>
      <c r="Q64" s="31">
        <f>SUM(R64:S64)</f>
        <v>188158</v>
      </c>
      <c r="R64" s="30">
        <v>188158</v>
      </c>
      <c r="S64" s="68">
        <v>0</v>
      </c>
      <c r="T64" s="31">
        <f>SUM(U64:V64)</f>
        <v>145410</v>
      </c>
      <c r="U64" s="30">
        <v>145410</v>
      </c>
      <c r="V64" s="68">
        <v>0</v>
      </c>
      <c r="W64" s="31">
        <f>SUM(X64:Y64)</f>
        <v>213725</v>
      </c>
      <c r="X64" s="30">
        <v>213725</v>
      </c>
      <c r="Y64" s="68">
        <v>0</v>
      </c>
    </row>
    <row r="65" spans="1:25" ht="18.75" customHeight="1">
      <c r="A65" s="113" t="s">
        <v>362</v>
      </c>
      <c r="B65" s="31">
        <f>SUM(C65:D65)</f>
        <v>207338</v>
      </c>
      <c r="C65" s="30">
        <v>201983</v>
      </c>
      <c r="D65" s="30">
        <v>5355</v>
      </c>
      <c r="E65" s="31">
        <f>SUM(F65:G65)</f>
        <v>175317</v>
      </c>
      <c r="F65" s="30">
        <v>175136</v>
      </c>
      <c r="G65" s="30">
        <v>181</v>
      </c>
      <c r="H65" s="31">
        <f>SUM(I65:J65)</f>
        <v>210245</v>
      </c>
      <c r="I65" s="30">
        <v>210245</v>
      </c>
      <c r="J65" s="68">
        <v>0</v>
      </c>
      <c r="K65" s="31">
        <f>SUM(L65:M65)</f>
        <v>179742</v>
      </c>
      <c r="L65" s="30">
        <v>179685</v>
      </c>
      <c r="M65" s="68">
        <v>57</v>
      </c>
      <c r="N65" s="31">
        <f>SUM(O65:P65)</f>
        <v>144038</v>
      </c>
      <c r="O65" s="30">
        <v>144038</v>
      </c>
      <c r="P65" s="68">
        <v>0</v>
      </c>
      <c r="Q65" s="31">
        <f>SUM(R65:S65)</f>
        <v>188286</v>
      </c>
      <c r="R65" s="30">
        <v>188286</v>
      </c>
      <c r="S65" s="68">
        <v>0</v>
      </c>
      <c r="T65" s="31">
        <f>SUM(U65:V65)</f>
        <v>142884</v>
      </c>
      <c r="U65" s="30">
        <v>142884</v>
      </c>
      <c r="V65" s="68">
        <v>0</v>
      </c>
      <c r="W65" s="31">
        <f>SUM(X65:Y65)</f>
        <v>217518</v>
      </c>
      <c r="X65" s="30">
        <v>217518</v>
      </c>
      <c r="Y65" s="68">
        <v>0</v>
      </c>
    </row>
    <row r="66" spans="1:25" ht="18.75" customHeight="1">
      <c r="A66" s="113" t="s">
        <v>361</v>
      </c>
      <c r="B66" s="31">
        <f>SUM(C66:D66)</f>
        <v>205937</v>
      </c>
      <c r="C66" s="30">
        <v>202506</v>
      </c>
      <c r="D66" s="30">
        <v>3431</v>
      </c>
      <c r="E66" s="31">
        <f>SUM(F66:G66)</f>
        <v>181638</v>
      </c>
      <c r="F66" s="30">
        <v>176321</v>
      </c>
      <c r="G66" s="30">
        <v>5317</v>
      </c>
      <c r="H66" s="31">
        <f>SUM(I66:J66)</f>
        <v>212805</v>
      </c>
      <c r="I66" s="30">
        <v>212805</v>
      </c>
      <c r="J66" s="68">
        <v>0</v>
      </c>
      <c r="K66" s="31">
        <f>SUM(L66:M66)</f>
        <v>187815</v>
      </c>
      <c r="L66" s="30">
        <v>180483</v>
      </c>
      <c r="M66" s="68">
        <v>7332</v>
      </c>
      <c r="N66" s="31">
        <f>SUM(O66:P66)</f>
        <v>147833</v>
      </c>
      <c r="O66" s="30">
        <v>147833</v>
      </c>
      <c r="P66" s="68">
        <v>0</v>
      </c>
      <c r="Q66" s="31">
        <f>SUM(R66:S66)</f>
        <v>260158</v>
      </c>
      <c r="R66" s="68">
        <v>188539</v>
      </c>
      <c r="S66" s="68">
        <v>71619</v>
      </c>
      <c r="T66" s="31">
        <f>SUM(U66:V66)</f>
        <v>137591</v>
      </c>
      <c r="U66" s="30">
        <v>137591</v>
      </c>
      <c r="V66" s="68">
        <v>0</v>
      </c>
      <c r="W66" s="31">
        <f>SUM(X66:Y66)</f>
        <v>217846</v>
      </c>
      <c r="X66" s="30">
        <v>217846</v>
      </c>
      <c r="Y66" s="68">
        <v>0</v>
      </c>
    </row>
    <row r="67" spans="1:25" ht="18.75" customHeight="1">
      <c r="A67" s="392" t="s">
        <v>360</v>
      </c>
      <c r="B67" s="391">
        <f>SUM(C67:D67)</f>
        <v>509180</v>
      </c>
      <c r="C67" s="391">
        <v>202797</v>
      </c>
      <c r="D67" s="391">
        <v>306383</v>
      </c>
      <c r="E67" s="391">
        <f>SUM(F67:G67)</f>
        <v>399500</v>
      </c>
      <c r="F67" s="391">
        <v>175206</v>
      </c>
      <c r="G67" s="391">
        <v>224294</v>
      </c>
      <c r="H67" s="391">
        <f>SUM(I67:J67)</f>
        <v>436929</v>
      </c>
      <c r="I67" s="391">
        <v>217400</v>
      </c>
      <c r="J67" s="391">
        <v>219529</v>
      </c>
      <c r="K67" s="391">
        <f>SUM(L67:M67)</f>
        <v>412903</v>
      </c>
      <c r="L67" s="391">
        <v>178904</v>
      </c>
      <c r="M67" s="90">
        <v>233999</v>
      </c>
      <c r="N67" s="391">
        <f>SUM(O67:P67)</f>
        <v>249607</v>
      </c>
      <c r="O67" s="391">
        <v>145873</v>
      </c>
      <c r="P67" s="90">
        <v>103734</v>
      </c>
      <c r="Q67" s="391">
        <f>SUM(R67:S67)</f>
        <v>398523</v>
      </c>
      <c r="R67" s="90">
        <v>192405</v>
      </c>
      <c r="S67" s="90">
        <v>206118</v>
      </c>
      <c r="T67" s="391">
        <f>SUM(U67:V67)</f>
        <v>196741</v>
      </c>
      <c r="U67" s="391">
        <v>127229</v>
      </c>
      <c r="V67" s="90">
        <v>69512</v>
      </c>
      <c r="W67" s="391">
        <f>SUM(X67:Y67)</f>
        <v>555864</v>
      </c>
      <c r="X67" s="391">
        <v>213133</v>
      </c>
      <c r="Y67" s="90">
        <v>342731</v>
      </c>
    </row>
    <row r="68" spans="1:25" ht="18.75" customHeight="1">
      <c r="A68" s="8" t="s">
        <v>302</v>
      </c>
      <c r="C68" s="5"/>
      <c r="D68" s="5"/>
      <c r="E68" s="5"/>
      <c r="F68" s="5"/>
      <c r="G68" s="5"/>
      <c r="H68" s="5"/>
      <c r="I68" s="5"/>
      <c r="J68" s="5"/>
      <c r="K68" s="5"/>
      <c r="L68" s="5"/>
      <c r="M68" s="5"/>
      <c r="N68" s="5"/>
      <c r="O68" s="5"/>
      <c r="P68" s="5"/>
      <c r="Q68" s="5"/>
      <c r="R68" s="5"/>
      <c r="S68" s="5"/>
      <c r="T68" s="5"/>
      <c r="U68" s="5"/>
      <c r="V68" s="5"/>
      <c r="W68" s="5"/>
      <c r="X68" s="5"/>
      <c r="Y68" s="5"/>
    </row>
  </sheetData>
  <sheetProtection/>
  <mergeCells count="35">
    <mergeCell ref="A3:Y3"/>
    <mergeCell ref="W6:Y6"/>
    <mergeCell ref="K6:M6"/>
    <mergeCell ref="N6:P6"/>
    <mergeCell ref="Q6:S6"/>
    <mergeCell ref="T6:V6"/>
    <mergeCell ref="K7:K8"/>
    <mergeCell ref="N7:N8"/>
    <mergeCell ref="Q7:Q8"/>
    <mergeCell ref="T7:T8"/>
    <mergeCell ref="P7:P8"/>
    <mergeCell ref="A7:A8"/>
    <mergeCell ref="B7:B8"/>
    <mergeCell ref="E7:E8"/>
    <mergeCell ref="H7:H8"/>
    <mergeCell ref="B5:D6"/>
    <mergeCell ref="E5:G6"/>
    <mergeCell ref="H5:J6"/>
    <mergeCell ref="I7:I8"/>
    <mergeCell ref="J7:J8"/>
    <mergeCell ref="C7:C8"/>
    <mergeCell ref="D7:D8"/>
    <mergeCell ref="F7:F8"/>
    <mergeCell ref="G7:G8"/>
    <mergeCell ref="L7:L8"/>
    <mergeCell ref="M7:M8"/>
    <mergeCell ref="O7:O8"/>
    <mergeCell ref="X7:X8"/>
    <mergeCell ref="Y7:Y8"/>
    <mergeCell ref="R7:R8"/>
    <mergeCell ref="S7:S8"/>
    <mergeCell ref="U7:U8"/>
    <mergeCell ref="V7:V8"/>
    <mergeCell ref="W7:W8"/>
    <mergeCell ref="K5:Y5"/>
  </mergeCells>
  <printOptions horizontalCentered="1" verticalCentered="1"/>
  <pageMargins left="0.5118110236220472" right="0.31496062992125984" top="0.35433070866141736" bottom="0.15748031496062992" header="0" footer="0"/>
  <pageSetup horizontalDpi="600" verticalDpi="600" orientation="landscape" paperSize="8" scale="65" r:id="rId2"/>
  <drawing r:id="rId1"/>
</worksheet>
</file>

<file path=xl/worksheets/sheet7.xml><?xml version="1.0" encoding="utf-8"?>
<worksheet xmlns="http://schemas.openxmlformats.org/spreadsheetml/2006/main" xmlns:r="http://schemas.openxmlformats.org/officeDocument/2006/relationships">
  <dimension ref="A1:Y68"/>
  <sheetViews>
    <sheetView zoomScalePageLayoutView="0" workbookViewId="0" topLeftCell="N1">
      <selection activeCell="Y1" sqref="Y1"/>
    </sheetView>
  </sheetViews>
  <sheetFormatPr defaultColWidth="8.796875" defaultRowHeight="18.75" customHeight="1"/>
  <cols>
    <col min="1" max="1" width="13.09765625" style="0" customWidth="1"/>
    <col min="2" max="16384" width="10.59765625" style="0" customWidth="1"/>
  </cols>
  <sheetData>
    <row r="1" spans="1:25" ht="18.75" customHeight="1">
      <c r="A1" s="38" t="s">
        <v>413</v>
      </c>
      <c r="Y1" s="39" t="s">
        <v>414</v>
      </c>
    </row>
    <row r="3" spans="1:25" ht="18.75" customHeight="1">
      <c r="A3" s="174" t="s">
        <v>409</v>
      </c>
      <c r="B3" s="174"/>
      <c r="C3" s="174"/>
      <c r="D3" s="174"/>
      <c r="E3" s="174"/>
      <c r="F3" s="174"/>
      <c r="G3" s="174"/>
      <c r="H3" s="174"/>
      <c r="I3" s="174"/>
      <c r="J3" s="174"/>
      <c r="K3" s="174"/>
      <c r="L3" s="174"/>
      <c r="M3" s="174"/>
      <c r="N3" s="174"/>
      <c r="O3" s="174"/>
      <c r="P3" s="174"/>
      <c r="Q3" s="174"/>
      <c r="R3" s="174"/>
      <c r="S3" s="174"/>
      <c r="T3" s="174"/>
      <c r="U3" s="174"/>
      <c r="V3" s="174"/>
      <c r="W3" s="174"/>
      <c r="X3" s="174"/>
      <c r="Y3" s="174"/>
    </row>
    <row r="4" spans="1:25" ht="18.75" customHeight="1" thickBot="1">
      <c r="A4" s="4" t="s">
        <v>408</v>
      </c>
      <c r="B4" s="4"/>
      <c r="C4" s="4"/>
      <c r="D4" s="4"/>
      <c r="E4" s="4"/>
      <c r="F4" s="4"/>
      <c r="G4" s="4"/>
      <c r="H4" s="4"/>
      <c r="I4" s="4"/>
      <c r="J4" s="4"/>
      <c r="K4" s="4"/>
      <c r="L4" s="4"/>
      <c r="M4" s="4"/>
      <c r="N4" s="4"/>
      <c r="O4" s="4"/>
      <c r="P4" s="4"/>
      <c r="Q4" s="4"/>
      <c r="R4" s="4"/>
      <c r="S4" s="4"/>
      <c r="T4" s="4"/>
      <c r="U4" s="4"/>
      <c r="V4" s="4"/>
      <c r="W4" s="4"/>
      <c r="X4" s="4"/>
      <c r="Y4" s="64" t="s">
        <v>407</v>
      </c>
    </row>
    <row r="5" spans="1:25" ht="18.75" customHeight="1">
      <c r="A5" s="398" t="s">
        <v>406</v>
      </c>
      <c r="B5" s="252"/>
      <c r="C5" s="252"/>
      <c r="D5" s="252"/>
      <c r="E5" s="252"/>
      <c r="F5" s="252"/>
      <c r="G5" s="252"/>
      <c r="H5" s="252"/>
      <c r="I5" s="252"/>
      <c r="J5" s="252"/>
      <c r="K5" s="252"/>
      <c r="L5" s="252"/>
      <c r="M5" s="252"/>
      <c r="N5" s="252"/>
      <c r="O5" s="252"/>
      <c r="P5" s="248"/>
      <c r="Q5" s="195" t="s">
        <v>402</v>
      </c>
      <c r="R5" s="214"/>
      <c r="S5" s="202"/>
      <c r="T5" s="195" t="s">
        <v>401</v>
      </c>
      <c r="U5" s="214"/>
      <c r="V5" s="202"/>
      <c r="W5" s="195" t="s">
        <v>400</v>
      </c>
      <c r="X5" s="214"/>
      <c r="Y5" s="214"/>
    </row>
    <row r="6" spans="1:25" ht="18.75" customHeight="1">
      <c r="A6" s="59"/>
      <c r="B6" s="249" t="s">
        <v>392</v>
      </c>
      <c r="C6" s="250"/>
      <c r="D6" s="251"/>
      <c r="E6" s="249" t="s">
        <v>391</v>
      </c>
      <c r="F6" s="250"/>
      <c r="G6" s="251"/>
      <c r="H6" s="249" t="s">
        <v>390</v>
      </c>
      <c r="I6" s="250"/>
      <c r="J6" s="251"/>
      <c r="K6" s="249" t="s">
        <v>389</v>
      </c>
      <c r="L6" s="250"/>
      <c r="M6" s="251"/>
      <c r="N6" s="249" t="s">
        <v>388</v>
      </c>
      <c r="O6" s="250"/>
      <c r="P6" s="251"/>
      <c r="Q6" s="197"/>
      <c r="R6" s="205"/>
      <c r="S6" s="206"/>
      <c r="T6" s="197"/>
      <c r="U6" s="205"/>
      <c r="V6" s="206"/>
      <c r="W6" s="197"/>
      <c r="X6" s="205"/>
      <c r="Y6" s="205"/>
    </row>
    <row r="7" spans="1:25" ht="18.75" customHeight="1">
      <c r="A7" s="396" t="s">
        <v>382</v>
      </c>
      <c r="B7" s="395" t="s">
        <v>380</v>
      </c>
      <c r="C7" s="244" t="s">
        <v>379</v>
      </c>
      <c r="D7" s="244" t="s">
        <v>378</v>
      </c>
      <c r="E7" s="395" t="s">
        <v>380</v>
      </c>
      <c r="F7" s="244" t="s">
        <v>379</v>
      </c>
      <c r="G7" s="244" t="s">
        <v>378</v>
      </c>
      <c r="H7" s="395" t="s">
        <v>380</v>
      </c>
      <c r="I7" s="244" t="s">
        <v>379</v>
      </c>
      <c r="J7" s="244" t="s">
        <v>378</v>
      </c>
      <c r="K7" s="395" t="s">
        <v>380</v>
      </c>
      <c r="L7" s="244" t="s">
        <v>379</v>
      </c>
      <c r="M7" s="244" t="s">
        <v>378</v>
      </c>
      <c r="N7" s="395" t="s">
        <v>380</v>
      </c>
      <c r="O7" s="244" t="s">
        <v>379</v>
      </c>
      <c r="P7" s="244" t="s">
        <v>378</v>
      </c>
      <c r="Q7" s="395" t="s">
        <v>380</v>
      </c>
      <c r="R7" s="244" t="s">
        <v>379</v>
      </c>
      <c r="S7" s="244" t="s">
        <v>378</v>
      </c>
      <c r="T7" s="395" t="s">
        <v>380</v>
      </c>
      <c r="U7" s="244" t="s">
        <v>379</v>
      </c>
      <c r="V7" s="244" t="s">
        <v>378</v>
      </c>
      <c r="W7" s="395" t="s">
        <v>380</v>
      </c>
      <c r="X7" s="244" t="s">
        <v>379</v>
      </c>
      <c r="Y7" s="253" t="s">
        <v>378</v>
      </c>
    </row>
    <row r="8" spans="1:25" ht="18.75" customHeight="1">
      <c r="A8" s="394"/>
      <c r="B8" s="200"/>
      <c r="C8" s="210"/>
      <c r="D8" s="210"/>
      <c r="E8" s="200"/>
      <c r="F8" s="210"/>
      <c r="G8" s="210"/>
      <c r="H8" s="200"/>
      <c r="I8" s="210"/>
      <c r="J8" s="210"/>
      <c r="K8" s="200"/>
      <c r="L8" s="210"/>
      <c r="M8" s="210"/>
      <c r="N8" s="200"/>
      <c r="O8" s="210"/>
      <c r="P8" s="210"/>
      <c r="Q8" s="200"/>
      <c r="R8" s="210"/>
      <c r="S8" s="210"/>
      <c r="T8" s="200"/>
      <c r="U8" s="210"/>
      <c r="V8" s="210"/>
      <c r="W8" s="200"/>
      <c r="X8" s="210"/>
      <c r="Y8" s="197"/>
    </row>
    <row r="9" spans="1:25" ht="18.75" customHeight="1">
      <c r="A9" s="36" t="s">
        <v>377</v>
      </c>
      <c r="B9" s="4"/>
      <c r="C9" s="4"/>
      <c r="D9" s="4"/>
      <c r="E9" s="4"/>
      <c r="F9" s="4"/>
      <c r="G9" s="4"/>
      <c r="H9" s="4"/>
      <c r="I9" s="4"/>
      <c r="J9" s="4"/>
      <c r="K9" s="4"/>
      <c r="L9" s="4"/>
      <c r="M9" s="4"/>
      <c r="N9" s="4"/>
      <c r="O9" s="4"/>
      <c r="P9" s="4"/>
      <c r="Q9" s="4"/>
      <c r="R9" s="4"/>
      <c r="S9" s="4"/>
      <c r="T9" s="4"/>
      <c r="U9" s="4"/>
      <c r="V9" s="4"/>
      <c r="W9" s="4"/>
      <c r="X9" s="4"/>
      <c r="Y9" s="4"/>
    </row>
    <row r="10" spans="1:25" ht="18.75" customHeight="1">
      <c r="A10" s="59" t="s">
        <v>373</v>
      </c>
      <c r="B10" s="31">
        <f>SUM(C10:D10)</f>
        <v>311581</v>
      </c>
      <c r="C10" s="30">
        <v>238650</v>
      </c>
      <c r="D10" s="30">
        <v>72931</v>
      </c>
      <c r="E10" s="31">
        <f>SUM(F10:G10)</f>
        <v>300530</v>
      </c>
      <c r="F10" s="30">
        <v>242720</v>
      </c>
      <c r="G10" s="30">
        <v>57810</v>
      </c>
      <c r="H10" s="31">
        <f>SUM(I10:J10)</f>
        <v>429226</v>
      </c>
      <c r="I10" s="30">
        <v>331716</v>
      </c>
      <c r="J10" s="30">
        <v>97510</v>
      </c>
      <c r="K10" s="31">
        <f>SUM(L10:M10)</f>
        <v>334876</v>
      </c>
      <c r="L10" s="30">
        <v>252309</v>
      </c>
      <c r="M10" s="30">
        <v>82567</v>
      </c>
      <c r="N10" s="31">
        <f>SUM(O10:P10)</f>
        <v>382951</v>
      </c>
      <c r="O10" s="30">
        <v>291057</v>
      </c>
      <c r="P10" s="30">
        <v>91894</v>
      </c>
      <c r="Q10" s="93" t="s">
        <v>303</v>
      </c>
      <c r="R10" s="93" t="s">
        <v>303</v>
      </c>
      <c r="S10" s="93" t="s">
        <v>303</v>
      </c>
      <c r="T10" s="31">
        <f>SUM(U10:V10)</f>
        <v>453875</v>
      </c>
      <c r="U10" s="30">
        <v>338325</v>
      </c>
      <c r="V10" s="30">
        <v>115550</v>
      </c>
      <c r="W10" s="31">
        <f>SUM(X10:Y10)</f>
        <v>333191</v>
      </c>
      <c r="X10" s="30">
        <v>260012</v>
      </c>
      <c r="Y10" s="30">
        <v>73179</v>
      </c>
    </row>
    <row r="11" spans="1:25" ht="18.75" customHeight="1">
      <c r="A11" s="126" t="s">
        <v>372</v>
      </c>
      <c r="B11" s="31">
        <f>SUM(C11:D11)</f>
        <v>313722</v>
      </c>
      <c r="C11" s="31">
        <v>243475</v>
      </c>
      <c r="D11" s="31">
        <v>70247</v>
      </c>
      <c r="E11" s="31">
        <f>SUM(F11:G11)</f>
        <v>300414</v>
      </c>
      <c r="F11" s="31">
        <v>251753</v>
      </c>
      <c r="G11" s="31">
        <v>48661</v>
      </c>
      <c r="H11" s="31">
        <f>SUM(I11:J11)</f>
        <v>420245</v>
      </c>
      <c r="I11" s="31">
        <v>325202</v>
      </c>
      <c r="J11" s="31">
        <v>95043</v>
      </c>
      <c r="K11" s="31">
        <f>SUM(L11:M11)</f>
        <v>337272</v>
      </c>
      <c r="L11" s="31">
        <v>256263</v>
      </c>
      <c r="M11" s="31">
        <v>81009</v>
      </c>
      <c r="N11" s="31">
        <f>SUM(O11:P11)</f>
        <v>368918</v>
      </c>
      <c r="O11" s="31">
        <v>284360</v>
      </c>
      <c r="P11" s="31">
        <v>84558</v>
      </c>
      <c r="Q11" s="93" t="s">
        <v>303</v>
      </c>
      <c r="R11" s="93" t="s">
        <v>303</v>
      </c>
      <c r="S11" s="93" t="s">
        <v>303</v>
      </c>
      <c r="T11" s="31">
        <f>SUM(U11:V11)</f>
        <v>453683</v>
      </c>
      <c r="U11" s="31">
        <v>334696</v>
      </c>
      <c r="V11" s="31">
        <v>118987</v>
      </c>
      <c r="W11" s="31">
        <f>SUM(X11:Y11)</f>
        <v>311248</v>
      </c>
      <c r="X11" s="31">
        <v>252820</v>
      </c>
      <c r="Y11" s="31">
        <v>58428</v>
      </c>
    </row>
    <row r="12" spans="1:25" ht="18.75" customHeight="1">
      <c r="A12" s="37" t="s">
        <v>376</v>
      </c>
      <c r="B12" s="22">
        <f>SUM(C12:D12)</f>
        <v>301476</v>
      </c>
      <c r="C12" s="22">
        <v>240822</v>
      </c>
      <c r="D12" s="22">
        <v>60654</v>
      </c>
      <c r="E12" s="22">
        <f>SUM(F12:G12)</f>
        <v>338449</v>
      </c>
      <c r="F12" s="22">
        <v>285072</v>
      </c>
      <c r="G12" s="22">
        <v>53377</v>
      </c>
      <c r="H12" s="22">
        <f>SUM(I12:J12)</f>
        <v>411852</v>
      </c>
      <c r="I12" s="22">
        <v>323561</v>
      </c>
      <c r="J12" s="22">
        <v>88291</v>
      </c>
      <c r="K12" s="22">
        <f>SUM(L12:M12)</f>
        <v>360686</v>
      </c>
      <c r="L12" s="22">
        <v>277155</v>
      </c>
      <c r="M12" s="22">
        <v>83531</v>
      </c>
      <c r="N12" s="22">
        <f>SUM(O12:P12)</f>
        <v>355182</v>
      </c>
      <c r="O12" s="22">
        <v>283108</v>
      </c>
      <c r="P12" s="22">
        <v>72074</v>
      </c>
      <c r="Q12" s="161" t="s">
        <v>303</v>
      </c>
      <c r="R12" s="161" t="s">
        <v>303</v>
      </c>
      <c r="S12" s="161" t="s">
        <v>303</v>
      </c>
      <c r="T12" s="22">
        <f>SUM(U12:V12)</f>
        <v>394646</v>
      </c>
      <c r="U12" s="22">
        <v>316838</v>
      </c>
      <c r="V12" s="22">
        <v>77808</v>
      </c>
      <c r="W12" s="22">
        <f>SUM(X12:Y12)</f>
        <v>331758</v>
      </c>
      <c r="X12" s="22">
        <v>259756</v>
      </c>
      <c r="Y12" s="22">
        <v>72002</v>
      </c>
    </row>
    <row r="13" spans="1:25" ht="18.75" customHeight="1">
      <c r="A13" s="59"/>
      <c r="B13" s="32"/>
      <c r="C13" s="32"/>
      <c r="D13" s="32"/>
      <c r="E13" s="32"/>
      <c r="F13" s="32"/>
      <c r="G13" s="32"/>
      <c r="H13" s="32"/>
      <c r="I13" s="32"/>
      <c r="J13" s="32"/>
      <c r="K13" s="32"/>
      <c r="L13" s="32"/>
      <c r="M13" s="32"/>
      <c r="N13" s="32"/>
      <c r="O13" s="32"/>
      <c r="P13" s="32"/>
      <c r="Q13" s="93"/>
      <c r="R13" s="93"/>
      <c r="S13" s="93"/>
      <c r="T13" s="32"/>
      <c r="U13" s="32"/>
      <c r="V13" s="32"/>
      <c r="W13" s="32"/>
      <c r="X13" s="32"/>
      <c r="Y13" s="32"/>
    </row>
    <row r="14" spans="1:25" ht="18.75" customHeight="1">
      <c r="A14" s="59" t="s">
        <v>315</v>
      </c>
      <c r="B14" s="31">
        <f>SUM(C14:D14)</f>
        <v>229431</v>
      </c>
      <c r="C14" s="30">
        <v>229431</v>
      </c>
      <c r="D14" s="68">
        <v>0</v>
      </c>
      <c r="E14" s="31">
        <f>SUM(F14:G14)</f>
        <v>276982</v>
      </c>
      <c r="F14" s="30">
        <v>276982</v>
      </c>
      <c r="G14" s="68">
        <v>0</v>
      </c>
      <c r="H14" s="31">
        <f>SUM(I14:J14)</f>
        <v>318210</v>
      </c>
      <c r="I14" s="30">
        <v>318210</v>
      </c>
      <c r="J14" s="68">
        <v>0</v>
      </c>
      <c r="K14" s="31">
        <f>SUM(L14:M14)</f>
        <v>269113</v>
      </c>
      <c r="L14" s="30">
        <v>267761</v>
      </c>
      <c r="M14" s="30">
        <v>1352</v>
      </c>
      <c r="N14" s="31">
        <f>SUM(O14:P14)</f>
        <v>286601</v>
      </c>
      <c r="O14" s="30">
        <v>273151</v>
      </c>
      <c r="P14" s="68">
        <v>13450</v>
      </c>
      <c r="Q14" s="93" t="s">
        <v>303</v>
      </c>
      <c r="R14" s="93" t="s">
        <v>303</v>
      </c>
      <c r="S14" s="93" t="s">
        <v>303</v>
      </c>
      <c r="T14" s="31">
        <f>SUM(U14:V14)</f>
        <v>343508</v>
      </c>
      <c r="U14" s="30">
        <v>306115</v>
      </c>
      <c r="V14" s="30">
        <v>37393</v>
      </c>
      <c r="W14" s="31">
        <f>SUM(X14:Y14)</f>
        <v>261912</v>
      </c>
      <c r="X14" s="30">
        <v>259132</v>
      </c>
      <c r="Y14" s="30">
        <v>2780</v>
      </c>
    </row>
    <row r="15" spans="1:25" ht="18.75" customHeight="1">
      <c r="A15" s="113" t="s">
        <v>375</v>
      </c>
      <c r="B15" s="31">
        <f>SUM(C15:D15)</f>
        <v>227987</v>
      </c>
      <c r="C15" s="30">
        <v>227987</v>
      </c>
      <c r="D15" s="68">
        <v>0</v>
      </c>
      <c r="E15" s="31">
        <f>SUM(F15:G15)</f>
        <v>368035</v>
      </c>
      <c r="F15" s="30">
        <v>293873</v>
      </c>
      <c r="G15" s="68">
        <v>74162</v>
      </c>
      <c r="H15" s="31">
        <f>SUM(I15:J15)</f>
        <v>320809</v>
      </c>
      <c r="I15" s="30">
        <v>320809</v>
      </c>
      <c r="J15" s="68">
        <v>0</v>
      </c>
      <c r="K15" s="31">
        <f>SUM(L15:M15)</f>
        <v>306886</v>
      </c>
      <c r="L15" s="30">
        <v>272586</v>
      </c>
      <c r="M15" s="68">
        <v>34300</v>
      </c>
      <c r="N15" s="31">
        <f>SUM(O15:P15)</f>
        <v>283440</v>
      </c>
      <c r="O15" s="30">
        <v>283350</v>
      </c>
      <c r="P15" s="68">
        <v>90</v>
      </c>
      <c r="Q15" s="93" t="s">
        <v>303</v>
      </c>
      <c r="R15" s="93" t="s">
        <v>303</v>
      </c>
      <c r="S15" s="93" t="s">
        <v>303</v>
      </c>
      <c r="T15" s="31">
        <f>SUM(U15:V15)</f>
        <v>304174</v>
      </c>
      <c r="U15" s="30">
        <v>303059</v>
      </c>
      <c r="V15" s="30">
        <v>1115</v>
      </c>
      <c r="W15" s="31">
        <f>SUM(X15:Y15)</f>
        <v>256739</v>
      </c>
      <c r="X15" s="30">
        <v>256601</v>
      </c>
      <c r="Y15" s="68">
        <v>138</v>
      </c>
    </row>
    <row r="16" spans="1:25" ht="18.75" customHeight="1">
      <c r="A16" s="113" t="s">
        <v>369</v>
      </c>
      <c r="B16" s="31">
        <f>SUM(C16:D16)</f>
        <v>231292</v>
      </c>
      <c r="C16" s="30">
        <v>231292</v>
      </c>
      <c r="D16" s="68">
        <v>0</v>
      </c>
      <c r="E16" s="31">
        <f>SUM(F16:G16)</f>
        <v>284512</v>
      </c>
      <c r="F16" s="30">
        <v>284512</v>
      </c>
      <c r="G16" s="68">
        <v>0</v>
      </c>
      <c r="H16" s="31">
        <f>SUM(I16:J16)</f>
        <v>324116</v>
      </c>
      <c r="I16" s="30">
        <v>324116</v>
      </c>
      <c r="J16" s="68">
        <v>0</v>
      </c>
      <c r="K16" s="31">
        <f>SUM(L16:M16)</f>
        <v>274637</v>
      </c>
      <c r="L16" s="30">
        <v>274002</v>
      </c>
      <c r="M16" s="30">
        <v>635</v>
      </c>
      <c r="N16" s="31">
        <f>SUM(O16:P16)</f>
        <v>294456</v>
      </c>
      <c r="O16" s="30">
        <v>285787</v>
      </c>
      <c r="P16" s="68">
        <v>8669</v>
      </c>
      <c r="Q16" s="93" t="s">
        <v>303</v>
      </c>
      <c r="R16" s="93" t="s">
        <v>303</v>
      </c>
      <c r="S16" s="93" t="s">
        <v>303</v>
      </c>
      <c r="T16" s="31">
        <f>SUM(U16:V16)</f>
        <v>336843</v>
      </c>
      <c r="U16" s="30">
        <v>315659</v>
      </c>
      <c r="V16" s="30">
        <v>21184</v>
      </c>
      <c r="W16" s="31">
        <f>SUM(X16:Y16)</f>
        <v>286942</v>
      </c>
      <c r="X16" s="30">
        <v>264183</v>
      </c>
      <c r="Y16" s="68">
        <v>22759</v>
      </c>
    </row>
    <row r="17" spans="1:25" ht="18.75" customHeight="1">
      <c r="A17" s="113" t="s">
        <v>368</v>
      </c>
      <c r="B17" s="31">
        <f>SUM(C17:D17)</f>
        <v>236460</v>
      </c>
      <c r="C17" s="30">
        <v>236460</v>
      </c>
      <c r="D17" s="68">
        <v>0</v>
      </c>
      <c r="E17" s="31">
        <f>SUM(F17:G17)</f>
        <v>282207</v>
      </c>
      <c r="F17" s="30">
        <v>282207</v>
      </c>
      <c r="G17" s="68">
        <v>0</v>
      </c>
      <c r="H17" s="31">
        <f>SUM(I17:J17)</f>
        <v>321476</v>
      </c>
      <c r="I17" s="30">
        <v>321476</v>
      </c>
      <c r="J17" s="68">
        <v>0</v>
      </c>
      <c r="K17" s="31">
        <f>SUM(L17:M17)</f>
        <v>275284</v>
      </c>
      <c r="L17" s="30">
        <v>274370</v>
      </c>
      <c r="M17" s="30">
        <v>914</v>
      </c>
      <c r="N17" s="31">
        <f>SUM(O17:P17)</f>
        <v>284578</v>
      </c>
      <c r="O17" s="30">
        <v>284162</v>
      </c>
      <c r="P17" s="68">
        <v>416</v>
      </c>
      <c r="Q17" s="93" t="s">
        <v>303</v>
      </c>
      <c r="R17" s="93" t="s">
        <v>303</v>
      </c>
      <c r="S17" s="93" t="s">
        <v>303</v>
      </c>
      <c r="T17" s="31">
        <f>SUM(U17:V17)</f>
        <v>302542</v>
      </c>
      <c r="U17" s="30">
        <v>302233</v>
      </c>
      <c r="V17" s="30">
        <v>309</v>
      </c>
      <c r="W17" s="31">
        <f>SUM(X17:Y17)</f>
        <v>266965</v>
      </c>
      <c r="X17" s="30">
        <v>262032</v>
      </c>
      <c r="Y17" s="68">
        <v>4933</v>
      </c>
    </row>
    <row r="18" spans="1:25" ht="18.75" customHeight="1">
      <c r="A18" s="59"/>
      <c r="B18" s="32"/>
      <c r="C18" s="32"/>
      <c r="D18" s="32"/>
      <c r="E18" s="32"/>
      <c r="F18" s="32"/>
      <c r="G18" s="32"/>
      <c r="H18" s="32"/>
      <c r="I18" s="32"/>
      <c r="J18" s="32"/>
      <c r="K18" s="32"/>
      <c r="L18" s="32"/>
      <c r="M18" s="32"/>
      <c r="N18" s="32"/>
      <c r="O18" s="32"/>
      <c r="P18" s="32"/>
      <c r="Q18" s="93"/>
      <c r="R18" s="93"/>
      <c r="S18" s="93"/>
      <c r="T18" s="32"/>
      <c r="U18" s="32"/>
      <c r="V18" s="32"/>
      <c r="W18" s="32"/>
      <c r="X18" s="32"/>
      <c r="Y18" s="32"/>
    </row>
    <row r="19" spans="1:25" ht="18.75" customHeight="1">
      <c r="A19" s="113" t="s">
        <v>367</v>
      </c>
      <c r="B19" s="31">
        <f>SUM(C19:D19)</f>
        <v>238925</v>
      </c>
      <c r="C19" s="30">
        <v>238925</v>
      </c>
      <c r="D19" s="68">
        <v>0</v>
      </c>
      <c r="E19" s="31">
        <f>SUM(F19:G19)</f>
        <v>267242</v>
      </c>
      <c r="F19" s="30">
        <v>267242</v>
      </c>
      <c r="G19" s="68">
        <v>0</v>
      </c>
      <c r="H19" s="31">
        <f>SUM(I19:J19)</f>
        <v>322257</v>
      </c>
      <c r="I19" s="30">
        <v>321320</v>
      </c>
      <c r="J19" s="68">
        <v>937</v>
      </c>
      <c r="K19" s="31">
        <f>SUM(L19:M19)</f>
        <v>273817</v>
      </c>
      <c r="L19" s="30">
        <v>273268</v>
      </c>
      <c r="M19" s="30">
        <v>549</v>
      </c>
      <c r="N19" s="31">
        <f>SUM(O19:P19)</f>
        <v>277781</v>
      </c>
      <c r="O19" s="30">
        <v>277243</v>
      </c>
      <c r="P19" s="30">
        <v>538</v>
      </c>
      <c r="Q19" s="93" t="s">
        <v>303</v>
      </c>
      <c r="R19" s="93" t="s">
        <v>303</v>
      </c>
      <c r="S19" s="93" t="s">
        <v>303</v>
      </c>
      <c r="T19" s="31">
        <f>SUM(U19:V19)</f>
        <v>298064</v>
      </c>
      <c r="U19" s="30">
        <v>298020</v>
      </c>
      <c r="V19" s="30">
        <v>44</v>
      </c>
      <c r="W19" s="31">
        <f>SUM(X19:Y19)</f>
        <v>249975</v>
      </c>
      <c r="X19" s="30">
        <v>249919</v>
      </c>
      <c r="Y19" s="30">
        <v>56</v>
      </c>
    </row>
    <row r="20" spans="1:25" ht="18.75" customHeight="1">
      <c r="A20" s="113" t="s">
        <v>366</v>
      </c>
      <c r="B20" s="31">
        <f>SUM(C20:D20)</f>
        <v>242386</v>
      </c>
      <c r="C20" s="30">
        <v>242386</v>
      </c>
      <c r="D20" s="68">
        <v>0</v>
      </c>
      <c r="E20" s="31">
        <f>SUM(F20:G20)</f>
        <v>275818</v>
      </c>
      <c r="F20" s="30">
        <v>273100</v>
      </c>
      <c r="G20" s="68">
        <v>2718</v>
      </c>
      <c r="H20" s="31">
        <f>SUM(I20:J20)</f>
        <v>512110</v>
      </c>
      <c r="I20" s="30">
        <v>323576</v>
      </c>
      <c r="J20" s="68">
        <v>188534</v>
      </c>
      <c r="K20" s="31">
        <f>SUM(L20:M20)</f>
        <v>503339</v>
      </c>
      <c r="L20" s="30">
        <v>279068</v>
      </c>
      <c r="M20" s="30">
        <v>224271</v>
      </c>
      <c r="N20" s="31">
        <f>SUM(O20:P20)</f>
        <v>408357</v>
      </c>
      <c r="O20" s="30">
        <v>283327</v>
      </c>
      <c r="P20" s="30">
        <v>125030</v>
      </c>
      <c r="Q20" s="93" t="s">
        <v>303</v>
      </c>
      <c r="R20" s="93" t="s">
        <v>303</v>
      </c>
      <c r="S20" s="93" t="s">
        <v>303</v>
      </c>
      <c r="T20" s="31">
        <f>SUM(U20:V20)</f>
        <v>576568</v>
      </c>
      <c r="U20" s="30">
        <v>303249</v>
      </c>
      <c r="V20" s="30">
        <v>273319</v>
      </c>
      <c r="W20" s="31">
        <f>SUM(X20:Y20)</f>
        <v>409001</v>
      </c>
      <c r="X20" s="30">
        <v>256090</v>
      </c>
      <c r="Y20" s="30">
        <v>152911</v>
      </c>
    </row>
    <row r="21" spans="1:25" ht="18.75" customHeight="1">
      <c r="A21" s="113" t="s">
        <v>365</v>
      </c>
      <c r="B21" s="31">
        <f>SUM(C21:D21)</f>
        <v>578253</v>
      </c>
      <c r="C21" s="30">
        <v>244002</v>
      </c>
      <c r="D21" s="68">
        <v>334251</v>
      </c>
      <c r="E21" s="31">
        <f>SUM(F21:G21)</f>
        <v>512034</v>
      </c>
      <c r="F21" s="30">
        <v>283782</v>
      </c>
      <c r="G21" s="68">
        <v>228252</v>
      </c>
      <c r="H21" s="31">
        <f>SUM(I21:J21)</f>
        <v>624802</v>
      </c>
      <c r="I21" s="30">
        <v>321799</v>
      </c>
      <c r="J21" s="68">
        <v>303003</v>
      </c>
      <c r="K21" s="31">
        <f>SUM(L21:M21)</f>
        <v>528009</v>
      </c>
      <c r="L21" s="30">
        <v>278681</v>
      </c>
      <c r="M21" s="30">
        <v>249328</v>
      </c>
      <c r="N21" s="31">
        <f>SUM(O21:P21)</f>
        <v>526778</v>
      </c>
      <c r="O21" s="30">
        <v>282470</v>
      </c>
      <c r="P21" s="30">
        <v>244308</v>
      </c>
      <c r="Q21" s="93" t="s">
        <v>303</v>
      </c>
      <c r="R21" s="93" t="s">
        <v>303</v>
      </c>
      <c r="S21" s="93" t="s">
        <v>303</v>
      </c>
      <c r="T21" s="31">
        <f>SUM(U21:V21)</f>
        <v>490261</v>
      </c>
      <c r="U21" s="30">
        <v>325798</v>
      </c>
      <c r="V21" s="30">
        <v>164463</v>
      </c>
      <c r="W21" s="31">
        <f>SUM(X21:Y21)</f>
        <v>493501</v>
      </c>
      <c r="X21" s="30">
        <v>259313</v>
      </c>
      <c r="Y21" s="30">
        <v>234188</v>
      </c>
    </row>
    <row r="22" spans="1:25" ht="18.75" customHeight="1">
      <c r="A22" s="113" t="s">
        <v>364</v>
      </c>
      <c r="B22" s="31">
        <f>SUM(C22:D22)</f>
        <v>262954</v>
      </c>
      <c r="C22" s="30">
        <v>245655</v>
      </c>
      <c r="D22" s="68">
        <v>17299</v>
      </c>
      <c r="E22" s="31">
        <f>SUM(F22:G22)</f>
        <v>297386</v>
      </c>
      <c r="F22" s="30">
        <v>275427</v>
      </c>
      <c r="G22" s="68">
        <v>21959</v>
      </c>
      <c r="H22" s="31">
        <f>SUM(I22:J22)</f>
        <v>344475</v>
      </c>
      <c r="I22" s="30">
        <v>319063</v>
      </c>
      <c r="J22" s="68">
        <v>25412</v>
      </c>
      <c r="K22" s="31">
        <f>SUM(L22:M22)</f>
        <v>279879</v>
      </c>
      <c r="L22" s="30">
        <v>277919</v>
      </c>
      <c r="M22" s="30">
        <v>1960</v>
      </c>
      <c r="N22" s="31">
        <f>SUM(O22:P22)</f>
        <v>305547</v>
      </c>
      <c r="O22" s="30">
        <v>278669</v>
      </c>
      <c r="P22" s="30">
        <v>26878</v>
      </c>
      <c r="Q22" s="93" t="s">
        <v>303</v>
      </c>
      <c r="R22" s="93" t="s">
        <v>303</v>
      </c>
      <c r="S22" s="93" t="s">
        <v>303</v>
      </c>
      <c r="T22" s="31">
        <f>SUM(U22:V22)</f>
        <v>321989</v>
      </c>
      <c r="U22" s="30">
        <v>320804</v>
      </c>
      <c r="V22" s="30">
        <v>1185</v>
      </c>
      <c r="W22" s="31">
        <f>SUM(X22:Y22)</f>
        <v>282863</v>
      </c>
      <c r="X22" s="30">
        <v>262426</v>
      </c>
      <c r="Y22" s="30">
        <v>20437</v>
      </c>
    </row>
    <row r="23" spans="1:25" ht="18.75" customHeight="1">
      <c r="A23" s="110"/>
      <c r="B23" s="32"/>
      <c r="C23" s="32"/>
      <c r="D23" s="32"/>
      <c r="E23" s="32"/>
      <c r="F23" s="32"/>
      <c r="G23" s="32"/>
      <c r="H23" s="32"/>
      <c r="I23" s="32"/>
      <c r="J23" s="32"/>
      <c r="K23" s="32"/>
      <c r="L23" s="32"/>
      <c r="M23" s="32"/>
      <c r="N23" s="32"/>
      <c r="O23" s="32"/>
      <c r="P23" s="32"/>
      <c r="Q23" s="93"/>
      <c r="R23" s="93"/>
      <c r="S23" s="93"/>
      <c r="T23" s="32"/>
      <c r="U23" s="32"/>
      <c r="V23" s="32"/>
      <c r="W23" s="32"/>
      <c r="X23" s="32"/>
      <c r="Y23" s="32"/>
    </row>
    <row r="24" spans="1:25" ht="18.75" customHeight="1">
      <c r="A24" s="113" t="s">
        <v>363</v>
      </c>
      <c r="B24" s="31">
        <f>SUM(C24:D24)</f>
        <v>247471</v>
      </c>
      <c r="C24" s="30">
        <v>247471</v>
      </c>
      <c r="D24" s="68">
        <v>0</v>
      </c>
      <c r="E24" s="31">
        <f>SUM(F24:G24)</f>
        <v>281621</v>
      </c>
      <c r="F24" s="30">
        <v>281621</v>
      </c>
      <c r="G24" s="68">
        <v>0</v>
      </c>
      <c r="H24" s="31">
        <f>SUM(I24:J24)</f>
        <v>326359</v>
      </c>
      <c r="I24" s="30">
        <v>326359</v>
      </c>
      <c r="J24" s="68">
        <v>0</v>
      </c>
      <c r="K24" s="31">
        <f>SUM(L24:M24)</f>
        <v>279717</v>
      </c>
      <c r="L24" s="30">
        <v>279041</v>
      </c>
      <c r="M24" s="30">
        <v>676</v>
      </c>
      <c r="N24" s="31">
        <f>SUM(O24:P24)</f>
        <v>311327</v>
      </c>
      <c r="O24" s="30">
        <v>284347</v>
      </c>
      <c r="P24" s="30">
        <v>26980</v>
      </c>
      <c r="Q24" s="93" t="s">
        <v>303</v>
      </c>
      <c r="R24" s="93" t="s">
        <v>303</v>
      </c>
      <c r="S24" s="93" t="s">
        <v>303</v>
      </c>
      <c r="T24" s="31">
        <f>SUM(U24:V24)</f>
        <v>331352</v>
      </c>
      <c r="U24" s="30">
        <v>326167</v>
      </c>
      <c r="V24" s="30">
        <v>5185</v>
      </c>
      <c r="W24" s="31">
        <f>SUM(X24:Y24)</f>
        <v>265125</v>
      </c>
      <c r="X24" s="30">
        <v>263366</v>
      </c>
      <c r="Y24" s="68">
        <v>1759</v>
      </c>
    </row>
    <row r="25" spans="1:25" ht="18.75" customHeight="1">
      <c r="A25" s="113" t="s">
        <v>374</v>
      </c>
      <c r="B25" s="31">
        <f>SUM(C25:D25)</f>
        <v>249570</v>
      </c>
      <c r="C25" s="30">
        <v>249570</v>
      </c>
      <c r="D25" s="68">
        <v>0</v>
      </c>
      <c r="E25" s="31">
        <f>SUM(F25:G25)</f>
        <v>298039</v>
      </c>
      <c r="F25" s="30">
        <v>298039</v>
      </c>
      <c r="G25" s="68">
        <v>0</v>
      </c>
      <c r="H25" s="31">
        <f>SUM(I25:J25)</f>
        <v>326655</v>
      </c>
      <c r="I25" s="30">
        <v>326655</v>
      </c>
      <c r="J25" s="68">
        <v>0</v>
      </c>
      <c r="K25" s="31">
        <f>SUM(L25:M25)</f>
        <v>284073</v>
      </c>
      <c r="L25" s="30">
        <v>283609</v>
      </c>
      <c r="M25" s="30">
        <v>464</v>
      </c>
      <c r="N25" s="31">
        <f>SUM(O25:P25)</f>
        <v>285684</v>
      </c>
      <c r="O25" s="30">
        <v>285555</v>
      </c>
      <c r="P25" s="68">
        <v>129</v>
      </c>
      <c r="Q25" s="93" t="s">
        <v>303</v>
      </c>
      <c r="R25" s="93" t="s">
        <v>303</v>
      </c>
      <c r="S25" s="93" t="s">
        <v>303</v>
      </c>
      <c r="T25" s="31">
        <f>SUM(U25:V25)</f>
        <v>335993</v>
      </c>
      <c r="U25" s="30">
        <v>334224</v>
      </c>
      <c r="V25" s="30">
        <v>1769</v>
      </c>
      <c r="W25" s="31">
        <f>SUM(X25:Y25)</f>
        <v>261856</v>
      </c>
      <c r="X25" s="30">
        <v>261168</v>
      </c>
      <c r="Y25" s="30">
        <v>688</v>
      </c>
    </row>
    <row r="26" spans="1:25" ht="18.75" customHeight="1">
      <c r="A26" s="113" t="s">
        <v>361</v>
      </c>
      <c r="B26" s="31">
        <f>SUM(C26:D26)</f>
        <v>249807</v>
      </c>
      <c r="C26" s="30">
        <v>249807</v>
      </c>
      <c r="D26" s="68">
        <v>0</v>
      </c>
      <c r="E26" s="31">
        <f>SUM(F26:G26)</f>
        <v>303793</v>
      </c>
      <c r="F26" s="30">
        <v>303793</v>
      </c>
      <c r="G26" s="68">
        <v>0</v>
      </c>
      <c r="H26" s="31">
        <f>SUM(I26:J26)</f>
        <v>400232</v>
      </c>
      <c r="I26" s="30">
        <v>329735</v>
      </c>
      <c r="J26" s="68">
        <v>70497</v>
      </c>
      <c r="K26" s="31">
        <f>SUM(L26:M26)</f>
        <v>287871</v>
      </c>
      <c r="L26" s="30">
        <v>282528</v>
      </c>
      <c r="M26" s="30">
        <v>5343</v>
      </c>
      <c r="N26" s="31">
        <f>SUM(O26:P26)</f>
        <v>292874</v>
      </c>
      <c r="O26" s="30">
        <v>291756</v>
      </c>
      <c r="P26" s="68">
        <v>1118</v>
      </c>
      <c r="Q26" s="93" t="s">
        <v>303</v>
      </c>
      <c r="R26" s="93" t="s">
        <v>303</v>
      </c>
      <c r="S26" s="93" t="s">
        <v>303</v>
      </c>
      <c r="T26" s="31">
        <f>SUM(U26:V26)</f>
        <v>334118</v>
      </c>
      <c r="U26" s="30">
        <v>333760</v>
      </c>
      <c r="V26" s="30">
        <v>358</v>
      </c>
      <c r="W26" s="31">
        <f>SUM(X26:Y26)</f>
        <v>263916</v>
      </c>
      <c r="X26" s="30">
        <v>259031</v>
      </c>
      <c r="Y26" s="68">
        <v>4885</v>
      </c>
    </row>
    <row r="27" spans="1:25" ht="18.75" customHeight="1">
      <c r="A27" s="113" t="s">
        <v>360</v>
      </c>
      <c r="B27" s="31">
        <f>SUM(C27:D27)</f>
        <v>634037</v>
      </c>
      <c r="C27" s="30">
        <v>248359</v>
      </c>
      <c r="D27" s="68">
        <v>385678</v>
      </c>
      <c r="E27" s="31">
        <f>SUM(F27:G27)</f>
        <v>629807</v>
      </c>
      <c r="F27" s="30">
        <v>302754</v>
      </c>
      <c r="G27" s="68">
        <v>327053</v>
      </c>
      <c r="H27" s="31">
        <f>SUM(I27:J27)</f>
        <v>805357</v>
      </c>
      <c r="I27" s="30">
        <v>329846</v>
      </c>
      <c r="J27" s="68">
        <v>475511</v>
      </c>
      <c r="K27" s="31">
        <f>SUM(L27:M27)</f>
        <v>767125</v>
      </c>
      <c r="L27" s="30">
        <v>283131</v>
      </c>
      <c r="M27" s="30">
        <v>483994</v>
      </c>
      <c r="N27" s="31">
        <f>SUM(O27:P27)</f>
        <v>707085</v>
      </c>
      <c r="O27" s="30">
        <v>287728</v>
      </c>
      <c r="P27" s="68">
        <v>419357</v>
      </c>
      <c r="Q27" s="93" t="s">
        <v>303</v>
      </c>
      <c r="R27" s="93" t="s">
        <v>303</v>
      </c>
      <c r="S27" s="93" t="s">
        <v>303</v>
      </c>
      <c r="T27" s="31">
        <f>SUM(U27:V27)</f>
        <v>770241</v>
      </c>
      <c r="U27" s="30">
        <v>334787</v>
      </c>
      <c r="V27" s="30">
        <v>435454</v>
      </c>
      <c r="W27" s="31">
        <f>SUM(X27:Y27)</f>
        <v>675903</v>
      </c>
      <c r="X27" s="30">
        <v>263839</v>
      </c>
      <c r="Y27" s="30">
        <v>412064</v>
      </c>
    </row>
    <row r="28" spans="1:25" ht="18.75" customHeight="1">
      <c r="A28" s="113"/>
      <c r="B28" s="32"/>
      <c r="C28" s="30"/>
      <c r="D28" s="68"/>
      <c r="E28" s="32"/>
      <c r="F28" s="30"/>
      <c r="G28" s="68"/>
      <c r="H28" s="32"/>
      <c r="I28" s="30"/>
      <c r="J28" s="68"/>
      <c r="K28" s="32"/>
      <c r="L28" s="30"/>
      <c r="M28" s="30"/>
      <c r="N28" s="32"/>
      <c r="O28" s="30"/>
      <c r="P28" s="68"/>
      <c r="Q28" s="93"/>
      <c r="R28" s="93"/>
      <c r="S28" s="93"/>
      <c r="T28" s="32"/>
      <c r="U28" s="30"/>
      <c r="V28" s="30"/>
      <c r="W28" s="32"/>
      <c r="X28" s="30"/>
      <c r="Y28" s="30"/>
    </row>
    <row r="29" spans="1:25" ht="18.75" customHeight="1">
      <c r="A29" s="69" t="s">
        <v>3</v>
      </c>
      <c r="B29" s="32"/>
      <c r="C29" s="32"/>
      <c r="D29" s="32"/>
      <c r="E29" s="32"/>
      <c r="F29" s="32"/>
      <c r="G29" s="32"/>
      <c r="H29" s="32"/>
      <c r="I29" s="32"/>
      <c r="J29" s="32"/>
      <c r="K29" s="32"/>
      <c r="L29" s="32"/>
      <c r="M29" s="32"/>
      <c r="N29" s="32"/>
      <c r="O29" s="32"/>
      <c r="P29" s="32"/>
      <c r="Q29" s="93"/>
      <c r="R29" s="93"/>
      <c r="S29" s="93"/>
      <c r="T29" s="32"/>
      <c r="U29" s="32"/>
      <c r="V29" s="32"/>
      <c r="W29" s="32"/>
      <c r="X29" s="32"/>
      <c r="Y29" s="32"/>
    </row>
    <row r="30" spans="1:25" ht="18.75" customHeight="1">
      <c r="A30" s="59" t="s">
        <v>373</v>
      </c>
      <c r="B30" s="31">
        <f>SUM(C30:D30)</f>
        <v>411751</v>
      </c>
      <c r="C30" s="30">
        <v>312206</v>
      </c>
      <c r="D30" s="30">
        <v>99545</v>
      </c>
      <c r="E30" s="31">
        <f>SUM(F30:G30)</f>
        <v>368840</v>
      </c>
      <c r="F30" s="30">
        <v>294521</v>
      </c>
      <c r="G30" s="30">
        <v>74319</v>
      </c>
      <c r="H30" s="31">
        <f>SUM(I30:J30)</f>
        <v>459080</v>
      </c>
      <c r="I30" s="30">
        <v>354330</v>
      </c>
      <c r="J30" s="30">
        <v>104750</v>
      </c>
      <c r="K30" s="31">
        <f>SUM(L30:M30)</f>
        <v>443925</v>
      </c>
      <c r="L30" s="30">
        <v>332989</v>
      </c>
      <c r="M30" s="30">
        <v>110936</v>
      </c>
      <c r="N30" s="31">
        <f>SUM(O30:P30)</f>
        <v>439316</v>
      </c>
      <c r="O30" s="30">
        <v>334137</v>
      </c>
      <c r="P30" s="30">
        <v>105179</v>
      </c>
      <c r="Q30" s="93" t="s">
        <v>303</v>
      </c>
      <c r="R30" s="93" t="s">
        <v>303</v>
      </c>
      <c r="S30" s="93" t="s">
        <v>303</v>
      </c>
      <c r="T30" s="31">
        <f>SUM(U30:V30)</f>
        <v>473233</v>
      </c>
      <c r="U30" s="30">
        <v>351345</v>
      </c>
      <c r="V30" s="30">
        <v>121888</v>
      </c>
      <c r="W30" s="31">
        <f>SUM(X30:Y30)</f>
        <v>451647</v>
      </c>
      <c r="X30" s="30">
        <v>345933</v>
      </c>
      <c r="Y30" s="30">
        <v>105714</v>
      </c>
    </row>
    <row r="31" spans="1:25" ht="18.75" customHeight="1">
      <c r="A31" s="126" t="s">
        <v>372</v>
      </c>
      <c r="B31" s="31">
        <f>SUM(C31:D31)</f>
        <v>407478</v>
      </c>
      <c r="C31" s="30">
        <v>314745</v>
      </c>
      <c r="D31" s="30">
        <v>92733</v>
      </c>
      <c r="E31" s="31">
        <f>SUM(F31:G31)</f>
        <v>360296</v>
      </c>
      <c r="F31" s="30">
        <v>299774</v>
      </c>
      <c r="G31" s="30">
        <v>60522</v>
      </c>
      <c r="H31" s="31">
        <f>SUM(I31:J31)</f>
        <v>448002</v>
      </c>
      <c r="I31" s="30">
        <v>346251</v>
      </c>
      <c r="J31" s="30">
        <v>101751</v>
      </c>
      <c r="K31" s="31">
        <f>SUM(L31:M31)</f>
        <v>445530</v>
      </c>
      <c r="L31" s="30">
        <v>336416</v>
      </c>
      <c r="M31" s="30">
        <v>109114</v>
      </c>
      <c r="N31" s="31">
        <f>SUM(O31:P31)</f>
        <v>421931</v>
      </c>
      <c r="O31" s="30">
        <v>325289</v>
      </c>
      <c r="P31" s="30">
        <v>96642</v>
      </c>
      <c r="Q31" s="93" t="s">
        <v>303</v>
      </c>
      <c r="R31" s="93" t="s">
        <v>303</v>
      </c>
      <c r="S31" s="93" t="s">
        <v>303</v>
      </c>
      <c r="T31" s="31">
        <f>SUM(U31:V31)</f>
        <v>468242</v>
      </c>
      <c r="U31" s="30">
        <v>346571</v>
      </c>
      <c r="V31" s="30">
        <v>121671</v>
      </c>
      <c r="W31" s="31">
        <f>SUM(X31:Y31)</f>
        <v>416897</v>
      </c>
      <c r="X31" s="30">
        <v>334893</v>
      </c>
      <c r="Y31" s="30">
        <v>82004</v>
      </c>
    </row>
    <row r="32" spans="1:25" ht="18.75" customHeight="1">
      <c r="A32" s="37" t="s">
        <v>371</v>
      </c>
      <c r="B32" s="22">
        <f>SUM(C32:D32)</f>
        <v>379490</v>
      </c>
      <c r="C32" s="22">
        <v>302847</v>
      </c>
      <c r="D32" s="22">
        <v>76643</v>
      </c>
      <c r="E32" s="22">
        <f>SUM(F32:G32)</f>
        <v>389993</v>
      </c>
      <c r="F32" s="22">
        <v>329011</v>
      </c>
      <c r="G32" s="22">
        <v>60982</v>
      </c>
      <c r="H32" s="22">
        <f>SUM(I32:J32)</f>
        <v>442019</v>
      </c>
      <c r="I32" s="22">
        <v>347241</v>
      </c>
      <c r="J32" s="22">
        <v>94778</v>
      </c>
      <c r="K32" s="22">
        <f>SUM(L32:M32)</f>
        <v>462465</v>
      </c>
      <c r="L32" s="22">
        <v>353596</v>
      </c>
      <c r="M32" s="22">
        <v>108869</v>
      </c>
      <c r="N32" s="22">
        <f>SUM(O32:P32)</f>
        <v>400573</v>
      </c>
      <c r="O32" s="22">
        <v>319687</v>
      </c>
      <c r="P32" s="22">
        <v>80886</v>
      </c>
      <c r="Q32" s="161" t="s">
        <v>303</v>
      </c>
      <c r="R32" s="161" t="s">
        <v>303</v>
      </c>
      <c r="S32" s="161" t="s">
        <v>303</v>
      </c>
      <c r="T32" s="22">
        <f>SUM(U32:V32)</f>
        <v>412915</v>
      </c>
      <c r="U32" s="22">
        <v>332056</v>
      </c>
      <c r="V32" s="22">
        <v>80859</v>
      </c>
      <c r="W32" s="22">
        <f>SUM(X32:Y32)</f>
        <v>468304</v>
      </c>
      <c r="X32" s="22">
        <v>358506</v>
      </c>
      <c r="Y32" s="22">
        <v>109798</v>
      </c>
    </row>
    <row r="33" spans="1:25" ht="18.75" customHeight="1">
      <c r="A33" s="59"/>
      <c r="B33" s="32"/>
      <c r="C33" s="32"/>
      <c r="D33" s="32"/>
      <c r="E33" s="32"/>
      <c r="F33" s="32"/>
      <c r="G33" s="32"/>
      <c r="H33" s="32"/>
      <c r="I33" s="32"/>
      <c r="J33" s="32"/>
      <c r="K33" s="32"/>
      <c r="L33" s="32"/>
      <c r="M33" s="32"/>
      <c r="N33" s="32"/>
      <c r="O33" s="32"/>
      <c r="P33" s="32"/>
      <c r="Q33" s="93"/>
      <c r="R33" s="93"/>
      <c r="S33" s="93"/>
      <c r="T33" s="32"/>
      <c r="U33" s="32"/>
      <c r="V33" s="32"/>
      <c r="W33" s="32"/>
      <c r="X33" s="32"/>
      <c r="Y33" s="32"/>
    </row>
    <row r="34" spans="1:25" ht="18.75" customHeight="1">
      <c r="A34" s="59" t="s">
        <v>315</v>
      </c>
      <c r="B34" s="31">
        <f>SUM(C34:D34)</f>
        <v>291064</v>
      </c>
      <c r="C34" s="30">
        <v>291064</v>
      </c>
      <c r="D34" s="68">
        <v>0</v>
      </c>
      <c r="E34" s="31">
        <f>SUM(F34:G34)</f>
        <v>316773</v>
      </c>
      <c r="F34" s="30">
        <v>316773</v>
      </c>
      <c r="G34" s="68">
        <v>0</v>
      </c>
      <c r="H34" s="31">
        <f>SUM(I34:J34)</f>
        <v>342327</v>
      </c>
      <c r="I34" s="30">
        <v>342327</v>
      </c>
      <c r="J34" s="68">
        <v>0</v>
      </c>
      <c r="K34" s="31">
        <f>SUM(L34:M34)</f>
        <v>337467</v>
      </c>
      <c r="L34" s="30">
        <v>337188</v>
      </c>
      <c r="M34" s="30">
        <v>279</v>
      </c>
      <c r="N34" s="31">
        <f>SUM(O34:P34)</f>
        <v>326667</v>
      </c>
      <c r="O34" s="30">
        <v>309246</v>
      </c>
      <c r="P34" s="68">
        <v>17421</v>
      </c>
      <c r="Q34" s="93" t="s">
        <v>303</v>
      </c>
      <c r="R34" s="93" t="s">
        <v>303</v>
      </c>
      <c r="S34" s="93" t="s">
        <v>303</v>
      </c>
      <c r="T34" s="31">
        <f>SUM(U34:V34)</f>
        <v>360408</v>
      </c>
      <c r="U34" s="30">
        <v>319721</v>
      </c>
      <c r="V34" s="30">
        <v>40687</v>
      </c>
      <c r="W34" s="31">
        <f>SUM(X34:Y34)</f>
        <v>356632</v>
      </c>
      <c r="X34" s="30">
        <v>354858</v>
      </c>
      <c r="Y34" s="30">
        <v>1774</v>
      </c>
    </row>
    <row r="35" spans="1:25" ht="18.75" customHeight="1">
      <c r="A35" s="113" t="s">
        <v>370</v>
      </c>
      <c r="B35" s="31">
        <f>SUM(C35:D35)</f>
        <v>292968</v>
      </c>
      <c r="C35" s="30">
        <v>292968</v>
      </c>
      <c r="D35" s="68">
        <v>0</v>
      </c>
      <c r="E35" s="31">
        <f>SUM(F35:G35)</f>
        <v>436190</v>
      </c>
      <c r="F35" s="30">
        <v>339308</v>
      </c>
      <c r="G35" s="68">
        <v>96882</v>
      </c>
      <c r="H35" s="31">
        <f>SUM(I35:J35)</f>
        <v>344268</v>
      </c>
      <c r="I35" s="30">
        <v>344268</v>
      </c>
      <c r="J35" s="68">
        <v>0</v>
      </c>
      <c r="K35" s="31">
        <f>SUM(L35:M35)</f>
        <v>405609</v>
      </c>
      <c r="L35" s="30">
        <v>345652</v>
      </c>
      <c r="M35" s="68">
        <v>59957</v>
      </c>
      <c r="N35" s="31">
        <f>SUM(O35:P35)</f>
        <v>320858</v>
      </c>
      <c r="O35" s="30">
        <v>320729</v>
      </c>
      <c r="P35" s="68">
        <v>129</v>
      </c>
      <c r="Q35" s="93" t="s">
        <v>303</v>
      </c>
      <c r="R35" s="93" t="s">
        <v>303</v>
      </c>
      <c r="S35" s="93" t="s">
        <v>303</v>
      </c>
      <c r="T35" s="31">
        <f>SUM(U35:V35)</f>
        <v>317498</v>
      </c>
      <c r="U35" s="30">
        <v>316397</v>
      </c>
      <c r="V35" s="30">
        <v>1101</v>
      </c>
      <c r="W35" s="31">
        <f>SUM(X35:Y35)</f>
        <v>350239</v>
      </c>
      <c r="X35" s="30">
        <v>350006</v>
      </c>
      <c r="Y35" s="68">
        <v>233</v>
      </c>
    </row>
    <row r="36" spans="1:25" ht="18.75" customHeight="1">
      <c r="A36" s="113" t="s">
        <v>369</v>
      </c>
      <c r="B36" s="31">
        <f>SUM(C36:D36)</f>
        <v>294555</v>
      </c>
      <c r="C36" s="30">
        <v>294555</v>
      </c>
      <c r="D36" s="68">
        <v>0</v>
      </c>
      <c r="E36" s="31">
        <f>SUM(F36:G36)</f>
        <v>324743</v>
      </c>
      <c r="F36" s="30">
        <v>324743</v>
      </c>
      <c r="G36" s="68">
        <v>0</v>
      </c>
      <c r="H36" s="31">
        <f>SUM(I36:J36)</f>
        <v>347569</v>
      </c>
      <c r="I36" s="30">
        <v>347569</v>
      </c>
      <c r="J36" s="68">
        <v>0</v>
      </c>
      <c r="K36" s="31">
        <f>SUM(L36:M36)</f>
        <v>349039</v>
      </c>
      <c r="L36" s="30">
        <v>347910</v>
      </c>
      <c r="M36" s="30">
        <v>1129</v>
      </c>
      <c r="N36" s="31">
        <f>SUM(O36:P36)</f>
        <v>332722</v>
      </c>
      <c r="O36" s="30">
        <v>323527</v>
      </c>
      <c r="P36" s="68">
        <v>9195</v>
      </c>
      <c r="Q36" s="93" t="s">
        <v>303</v>
      </c>
      <c r="R36" s="93" t="s">
        <v>303</v>
      </c>
      <c r="S36" s="93" t="s">
        <v>303</v>
      </c>
      <c r="T36" s="31">
        <f>SUM(U36:V36)</f>
        <v>349617</v>
      </c>
      <c r="U36" s="30">
        <v>329318</v>
      </c>
      <c r="V36" s="30">
        <v>20299</v>
      </c>
      <c r="W36" s="31">
        <f>SUM(X36:Y36)</f>
        <v>409257</v>
      </c>
      <c r="X36" s="30">
        <v>370818</v>
      </c>
      <c r="Y36" s="68">
        <v>38439</v>
      </c>
    </row>
    <row r="37" spans="1:25" ht="18.75" customHeight="1">
      <c r="A37" s="113" t="s">
        <v>368</v>
      </c>
      <c r="B37" s="31">
        <f>SUM(C37:D37)</f>
        <v>304360</v>
      </c>
      <c r="C37" s="30">
        <v>304360</v>
      </c>
      <c r="D37" s="68">
        <v>0</v>
      </c>
      <c r="E37" s="31">
        <f>SUM(F37:G37)</f>
        <v>322099</v>
      </c>
      <c r="F37" s="30">
        <v>322099</v>
      </c>
      <c r="G37" s="68">
        <v>0</v>
      </c>
      <c r="H37" s="31">
        <f>SUM(I37:J37)</f>
        <v>345133</v>
      </c>
      <c r="I37" s="30">
        <v>345133</v>
      </c>
      <c r="J37" s="68">
        <v>0</v>
      </c>
      <c r="K37" s="31">
        <f>SUM(L37:M37)</f>
        <v>348316</v>
      </c>
      <c r="L37" s="30">
        <v>346952</v>
      </c>
      <c r="M37" s="30">
        <v>1364</v>
      </c>
      <c r="N37" s="31">
        <f>SUM(O37:P37)</f>
        <v>320332</v>
      </c>
      <c r="O37" s="30">
        <v>320038</v>
      </c>
      <c r="P37" s="68">
        <v>294</v>
      </c>
      <c r="Q37" s="93" t="s">
        <v>303</v>
      </c>
      <c r="R37" s="93" t="s">
        <v>303</v>
      </c>
      <c r="S37" s="93" t="s">
        <v>303</v>
      </c>
      <c r="T37" s="31">
        <f>SUM(U37:V37)</f>
        <v>314955</v>
      </c>
      <c r="U37" s="30">
        <v>314714</v>
      </c>
      <c r="V37" s="30">
        <v>241</v>
      </c>
      <c r="W37" s="31">
        <f>SUM(X37:Y37)</f>
        <v>361795</v>
      </c>
      <c r="X37" s="30">
        <v>357819</v>
      </c>
      <c r="Y37" s="68">
        <v>3976</v>
      </c>
    </row>
    <row r="38" spans="1:25" ht="18.75" customHeight="1">
      <c r="A38" s="59"/>
      <c r="B38" s="32"/>
      <c r="C38" s="32"/>
      <c r="D38" s="32"/>
      <c r="E38" s="32"/>
      <c r="F38" s="32"/>
      <c r="G38" s="32"/>
      <c r="H38" s="32"/>
      <c r="I38" s="32"/>
      <c r="J38" s="32"/>
      <c r="K38" s="32"/>
      <c r="L38" s="32"/>
      <c r="M38" s="32"/>
      <c r="N38" s="32"/>
      <c r="O38" s="32"/>
      <c r="P38" s="32"/>
      <c r="Q38" s="93"/>
      <c r="R38" s="93"/>
      <c r="S38" s="93"/>
      <c r="T38" s="32"/>
      <c r="U38" s="32"/>
      <c r="V38" s="32"/>
      <c r="W38" s="32"/>
      <c r="X38" s="32"/>
      <c r="Y38" s="32"/>
    </row>
    <row r="39" spans="1:25" ht="18.75" customHeight="1">
      <c r="A39" s="113" t="s">
        <v>367</v>
      </c>
      <c r="B39" s="31">
        <f>SUM(C39:D39)</f>
        <v>302005</v>
      </c>
      <c r="C39" s="30">
        <v>302005</v>
      </c>
      <c r="D39" s="68">
        <v>0</v>
      </c>
      <c r="E39" s="31">
        <f>SUM(F39:G39)</f>
        <v>310793</v>
      </c>
      <c r="F39" s="30">
        <v>310793</v>
      </c>
      <c r="G39" s="68">
        <v>0</v>
      </c>
      <c r="H39" s="31">
        <f>SUM(I39:J39)</f>
        <v>346009</v>
      </c>
      <c r="I39" s="30">
        <v>345041</v>
      </c>
      <c r="J39" s="30">
        <v>968</v>
      </c>
      <c r="K39" s="31">
        <f>SUM(L39:M39)</f>
        <v>347055</v>
      </c>
      <c r="L39" s="30">
        <v>346488</v>
      </c>
      <c r="M39" s="30">
        <v>567</v>
      </c>
      <c r="N39" s="31">
        <f>SUM(O39:P39)</f>
        <v>313019</v>
      </c>
      <c r="O39" s="30">
        <v>312332</v>
      </c>
      <c r="P39" s="30">
        <v>687</v>
      </c>
      <c r="Q39" s="93" t="s">
        <v>303</v>
      </c>
      <c r="R39" s="93" t="s">
        <v>303</v>
      </c>
      <c r="S39" s="93" t="s">
        <v>303</v>
      </c>
      <c r="T39" s="31">
        <f>SUM(U39:V39)</f>
        <v>311188</v>
      </c>
      <c r="U39" s="30">
        <v>311146</v>
      </c>
      <c r="V39" s="30">
        <v>42</v>
      </c>
      <c r="W39" s="31">
        <f>SUM(X39:Y39)</f>
        <v>347850</v>
      </c>
      <c r="X39" s="30">
        <v>347773</v>
      </c>
      <c r="Y39" s="30">
        <v>77</v>
      </c>
    </row>
    <row r="40" spans="1:25" ht="18.75" customHeight="1">
      <c r="A40" s="113" t="s">
        <v>366</v>
      </c>
      <c r="B40" s="31">
        <f>SUM(C40:D40)</f>
        <v>300646</v>
      </c>
      <c r="C40" s="30">
        <v>300646</v>
      </c>
      <c r="D40" s="68">
        <v>0</v>
      </c>
      <c r="E40" s="31">
        <f>SUM(F40:G40)</f>
        <v>316014</v>
      </c>
      <c r="F40" s="30">
        <v>312655</v>
      </c>
      <c r="G40" s="68">
        <v>3359</v>
      </c>
      <c r="H40" s="31">
        <f>SUM(I40:J40)</f>
        <v>555826</v>
      </c>
      <c r="I40" s="30">
        <v>344998</v>
      </c>
      <c r="J40" s="30">
        <v>210828</v>
      </c>
      <c r="K40" s="31">
        <f>SUM(L40:M40)</f>
        <v>645288</v>
      </c>
      <c r="L40" s="30">
        <v>355858</v>
      </c>
      <c r="M40" s="30">
        <v>289430</v>
      </c>
      <c r="N40" s="31">
        <f>SUM(O40:P40)</f>
        <v>462422</v>
      </c>
      <c r="O40" s="30">
        <v>318028</v>
      </c>
      <c r="P40" s="30">
        <v>144394</v>
      </c>
      <c r="Q40" s="93" t="s">
        <v>303</v>
      </c>
      <c r="R40" s="93" t="s">
        <v>303</v>
      </c>
      <c r="S40" s="93" t="s">
        <v>303</v>
      </c>
      <c r="T40" s="31">
        <f>SUM(U40:V40)</f>
        <v>607530</v>
      </c>
      <c r="U40" s="30">
        <v>317030</v>
      </c>
      <c r="V40" s="30">
        <v>290500</v>
      </c>
      <c r="W40" s="31">
        <f>SUM(X40:Y40)</f>
        <v>586076</v>
      </c>
      <c r="X40" s="30">
        <v>353899</v>
      </c>
      <c r="Y40" s="30">
        <v>232177</v>
      </c>
    </row>
    <row r="41" spans="1:25" ht="18.75" customHeight="1">
      <c r="A41" s="113" t="s">
        <v>365</v>
      </c>
      <c r="B41" s="31">
        <f>SUM(C41:D41)</f>
        <v>703844</v>
      </c>
      <c r="C41" s="30">
        <v>303414</v>
      </c>
      <c r="D41" s="30">
        <v>400430</v>
      </c>
      <c r="E41" s="31">
        <f>SUM(F41:G41)</f>
        <v>576111</v>
      </c>
      <c r="F41" s="30">
        <v>322955</v>
      </c>
      <c r="G41" s="68">
        <v>253156</v>
      </c>
      <c r="H41" s="31">
        <f>SUM(I41:J41)</f>
        <v>658336</v>
      </c>
      <c r="I41" s="30">
        <v>343417</v>
      </c>
      <c r="J41" s="30">
        <v>314919</v>
      </c>
      <c r="K41" s="31">
        <f>SUM(L41:M41)</f>
        <v>691286</v>
      </c>
      <c r="L41" s="30">
        <v>356436</v>
      </c>
      <c r="M41" s="30">
        <v>334850</v>
      </c>
      <c r="N41" s="31">
        <f>SUM(O41:P41)</f>
        <v>591872</v>
      </c>
      <c r="O41" s="30">
        <v>317779</v>
      </c>
      <c r="P41" s="30">
        <v>274093</v>
      </c>
      <c r="Q41" s="93" t="s">
        <v>303</v>
      </c>
      <c r="R41" s="93" t="s">
        <v>303</v>
      </c>
      <c r="S41" s="93" t="s">
        <v>303</v>
      </c>
      <c r="T41" s="31">
        <f>SUM(U41:V41)</f>
        <v>510043</v>
      </c>
      <c r="U41" s="30">
        <v>343311</v>
      </c>
      <c r="V41" s="30">
        <v>166732</v>
      </c>
      <c r="W41" s="31">
        <f>SUM(X41:Y41)</f>
        <v>711310</v>
      </c>
      <c r="X41" s="30">
        <v>357163</v>
      </c>
      <c r="Y41" s="30">
        <v>354147</v>
      </c>
    </row>
    <row r="42" spans="1:25" ht="18.75" customHeight="1">
      <c r="A42" s="113" t="s">
        <v>364</v>
      </c>
      <c r="B42" s="31">
        <f>SUM(C42:D42)</f>
        <v>330578</v>
      </c>
      <c r="C42" s="30">
        <v>305850</v>
      </c>
      <c r="D42" s="30">
        <v>24728</v>
      </c>
      <c r="E42" s="31">
        <f>SUM(F42:G42)</f>
        <v>340571</v>
      </c>
      <c r="F42" s="30">
        <v>317501</v>
      </c>
      <c r="G42" s="68">
        <v>23070</v>
      </c>
      <c r="H42" s="31">
        <f>SUM(I42:J42)</f>
        <v>370021</v>
      </c>
      <c r="I42" s="30">
        <v>342858</v>
      </c>
      <c r="J42" s="68">
        <v>27163</v>
      </c>
      <c r="K42" s="31">
        <f>SUM(L42:M42)</f>
        <v>357550</v>
      </c>
      <c r="L42" s="30">
        <v>356825</v>
      </c>
      <c r="M42" s="30">
        <v>725</v>
      </c>
      <c r="N42" s="31">
        <f>SUM(O42:P42)</f>
        <v>345687</v>
      </c>
      <c r="O42" s="30">
        <v>314110</v>
      </c>
      <c r="P42" s="30">
        <v>31577</v>
      </c>
      <c r="Q42" s="93" t="s">
        <v>303</v>
      </c>
      <c r="R42" s="93" t="s">
        <v>303</v>
      </c>
      <c r="S42" s="93" t="s">
        <v>303</v>
      </c>
      <c r="T42" s="31">
        <f>SUM(U42:V42)</f>
        <v>339371</v>
      </c>
      <c r="U42" s="30">
        <v>338209</v>
      </c>
      <c r="V42" s="30">
        <v>1162</v>
      </c>
      <c r="W42" s="31">
        <f>SUM(X42:Y42)</f>
        <v>391203</v>
      </c>
      <c r="X42" s="30">
        <v>359517</v>
      </c>
      <c r="Y42" s="30">
        <v>31686</v>
      </c>
    </row>
    <row r="43" spans="1:25" ht="18.75" customHeight="1">
      <c r="A43" s="110"/>
      <c r="B43" s="32"/>
      <c r="C43" s="32"/>
      <c r="D43" s="32"/>
      <c r="E43" s="32"/>
      <c r="F43" s="32"/>
      <c r="G43" s="32"/>
      <c r="H43" s="32"/>
      <c r="I43" s="32"/>
      <c r="J43" s="32"/>
      <c r="K43" s="32"/>
      <c r="L43" s="32"/>
      <c r="M43" s="32"/>
      <c r="N43" s="32"/>
      <c r="O43" s="32"/>
      <c r="P43" s="32"/>
      <c r="Q43" s="93"/>
      <c r="R43" s="93"/>
      <c r="S43" s="93"/>
      <c r="T43" s="32"/>
      <c r="U43" s="32"/>
      <c r="V43" s="32"/>
      <c r="W43" s="32"/>
      <c r="X43" s="32"/>
      <c r="Y43" s="32"/>
    </row>
    <row r="44" spans="1:25" ht="18.75" customHeight="1">
      <c r="A44" s="113" t="s">
        <v>363</v>
      </c>
      <c r="B44" s="31">
        <f>SUM(C44:D44)</f>
        <v>307696</v>
      </c>
      <c r="C44" s="30">
        <v>307696</v>
      </c>
      <c r="D44" s="68">
        <v>0</v>
      </c>
      <c r="E44" s="31">
        <f>SUM(F44:G44)</f>
        <v>327222</v>
      </c>
      <c r="F44" s="30">
        <v>327222</v>
      </c>
      <c r="G44" s="68">
        <v>0</v>
      </c>
      <c r="H44" s="31">
        <f>SUM(I44:J44)</f>
        <v>350733</v>
      </c>
      <c r="I44" s="30">
        <v>350733</v>
      </c>
      <c r="J44" s="68">
        <v>0</v>
      </c>
      <c r="K44" s="31">
        <f>SUM(L44:M44)</f>
        <v>359500</v>
      </c>
      <c r="L44" s="30">
        <v>358220</v>
      </c>
      <c r="M44" s="30">
        <v>1280</v>
      </c>
      <c r="N44" s="31">
        <f>SUM(O44:P44)</f>
        <v>344691</v>
      </c>
      <c r="O44" s="30">
        <v>320673</v>
      </c>
      <c r="P44" s="30">
        <v>24018</v>
      </c>
      <c r="Q44" s="93" t="s">
        <v>303</v>
      </c>
      <c r="R44" s="93" t="s">
        <v>303</v>
      </c>
      <c r="S44" s="93" t="s">
        <v>303</v>
      </c>
      <c r="T44" s="31">
        <f>SUM(U44:V44)</f>
        <v>348813</v>
      </c>
      <c r="U44" s="30">
        <v>343743</v>
      </c>
      <c r="V44" s="30">
        <v>5070</v>
      </c>
      <c r="W44" s="31">
        <f>SUM(X44:Y44)</f>
        <v>362839</v>
      </c>
      <c r="X44" s="30">
        <v>360824</v>
      </c>
      <c r="Y44" s="68">
        <v>2015</v>
      </c>
    </row>
    <row r="45" spans="1:25" ht="18.75" customHeight="1">
      <c r="A45" s="113" t="s">
        <v>362</v>
      </c>
      <c r="B45" s="31">
        <f>SUM(C45:D45)</f>
        <v>309970</v>
      </c>
      <c r="C45" s="30">
        <v>309970</v>
      </c>
      <c r="D45" s="68">
        <v>0</v>
      </c>
      <c r="E45" s="31">
        <f>SUM(F45:G45)</f>
        <v>349456</v>
      </c>
      <c r="F45" s="30">
        <v>349456</v>
      </c>
      <c r="G45" s="68">
        <v>0</v>
      </c>
      <c r="H45" s="31">
        <f>SUM(I45:J45)</f>
        <v>351366</v>
      </c>
      <c r="I45" s="30">
        <v>351366</v>
      </c>
      <c r="J45" s="68">
        <v>0</v>
      </c>
      <c r="K45" s="31">
        <f>SUM(L45:M45)</f>
        <v>366876</v>
      </c>
      <c r="L45" s="30">
        <v>366130</v>
      </c>
      <c r="M45" s="30">
        <v>746</v>
      </c>
      <c r="N45" s="31">
        <f>SUM(O45:P45)</f>
        <v>322697</v>
      </c>
      <c r="O45" s="30">
        <v>322536</v>
      </c>
      <c r="P45" s="68">
        <v>161</v>
      </c>
      <c r="Q45" s="93" t="s">
        <v>303</v>
      </c>
      <c r="R45" s="93" t="s">
        <v>303</v>
      </c>
      <c r="S45" s="93" t="s">
        <v>303</v>
      </c>
      <c r="T45" s="31">
        <f>SUM(U45:V45)</f>
        <v>352280</v>
      </c>
      <c r="U45" s="30">
        <v>350480</v>
      </c>
      <c r="V45" s="30">
        <v>1800</v>
      </c>
      <c r="W45" s="31">
        <f>SUM(X45:Y45)</f>
        <v>361720</v>
      </c>
      <c r="X45" s="30">
        <v>360414</v>
      </c>
      <c r="Y45" s="30">
        <v>1306</v>
      </c>
    </row>
    <row r="46" spans="1:25" ht="18.75" customHeight="1">
      <c r="A46" s="113" t="s">
        <v>361</v>
      </c>
      <c r="B46" s="31">
        <f>SUM(C46:D46)</f>
        <v>311086</v>
      </c>
      <c r="C46" s="30">
        <v>311086</v>
      </c>
      <c r="D46" s="68">
        <v>0</v>
      </c>
      <c r="E46" s="31">
        <f>SUM(F46:G46)</f>
        <v>355454</v>
      </c>
      <c r="F46" s="30">
        <v>355454</v>
      </c>
      <c r="G46" s="68">
        <v>0</v>
      </c>
      <c r="H46" s="31">
        <f>SUM(I46:J46)</f>
        <v>436113</v>
      </c>
      <c r="I46" s="30">
        <v>354694</v>
      </c>
      <c r="J46" s="68">
        <v>81419</v>
      </c>
      <c r="K46" s="31">
        <f>SUM(L46:M46)</f>
        <v>372577</v>
      </c>
      <c r="L46" s="30">
        <v>363263</v>
      </c>
      <c r="M46" s="30">
        <v>9314</v>
      </c>
      <c r="N46" s="31">
        <f>SUM(O46:P46)</f>
        <v>332022</v>
      </c>
      <c r="O46" s="30">
        <v>330838</v>
      </c>
      <c r="P46" s="68">
        <v>1184</v>
      </c>
      <c r="Q46" s="93" t="s">
        <v>303</v>
      </c>
      <c r="R46" s="93" t="s">
        <v>303</v>
      </c>
      <c r="S46" s="93" t="s">
        <v>303</v>
      </c>
      <c r="T46" s="31">
        <f>SUM(U46:V46)</f>
        <v>350697</v>
      </c>
      <c r="U46" s="30">
        <v>350319</v>
      </c>
      <c r="V46" s="30">
        <v>378</v>
      </c>
      <c r="W46" s="31">
        <f>SUM(X46:Y46)</f>
        <v>363715</v>
      </c>
      <c r="X46" s="30">
        <v>358323</v>
      </c>
      <c r="Y46" s="68">
        <v>5392</v>
      </c>
    </row>
    <row r="47" spans="1:25" ht="18.75" customHeight="1">
      <c r="A47" s="113" t="s">
        <v>360</v>
      </c>
      <c r="B47" s="31">
        <f>SUM(C47:D47)</f>
        <v>793561</v>
      </c>
      <c r="C47" s="30">
        <v>310004</v>
      </c>
      <c r="D47" s="68">
        <v>483557</v>
      </c>
      <c r="E47" s="31">
        <f>SUM(F47:G47)</f>
        <v>735273</v>
      </c>
      <c r="F47" s="30">
        <v>354184</v>
      </c>
      <c r="G47" s="68">
        <v>381089</v>
      </c>
      <c r="H47" s="31">
        <f>SUM(I47:J47)</f>
        <v>862064</v>
      </c>
      <c r="I47" s="30">
        <v>354815</v>
      </c>
      <c r="J47" s="68">
        <v>507249</v>
      </c>
      <c r="K47" s="31">
        <f>SUM(L47:M47)</f>
        <v>1001089</v>
      </c>
      <c r="L47" s="30">
        <v>364925</v>
      </c>
      <c r="M47" s="30">
        <v>636164</v>
      </c>
      <c r="N47" s="31">
        <f>SUM(O47:P47)</f>
        <v>801016</v>
      </c>
      <c r="O47" s="30">
        <v>326841</v>
      </c>
      <c r="P47" s="68">
        <v>474175</v>
      </c>
      <c r="Q47" s="93" t="s">
        <v>303</v>
      </c>
      <c r="R47" s="93" t="s">
        <v>303</v>
      </c>
      <c r="S47" s="93" t="s">
        <v>303</v>
      </c>
      <c r="T47" s="31">
        <f>SUM(U47:V47)</f>
        <v>807850</v>
      </c>
      <c r="U47" s="30">
        <v>352893</v>
      </c>
      <c r="V47" s="30">
        <v>454957</v>
      </c>
      <c r="W47" s="31">
        <f>SUM(X47:Y47)</f>
        <v>1020748</v>
      </c>
      <c r="X47" s="30">
        <v>370930</v>
      </c>
      <c r="Y47" s="30">
        <v>649818</v>
      </c>
    </row>
    <row r="48" spans="1:25" ht="18.75" customHeight="1">
      <c r="A48" s="113"/>
      <c r="B48" s="32"/>
      <c r="C48" s="30"/>
      <c r="D48" s="68"/>
      <c r="E48" s="32"/>
      <c r="F48" s="30"/>
      <c r="G48" s="68"/>
      <c r="H48" s="32"/>
      <c r="I48" s="30"/>
      <c r="J48" s="68"/>
      <c r="K48" s="32"/>
      <c r="L48" s="30"/>
      <c r="M48" s="30"/>
      <c r="N48" s="32"/>
      <c r="O48" s="30"/>
      <c r="P48" s="68"/>
      <c r="Q48" s="93"/>
      <c r="R48" s="93"/>
      <c r="S48" s="93"/>
      <c r="T48" s="32"/>
      <c r="U48" s="30"/>
      <c r="V48" s="30"/>
      <c r="W48" s="32"/>
      <c r="X48" s="30"/>
      <c r="Y48" s="30"/>
    </row>
    <row r="49" spans="1:25" ht="18.75" customHeight="1">
      <c r="A49" s="69" t="s">
        <v>4</v>
      </c>
      <c r="B49" s="32"/>
      <c r="C49" s="30"/>
      <c r="D49" s="30"/>
      <c r="E49" s="32"/>
      <c r="F49" s="30"/>
      <c r="G49" s="30"/>
      <c r="H49" s="32"/>
      <c r="I49" s="30"/>
      <c r="J49" s="30"/>
      <c r="K49" s="32"/>
      <c r="L49" s="30"/>
      <c r="M49" s="30"/>
      <c r="N49" s="32"/>
      <c r="O49" s="30"/>
      <c r="P49" s="30"/>
      <c r="Q49" s="93"/>
      <c r="R49" s="93"/>
      <c r="S49" s="93"/>
      <c r="T49" s="32"/>
      <c r="U49" s="30"/>
      <c r="V49" s="30"/>
      <c r="W49" s="32"/>
      <c r="X49" s="30"/>
      <c r="Y49" s="30"/>
    </row>
    <row r="50" spans="1:25" ht="18.75" customHeight="1">
      <c r="A50" s="59" t="s">
        <v>373</v>
      </c>
      <c r="B50" s="31">
        <f>SUM(C50:D50)</f>
        <v>216494</v>
      </c>
      <c r="C50" s="30">
        <v>168826</v>
      </c>
      <c r="D50" s="30">
        <v>47668</v>
      </c>
      <c r="E50" s="31">
        <f>SUM(F50:G50)</f>
        <v>185647</v>
      </c>
      <c r="F50" s="30">
        <v>155602</v>
      </c>
      <c r="G50" s="30">
        <v>30045</v>
      </c>
      <c r="H50" s="31">
        <f>SUM(I50:J50)</f>
        <v>243762</v>
      </c>
      <c r="I50" s="30">
        <v>191232</v>
      </c>
      <c r="J50" s="30">
        <v>52530</v>
      </c>
      <c r="K50" s="31">
        <f>SUM(L50:M50)</f>
        <v>232167</v>
      </c>
      <c r="L50" s="30">
        <v>176320</v>
      </c>
      <c r="M50" s="30">
        <v>55847</v>
      </c>
      <c r="N50" s="31">
        <f>SUM(O50:P50)</f>
        <v>242202</v>
      </c>
      <c r="O50" s="30">
        <v>183481</v>
      </c>
      <c r="P50" s="30">
        <v>58721</v>
      </c>
      <c r="Q50" s="93" t="s">
        <v>303</v>
      </c>
      <c r="R50" s="93" t="s">
        <v>303</v>
      </c>
      <c r="S50" s="93" t="s">
        <v>303</v>
      </c>
      <c r="T50" s="31">
        <f>SUM(U50:V50)</f>
        <v>278288</v>
      </c>
      <c r="U50" s="30">
        <v>220222</v>
      </c>
      <c r="V50" s="30">
        <v>58066</v>
      </c>
      <c r="W50" s="31">
        <f>SUM(X50:Y50)</f>
        <v>191594</v>
      </c>
      <c r="X50" s="30">
        <v>157305</v>
      </c>
      <c r="Y50" s="30">
        <v>34289</v>
      </c>
    </row>
    <row r="51" spans="1:25" ht="18.75" customHeight="1">
      <c r="A51" s="126" t="s">
        <v>372</v>
      </c>
      <c r="B51" s="31">
        <f>SUM(C51:D51)</f>
        <v>214650</v>
      </c>
      <c r="C51" s="30">
        <v>168163</v>
      </c>
      <c r="D51" s="30">
        <v>46487</v>
      </c>
      <c r="E51" s="31">
        <f>SUM(F51:G51)</f>
        <v>181607</v>
      </c>
      <c r="F51" s="30">
        <v>156480</v>
      </c>
      <c r="G51" s="30">
        <v>25127</v>
      </c>
      <c r="H51" s="31">
        <f>SUM(I51:J51)</f>
        <v>243660</v>
      </c>
      <c r="I51" s="30">
        <v>191297</v>
      </c>
      <c r="J51" s="30">
        <v>52363</v>
      </c>
      <c r="K51" s="31">
        <f>SUM(L51:M51)</f>
        <v>229473</v>
      </c>
      <c r="L51" s="30">
        <v>176450</v>
      </c>
      <c r="M51" s="30">
        <v>53023</v>
      </c>
      <c r="N51" s="31">
        <f>SUM(O51:P51)</f>
        <v>237502</v>
      </c>
      <c r="O51" s="30">
        <v>182898</v>
      </c>
      <c r="P51" s="30">
        <v>54604</v>
      </c>
      <c r="Q51" s="93" t="s">
        <v>303</v>
      </c>
      <c r="R51" s="93" t="s">
        <v>303</v>
      </c>
      <c r="S51" s="93" t="s">
        <v>303</v>
      </c>
      <c r="T51" s="31">
        <f>SUM(U51:V51)</f>
        <v>310401</v>
      </c>
      <c r="U51" s="30">
        <v>217828</v>
      </c>
      <c r="V51" s="30">
        <v>92573</v>
      </c>
      <c r="W51" s="31">
        <f>SUM(X51:Y51)</f>
        <v>191148</v>
      </c>
      <c r="X51" s="30">
        <v>159522</v>
      </c>
      <c r="Y51" s="30">
        <v>31626</v>
      </c>
    </row>
    <row r="52" spans="1:25" ht="18.75" customHeight="1">
      <c r="A52" s="37" t="s">
        <v>371</v>
      </c>
      <c r="B52" s="22">
        <f>SUM(C52:D52)</f>
        <v>216173</v>
      </c>
      <c r="C52" s="22">
        <v>173107</v>
      </c>
      <c r="D52" s="22">
        <v>43066</v>
      </c>
      <c r="E52" s="22">
        <f>SUM(F52:G52)</f>
        <v>235848</v>
      </c>
      <c r="F52" s="22">
        <v>197711</v>
      </c>
      <c r="G52" s="22">
        <v>38137</v>
      </c>
      <c r="H52" s="22">
        <f>SUM(I52:J52)</f>
        <v>243127</v>
      </c>
      <c r="I52" s="22">
        <v>191272</v>
      </c>
      <c r="J52" s="22">
        <v>51855</v>
      </c>
      <c r="K52" s="22">
        <f>SUM(L52:M52)</f>
        <v>243362</v>
      </c>
      <c r="L52" s="22">
        <v>189072</v>
      </c>
      <c r="M52" s="22">
        <v>54290</v>
      </c>
      <c r="N52" s="22">
        <f>SUM(O52:P52)</f>
        <v>248897</v>
      </c>
      <c r="O52" s="22">
        <v>197451</v>
      </c>
      <c r="P52" s="22">
        <v>51446</v>
      </c>
      <c r="Q52" s="161" t="s">
        <v>303</v>
      </c>
      <c r="R52" s="161" t="s">
        <v>303</v>
      </c>
      <c r="S52" s="161" t="s">
        <v>303</v>
      </c>
      <c r="T52" s="22">
        <f>SUM(U52:V52)</f>
        <v>256889</v>
      </c>
      <c r="U52" s="22">
        <v>202292</v>
      </c>
      <c r="V52" s="22">
        <v>54597</v>
      </c>
      <c r="W52" s="22">
        <f>SUM(X52:Y52)</f>
        <v>179931</v>
      </c>
      <c r="X52" s="22">
        <v>150010</v>
      </c>
      <c r="Y52" s="22">
        <v>29921</v>
      </c>
    </row>
    <row r="53" spans="1:25" ht="18.75" customHeight="1">
      <c r="A53" s="59"/>
      <c r="B53" s="32"/>
      <c r="C53" s="32"/>
      <c r="D53" s="32"/>
      <c r="E53" s="32"/>
      <c r="F53" s="32"/>
      <c r="G53" s="32"/>
      <c r="H53" s="32"/>
      <c r="I53" s="32"/>
      <c r="J53" s="32"/>
      <c r="K53" s="32"/>
      <c r="L53" s="32"/>
      <c r="M53" s="32"/>
      <c r="N53" s="32"/>
      <c r="O53" s="32"/>
      <c r="P53" s="32"/>
      <c r="Q53" s="93"/>
      <c r="R53" s="93"/>
      <c r="S53" s="93"/>
      <c r="T53" s="32"/>
      <c r="U53" s="32"/>
      <c r="V53" s="32"/>
      <c r="W53" s="32"/>
      <c r="X53" s="32"/>
      <c r="Y53" s="32"/>
    </row>
    <row r="54" spans="1:25" ht="18.75" customHeight="1">
      <c r="A54" s="59" t="s">
        <v>315</v>
      </c>
      <c r="B54" s="31">
        <f>SUM(C54:D54)</f>
        <v>168567</v>
      </c>
      <c r="C54" s="30">
        <v>168567</v>
      </c>
      <c r="D54" s="68">
        <v>0</v>
      </c>
      <c r="E54" s="31">
        <f>SUM(F54:G54)</f>
        <v>186506</v>
      </c>
      <c r="F54" s="30">
        <v>186506</v>
      </c>
      <c r="G54" s="68">
        <v>0</v>
      </c>
      <c r="H54" s="31">
        <f>SUM(I54:J54)</f>
        <v>185388</v>
      </c>
      <c r="I54" s="30">
        <v>185388</v>
      </c>
      <c r="J54" s="68">
        <v>0</v>
      </c>
      <c r="K54" s="31">
        <f>SUM(L54:M54)</f>
        <v>184167</v>
      </c>
      <c r="L54" s="30">
        <v>181482</v>
      </c>
      <c r="M54" s="30">
        <v>2685</v>
      </c>
      <c r="N54" s="31">
        <f>SUM(O54:P54)</f>
        <v>193016</v>
      </c>
      <c r="O54" s="30">
        <v>188841</v>
      </c>
      <c r="P54" s="68">
        <v>4175</v>
      </c>
      <c r="Q54" s="93" t="s">
        <v>303</v>
      </c>
      <c r="R54" s="93" t="s">
        <v>303</v>
      </c>
      <c r="S54" s="93" t="s">
        <v>303</v>
      </c>
      <c r="T54" s="31">
        <f>SUM(U54:V54)</f>
        <v>210839</v>
      </c>
      <c r="U54" s="30">
        <v>199301</v>
      </c>
      <c r="V54" s="30">
        <v>11538</v>
      </c>
      <c r="W54" s="31">
        <f>SUM(X54:Y54)</f>
        <v>154911</v>
      </c>
      <c r="X54" s="30">
        <v>150994</v>
      </c>
      <c r="Y54" s="30">
        <v>3917</v>
      </c>
    </row>
    <row r="55" spans="1:25" ht="18.75" customHeight="1">
      <c r="A55" s="113" t="s">
        <v>370</v>
      </c>
      <c r="B55" s="31">
        <f>SUM(C55:D55)</f>
        <v>162006</v>
      </c>
      <c r="C55" s="30">
        <v>162006</v>
      </c>
      <c r="D55" s="68">
        <v>0</v>
      </c>
      <c r="E55" s="31">
        <f>SUM(F55:G55)</f>
        <v>214956</v>
      </c>
      <c r="F55" s="30">
        <v>191825</v>
      </c>
      <c r="G55" s="68">
        <v>23131</v>
      </c>
      <c r="H55" s="31">
        <f>SUM(I55:J55)</f>
        <v>192226</v>
      </c>
      <c r="I55" s="30">
        <v>192226</v>
      </c>
      <c r="J55" s="68">
        <v>0</v>
      </c>
      <c r="K55" s="31">
        <f>SUM(L55:M55)</f>
        <v>184012</v>
      </c>
      <c r="L55" s="30">
        <v>181645</v>
      </c>
      <c r="M55" s="68">
        <v>2367</v>
      </c>
      <c r="N55" s="31">
        <f>SUM(O55:P55)</f>
        <v>196299</v>
      </c>
      <c r="O55" s="30">
        <v>196299</v>
      </c>
      <c r="P55" s="68">
        <v>0</v>
      </c>
      <c r="Q55" s="93" t="s">
        <v>303</v>
      </c>
      <c r="R55" s="93" t="s">
        <v>303</v>
      </c>
      <c r="S55" s="93" t="s">
        <v>303</v>
      </c>
      <c r="T55" s="31">
        <f>SUM(U55:V55)</f>
        <v>198868</v>
      </c>
      <c r="U55" s="30">
        <v>197638</v>
      </c>
      <c r="V55" s="30">
        <v>1230</v>
      </c>
      <c r="W55" s="31">
        <f>SUM(X55:Y55)</f>
        <v>150851</v>
      </c>
      <c r="X55" s="30">
        <v>150821</v>
      </c>
      <c r="Y55" s="68">
        <v>30</v>
      </c>
    </row>
    <row r="56" spans="1:25" ht="18.75" customHeight="1">
      <c r="A56" s="113" t="s">
        <v>369</v>
      </c>
      <c r="B56" s="31">
        <f>SUM(C56:D56)</f>
        <v>165357</v>
      </c>
      <c r="C56" s="30">
        <v>165357</v>
      </c>
      <c r="D56" s="68">
        <v>0</v>
      </c>
      <c r="E56" s="31">
        <f>SUM(F56:G56)</f>
        <v>195614</v>
      </c>
      <c r="F56" s="30">
        <v>195614</v>
      </c>
      <c r="G56" s="68">
        <v>0</v>
      </c>
      <c r="H56" s="31">
        <f>SUM(I56:J56)</f>
        <v>192535</v>
      </c>
      <c r="I56" s="30">
        <v>192535</v>
      </c>
      <c r="J56" s="68">
        <v>0</v>
      </c>
      <c r="K56" s="31">
        <f>SUM(L56:M56)</f>
        <v>182101</v>
      </c>
      <c r="L56" s="30">
        <v>182081</v>
      </c>
      <c r="M56" s="30">
        <v>20</v>
      </c>
      <c r="N56" s="31">
        <f>SUM(O56:P56)</f>
        <v>202321</v>
      </c>
      <c r="O56" s="30">
        <v>194920</v>
      </c>
      <c r="P56" s="68">
        <v>7401</v>
      </c>
      <c r="Q56" s="93" t="s">
        <v>303</v>
      </c>
      <c r="R56" s="93" t="s">
        <v>303</v>
      </c>
      <c r="S56" s="93" t="s">
        <v>303</v>
      </c>
      <c r="T56" s="31">
        <f>SUM(U56:V56)</f>
        <v>235644</v>
      </c>
      <c r="U56" s="30">
        <v>207447</v>
      </c>
      <c r="V56" s="30">
        <v>28197</v>
      </c>
      <c r="W56" s="31">
        <f>SUM(X56:Y56)</f>
        <v>153197</v>
      </c>
      <c r="X56" s="30">
        <v>147583</v>
      </c>
      <c r="Y56" s="68">
        <v>5614</v>
      </c>
    </row>
    <row r="57" spans="1:25" ht="18.75" customHeight="1">
      <c r="A57" s="113" t="s">
        <v>368</v>
      </c>
      <c r="B57" s="31">
        <f>SUM(C57:D57)</f>
        <v>166844</v>
      </c>
      <c r="C57" s="30">
        <v>166844</v>
      </c>
      <c r="D57" s="68">
        <v>0</v>
      </c>
      <c r="E57" s="31">
        <f>SUM(F57:G57)</f>
        <v>193171</v>
      </c>
      <c r="F57" s="30">
        <v>193171</v>
      </c>
      <c r="G57" s="68">
        <v>0</v>
      </c>
      <c r="H57" s="31">
        <f>SUM(I57:J57)</f>
        <v>188450</v>
      </c>
      <c r="I57" s="30">
        <v>188450</v>
      </c>
      <c r="J57" s="68">
        <v>0</v>
      </c>
      <c r="K57" s="31">
        <f>SUM(L57:M57)</f>
        <v>183356</v>
      </c>
      <c r="L57" s="30">
        <v>183010</v>
      </c>
      <c r="M57" s="68">
        <v>346</v>
      </c>
      <c r="N57" s="31">
        <f>SUM(O57:P57)</f>
        <v>199871</v>
      </c>
      <c r="O57" s="30">
        <v>199165</v>
      </c>
      <c r="P57" s="68">
        <v>706</v>
      </c>
      <c r="Q57" s="93" t="s">
        <v>303</v>
      </c>
      <c r="R57" s="93" t="s">
        <v>303</v>
      </c>
      <c r="S57" s="93" t="s">
        <v>303</v>
      </c>
      <c r="T57" s="31">
        <f>SUM(U57:V57)</f>
        <v>206048</v>
      </c>
      <c r="U57" s="30">
        <v>205210</v>
      </c>
      <c r="V57" s="30">
        <v>838</v>
      </c>
      <c r="W57" s="31">
        <f>SUM(X57:Y57)</f>
        <v>161565</v>
      </c>
      <c r="X57" s="30">
        <v>155569</v>
      </c>
      <c r="Y57" s="68">
        <v>5996</v>
      </c>
    </row>
    <row r="58" spans="1:25" ht="18.75" customHeight="1">
      <c r="A58" s="59"/>
      <c r="B58" s="32"/>
      <c r="C58" s="32"/>
      <c r="D58" s="32"/>
      <c r="E58" s="32"/>
      <c r="F58" s="32"/>
      <c r="G58" s="32"/>
      <c r="H58" s="32"/>
      <c r="I58" s="32"/>
      <c r="J58" s="32"/>
      <c r="K58" s="32"/>
      <c r="L58" s="129"/>
      <c r="M58" s="32"/>
      <c r="N58" s="32"/>
      <c r="O58" s="32"/>
      <c r="P58" s="32"/>
      <c r="Q58" s="93"/>
      <c r="R58" s="93"/>
      <c r="S58" s="93"/>
      <c r="T58" s="32"/>
      <c r="U58" s="32"/>
      <c r="V58" s="32"/>
      <c r="W58" s="32"/>
      <c r="X58" s="32"/>
      <c r="Y58" s="32"/>
    </row>
    <row r="59" spans="1:25" ht="18.75" customHeight="1">
      <c r="A59" s="113" t="s">
        <v>367</v>
      </c>
      <c r="B59" s="31">
        <f>SUM(C59:D59)</f>
        <v>178864</v>
      </c>
      <c r="C59" s="30">
        <v>178864</v>
      </c>
      <c r="D59" s="68">
        <v>0</v>
      </c>
      <c r="E59" s="31">
        <f>SUM(F59:G59)</f>
        <v>185845</v>
      </c>
      <c r="F59" s="30">
        <v>185845</v>
      </c>
      <c r="G59" s="68">
        <v>0</v>
      </c>
      <c r="H59" s="31">
        <f>SUM(I59:J59)</f>
        <v>186241</v>
      </c>
      <c r="I59" s="30">
        <v>185478</v>
      </c>
      <c r="J59" s="30">
        <v>763</v>
      </c>
      <c r="K59" s="31">
        <f>SUM(L59:M59)</f>
        <v>187140</v>
      </c>
      <c r="L59" s="30">
        <v>186612</v>
      </c>
      <c r="M59" s="30">
        <v>528</v>
      </c>
      <c r="N59" s="31">
        <f>SUM(O59:P59)</f>
        <v>193206</v>
      </c>
      <c r="O59" s="30">
        <v>193025</v>
      </c>
      <c r="P59" s="30">
        <v>181</v>
      </c>
      <c r="Q59" s="93" t="s">
        <v>303</v>
      </c>
      <c r="R59" s="93" t="s">
        <v>303</v>
      </c>
      <c r="S59" s="93" t="s">
        <v>303</v>
      </c>
      <c r="T59" s="31">
        <f>SUM(U59:V59)</f>
        <v>198443</v>
      </c>
      <c r="U59" s="30">
        <v>198382</v>
      </c>
      <c r="V59" s="30">
        <v>61</v>
      </c>
      <c r="W59" s="31">
        <f>SUM(X59:Y59)</f>
        <v>145144</v>
      </c>
      <c r="X59" s="30">
        <v>145111</v>
      </c>
      <c r="Y59" s="30">
        <v>33</v>
      </c>
    </row>
    <row r="60" spans="1:25" ht="18.75" customHeight="1">
      <c r="A60" s="113" t="s">
        <v>366</v>
      </c>
      <c r="B60" s="31">
        <f>SUM(C60:D60)</f>
        <v>175313</v>
      </c>
      <c r="C60" s="30">
        <v>175313</v>
      </c>
      <c r="D60" s="68">
        <v>0</v>
      </c>
      <c r="E60" s="31">
        <f>SUM(F60:G60)</f>
        <v>200093</v>
      </c>
      <c r="F60" s="30">
        <v>198583</v>
      </c>
      <c r="G60" s="68">
        <v>1510</v>
      </c>
      <c r="H60" s="31">
        <f>SUM(I60:J60)</f>
        <v>254405</v>
      </c>
      <c r="I60" s="30">
        <v>197292</v>
      </c>
      <c r="J60" s="30">
        <v>57113</v>
      </c>
      <c r="K60" s="31">
        <f>SUM(L60:M60)</f>
        <v>348039</v>
      </c>
      <c r="L60" s="30">
        <v>195055</v>
      </c>
      <c r="M60" s="30">
        <v>152984</v>
      </c>
      <c r="N60" s="31">
        <f>SUM(O60:P60)</f>
        <v>281632</v>
      </c>
      <c r="O60" s="30">
        <v>201989</v>
      </c>
      <c r="P60" s="30">
        <v>79643</v>
      </c>
      <c r="Q60" s="93" t="s">
        <v>303</v>
      </c>
      <c r="R60" s="93" t="s">
        <v>303</v>
      </c>
      <c r="S60" s="93" t="s">
        <v>303</v>
      </c>
      <c r="T60" s="31">
        <f>SUM(U60:V60)</f>
        <v>346025</v>
      </c>
      <c r="U60" s="30">
        <v>200637</v>
      </c>
      <c r="V60" s="30">
        <v>145388</v>
      </c>
      <c r="W60" s="31">
        <f>SUM(X60:Y60)</f>
        <v>211148</v>
      </c>
      <c r="X60" s="30">
        <v>146805</v>
      </c>
      <c r="Y60" s="30">
        <v>64343</v>
      </c>
    </row>
    <row r="61" spans="1:25" ht="18.75" customHeight="1">
      <c r="A61" s="113" t="s">
        <v>365</v>
      </c>
      <c r="B61" s="31">
        <f>SUM(C61:D61)</f>
        <v>433111</v>
      </c>
      <c r="C61" s="30">
        <v>175341</v>
      </c>
      <c r="D61" s="30">
        <v>257770</v>
      </c>
      <c r="E61" s="31">
        <f>SUM(F61:G61)</f>
        <v>391102</v>
      </c>
      <c r="F61" s="30">
        <v>209852</v>
      </c>
      <c r="G61" s="68">
        <v>181250</v>
      </c>
      <c r="H61" s="31">
        <f>SUM(I61:J61)</f>
        <v>433142</v>
      </c>
      <c r="I61" s="30">
        <v>198242</v>
      </c>
      <c r="J61" s="30">
        <v>234900</v>
      </c>
      <c r="K61" s="31">
        <f>SUM(L61:M61)</f>
        <v>349246</v>
      </c>
      <c r="L61" s="30">
        <v>193551</v>
      </c>
      <c r="M61" s="30">
        <v>155695</v>
      </c>
      <c r="N61" s="31">
        <f>SUM(O61:P61)</f>
        <v>374465</v>
      </c>
      <c r="O61" s="30">
        <v>199851</v>
      </c>
      <c r="P61" s="30">
        <v>174614</v>
      </c>
      <c r="Q61" s="93" t="s">
        <v>303</v>
      </c>
      <c r="R61" s="93" t="s">
        <v>303</v>
      </c>
      <c r="S61" s="93" t="s">
        <v>303</v>
      </c>
      <c r="T61" s="31">
        <f>SUM(U61:V61)</f>
        <v>349634</v>
      </c>
      <c r="U61" s="30">
        <v>201300</v>
      </c>
      <c r="V61" s="30">
        <v>148334</v>
      </c>
      <c r="W61" s="31">
        <f>SUM(X61:Y61)</f>
        <v>249240</v>
      </c>
      <c r="X61" s="30">
        <v>149579</v>
      </c>
      <c r="Y61" s="30">
        <v>99661</v>
      </c>
    </row>
    <row r="62" spans="1:25" ht="18.75" customHeight="1">
      <c r="A62" s="113" t="s">
        <v>364</v>
      </c>
      <c r="B62" s="31">
        <f>SUM(C62:D62)</f>
        <v>184269</v>
      </c>
      <c r="C62" s="30">
        <v>175615</v>
      </c>
      <c r="D62" s="30">
        <v>8654</v>
      </c>
      <c r="E62" s="31">
        <f>SUM(F62:G62)</f>
        <v>216070</v>
      </c>
      <c r="F62" s="30">
        <v>196204</v>
      </c>
      <c r="G62" s="68">
        <v>19866</v>
      </c>
      <c r="H62" s="31">
        <f>SUM(I62:J62)</f>
        <v>204050</v>
      </c>
      <c r="I62" s="30">
        <v>188262</v>
      </c>
      <c r="J62" s="68">
        <v>15788</v>
      </c>
      <c r="K62" s="31">
        <f>SUM(L62:M62)</f>
        <v>194969</v>
      </c>
      <c r="L62" s="30">
        <v>191658</v>
      </c>
      <c r="M62" s="30">
        <v>3311</v>
      </c>
      <c r="N62" s="31">
        <f>SUM(O62:P62)</f>
        <v>211855</v>
      </c>
      <c r="O62" s="30">
        <v>195944</v>
      </c>
      <c r="P62" s="30">
        <v>15911</v>
      </c>
      <c r="Q62" s="93" t="s">
        <v>303</v>
      </c>
      <c r="R62" s="93" t="s">
        <v>303</v>
      </c>
      <c r="S62" s="93" t="s">
        <v>303</v>
      </c>
      <c r="T62" s="31">
        <f>SUM(U62:V62)</f>
        <v>197471</v>
      </c>
      <c r="U62" s="30">
        <v>196117</v>
      </c>
      <c r="V62" s="30">
        <v>1354</v>
      </c>
      <c r="W62" s="31">
        <f>SUM(X62:Y62)</f>
        <v>159999</v>
      </c>
      <c r="X62" s="30">
        <v>152319</v>
      </c>
      <c r="Y62" s="30">
        <v>7680</v>
      </c>
    </row>
    <row r="63" spans="1:25" ht="18.75" customHeight="1">
      <c r="A63" s="110"/>
      <c r="B63" s="32"/>
      <c r="C63" s="32"/>
      <c r="D63" s="32"/>
      <c r="E63" s="32"/>
      <c r="F63" s="32"/>
      <c r="G63" s="32"/>
      <c r="H63" s="32"/>
      <c r="I63" s="32"/>
      <c r="J63" s="32"/>
      <c r="K63" s="32"/>
      <c r="L63" s="32"/>
      <c r="M63" s="32"/>
      <c r="N63" s="32"/>
      <c r="O63" s="32"/>
      <c r="P63" s="32"/>
      <c r="Q63" s="93"/>
      <c r="R63" s="93"/>
      <c r="S63" s="93"/>
      <c r="T63" s="32"/>
      <c r="U63" s="32"/>
      <c r="V63" s="32"/>
      <c r="W63" s="32"/>
      <c r="X63" s="32"/>
      <c r="Y63" s="32"/>
    </row>
    <row r="64" spans="1:25" ht="18.75" customHeight="1">
      <c r="A64" s="113" t="s">
        <v>363</v>
      </c>
      <c r="B64" s="31">
        <f>SUM(C64:D64)</f>
        <v>177288</v>
      </c>
      <c r="C64" s="30">
        <v>177288</v>
      </c>
      <c r="D64" s="68">
        <v>0</v>
      </c>
      <c r="E64" s="31">
        <f>SUM(F64:G64)</f>
        <v>196936</v>
      </c>
      <c r="F64" s="30">
        <v>196936</v>
      </c>
      <c r="G64" s="68">
        <v>0</v>
      </c>
      <c r="H64" s="31">
        <f>SUM(I64:J64)</f>
        <v>192969</v>
      </c>
      <c r="I64" s="30">
        <v>192969</v>
      </c>
      <c r="J64" s="68">
        <v>0</v>
      </c>
      <c r="K64" s="31">
        <f>SUM(L64:M64)</f>
        <v>192400</v>
      </c>
      <c r="L64" s="30">
        <v>192386</v>
      </c>
      <c r="M64" s="30">
        <v>14</v>
      </c>
      <c r="N64" s="31">
        <f>SUM(O64:P64)</f>
        <v>232615</v>
      </c>
      <c r="O64" s="30">
        <v>198648</v>
      </c>
      <c r="P64" s="30">
        <v>33967</v>
      </c>
      <c r="Q64" s="93" t="s">
        <v>303</v>
      </c>
      <c r="R64" s="93" t="s">
        <v>303</v>
      </c>
      <c r="S64" s="93" t="s">
        <v>303</v>
      </c>
      <c r="T64" s="31">
        <f>SUM(U64:V64)</f>
        <v>204356</v>
      </c>
      <c r="U64" s="30">
        <v>198331</v>
      </c>
      <c r="V64" s="30">
        <v>6025</v>
      </c>
      <c r="W64" s="31">
        <f>SUM(X64:Y64)</f>
        <v>152669</v>
      </c>
      <c r="X64" s="30">
        <v>151204</v>
      </c>
      <c r="Y64" s="68">
        <v>1465</v>
      </c>
    </row>
    <row r="65" spans="1:25" ht="18.75" customHeight="1">
      <c r="A65" s="113" t="s">
        <v>362</v>
      </c>
      <c r="B65" s="31">
        <f>SUM(C65:D65)</f>
        <v>179139</v>
      </c>
      <c r="C65" s="30">
        <v>179139</v>
      </c>
      <c r="D65" s="68">
        <v>0</v>
      </c>
      <c r="E65" s="31">
        <f>SUM(F65:G65)</f>
        <v>203324</v>
      </c>
      <c r="F65" s="30">
        <v>203324</v>
      </c>
      <c r="G65" s="68">
        <v>0</v>
      </c>
      <c r="H65" s="31">
        <f>SUM(I65:J65)</f>
        <v>190495</v>
      </c>
      <c r="I65" s="30">
        <v>190495</v>
      </c>
      <c r="J65" s="68">
        <v>0</v>
      </c>
      <c r="K65" s="31">
        <f>SUM(L65:M65)</f>
        <v>192954</v>
      </c>
      <c r="L65" s="30">
        <v>192800</v>
      </c>
      <c r="M65" s="68">
        <v>154</v>
      </c>
      <c r="N65" s="31">
        <f>SUM(O65:P65)</f>
        <v>199728</v>
      </c>
      <c r="O65" s="30">
        <v>199673</v>
      </c>
      <c r="P65" s="68">
        <v>55</v>
      </c>
      <c r="Q65" s="93" t="s">
        <v>303</v>
      </c>
      <c r="R65" s="93" t="s">
        <v>303</v>
      </c>
      <c r="S65" s="93" t="s">
        <v>303</v>
      </c>
      <c r="T65" s="31">
        <f>SUM(U65:V65)</f>
        <v>211862</v>
      </c>
      <c r="U65" s="30">
        <v>210327</v>
      </c>
      <c r="V65" s="30">
        <v>1535</v>
      </c>
      <c r="W65" s="31">
        <f>SUM(X65:Y65)</f>
        <v>150790</v>
      </c>
      <c r="X65" s="30">
        <v>150790</v>
      </c>
      <c r="Y65" s="68">
        <v>0</v>
      </c>
    </row>
    <row r="66" spans="1:25" ht="18.75" customHeight="1">
      <c r="A66" s="113" t="s">
        <v>361</v>
      </c>
      <c r="B66" s="31">
        <f>SUM(C66:D66)</f>
        <v>178611</v>
      </c>
      <c r="C66" s="30">
        <v>178611</v>
      </c>
      <c r="D66" s="68">
        <v>0</v>
      </c>
      <c r="E66" s="31">
        <f>SUM(F66:G66)</f>
        <v>207222</v>
      </c>
      <c r="F66" s="30">
        <v>207222</v>
      </c>
      <c r="G66" s="68">
        <v>0</v>
      </c>
      <c r="H66" s="31">
        <f>SUM(I66:J66)</f>
        <v>201851</v>
      </c>
      <c r="I66" s="30">
        <v>191740</v>
      </c>
      <c r="J66" s="68">
        <v>10111</v>
      </c>
      <c r="K66" s="31">
        <f>SUM(L66:M66)</f>
        <v>194491</v>
      </c>
      <c r="L66" s="30">
        <v>193525</v>
      </c>
      <c r="M66" s="68">
        <v>966</v>
      </c>
      <c r="N66" s="31">
        <f>SUM(O66:P66)</f>
        <v>202880</v>
      </c>
      <c r="O66" s="30">
        <v>201915</v>
      </c>
      <c r="P66" s="68">
        <v>965</v>
      </c>
      <c r="Q66" s="93" t="s">
        <v>303</v>
      </c>
      <c r="R66" s="93" t="s">
        <v>303</v>
      </c>
      <c r="S66" s="93" t="s">
        <v>303</v>
      </c>
      <c r="T66" s="31">
        <f>SUM(U66:V66)</f>
        <v>209890</v>
      </c>
      <c r="U66" s="30">
        <v>209678</v>
      </c>
      <c r="V66" s="30">
        <v>212</v>
      </c>
      <c r="W66" s="31">
        <f>SUM(X66:Y66)</f>
        <v>153584</v>
      </c>
      <c r="X66" s="30">
        <v>149259</v>
      </c>
      <c r="Y66" s="68">
        <v>4325</v>
      </c>
    </row>
    <row r="67" spans="1:25" ht="18.75" customHeight="1">
      <c r="A67" s="392" t="s">
        <v>360</v>
      </c>
      <c r="B67" s="391">
        <f>SUM(C67:D67)</f>
        <v>448448</v>
      </c>
      <c r="C67" s="391">
        <v>176641</v>
      </c>
      <c r="D67" s="90">
        <v>271807</v>
      </c>
      <c r="E67" s="391">
        <f>SUM(F67:G67)</f>
        <v>433272</v>
      </c>
      <c r="F67" s="391">
        <v>206915</v>
      </c>
      <c r="G67" s="90">
        <v>226357</v>
      </c>
      <c r="H67" s="391">
        <f>SUM(I67:J67)</f>
        <v>492965</v>
      </c>
      <c r="I67" s="391">
        <v>192294</v>
      </c>
      <c r="J67" s="90">
        <v>300671</v>
      </c>
      <c r="K67" s="391">
        <f>SUM(L67:M67)</f>
        <v>509729</v>
      </c>
      <c r="L67" s="391">
        <v>193146</v>
      </c>
      <c r="M67" s="90">
        <v>316583</v>
      </c>
      <c r="N67" s="391">
        <f>SUM(O67:P67)</f>
        <v>494269</v>
      </c>
      <c r="O67" s="391">
        <v>199111</v>
      </c>
      <c r="P67" s="90">
        <v>295158</v>
      </c>
      <c r="Q67" s="90" t="s">
        <v>303</v>
      </c>
      <c r="R67" s="90" t="s">
        <v>303</v>
      </c>
      <c r="S67" s="90" t="s">
        <v>303</v>
      </c>
      <c r="T67" s="391">
        <f>SUM(U67:V67)</f>
        <v>497806</v>
      </c>
      <c r="U67" s="391">
        <v>203626</v>
      </c>
      <c r="V67" s="391">
        <v>294180</v>
      </c>
      <c r="W67" s="391">
        <f>SUM(X67:Y67)</f>
        <v>310180</v>
      </c>
      <c r="X67" s="391">
        <v>150264</v>
      </c>
      <c r="Y67" s="391">
        <v>159916</v>
      </c>
    </row>
    <row r="68" spans="1:25" ht="18.75" customHeight="1">
      <c r="A68" s="8" t="s">
        <v>302</v>
      </c>
      <c r="B68" s="4"/>
      <c r="C68" s="4"/>
      <c r="D68" s="4"/>
      <c r="E68" s="4"/>
      <c r="F68" s="4"/>
      <c r="G68" s="4"/>
      <c r="H68" s="4"/>
      <c r="I68" s="4"/>
      <c r="J68" s="4"/>
      <c r="K68" s="4"/>
      <c r="L68" s="4"/>
      <c r="M68" s="4"/>
      <c r="N68" s="4"/>
      <c r="O68" s="4"/>
      <c r="P68" s="4"/>
      <c r="Q68" s="4"/>
      <c r="R68" s="4"/>
      <c r="S68" s="4"/>
      <c r="T68" s="4"/>
      <c r="U68" s="4"/>
      <c r="V68" s="4"/>
      <c r="W68" s="4"/>
      <c r="X68" s="4"/>
      <c r="Y68" s="4"/>
    </row>
  </sheetData>
  <sheetProtection/>
  <mergeCells count="35">
    <mergeCell ref="A3:Y3"/>
    <mergeCell ref="X7:X8"/>
    <mergeCell ref="Y7:Y8"/>
    <mergeCell ref="R7:R8"/>
    <mergeCell ref="S7:S8"/>
    <mergeCell ref="T7:T8"/>
    <mergeCell ref="U7:U8"/>
    <mergeCell ref="V7:V8"/>
    <mergeCell ref="W7:W8"/>
    <mergeCell ref="L7:L8"/>
    <mergeCell ref="M7:M8"/>
    <mergeCell ref="N7:N8"/>
    <mergeCell ref="O7:O8"/>
    <mergeCell ref="P7:P8"/>
    <mergeCell ref="Q7:Q8"/>
    <mergeCell ref="F7:F8"/>
    <mergeCell ref="G7:G8"/>
    <mergeCell ref="H7:H8"/>
    <mergeCell ref="I7:I8"/>
    <mergeCell ref="J7:J8"/>
    <mergeCell ref="K7:K8"/>
    <mergeCell ref="B7:B8"/>
    <mergeCell ref="C7:C8"/>
    <mergeCell ref="D7:D8"/>
    <mergeCell ref="E7:E8"/>
    <mergeCell ref="A7:A8"/>
    <mergeCell ref="W5:Y6"/>
    <mergeCell ref="B6:D6"/>
    <mergeCell ref="E6:G6"/>
    <mergeCell ref="B5:P5"/>
    <mergeCell ref="Q5:S6"/>
    <mergeCell ref="T5:V6"/>
    <mergeCell ref="H6:J6"/>
    <mergeCell ref="K6:M6"/>
    <mergeCell ref="N6:P6"/>
  </mergeCells>
  <printOptions horizontalCentered="1" verticalCentered="1"/>
  <pageMargins left="0.5118110236220472" right="0.31496062992125984" top="0.35433070866141736" bottom="0.15748031496062992" header="0" footer="0"/>
  <pageSetup horizontalDpi="600" verticalDpi="600" orientation="landscape" paperSize="8" scale="65" r:id="rId2"/>
  <drawing r:id="rId1"/>
</worksheet>
</file>

<file path=xl/worksheets/sheet8.xml><?xml version="1.0" encoding="utf-8"?>
<worksheet xmlns="http://schemas.openxmlformats.org/spreadsheetml/2006/main" xmlns:r="http://schemas.openxmlformats.org/officeDocument/2006/relationships">
  <dimension ref="A1:S68"/>
  <sheetViews>
    <sheetView zoomScalePageLayoutView="0" workbookViewId="0" topLeftCell="Q1">
      <selection activeCell="S1" sqref="S1"/>
    </sheetView>
  </sheetViews>
  <sheetFormatPr defaultColWidth="8.796875" defaultRowHeight="18.75" customHeight="1"/>
  <cols>
    <col min="1" max="1" width="13.09765625" style="0" customWidth="1"/>
    <col min="2" max="16384" width="10.59765625" style="0" customWidth="1"/>
  </cols>
  <sheetData>
    <row r="1" spans="1:19" ht="18.75" customHeight="1">
      <c r="A1" s="38" t="s">
        <v>415</v>
      </c>
      <c r="S1" s="39" t="s">
        <v>416</v>
      </c>
    </row>
    <row r="3" spans="1:19" ht="18.75" customHeight="1">
      <c r="A3" s="174" t="s">
        <v>409</v>
      </c>
      <c r="B3" s="174"/>
      <c r="C3" s="174"/>
      <c r="D3" s="174"/>
      <c r="E3" s="174"/>
      <c r="F3" s="174"/>
      <c r="G3" s="174"/>
      <c r="H3" s="174"/>
      <c r="I3" s="174"/>
      <c r="J3" s="174"/>
      <c r="K3" s="174"/>
      <c r="L3" s="174"/>
      <c r="M3" s="174"/>
      <c r="N3" s="174"/>
      <c r="O3" s="174"/>
      <c r="P3" s="174"/>
      <c r="Q3" s="174"/>
      <c r="R3" s="174"/>
      <c r="S3" s="174"/>
    </row>
    <row r="4" spans="1:19" ht="18.75" customHeight="1" thickBot="1">
      <c r="A4" s="4" t="s">
        <v>408</v>
      </c>
      <c r="B4" s="4"/>
      <c r="C4" s="4"/>
      <c r="D4" s="4"/>
      <c r="E4" s="4"/>
      <c r="F4" s="4"/>
      <c r="G4" s="4"/>
      <c r="H4" s="4"/>
      <c r="I4" s="4"/>
      <c r="J4" s="4"/>
      <c r="K4" s="4"/>
      <c r="L4" s="4"/>
      <c r="M4" s="4"/>
      <c r="N4" s="4"/>
      <c r="O4" s="4"/>
      <c r="P4" s="4"/>
      <c r="Q4" s="4"/>
      <c r="R4" s="4"/>
      <c r="S4" s="64" t="s">
        <v>407</v>
      </c>
    </row>
    <row r="5" spans="1:19" ht="18.75" customHeight="1">
      <c r="A5" s="398" t="s">
        <v>406</v>
      </c>
      <c r="B5" s="195" t="s">
        <v>399</v>
      </c>
      <c r="C5" s="214"/>
      <c r="D5" s="202"/>
      <c r="E5" s="221" t="s">
        <v>398</v>
      </c>
      <c r="F5" s="222"/>
      <c r="G5" s="222"/>
      <c r="H5" s="222"/>
      <c r="I5" s="222"/>
      <c r="J5" s="222"/>
      <c r="K5" s="222"/>
      <c r="L5" s="222"/>
      <c r="M5" s="222"/>
      <c r="N5" s="222"/>
      <c r="O5" s="222"/>
      <c r="P5" s="222"/>
      <c r="Q5" s="222"/>
      <c r="R5" s="222"/>
      <c r="S5" s="222"/>
    </row>
    <row r="6" spans="1:19" ht="18.75" customHeight="1">
      <c r="A6" s="59"/>
      <c r="B6" s="197"/>
      <c r="C6" s="205"/>
      <c r="D6" s="206"/>
      <c r="E6" s="249" t="s">
        <v>387</v>
      </c>
      <c r="F6" s="250"/>
      <c r="G6" s="251"/>
      <c r="H6" s="249" t="s">
        <v>386</v>
      </c>
      <c r="I6" s="250"/>
      <c r="J6" s="251"/>
      <c r="K6" s="249" t="s">
        <v>385</v>
      </c>
      <c r="L6" s="250"/>
      <c r="M6" s="251"/>
      <c r="N6" s="249" t="s">
        <v>384</v>
      </c>
      <c r="O6" s="250"/>
      <c r="P6" s="251"/>
      <c r="Q6" s="249" t="s">
        <v>383</v>
      </c>
      <c r="R6" s="250"/>
      <c r="S6" s="250"/>
    </row>
    <row r="7" spans="1:19" ht="18.75" customHeight="1">
      <c r="A7" s="396" t="s">
        <v>382</v>
      </c>
      <c r="B7" s="395" t="s">
        <v>380</v>
      </c>
      <c r="C7" s="244" t="s">
        <v>379</v>
      </c>
      <c r="D7" s="244" t="s">
        <v>378</v>
      </c>
      <c r="E7" s="395" t="s">
        <v>380</v>
      </c>
      <c r="F7" s="244" t="s">
        <v>379</v>
      </c>
      <c r="G7" s="244" t="s">
        <v>378</v>
      </c>
      <c r="H7" s="395" t="s">
        <v>380</v>
      </c>
      <c r="I7" s="244" t="s">
        <v>379</v>
      </c>
      <c r="J7" s="244" t="s">
        <v>378</v>
      </c>
      <c r="K7" s="395" t="s">
        <v>380</v>
      </c>
      <c r="L7" s="244" t="s">
        <v>379</v>
      </c>
      <c r="M7" s="244" t="s">
        <v>378</v>
      </c>
      <c r="N7" s="395" t="s">
        <v>380</v>
      </c>
      <c r="O7" s="244" t="s">
        <v>379</v>
      </c>
      <c r="P7" s="244" t="s">
        <v>378</v>
      </c>
      <c r="Q7" s="395" t="s">
        <v>380</v>
      </c>
      <c r="R7" s="244" t="s">
        <v>379</v>
      </c>
      <c r="S7" s="253" t="s">
        <v>378</v>
      </c>
    </row>
    <row r="8" spans="1:19" ht="18.75" customHeight="1">
      <c r="A8" s="394"/>
      <c r="B8" s="200"/>
      <c r="C8" s="210"/>
      <c r="D8" s="210"/>
      <c r="E8" s="200"/>
      <c r="F8" s="210"/>
      <c r="G8" s="210"/>
      <c r="H8" s="200"/>
      <c r="I8" s="210"/>
      <c r="J8" s="210"/>
      <c r="K8" s="200"/>
      <c r="L8" s="210"/>
      <c r="M8" s="210"/>
      <c r="N8" s="200"/>
      <c r="O8" s="210"/>
      <c r="P8" s="210"/>
      <c r="Q8" s="200"/>
      <c r="R8" s="210"/>
      <c r="S8" s="197"/>
    </row>
    <row r="9" spans="1:19" ht="18.75" customHeight="1">
      <c r="A9" s="36" t="s">
        <v>377</v>
      </c>
      <c r="B9" s="4"/>
      <c r="C9" s="4"/>
      <c r="D9" s="4"/>
      <c r="E9" s="4"/>
      <c r="F9" s="4"/>
      <c r="G9" s="4"/>
      <c r="H9" s="4"/>
      <c r="I9" s="4"/>
      <c r="J9" s="4"/>
      <c r="K9" s="4"/>
      <c r="L9" s="4"/>
      <c r="M9" s="4"/>
      <c r="N9" s="4"/>
      <c r="O9" s="4"/>
      <c r="P9" s="4"/>
      <c r="Q9" s="4"/>
      <c r="R9" s="4"/>
      <c r="S9" s="4"/>
    </row>
    <row r="10" spans="1:19" ht="18.75" customHeight="1">
      <c r="A10" s="59" t="s">
        <v>373</v>
      </c>
      <c r="B10" s="31">
        <f>SUM(C10:D10)</f>
        <v>398147</v>
      </c>
      <c r="C10" s="30">
        <v>288392</v>
      </c>
      <c r="D10" s="30">
        <v>109755</v>
      </c>
      <c r="E10" s="31">
        <f>SUM(F10:G10)</f>
        <v>372949</v>
      </c>
      <c r="F10" s="30">
        <v>280510</v>
      </c>
      <c r="G10" s="30">
        <v>92439</v>
      </c>
      <c r="H10" s="31">
        <f>SUM(I10:J10)</f>
        <v>216090</v>
      </c>
      <c r="I10" s="30">
        <v>196776</v>
      </c>
      <c r="J10" s="30">
        <v>19314</v>
      </c>
      <c r="K10" s="31">
        <f>SUM(L10:M10)</f>
        <v>346871</v>
      </c>
      <c r="L10" s="30">
        <v>267883</v>
      </c>
      <c r="M10" s="30">
        <v>78988</v>
      </c>
      <c r="N10" s="31">
        <f>SUM(O10:P10)</f>
        <v>517165</v>
      </c>
      <c r="O10" s="30">
        <v>358972</v>
      </c>
      <c r="P10" s="30">
        <v>158193</v>
      </c>
      <c r="Q10" s="31">
        <f>SUM(R10:S10)</f>
        <v>374822</v>
      </c>
      <c r="R10" s="30">
        <v>279602</v>
      </c>
      <c r="S10" s="30">
        <v>95220</v>
      </c>
    </row>
    <row r="11" spans="1:19" ht="18.75" customHeight="1">
      <c r="A11" s="126" t="s">
        <v>372</v>
      </c>
      <c r="B11" s="31">
        <f>SUM(C11:D11)</f>
        <v>389494</v>
      </c>
      <c r="C11" s="31">
        <v>290159</v>
      </c>
      <c r="D11" s="31">
        <v>99335</v>
      </c>
      <c r="E11" s="31">
        <f>SUM(F11:G11)</f>
        <v>380056</v>
      </c>
      <c r="F11" s="31">
        <v>284788</v>
      </c>
      <c r="G11" s="31">
        <v>95268</v>
      </c>
      <c r="H11" s="31">
        <f>SUM(I11:J11)</f>
        <v>211688</v>
      </c>
      <c r="I11" s="31">
        <v>191032</v>
      </c>
      <c r="J11" s="31">
        <v>20656</v>
      </c>
      <c r="K11" s="31">
        <f>SUM(L11:M11)</f>
        <v>350139</v>
      </c>
      <c r="L11" s="31">
        <v>271030</v>
      </c>
      <c r="M11" s="31">
        <v>79109</v>
      </c>
      <c r="N11" s="31">
        <f>SUM(O11:P11)</f>
        <v>528528</v>
      </c>
      <c r="O11" s="31">
        <v>365009</v>
      </c>
      <c r="P11" s="31">
        <v>163519</v>
      </c>
      <c r="Q11" s="31">
        <f>SUM(R11:S11)</f>
        <v>382782</v>
      </c>
      <c r="R11" s="31">
        <v>285329</v>
      </c>
      <c r="S11" s="31">
        <v>97453</v>
      </c>
    </row>
    <row r="12" spans="1:19" ht="18.75" customHeight="1">
      <c r="A12" s="37" t="s">
        <v>376</v>
      </c>
      <c r="B12" s="22">
        <f>SUM(C12:D12)</f>
        <v>445087</v>
      </c>
      <c r="C12" s="22">
        <v>328413</v>
      </c>
      <c r="D12" s="22">
        <v>116674</v>
      </c>
      <c r="E12" s="22">
        <f>SUM(F12:G12)</f>
        <v>375810</v>
      </c>
      <c r="F12" s="22">
        <v>283707</v>
      </c>
      <c r="G12" s="22">
        <v>92103</v>
      </c>
      <c r="H12" s="22">
        <f>SUM(I12:J12)</f>
        <v>198096</v>
      </c>
      <c r="I12" s="22">
        <v>182682</v>
      </c>
      <c r="J12" s="22">
        <v>15414</v>
      </c>
      <c r="K12" s="22">
        <f>SUM(L12:M12)</f>
        <v>427851</v>
      </c>
      <c r="L12" s="22">
        <v>317929</v>
      </c>
      <c r="M12" s="22">
        <v>109922</v>
      </c>
      <c r="N12" s="22">
        <f>SUM(O12:P12)</f>
        <v>500850</v>
      </c>
      <c r="O12" s="22">
        <v>354457</v>
      </c>
      <c r="P12" s="22">
        <v>146393</v>
      </c>
      <c r="Q12" s="22">
        <f>SUM(R12:S12)</f>
        <v>339936</v>
      </c>
      <c r="R12" s="22">
        <v>260617</v>
      </c>
      <c r="S12" s="22">
        <v>79319</v>
      </c>
    </row>
    <row r="13" spans="1:19" ht="18.75" customHeight="1">
      <c r="A13" s="59"/>
      <c r="B13" s="32"/>
      <c r="C13" s="31"/>
      <c r="D13" s="31"/>
      <c r="E13" s="32"/>
      <c r="F13" s="31"/>
      <c r="G13" s="31"/>
      <c r="H13" s="32"/>
      <c r="I13" s="31"/>
      <c r="J13" s="31"/>
      <c r="K13" s="32"/>
      <c r="L13" s="31"/>
      <c r="M13" s="31"/>
      <c r="N13" s="32"/>
      <c r="O13" s="31"/>
      <c r="P13" s="31"/>
      <c r="Q13" s="32"/>
      <c r="R13" s="31"/>
      <c r="S13" s="31"/>
    </row>
    <row r="14" spans="1:19" ht="18.75" customHeight="1">
      <c r="A14" s="59" t="s">
        <v>315</v>
      </c>
      <c r="B14" s="31">
        <f>SUM(C14:D14)</f>
        <v>315816</v>
      </c>
      <c r="C14" s="30">
        <v>314740</v>
      </c>
      <c r="D14" s="68">
        <v>1076</v>
      </c>
      <c r="E14" s="31">
        <f>SUM(F14:G14)</f>
        <v>291963</v>
      </c>
      <c r="F14" s="30">
        <v>282357</v>
      </c>
      <c r="G14" s="30">
        <v>9606</v>
      </c>
      <c r="H14" s="31">
        <f>SUM(I14:J14)</f>
        <v>200525</v>
      </c>
      <c r="I14" s="30">
        <v>190129</v>
      </c>
      <c r="J14" s="68">
        <v>10396</v>
      </c>
      <c r="K14" s="31">
        <f>SUM(L14:M14)</f>
        <v>321689</v>
      </c>
      <c r="L14" s="30">
        <v>321677</v>
      </c>
      <c r="M14" s="30">
        <v>12</v>
      </c>
      <c r="N14" s="31">
        <f>SUM(O14:P14)</f>
        <v>342797</v>
      </c>
      <c r="O14" s="30">
        <v>341735</v>
      </c>
      <c r="P14" s="68">
        <v>1062</v>
      </c>
      <c r="Q14" s="31">
        <f>SUM(R14:S14)</f>
        <v>276851</v>
      </c>
      <c r="R14" s="30">
        <v>257476</v>
      </c>
      <c r="S14" s="30">
        <v>19375</v>
      </c>
    </row>
    <row r="15" spans="1:19" ht="18.75" customHeight="1">
      <c r="A15" s="113" t="s">
        <v>375</v>
      </c>
      <c r="B15" s="31">
        <f>SUM(C15:D15)</f>
        <v>319429</v>
      </c>
      <c r="C15" s="30">
        <v>317900</v>
      </c>
      <c r="D15" s="30">
        <v>1529</v>
      </c>
      <c r="E15" s="31">
        <f>SUM(F15:G15)</f>
        <v>292677</v>
      </c>
      <c r="F15" s="30">
        <v>283943</v>
      </c>
      <c r="G15" s="30">
        <v>8734</v>
      </c>
      <c r="H15" s="31">
        <f>SUM(I15:J15)</f>
        <v>186400</v>
      </c>
      <c r="I15" s="30">
        <v>185879</v>
      </c>
      <c r="J15" s="68">
        <v>521</v>
      </c>
      <c r="K15" s="31">
        <f>SUM(L15:M15)</f>
        <v>349303</v>
      </c>
      <c r="L15" s="30">
        <v>318885</v>
      </c>
      <c r="M15" s="68">
        <v>30418</v>
      </c>
      <c r="N15" s="31">
        <f>SUM(O15:P15)</f>
        <v>349718</v>
      </c>
      <c r="O15" s="30">
        <v>349718</v>
      </c>
      <c r="P15" s="68">
        <v>0</v>
      </c>
      <c r="Q15" s="31">
        <f>SUM(R15:S15)</f>
        <v>260974</v>
      </c>
      <c r="R15" s="30">
        <v>260539</v>
      </c>
      <c r="S15" s="30">
        <v>435</v>
      </c>
    </row>
    <row r="16" spans="1:19" ht="18.75" customHeight="1">
      <c r="A16" s="113" t="s">
        <v>369</v>
      </c>
      <c r="B16" s="31">
        <f>SUM(C16:D16)</f>
        <v>327401</v>
      </c>
      <c r="C16" s="30">
        <v>327301</v>
      </c>
      <c r="D16" s="68">
        <v>100</v>
      </c>
      <c r="E16" s="31">
        <f>SUM(F16:G16)</f>
        <v>360307</v>
      </c>
      <c r="F16" s="30">
        <v>288183</v>
      </c>
      <c r="G16" s="30">
        <v>72124</v>
      </c>
      <c r="H16" s="31">
        <f>SUM(I16:J16)</f>
        <v>180238</v>
      </c>
      <c r="I16" s="30">
        <v>178387</v>
      </c>
      <c r="J16" s="68">
        <v>1851</v>
      </c>
      <c r="K16" s="31">
        <f>SUM(L16:M16)</f>
        <v>385909</v>
      </c>
      <c r="L16" s="30">
        <v>320728</v>
      </c>
      <c r="M16" s="30">
        <v>65181</v>
      </c>
      <c r="N16" s="31">
        <f>SUM(O16:P16)</f>
        <v>555702</v>
      </c>
      <c r="O16" s="30">
        <v>381344</v>
      </c>
      <c r="P16" s="30">
        <v>174358</v>
      </c>
      <c r="Q16" s="31">
        <f>SUM(R16:S16)</f>
        <v>318863</v>
      </c>
      <c r="R16" s="30">
        <v>262041</v>
      </c>
      <c r="S16" s="30">
        <v>56822</v>
      </c>
    </row>
    <row r="17" spans="1:19" ht="18.75" customHeight="1">
      <c r="A17" s="113" t="s">
        <v>368</v>
      </c>
      <c r="B17" s="31">
        <f>SUM(C17:D17)</f>
        <v>343760</v>
      </c>
      <c r="C17" s="30">
        <v>332553</v>
      </c>
      <c r="D17" s="68">
        <v>11207</v>
      </c>
      <c r="E17" s="31">
        <f>SUM(F17:G17)</f>
        <v>286604</v>
      </c>
      <c r="F17" s="30">
        <v>285060</v>
      </c>
      <c r="G17" s="30">
        <v>1544</v>
      </c>
      <c r="H17" s="31">
        <f>SUM(I17:J17)</f>
        <v>178392</v>
      </c>
      <c r="I17" s="30">
        <v>176981</v>
      </c>
      <c r="J17" s="393">
        <v>1411</v>
      </c>
      <c r="K17" s="31">
        <f>SUM(L17:M17)</f>
        <v>319001</v>
      </c>
      <c r="L17" s="30">
        <v>316609</v>
      </c>
      <c r="M17" s="30">
        <v>2392</v>
      </c>
      <c r="N17" s="31">
        <f>SUM(O17:P17)</f>
        <v>387479</v>
      </c>
      <c r="O17" s="30">
        <v>387479</v>
      </c>
      <c r="P17" s="68">
        <v>0</v>
      </c>
      <c r="Q17" s="31">
        <f>SUM(R17:S17)</f>
        <v>259080</v>
      </c>
      <c r="R17" s="30">
        <v>257468</v>
      </c>
      <c r="S17" s="30">
        <v>1612</v>
      </c>
    </row>
    <row r="18" spans="1:19" ht="18.75" customHeight="1">
      <c r="A18" s="59"/>
      <c r="B18" s="32"/>
      <c r="C18" s="32"/>
      <c r="D18" s="32"/>
      <c r="E18" s="32"/>
      <c r="F18" s="32"/>
      <c r="G18" s="32"/>
      <c r="H18" s="32"/>
      <c r="I18" s="32"/>
      <c r="J18" s="32"/>
      <c r="K18" s="32"/>
      <c r="L18" s="32"/>
      <c r="M18" s="32"/>
      <c r="N18" s="32"/>
      <c r="O18" s="32"/>
      <c r="P18" s="32"/>
      <c r="Q18" s="32"/>
      <c r="R18" s="32"/>
      <c r="S18" s="32"/>
    </row>
    <row r="19" spans="1:19" ht="18.75" customHeight="1">
      <c r="A19" s="113" t="s">
        <v>367</v>
      </c>
      <c r="B19" s="31">
        <f>SUM(C19:D19)</f>
        <v>327792</v>
      </c>
      <c r="C19" s="30">
        <v>327043</v>
      </c>
      <c r="D19" s="68">
        <v>749</v>
      </c>
      <c r="E19" s="31">
        <f>SUM(F19:G19)</f>
        <v>283509</v>
      </c>
      <c r="F19" s="30">
        <v>282345</v>
      </c>
      <c r="G19" s="30">
        <v>1164</v>
      </c>
      <c r="H19" s="31">
        <f>SUM(I19:J19)</f>
        <v>173820</v>
      </c>
      <c r="I19" s="30">
        <v>172160</v>
      </c>
      <c r="J19" s="68">
        <v>1660</v>
      </c>
      <c r="K19" s="31">
        <f>SUM(L19:M19)</f>
        <v>307471</v>
      </c>
      <c r="L19" s="30">
        <v>307471</v>
      </c>
      <c r="M19" s="68">
        <v>0</v>
      </c>
      <c r="N19" s="31">
        <f>SUM(O19:P19)</f>
        <v>359387</v>
      </c>
      <c r="O19" s="30">
        <v>359387</v>
      </c>
      <c r="P19" s="68">
        <v>0</v>
      </c>
      <c r="Q19" s="31">
        <f>SUM(R19:S19)</f>
        <v>268718</v>
      </c>
      <c r="R19" s="30">
        <v>266505</v>
      </c>
      <c r="S19" s="30">
        <v>2213</v>
      </c>
    </row>
    <row r="20" spans="1:19" ht="18.75" customHeight="1">
      <c r="A20" s="113" t="s">
        <v>366</v>
      </c>
      <c r="B20" s="31">
        <f>SUM(C20:D20)</f>
        <v>659043</v>
      </c>
      <c r="C20" s="30">
        <v>329738</v>
      </c>
      <c r="D20" s="30">
        <v>329305</v>
      </c>
      <c r="E20" s="31">
        <f>SUM(F20:G20)</f>
        <v>650183</v>
      </c>
      <c r="F20" s="30">
        <v>282036</v>
      </c>
      <c r="G20" s="30">
        <v>368147</v>
      </c>
      <c r="H20" s="31">
        <f>SUM(I20:J20)</f>
        <v>182479</v>
      </c>
      <c r="I20" s="30">
        <v>179128</v>
      </c>
      <c r="J20" s="68">
        <v>3351</v>
      </c>
      <c r="K20" s="31">
        <f>SUM(L20:M20)</f>
        <v>790465</v>
      </c>
      <c r="L20" s="30">
        <v>314014</v>
      </c>
      <c r="M20" s="30">
        <v>476451</v>
      </c>
      <c r="N20" s="31">
        <f>SUM(O20:P20)</f>
        <v>1079246</v>
      </c>
      <c r="O20" s="30">
        <v>350979</v>
      </c>
      <c r="P20" s="30">
        <v>728267</v>
      </c>
      <c r="Q20" s="31">
        <f>SUM(R20:S20)</f>
        <v>516250</v>
      </c>
      <c r="R20" s="30">
        <v>262000</v>
      </c>
      <c r="S20" s="30">
        <v>254250</v>
      </c>
    </row>
    <row r="21" spans="1:19" ht="18.75" customHeight="1">
      <c r="A21" s="113" t="s">
        <v>365</v>
      </c>
      <c r="B21" s="31">
        <f>SUM(C21:D21)</f>
        <v>642427</v>
      </c>
      <c r="C21" s="30">
        <v>331705</v>
      </c>
      <c r="D21" s="30">
        <v>310722</v>
      </c>
      <c r="E21" s="31">
        <f>SUM(F21:G21)</f>
        <v>357833</v>
      </c>
      <c r="F21" s="30">
        <v>280306</v>
      </c>
      <c r="G21" s="30">
        <v>77527</v>
      </c>
      <c r="H21" s="31">
        <f>SUM(I21:J21)</f>
        <v>259188</v>
      </c>
      <c r="I21" s="30">
        <v>172333</v>
      </c>
      <c r="J21" s="68">
        <v>86855</v>
      </c>
      <c r="K21" s="31">
        <f>SUM(L21:M21)</f>
        <v>362256</v>
      </c>
      <c r="L21" s="30">
        <v>313274</v>
      </c>
      <c r="M21" s="30">
        <v>48982</v>
      </c>
      <c r="N21" s="31">
        <f>SUM(O21:P21)</f>
        <v>370775</v>
      </c>
      <c r="O21" s="30">
        <v>348061</v>
      </c>
      <c r="P21" s="68">
        <v>22714</v>
      </c>
      <c r="Q21" s="31">
        <f>SUM(R21:S21)</f>
        <v>375870</v>
      </c>
      <c r="R21" s="30">
        <v>260636</v>
      </c>
      <c r="S21" s="30">
        <v>115234</v>
      </c>
    </row>
    <row r="22" spans="1:19" ht="18.75" customHeight="1">
      <c r="A22" s="113" t="s">
        <v>364</v>
      </c>
      <c r="B22" s="31">
        <f>SUM(C22:D22)</f>
        <v>355664</v>
      </c>
      <c r="C22" s="30">
        <v>329612</v>
      </c>
      <c r="D22" s="30">
        <v>26052</v>
      </c>
      <c r="E22" s="31">
        <f>SUM(F22:G22)</f>
        <v>307664</v>
      </c>
      <c r="F22" s="30">
        <v>282350</v>
      </c>
      <c r="G22" s="30">
        <v>25314</v>
      </c>
      <c r="H22" s="31">
        <f>SUM(I22:J22)</f>
        <v>192137</v>
      </c>
      <c r="I22" s="30">
        <v>187522</v>
      </c>
      <c r="J22" s="68">
        <v>4615</v>
      </c>
      <c r="K22" s="31">
        <f>SUM(L22:M22)</f>
        <v>342681</v>
      </c>
      <c r="L22" s="30">
        <v>314364</v>
      </c>
      <c r="M22" s="30">
        <v>28317</v>
      </c>
      <c r="N22" s="31">
        <f>SUM(O22:P22)</f>
        <v>346053</v>
      </c>
      <c r="O22" s="30">
        <v>346053</v>
      </c>
      <c r="P22" s="68">
        <v>0</v>
      </c>
      <c r="Q22" s="31">
        <f>SUM(R22:S22)</f>
        <v>300480</v>
      </c>
      <c r="R22" s="30">
        <v>261425</v>
      </c>
      <c r="S22" s="30">
        <v>39055</v>
      </c>
    </row>
    <row r="23" spans="1:19" ht="18.75" customHeight="1">
      <c r="A23" s="110"/>
      <c r="B23" s="32"/>
      <c r="C23" s="32"/>
      <c r="D23" s="32"/>
      <c r="E23" s="32"/>
      <c r="F23" s="32"/>
      <c r="G23" s="32"/>
      <c r="H23" s="32"/>
      <c r="I23" s="32"/>
      <c r="J23" s="32"/>
      <c r="K23" s="32"/>
      <c r="L23" s="32"/>
      <c r="M23" s="32"/>
      <c r="N23" s="32"/>
      <c r="O23" s="32"/>
      <c r="P23" s="32"/>
      <c r="Q23" s="32"/>
      <c r="R23" s="32"/>
      <c r="S23" s="32"/>
    </row>
    <row r="24" spans="1:19" ht="18.75" customHeight="1">
      <c r="A24" s="113" t="s">
        <v>363</v>
      </c>
      <c r="B24" s="31">
        <f>SUM(C24:D24)</f>
        <v>335308</v>
      </c>
      <c r="C24" s="30">
        <v>326492</v>
      </c>
      <c r="D24" s="30">
        <v>8816</v>
      </c>
      <c r="E24" s="31">
        <f>SUM(F24:G24)</f>
        <v>283772</v>
      </c>
      <c r="F24" s="30">
        <v>278585</v>
      </c>
      <c r="G24" s="30">
        <v>5187</v>
      </c>
      <c r="H24" s="31">
        <f>SUM(I24:J24)</f>
        <v>176765</v>
      </c>
      <c r="I24" s="30">
        <v>174989</v>
      </c>
      <c r="J24" s="68">
        <v>1776</v>
      </c>
      <c r="K24" s="31">
        <f>SUM(L24:M24)</f>
        <v>321530</v>
      </c>
      <c r="L24" s="30">
        <v>314186</v>
      </c>
      <c r="M24" s="68">
        <v>7344</v>
      </c>
      <c r="N24" s="31">
        <f>SUM(O24:P24)</f>
        <v>347235</v>
      </c>
      <c r="O24" s="30">
        <v>347235</v>
      </c>
      <c r="P24" s="68">
        <v>0</v>
      </c>
      <c r="Q24" s="31">
        <f>SUM(R24:S24)</f>
        <v>262600</v>
      </c>
      <c r="R24" s="30">
        <v>255809</v>
      </c>
      <c r="S24" s="30">
        <v>6791</v>
      </c>
    </row>
    <row r="25" spans="1:19" ht="18.75" customHeight="1">
      <c r="A25" s="113" t="s">
        <v>374</v>
      </c>
      <c r="B25" s="31">
        <f>SUM(C25:D25)</f>
        <v>332640</v>
      </c>
      <c r="C25" s="30">
        <v>331639</v>
      </c>
      <c r="D25" s="30">
        <v>1001</v>
      </c>
      <c r="E25" s="31">
        <f>SUM(F25:G25)</f>
        <v>301506</v>
      </c>
      <c r="F25" s="30">
        <v>285584</v>
      </c>
      <c r="G25" s="30">
        <v>15922</v>
      </c>
      <c r="H25" s="31">
        <f>SUM(I25:J25)</f>
        <v>188970</v>
      </c>
      <c r="I25" s="30">
        <v>187596</v>
      </c>
      <c r="J25" s="68">
        <v>1374</v>
      </c>
      <c r="K25" s="31">
        <f>SUM(L25:M25)</f>
        <v>341343</v>
      </c>
      <c r="L25" s="30">
        <v>320035</v>
      </c>
      <c r="M25" s="68">
        <v>21308</v>
      </c>
      <c r="N25" s="31">
        <f>SUM(O25:P25)</f>
        <v>390483</v>
      </c>
      <c r="O25" s="30">
        <v>354350</v>
      </c>
      <c r="P25" s="68">
        <v>36133</v>
      </c>
      <c r="Q25" s="31">
        <f>SUM(R25:S25)</f>
        <v>269931</v>
      </c>
      <c r="R25" s="30">
        <v>261733</v>
      </c>
      <c r="S25" s="30">
        <v>8198</v>
      </c>
    </row>
    <row r="26" spans="1:19" ht="18.75" customHeight="1">
      <c r="A26" s="113" t="s">
        <v>361</v>
      </c>
      <c r="B26" s="31">
        <f>SUM(C26:D26)</f>
        <v>335802</v>
      </c>
      <c r="C26" s="30">
        <v>335652</v>
      </c>
      <c r="D26" s="30">
        <v>150</v>
      </c>
      <c r="E26" s="31">
        <f>SUM(F26:G26)</f>
        <v>288029</v>
      </c>
      <c r="F26" s="30">
        <v>286281</v>
      </c>
      <c r="G26" s="30">
        <v>1748</v>
      </c>
      <c r="H26" s="31">
        <f>SUM(I26:J26)</f>
        <v>197362</v>
      </c>
      <c r="I26" s="30">
        <v>196560</v>
      </c>
      <c r="J26" s="68">
        <v>802</v>
      </c>
      <c r="K26" s="31">
        <f>SUM(L26:M26)</f>
        <v>317570</v>
      </c>
      <c r="L26" s="30">
        <v>317570</v>
      </c>
      <c r="M26" s="68">
        <v>0</v>
      </c>
      <c r="N26" s="31">
        <f>SUM(O26:P26)</f>
        <v>351156</v>
      </c>
      <c r="O26" s="30">
        <v>349308</v>
      </c>
      <c r="P26" s="68">
        <v>1848</v>
      </c>
      <c r="Q26" s="31">
        <f>SUM(R26:S26)</f>
        <v>266985</v>
      </c>
      <c r="R26" s="30">
        <v>263928</v>
      </c>
      <c r="S26" s="30">
        <v>3057</v>
      </c>
    </row>
    <row r="27" spans="1:19" ht="18.75" customHeight="1">
      <c r="A27" s="113" t="s">
        <v>360</v>
      </c>
      <c r="B27" s="31">
        <f>SUM(C27:D27)</f>
        <v>1057350</v>
      </c>
      <c r="C27" s="30">
        <v>337095</v>
      </c>
      <c r="D27" s="30">
        <v>720255</v>
      </c>
      <c r="E27" s="31">
        <f>SUM(F27:G27)</f>
        <v>800145</v>
      </c>
      <c r="F27" s="30">
        <v>287653</v>
      </c>
      <c r="G27" s="30">
        <v>512492</v>
      </c>
      <c r="H27" s="31">
        <f>SUM(I27:J27)</f>
        <v>271637</v>
      </c>
      <c r="I27" s="30">
        <v>191489</v>
      </c>
      <c r="J27" s="68">
        <v>80148</v>
      </c>
      <c r="K27" s="31">
        <f>SUM(L27:M27)</f>
        <v>971954</v>
      </c>
      <c r="L27" s="30">
        <v>336431</v>
      </c>
      <c r="M27" s="68">
        <v>635523</v>
      </c>
      <c r="N27" s="31">
        <f>SUM(O27:P27)</f>
        <v>1121974</v>
      </c>
      <c r="O27" s="30">
        <v>344452</v>
      </c>
      <c r="P27" s="68">
        <v>777522</v>
      </c>
      <c r="Q27" s="31">
        <f>SUM(R27:S27)</f>
        <v>692676</v>
      </c>
      <c r="R27" s="30">
        <v>257730</v>
      </c>
      <c r="S27" s="30">
        <v>434946</v>
      </c>
    </row>
    <row r="28" spans="1:19" ht="18.75" customHeight="1">
      <c r="A28" s="113"/>
      <c r="B28" s="32"/>
      <c r="C28" s="30"/>
      <c r="D28" s="30"/>
      <c r="E28" s="32"/>
      <c r="F28" s="30"/>
      <c r="G28" s="30"/>
      <c r="H28" s="32"/>
      <c r="I28" s="30"/>
      <c r="J28" s="68"/>
      <c r="K28" s="32"/>
      <c r="L28" s="30"/>
      <c r="M28" s="68"/>
      <c r="N28" s="32"/>
      <c r="O28" s="30"/>
      <c r="P28" s="68"/>
      <c r="Q28" s="32"/>
      <c r="R28" s="30"/>
      <c r="S28" s="30"/>
    </row>
    <row r="29" spans="1:19" ht="18.75" customHeight="1">
      <c r="A29" s="69" t="s">
        <v>3</v>
      </c>
      <c r="B29" s="32"/>
      <c r="C29" s="32"/>
      <c r="D29" s="32"/>
      <c r="E29" s="32"/>
      <c r="F29" s="32"/>
      <c r="G29" s="32"/>
      <c r="H29" s="32"/>
      <c r="I29" s="32"/>
      <c r="J29" s="32"/>
      <c r="K29" s="32"/>
      <c r="L29" s="32"/>
      <c r="M29" s="32"/>
      <c r="N29" s="32"/>
      <c r="O29" s="32"/>
      <c r="P29" s="32"/>
      <c r="Q29" s="32"/>
      <c r="R29" s="32"/>
      <c r="S29" s="32"/>
    </row>
    <row r="30" spans="1:19" ht="18.75" customHeight="1">
      <c r="A30" s="59" t="s">
        <v>373</v>
      </c>
      <c r="B30" s="31">
        <f>SUM(C30:D30)</f>
        <v>660402</v>
      </c>
      <c r="C30" s="30">
        <v>463249</v>
      </c>
      <c r="D30" s="30">
        <v>197153</v>
      </c>
      <c r="E30" s="31">
        <f>SUM(F30:G30)</f>
        <v>477876</v>
      </c>
      <c r="F30" s="30">
        <v>354368</v>
      </c>
      <c r="G30" s="30">
        <v>123508</v>
      </c>
      <c r="H30" s="31">
        <f>SUM(I30:J30)</f>
        <v>265131</v>
      </c>
      <c r="I30" s="30">
        <v>232833</v>
      </c>
      <c r="J30" s="30">
        <v>32298</v>
      </c>
      <c r="K30" s="31">
        <f>SUM(L30:M30)</f>
        <v>489580</v>
      </c>
      <c r="L30" s="30">
        <v>388109</v>
      </c>
      <c r="M30" s="30">
        <v>101471</v>
      </c>
      <c r="N30" s="31">
        <f>SUM(O30:P30)</f>
        <v>612233</v>
      </c>
      <c r="O30" s="30">
        <v>420506</v>
      </c>
      <c r="P30" s="30">
        <v>191727</v>
      </c>
      <c r="Q30" s="31">
        <f>SUM(R30:S30)</f>
        <v>464821</v>
      </c>
      <c r="R30" s="30">
        <v>344747</v>
      </c>
      <c r="S30" s="30">
        <v>120074</v>
      </c>
    </row>
    <row r="31" spans="1:19" ht="18.75" customHeight="1">
      <c r="A31" s="126" t="s">
        <v>372</v>
      </c>
      <c r="B31" s="31">
        <f>SUM(C31:D31)</f>
        <v>648637</v>
      </c>
      <c r="C31" s="31">
        <v>467214</v>
      </c>
      <c r="D31" s="31">
        <v>181423</v>
      </c>
      <c r="E31" s="31">
        <f>SUM(F31:G31)</f>
        <v>484266</v>
      </c>
      <c r="F31" s="31">
        <v>359442</v>
      </c>
      <c r="G31" s="31">
        <v>124824</v>
      </c>
      <c r="H31" s="31">
        <f>SUM(I31:J31)</f>
        <v>282451</v>
      </c>
      <c r="I31" s="31">
        <v>245327</v>
      </c>
      <c r="J31" s="31">
        <v>37124</v>
      </c>
      <c r="K31" s="31">
        <f>SUM(L31:M31)</f>
        <v>485848</v>
      </c>
      <c r="L31" s="31">
        <v>386488</v>
      </c>
      <c r="M31" s="31">
        <v>99360</v>
      </c>
      <c r="N31" s="31">
        <f>SUM(O31:P31)</f>
        <v>599596</v>
      </c>
      <c r="O31" s="31">
        <v>414767</v>
      </c>
      <c r="P31" s="31">
        <v>184829</v>
      </c>
      <c r="Q31" s="31">
        <f>SUM(R31:S31)</f>
        <v>473784</v>
      </c>
      <c r="R31" s="31">
        <v>351114</v>
      </c>
      <c r="S31" s="31">
        <v>122670</v>
      </c>
    </row>
    <row r="32" spans="1:19" ht="18.75" customHeight="1">
      <c r="A32" s="37" t="s">
        <v>371</v>
      </c>
      <c r="B32" s="22">
        <f>SUM(C32:D32)</f>
        <v>642629</v>
      </c>
      <c r="C32" s="22">
        <v>463409</v>
      </c>
      <c r="D32" s="22">
        <v>179220</v>
      </c>
      <c r="E32" s="22">
        <f>SUM(F32:G32)</f>
        <v>459733</v>
      </c>
      <c r="F32" s="22">
        <v>344551</v>
      </c>
      <c r="G32" s="22">
        <v>115182</v>
      </c>
      <c r="H32" s="22">
        <f>SUM(I32:J32)</f>
        <v>272989</v>
      </c>
      <c r="I32" s="22">
        <v>242209</v>
      </c>
      <c r="J32" s="22">
        <v>30780</v>
      </c>
      <c r="K32" s="22">
        <f>SUM(L32:M32)</f>
        <v>551917</v>
      </c>
      <c r="L32" s="22">
        <v>415885</v>
      </c>
      <c r="M32" s="22">
        <v>136032</v>
      </c>
      <c r="N32" s="22">
        <f>SUM(O32:P32)</f>
        <v>596251</v>
      </c>
      <c r="O32" s="22">
        <v>416337</v>
      </c>
      <c r="P32" s="22">
        <v>179914</v>
      </c>
      <c r="Q32" s="22">
        <f>SUM(R32:S32)</f>
        <v>424461</v>
      </c>
      <c r="R32" s="22">
        <v>320287</v>
      </c>
      <c r="S32" s="22">
        <v>104174</v>
      </c>
    </row>
    <row r="33" spans="1:19" ht="18.75" customHeight="1">
      <c r="A33" s="59"/>
      <c r="B33" s="32"/>
      <c r="C33" s="32"/>
      <c r="D33" s="32"/>
      <c r="E33" s="32"/>
      <c r="F33" s="32"/>
      <c r="G33" s="32"/>
      <c r="H33" s="32"/>
      <c r="I33" s="32"/>
      <c r="J33" s="32"/>
      <c r="K33" s="32"/>
      <c r="L33" s="32"/>
      <c r="M33" s="32"/>
      <c r="N33" s="32"/>
      <c r="O33" s="32"/>
      <c r="P33" s="32"/>
      <c r="Q33" s="32"/>
      <c r="R33" s="32"/>
      <c r="S33" s="32"/>
    </row>
    <row r="34" spans="1:19" ht="18.75" customHeight="1">
      <c r="A34" s="59" t="s">
        <v>315</v>
      </c>
      <c r="B34" s="31">
        <f>SUM(C34:D34)</f>
        <v>450084</v>
      </c>
      <c r="C34" s="30">
        <v>448813</v>
      </c>
      <c r="D34" s="68">
        <v>1271</v>
      </c>
      <c r="E34" s="31">
        <f>SUM(F34:G34)</f>
        <v>355791</v>
      </c>
      <c r="F34" s="30">
        <v>340835</v>
      </c>
      <c r="G34" s="30">
        <v>14956</v>
      </c>
      <c r="H34" s="31">
        <f>SUM(I34:J34)</f>
        <v>273082</v>
      </c>
      <c r="I34" s="30">
        <v>254287</v>
      </c>
      <c r="J34" s="68">
        <v>18795</v>
      </c>
      <c r="K34" s="31">
        <f>SUM(L34:M34)</f>
        <v>423536</v>
      </c>
      <c r="L34" s="30">
        <v>423494</v>
      </c>
      <c r="M34" s="68">
        <v>42</v>
      </c>
      <c r="N34" s="31">
        <f>SUM(O34:P34)</f>
        <v>397376</v>
      </c>
      <c r="O34" s="30">
        <v>395635</v>
      </c>
      <c r="P34" s="68">
        <v>1741</v>
      </c>
      <c r="Q34" s="31">
        <f>SUM(R34:S34)</f>
        <v>338209</v>
      </c>
      <c r="R34" s="30">
        <v>315538</v>
      </c>
      <c r="S34" s="30">
        <v>22671</v>
      </c>
    </row>
    <row r="35" spans="1:19" ht="18.75" customHeight="1">
      <c r="A35" s="113" t="s">
        <v>370</v>
      </c>
      <c r="B35" s="31">
        <f>SUM(C35:D35)</f>
        <v>449669</v>
      </c>
      <c r="C35" s="30">
        <v>448217</v>
      </c>
      <c r="D35" s="68">
        <v>1452</v>
      </c>
      <c r="E35" s="31">
        <f>SUM(F35:G35)</f>
        <v>349590</v>
      </c>
      <c r="F35" s="30">
        <v>343230</v>
      </c>
      <c r="G35" s="30">
        <v>6360</v>
      </c>
      <c r="H35" s="31">
        <f>SUM(I35:J35)</f>
        <v>240827</v>
      </c>
      <c r="I35" s="30">
        <v>239750</v>
      </c>
      <c r="J35" s="68">
        <v>1077</v>
      </c>
      <c r="K35" s="31">
        <f>SUM(L35:M35)</f>
        <v>461297</v>
      </c>
      <c r="L35" s="30">
        <v>421832</v>
      </c>
      <c r="M35" s="68">
        <v>39465</v>
      </c>
      <c r="N35" s="31">
        <f>SUM(O35:P35)</f>
        <v>411156</v>
      </c>
      <c r="O35" s="30">
        <v>411156</v>
      </c>
      <c r="P35" s="68">
        <v>0</v>
      </c>
      <c r="Q35" s="31">
        <f>SUM(R35:S35)</f>
        <v>318014</v>
      </c>
      <c r="R35" s="30">
        <v>317863</v>
      </c>
      <c r="S35" s="30">
        <v>151</v>
      </c>
    </row>
    <row r="36" spans="1:19" ht="18.75" customHeight="1">
      <c r="A36" s="113" t="s">
        <v>369</v>
      </c>
      <c r="B36" s="31">
        <f>SUM(C36:D36)</f>
        <v>455973</v>
      </c>
      <c r="C36" s="30">
        <v>455973</v>
      </c>
      <c r="D36" s="68">
        <v>0</v>
      </c>
      <c r="E36" s="31">
        <f>SUM(F36:G36)</f>
        <v>435454</v>
      </c>
      <c r="F36" s="30">
        <v>347511</v>
      </c>
      <c r="G36" s="30">
        <v>87943</v>
      </c>
      <c r="H36" s="31">
        <f>SUM(I36:J36)</f>
        <v>239252</v>
      </c>
      <c r="I36" s="30">
        <v>235190</v>
      </c>
      <c r="J36" s="68">
        <v>4062</v>
      </c>
      <c r="K36" s="31">
        <f>SUM(L36:M36)</f>
        <v>501720</v>
      </c>
      <c r="L36" s="30">
        <v>422692</v>
      </c>
      <c r="M36" s="30">
        <v>79028</v>
      </c>
      <c r="N36" s="31">
        <f>SUM(O36:P36)</f>
        <v>637720</v>
      </c>
      <c r="O36" s="30">
        <v>444562</v>
      </c>
      <c r="P36" s="30">
        <v>193158</v>
      </c>
      <c r="Q36" s="31">
        <f>SUM(R36:S36)</f>
        <v>392708</v>
      </c>
      <c r="R36" s="30">
        <v>318365</v>
      </c>
      <c r="S36" s="30">
        <v>74343</v>
      </c>
    </row>
    <row r="37" spans="1:19" ht="18.75" customHeight="1">
      <c r="A37" s="113" t="s">
        <v>368</v>
      </c>
      <c r="B37" s="31">
        <f>SUM(C37:D37)</f>
        <v>490270</v>
      </c>
      <c r="C37" s="30">
        <v>471828</v>
      </c>
      <c r="D37" s="68">
        <v>18442</v>
      </c>
      <c r="E37" s="31">
        <f>SUM(F37:G37)</f>
        <v>350629</v>
      </c>
      <c r="F37" s="30">
        <v>348726</v>
      </c>
      <c r="G37" s="30">
        <v>1903</v>
      </c>
      <c r="H37" s="31">
        <f>SUM(I37:J37)</f>
        <v>246597</v>
      </c>
      <c r="I37" s="30">
        <v>244283</v>
      </c>
      <c r="J37" s="68">
        <v>2314</v>
      </c>
      <c r="K37" s="31">
        <f>SUM(L37:M37)</f>
        <v>425255</v>
      </c>
      <c r="L37" s="30">
        <v>422932</v>
      </c>
      <c r="M37" s="68">
        <v>2323</v>
      </c>
      <c r="N37" s="31">
        <f>SUM(O37:P37)</f>
        <v>448735</v>
      </c>
      <c r="O37" s="30">
        <v>448735</v>
      </c>
      <c r="P37" s="68">
        <v>0</v>
      </c>
      <c r="Q37" s="31">
        <f>SUM(R37:S37)</f>
        <v>320531</v>
      </c>
      <c r="R37" s="30">
        <v>318279</v>
      </c>
      <c r="S37" s="30">
        <v>2252</v>
      </c>
    </row>
    <row r="38" spans="1:19" ht="18.75" customHeight="1">
      <c r="A38" s="59"/>
      <c r="B38" s="32"/>
      <c r="C38" s="32"/>
      <c r="D38" s="32"/>
      <c r="E38" s="32"/>
      <c r="F38" s="32"/>
      <c r="G38" s="32"/>
      <c r="H38" s="32"/>
      <c r="I38" s="32"/>
      <c r="J38" s="32"/>
      <c r="K38" s="32"/>
      <c r="L38" s="32"/>
      <c r="M38" s="32"/>
      <c r="N38" s="32"/>
      <c r="O38" s="32"/>
      <c r="P38" s="32"/>
      <c r="Q38" s="32"/>
      <c r="R38" s="32"/>
      <c r="S38" s="32"/>
    </row>
    <row r="39" spans="1:19" ht="18.75" customHeight="1">
      <c r="A39" s="113" t="s">
        <v>367</v>
      </c>
      <c r="B39" s="31">
        <f>SUM(C39:D39)</f>
        <v>468070</v>
      </c>
      <c r="C39" s="30">
        <v>467268</v>
      </c>
      <c r="D39" s="68">
        <v>802</v>
      </c>
      <c r="E39" s="31">
        <f>SUM(F39:G39)</f>
        <v>346761</v>
      </c>
      <c r="F39" s="30">
        <v>344762</v>
      </c>
      <c r="G39" s="30">
        <v>1999</v>
      </c>
      <c r="H39" s="31">
        <f>SUM(I39:J39)</f>
        <v>240495</v>
      </c>
      <c r="I39" s="30">
        <v>236822</v>
      </c>
      <c r="J39" s="68">
        <v>3673</v>
      </c>
      <c r="K39" s="31">
        <f>SUM(L39:M39)</f>
        <v>381182</v>
      </c>
      <c r="L39" s="30">
        <v>381182</v>
      </c>
      <c r="M39" s="68">
        <v>0</v>
      </c>
      <c r="N39" s="31">
        <f>SUM(O39:P39)</f>
        <v>429574</v>
      </c>
      <c r="O39" s="30">
        <v>429574</v>
      </c>
      <c r="P39" s="68">
        <v>0</v>
      </c>
      <c r="Q39" s="31">
        <f>SUM(R39:S39)</f>
        <v>331136</v>
      </c>
      <c r="R39" s="30">
        <v>328277</v>
      </c>
      <c r="S39" s="30">
        <v>2859</v>
      </c>
    </row>
    <row r="40" spans="1:19" ht="18.75" customHeight="1">
      <c r="A40" s="113" t="s">
        <v>366</v>
      </c>
      <c r="B40" s="31">
        <f>SUM(C40:D40)</f>
        <v>955636</v>
      </c>
      <c r="C40" s="30">
        <v>462448</v>
      </c>
      <c r="D40" s="30">
        <v>493188</v>
      </c>
      <c r="E40" s="31">
        <f>SUM(F40:G40)</f>
        <v>799102</v>
      </c>
      <c r="F40" s="30">
        <v>344773</v>
      </c>
      <c r="G40" s="30">
        <v>454329</v>
      </c>
      <c r="H40" s="31">
        <f>SUM(I40:J40)</f>
        <v>248140</v>
      </c>
      <c r="I40" s="30">
        <v>242232</v>
      </c>
      <c r="J40" s="68">
        <v>5908</v>
      </c>
      <c r="K40" s="31">
        <f>SUM(L40:M40)</f>
        <v>1015178</v>
      </c>
      <c r="L40" s="30">
        <v>411964</v>
      </c>
      <c r="M40" s="30">
        <v>603214</v>
      </c>
      <c r="N40" s="31">
        <f>SUM(O40:P40)</f>
        <v>1315086</v>
      </c>
      <c r="O40" s="30">
        <v>417474</v>
      </c>
      <c r="P40" s="30">
        <v>897612</v>
      </c>
      <c r="Q40" s="31">
        <f>SUM(R40:S40)</f>
        <v>677861</v>
      </c>
      <c r="R40" s="30">
        <v>321629</v>
      </c>
      <c r="S40" s="30">
        <v>356232</v>
      </c>
    </row>
    <row r="41" spans="1:19" ht="18.75" customHeight="1">
      <c r="A41" s="113" t="s">
        <v>365</v>
      </c>
      <c r="B41" s="31">
        <f>SUM(C41:D41)</f>
        <v>971228</v>
      </c>
      <c r="C41" s="30">
        <v>463239</v>
      </c>
      <c r="D41" s="30">
        <v>507989</v>
      </c>
      <c r="E41" s="31">
        <f>SUM(F41:G41)</f>
        <v>450965</v>
      </c>
      <c r="F41" s="30">
        <v>343081</v>
      </c>
      <c r="G41" s="30">
        <v>107884</v>
      </c>
      <c r="H41" s="31">
        <f>SUM(I41:J41)</f>
        <v>412951</v>
      </c>
      <c r="I41" s="30">
        <v>243677</v>
      </c>
      <c r="J41" s="68">
        <v>169274</v>
      </c>
      <c r="K41" s="31">
        <f>SUM(L41:M41)</f>
        <v>464174</v>
      </c>
      <c r="L41" s="30">
        <v>410328</v>
      </c>
      <c r="M41" s="30">
        <v>53846</v>
      </c>
      <c r="N41" s="31">
        <f>SUM(O41:P41)</f>
        <v>444337</v>
      </c>
      <c r="O41" s="30">
        <v>406399</v>
      </c>
      <c r="P41" s="68">
        <v>37938</v>
      </c>
      <c r="Q41" s="31">
        <f>SUM(R41:S41)</f>
        <v>455628</v>
      </c>
      <c r="R41" s="30">
        <v>321682</v>
      </c>
      <c r="S41" s="30">
        <v>133946</v>
      </c>
    </row>
    <row r="42" spans="1:19" ht="18.75" customHeight="1">
      <c r="A42" s="113" t="s">
        <v>364</v>
      </c>
      <c r="B42" s="31">
        <f>SUM(C42:D42)</f>
        <v>469212</v>
      </c>
      <c r="C42" s="30">
        <v>469155</v>
      </c>
      <c r="D42" s="30">
        <v>57</v>
      </c>
      <c r="E42" s="31">
        <f>SUM(F42:G42)</f>
        <v>378342</v>
      </c>
      <c r="F42" s="30">
        <v>343569</v>
      </c>
      <c r="G42" s="30">
        <v>34773</v>
      </c>
      <c r="H42" s="31">
        <f>SUM(I42:J42)</f>
        <v>257077</v>
      </c>
      <c r="I42" s="30">
        <v>248885</v>
      </c>
      <c r="J42" s="68">
        <v>8192</v>
      </c>
      <c r="K42" s="31">
        <f>SUM(L42:M42)</f>
        <v>437831</v>
      </c>
      <c r="L42" s="30">
        <v>414554</v>
      </c>
      <c r="M42" s="30">
        <v>23277</v>
      </c>
      <c r="N42" s="31">
        <f>SUM(O42:P42)</f>
        <v>406430</v>
      </c>
      <c r="O42" s="30">
        <v>406430</v>
      </c>
      <c r="P42" s="68">
        <v>0</v>
      </c>
      <c r="Q42" s="31">
        <f>SUM(R42:S42)</f>
        <v>373315</v>
      </c>
      <c r="R42" s="30">
        <v>320600</v>
      </c>
      <c r="S42" s="30">
        <v>52715</v>
      </c>
    </row>
    <row r="43" spans="1:19" ht="18.75" customHeight="1">
      <c r="A43" s="110"/>
      <c r="B43" s="32"/>
      <c r="C43" s="32"/>
      <c r="D43" s="32"/>
      <c r="E43" s="32"/>
      <c r="F43" s="32"/>
      <c r="G43" s="32"/>
      <c r="H43" s="32"/>
      <c r="I43" s="32"/>
      <c r="J43" s="32"/>
      <c r="K43" s="32"/>
      <c r="L43" s="32"/>
      <c r="M43" s="32"/>
      <c r="N43" s="32"/>
      <c r="O43" s="32"/>
      <c r="P43" s="32"/>
      <c r="Q43" s="32"/>
      <c r="R43" s="32"/>
      <c r="S43" s="32"/>
    </row>
    <row r="44" spans="1:19" ht="18.75" customHeight="1">
      <c r="A44" s="113" t="s">
        <v>363</v>
      </c>
      <c r="B44" s="31">
        <f>SUM(C44:D44)</f>
        <v>473752</v>
      </c>
      <c r="C44" s="30">
        <v>460217</v>
      </c>
      <c r="D44" s="30">
        <v>13535</v>
      </c>
      <c r="E44" s="31">
        <f>SUM(F44:G44)</f>
        <v>345655</v>
      </c>
      <c r="F44" s="30">
        <v>337925</v>
      </c>
      <c r="G44" s="30">
        <v>7730</v>
      </c>
      <c r="H44" s="31">
        <f>SUM(I44:J44)</f>
        <v>234115</v>
      </c>
      <c r="I44" s="30">
        <v>231233</v>
      </c>
      <c r="J44" s="68">
        <v>2882</v>
      </c>
      <c r="K44" s="31">
        <f>SUM(L44:M44)</f>
        <v>427865</v>
      </c>
      <c r="L44" s="30">
        <v>415482</v>
      </c>
      <c r="M44" s="68">
        <v>12383</v>
      </c>
      <c r="N44" s="31">
        <f>SUM(O44:P44)</f>
        <v>412537</v>
      </c>
      <c r="O44" s="30">
        <v>412537</v>
      </c>
      <c r="P44" s="68">
        <v>0</v>
      </c>
      <c r="Q44" s="31">
        <f>SUM(R44:S44)</f>
        <v>321764</v>
      </c>
      <c r="R44" s="30">
        <v>312248</v>
      </c>
      <c r="S44" s="30">
        <v>9516</v>
      </c>
    </row>
    <row r="45" spans="1:19" ht="18.75" customHeight="1">
      <c r="A45" s="113" t="s">
        <v>362</v>
      </c>
      <c r="B45" s="31">
        <f>SUM(C45:D45)</f>
        <v>477072</v>
      </c>
      <c r="C45" s="30">
        <v>475839</v>
      </c>
      <c r="D45" s="30">
        <v>1233</v>
      </c>
      <c r="E45" s="31">
        <f>SUM(F45:G45)</f>
        <v>366578</v>
      </c>
      <c r="F45" s="30">
        <v>345727</v>
      </c>
      <c r="G45" s="30">
        <v>20851</v>
      </c>
      <c r="H45" s="31">
        <f>SUM(I45:J45)</f>
        <v>246041</v>
      </c>
      <c r="I45" s="30">
        <v>243651</v>
      </c>
      <c r="J45" s="68">
        <v>2390</v>
      </c>
      <c r="K45" s="31">
        <f>SUM(L45:M45)</f>
        <v>439679</v>
      </c>
      <c r="L45" s="30">
        <v>411678</v>
      </c>
      <c r="M45" s="68">
        <v>28001</v>
      </c>
      <c r="N45" s="31">
        <f>SUM(O45:P45)</f>
        <v>474218</v>
      </c>
      <c r="O45" s="30">
        <v>421283</v>
      </c>
      <c r="P45" s="68">
        <v>52935</v>
      </c>
      <c r="Q45" s="31">
        <f>SUM(R45:S45)</f>
        <v>334011</v>
      </c>
      <c r="R45" s="30">
        <v>321679</v>
      </c>
      <c r="S45" s="30">
        <v>12332</v>
      </c>
    </row>
    <row r="46" spans="1:19" ht="18.75" customHeight="1">
      <c r="A46" s="113" t="s">
        <v>361</v>
      </c>
      <c r="B46" s="31">
        <f>SUM(C46:D46)</f>
        <v>465720</v>
      </c>
      <c r="C46" s="30">
        <v>465720</v>
      </c>
      <c r="D46" s="68">
        <v>0</v>
      </c>
      <c r="E46" s="31">
        <f>SUM(F46:G46)</f>
        <v>350032</v>
      </c>
      <c r="F46" s="30">
        <v>347481</v>
      </c>
      <c r="G46" s="30">
        <v>2551</v>
      </c>
      <c r="H46" s="31">
        <f>SUM(I46:J46)</f>
        <v>244375</v>
      </c>
      <c r="I46" s="30">
        <v>243040</v>
      </c>
      <c r="J46" s="68">
        <v>1335</v>
      </c>
      <c r="K46" s="31">
        <f>SUM(L46:M46)</f>
        <v>418167</v>
      </c>
      <c r="L46" s="30">
        <v>418167</v>
      </c>
      <c r="M46" s="68">
        <v>0</v>
      </c>
      <c r="N46" s="31">
        <f>SUM(O46:P46)</f>
        <v>413105</v>
      </c>
      <c r="O46" s="30">
        <v>409782</v>
      </c>
      <c r="P46" s="68">
        <v>3323</v>
      </c>
      <c r="Q46" s="31">
        <f>SUM(R46:S46)</f>
        <v>328916</v>
      </c>
      <c r="R46" s="30">
        <v>325709</v>
      </c>
      <c r="S46" s="30">
        <v>3207</v>
      </c>
    </row>
    <row r="47" spans="1:19" ht="18.75" customHeight="1">
      <c r="A47" s="113" t="s">
        <v>360</v>
      </c>
      <c r="B47" s="31">
        <f>SUM(C47:D47)</f>
        <v>1584538</v>
      </c>
      <c r="C47" s="30">
        <v>471976</v>
      </c>
      <c r="D47" s="30">
        <v>1112562</v>
      </c>
      <c r="E47" s="31">
        <f>SUM(F47:G47)</f>
        <v>981180</v>
      </c>
      <c r="F47" s="30">
        <v>347082</v>
      </c>
      <c r="G47" s="30">
        <v>634098</v>
      </c>
      <c r="H47" s="31">
        <f>SUM(I47:J47)</f>
        <v>399880</v>
      </c>
      <c r="I47" s="30">
        <v>243302</v>
      </c>
      <c r="J47" s="68">
        <v>156578</v>
      </c>
      <c r="K47" s="31">
        <f>SUM(L47:M47)</f>
        <v>1224095</v>
      </c>
      <c r="L47" s="30">
        <v>438520</v>
      </c>
      <c r="M47" s="68">
        <v>785575</v>
      </c>
      <c r="N47" s="31">
        <f>SUM(O47:P47)</f>
        <v>1331777</v>
      </c>
      <c r="O47" s="30">
        <v>400437</v>
      </c>
      <c r="P47" s="68">
        <v>931340</v>
      </c>
      <c r="Q47" s="31">
        <f>SUM(R47:S47)</f>
        <v>895918</v>
      </c>
      <c r="R47" s="30">
        <v>321430</v>
      </c>
      <c r="S47" s="30">
        <v>574488</v>
      </c>
    </row>
    <row r="48" spans="1:19" ht="18.75" customHeight="1">
      <c r="A48" s="113"/>
      <c r="B48" s="32"/>
      <c r="C48" s="30"/>
      <c r="D48" s="30"/>
      <c r="E48" s="32"/>
      <c r="F48" s="30"/>
      <c r="G48" s="30"/>
      <c r="H48" s="32"/>
      <c r="I48" s="30"/>
      <c r="J48" s="68"/>
      <c r="K48" s="32"/>
      <c r="L48" s="30"/>
      <c r="M48" s="68"/>
      <c r="N48" s="32"/>
      <c r="O48" s="30"/>
      <c r="P48" s="68"/>
      <c r="Q48" s="32"/>
      <c r="R48" s="30"/>
      <c r="S48" s="30"/>
    </row>
    <row r="49" spans="1:19" ht="18.75" customHeight="1">
      <c r="A49" s="69" t="s">
        <v>4</v>
      </c>
      <c r="B49" s="32"/>
      <c r="C49" s="32"/>
      <c r="D49" s="32"/>
      <c r="E49" s="32"/>
      <c r="F49" s="32"/>
      <c r="G49" s="32"/>
      <c r="H49" s="32"/>
      <c r="I49" s="32"/>
      <c r="J49" s="32"/>
      <c r="K49" s="32"/>
      <c r="L49" s="32"/>
      <c r="M49" s="32"/>
      <c r="N49" s="32"/>
      <c r="O49" s="32"/>
      <c r="P49" s="32"/>
      <c r="Q49" s="32"/>
      <c r="R49" s="32"/>
      <c r="S49" s="32"/>
    </row>
    <row r="50" spans="1:19" ht="18.75" customHeight="1">
      <c r="A50" s="59" t="s">
        <v>373</v>
      </c>
      <c r="B50" s="31">
        <f>SUM(C50:D50)</f>
        <v>257013</v>
      </c>
      <c r="C50" s="30">
        <v>194292</v>
      </c>
      <c r="D50" s="30">
        <v>62721</v>
      </c>
      <c r="E50" s="31">
        <f>SUM(F50:G50)</f>
        <v>287121</v>
      </c>
      <c r="F50" s="30">
        <v>220096</v>
      </c>
      <c r="G50" s="30">
        <v>67025</v>
      </c>
      <c r="H50" s="31">
        <f>SUM(I50:J50)</f>
        <v>180704</v>
      </c>
      <c r="I50" s="30">
        <v>170759</v>
      </c>
      <c r="J50" s="30">
        <v>9945</v>
      </c>
      <c r="K50" s="31">
        <f>SUM(L50:M50)</f>
        <v>308230</v>
      </c>
      <c r="L50" s="30">
        <v>235329</v>
      </c>
      <c r="M50" s="30">
        <v>72901</v>
      </c>
      <c r="N50" s="31">
        <f>SUM(O50:P50)</f>
        <v>403448</v>
      </c>
      <c r="O50" s="30">
        <v>285367</v>
      </c>
      <c r="P50" s="30">
        <v>118081</v>
      </c>
      <c r="Q50" s="31">
        <f>SUM(R50:S50)</f>
        <v>240288</v>
      </c>
      <c r="R50" s="30">
        <v>182221</v>
      </c>
      <c r="S50" s="30">
        <v>58067</v>
      </c>
    </row>
    <row r="51" spans="1:19" ht="18.75" customHeight="1">
      <c r="A51" s="126" t="s">
        <v>372</v>
      </c>
      <c r="B51" s="31">
        <f>SUM(C51:D51)</f>
        <v>245072</v>
      </c>
      <c r="C51" s="31">
        <v>191485</v>
      </c>
      <c r="D51" s="31">
        <v>53587</v>
      </c>
      <c r="E51" s="31">
        <f>SUM(F51:G51)</f>
        <v>294520</v>
      </c>
      <c r="F51" s="31">
        <v>223511</v>
      </c>
      <c r="G51" s="31">
        <v>71009</v>
      </c>
      <c r="H51" s="31">
        <f>SUM(I51:J51)</f>
        <v>164553</v>
      </c>
      <c r="I51" s="31">
        <v>154866</v>
      </c>
      <c r="J51" s="31">
        <v>9687</v>
      </c>
      <c r="K51" s="31">
        <f>SUM(L51:M51)</f>
        <v>313450</v>
      </c>
      <c r="L51" s="31">
        <v>239816</v>
      </c>
      <c r="M51" s="31">
        <v>73634</v>
      </c>
      <c r="N51" s="31">
        <f>SUM(O51:P51)</f>
        <v>441290</v>
      </c>
      <c r="O51" s="31">
        <v>303930</v>
      </c>
      <c r="P51" s="31">
        <v>137360</v>
      </c>
      <c r="Q51" s="31">
        <f>SUM(R51:S51)</f>
        <v>242264</v>
      </c>
      <c r="R51" s="31">
        <v>183748</v>
      </c>
      <c r="S51" s="31">
        <v>58516</v>
      </c>
    </row>
    <row r="52" spans="1:19" ht="18.75" customHeight="1">
      <c r="A52" s="37" t="s">
        <v>371</v>
      </c>
      <c r="B52" s="22">
        <f>SUM(C52:D52)</f>
        <v>274159</v>
      </c>
      <c r="C52" s="22">
        <v>211606</v>
      </c>
      <c r="D52" s="22">
        <v>62553</v>
      </c>
      <c r="E52" s="22">
        <f>SUM(F52:G52)</f>
        <v>305152</v>
      </c>
      <c r="F52" s="22">
        <v>232422</v>
      </c>
      <c r="G52" s="22">
        <v>72730</v>
      </c>
      <c r="H52" s="22">
        <f>SUM(I52:J52)</f>
        <v>154203</v>
      </c>
      <c r="I52" s="22">
        <v>147164</v>
      </c>
      <c r="J52" s="22">
        <v>7039</v>
      </c>
      <c r="K52" s="22">
        <f>SUM(L52:M52)</f>
        <v>383739</v>
      </c>
      <c r="L52" s="22">
        <v>283111</v>
      </c>
      <c r="M52" s="22">
        <v>100628</v>
      </c>
      <c r="N52" s="22">
        <f>SUM(O52:P52)</f>
        <v>422487</v>
      </c>
      <c r="O52" s="22">
        <v>303371</v>
      </c>
      <c r="P52" s="22">
        <v>119116</v>
      </c>
      <c r="Q52" s="22">
        <f>SUM(R52:S52)</f>
        <v>209963</v>
      </c>
      <c r="R52" s="22">
        <v>168788</v>
      </c>
      <c r="S52" s="22">
        <v>41175</v>
      </c>
    </row>
    <row r="53" spans="1:19" ht="18.75" customHeight="1">
      <c r="A53" s="59"/>
      <c r="B53" s="32"/>
      <c r="C53" s="30"/>
      <c r="D53" s="30"/>
      <c r="E53" s="32"/>
      <c r="F53" s="30"/>
      <c r="G53" s="30"/>
      <c r="H53" s="32"/>
      <c r="I53" s="30"/>
      <c r="J53" s="30"/>
      <c r="K53" s="32"/>
      <c r="L53" s="30"/>
      <c r="M53" s="30"/>
      <c r="N53" s="32"/>
      <c r="O53" s="30"/>
      <c r="P53" s="30"/>
      <c r="Q53" s="32"/>
      <c r="R53" s="30"/>
      <c r="S53" s="30"/>
    </row>
    <row r="54" spans="1:19" ht="18.75" customHeight="1">
      <c r="A54" s="59" t="s">
        <v>315</v>
      </c>
      <c r="B54" s="31">
        <f>SUM(C54:D54)</f>
        <v>204057</v>
      </c>
      <c r="C54" s="30">
        <v>203143</v>
      </c>
      <c r="D54" s="68">
        <v>914</v>
      </c>
      <c r="E54" s="31">
        <f>SUM(F54:G54)</f>
        <v>237456</v>
      </c>
      <c r="F54" s="30">
        <v>232419</v>
      </c>
      <c r="G54" s="30">
        <v>5037</v>
      </c>
      <c r="H54" s="31">
        <f>SUM(I54:J54)</f>
        <v>156623</v>
      </c>
      <c r="I54" s="30">
        <v>151309</v>
      </c>
      <c r="J54" s="68">
        <v>5314</v>
      </c>
      <c r="K54" s="31">
        <f>SUM(L54:M54)</f>
        <v>286037</v>
      </c>
      <c r="L54" s="30">
        <v>286036</v>
      </c>
      <c r="M54" s="30">
        <v>1</v>
      </c>
      <c r="N54" s="31">
        <f>SUM(O54:P54)</f>
        <v>296002</v>
      </c>
      <c r="O54" s="30">
        <v>295522</v>
      </c>
      <c r="P54" s="68">
        <v>480</v>
      </c>
      <c r="Q54" s="31">
        <f>SUM(R54:S54)</f>
        <v>178118</v>
      </c>
      <c r="R54" s="30">
        <v>164048</v>
      </c>
      <c r="S54" s="30">
        <v>14070</v>
      </c>
    </row>
    <row r="55" spans="1:19" ht="18.75" customHeight="1">
      <c r="A55" s="113" t="s">
        <v>370</v>
      </c>
      <c r="B55" s="31">
        <f>SUM(C55:D55)</f>
        <v>210048</v>
      </c>
      <c r="C55" s="30">
        <v>208455</v>
      </c>
      <c r="D55" s="30">
        <v>1593</v>
      </c>
      <c r="E55" s="31">
        <f>SUM(F55:G55)</f>
        <v>243633</v>
      </c>
      <c r="F55" s="30">
        <v>232854</v>
      </c>
      <c r="G55" s="30">
        <v>10779</v>
      </c>
      <c r="H55" s="31">
        <f>SUM(I55:J55)</f>
        <v>153908</v>
      </c>
      <c r="I55" s="30">
        <v>153718</v>
      </c>
      <c r="J55" s="68">
        <v>190</v>
      </c>
      <c r="K55" s="31">
        <f>SUM(L55:M55)</f>
        <v>310105</v>
      </c>
      <c r="L55" s="30">
        <v>282853</v>
      </c>
      <c r="M55" s="68">
        <v>27252</v>
      </c>
      <c r="N55" s="31">
        <f>SUM(O55:P55)</f>
        <v>297725</v>
      </c>
      <c r="O55" s="30">
        <v>297725</v>
      </c>
      <c r="P55" s="68">
        <v>0</v>
      </c>
      <c r="Q55" s="31">
        <f>SUM(R55:S55)</f>
        <v>165081</v>
      </c>
      <c r="R55" s="30">
        <v>164170</v>
      </c>
      <c r="S55" s="30">
        <v>911</v>
      </c>
    </row>
    <row r="56" spans="1:19" ht="18.75" customHeight="1">
      <c r="A56" s="113" t="s">
        <v>369</v>
      </c>
      <c r="B56" s="31">
        <f>SUM(C56:D56)</f>
        <v>218996</v>
      </c>
      <c r="C56" s="30">
        <v>218812</v>
      </c>
      <c r="D56" s="68">
        <v>184</v>
      </c>
      <c r="E56" s="31">
        <f>SUM(F56:G56)</f>
        <v>294979</v>
      </c>
      <c r="F56" s="30">
        <v>236607</v>
      </c>
      <c r="G56" s="30">
        <v>58372</v>
      </c>
      <c r="H56" s="31">
        <f>SUM(I56:J56)</f>
        <v>144457</v>
      </c>
      <c r="I56" s="30">
        <v>143946</v>
      </c>
      <c r="J56" s="68">
        <v>511</v>
      </c>
      <c r="K56" s="31">
        <f>SUM(L56:M56)</f>
        <v>345097</v>
      </c>
      <c r="L56" s="30">
        <v>284796</v>
      </c>
      <c r="M56" s="30">
        <v>60301</v>
      </c>
      <c r="N56" s="31">
        <f>SUM(O56:P56)</f>
        <v>484808</v>
      </c>
      <c r="O56" s="30">
        <v>326701</v>
      </c>
      <c r="P56" s="30">
        <v>158107</v>
      </c>
      <c r="Q56" s="31">
        <f>SUM(R56:S56)</f>
        <v>196727</v>
      </c>
      <c r="R56" s="30">
        <v>168884</v>
      </c>
      <c r="S56" s="30">
        <v>27843</v>
      </c>
    </row>
    <row r="57" spans="1:19" ht="18.75" customHeight="1">
      <c r="A57" s="113" t="s">
        <v>368</v>
      </c>
      <c r="B57" s="31">
        <f>SUM(C57:D57)</f>
        <v>217154</v>
      </c>
      <c r="C57" s="30">
        <v>212199</v>
      </c>
      <c r="D57" s="68">
        <v>4955</v>
      </c>
      <c r="E57" s="31">
        <f>SUM(F57:G57)</f>
        <v>233298</v>
      </c>
      <c r="F57" s="30">
        <v>232053</v>
      </c>
      <c r="G57" s="30">
        <v>1245</v>
      </c>
      <c r="H57" s="31">
        <f>SUM(I57:J57)</f>
        <v>137415</v>
      </c>
      <c r="I57" s="30">
        <v>136547</v>
      </c>
      <c r="J57" s="68">
        <v>868</v>
      </c>
      <c r="K57" s="31">
        <f>SUM(L57:M57)</f>
        <v>281519</v>
      </c>
      <c r="L57" s="30">
        <v>279103</v>
      </c>
      <c r="M57" s="30">
        <v>2416</v>
      </c>
      <c r="N57" s="31">
        <f>SUM(O57:P57)</f>
        <v>335672</v>
      </c>
      <c r="O57" s="30">
        <v>335672</v>
      </c>
      <c r="P57" s="68">
        <v>0</v>
      </c>
      <c r="Q57" s="31">
        <f>SUM(R57:S57)</f>
        <v>168292</v>
      </c>
      <c r="R57" s="30">
        <v>167625</v>
      </c>
      <c r="S57" s="30">
        <v>667</v>
      </c>
    </row>
    <row r="58" spans="1:19" ht="18.75" customHeight="1">
      <c r="A58" s="59"/>
      <c r="B58" s="32"/>
      <c r="C58" s="32"/>
      <c r="D58" s="32"/>
      <c r="E58" s="32"/>
      <c r="F58" s="32"/>
      <c r="G58" s="32"/>
      <c r="H58" s="32"/>
      <c r="I58" s="32"/>
      <c r="J58" s="32"/>
      <c r="K58" s="32"/>
      <c r="L58" s="32"/>
      <c r="M58" s="32"/>
      <c r="N58" s="32"/>
      <c r="O58" s="32"/>
      <c r="P58" s="32"/>
      <c r="Q58" s="32"/>
      <c r="R58" s="32"/>
      <c r="S58" s="32"/>
    </row>
    <row r="59" spans="1:19" ht="18.75" customHeight="1">
      <c r="A59" s="113" t="s">
        <v>367</v>
      </c>
      <c r="B59" s="31">
        <f>SUM(C59:D59)</f>
        <v>204464</v>
      </c>
      <c r="C59" s="30">
        <v>203762</v>
      </c>
      <c r="D59" s="68">
        <v>702</v>
      </c>
      <c r="E59" s="31">
        <f>SUM(F59:G59)</f>
        <v>229998</v>
      </c>
      <c r="F59" s="30">
        <v>229540</v>
      </c>
      <c r="G59" s="30">
        <v>458</v>
      </c>
      <c r="H59" s="31">
        <f>SUM(I59:J59)</f>
        <v>134620</v>
      </c>
      <c r="I59" s="30">
        <v>134143</v>
      </c>
      <c r="J59" s="68">
        <v>477</v>
      </c>
      <c r="K59" s="31">
        <f>SUM(L59:M59)</f>
        <v>279403</v>
      </c>
      <c r="L59" s="30">
        <v>279403</v>
      </c>
      <c r="M59" s="68">
        <v>0</v>
      </c>
      <c r="N59" s="31">
        <f>SUM(O59:P59)</f>
        <v>304246</v>
      </c>
      <c r="O59" s="30">
        <v>304246</v>
      </c>
      <c r="P59" s="68">
        <v>0</v>
      </c>
      <c r="Q59" s="31">
        <f>SUM(R59:S59)</f>
        <v>173467</v>
      </c>
      <c r="R59" s="30">
        <v>172240</v>
      </c>
      <c r="S59" s="30">
        <v>1227</v>
      </c>
    </row>
    <row r="60" spans="1:19" ht="18.75" customHeight="1">
      <c r="A60" s="113" t="s">
        <v>366</v>
      </c>
      <c r="B60" s="31">
        <f>SUM(C60:D60)</f>
        <v>397258</v>
      </c>
      <c r="C60" s="30">
        <v>212603</v>
      </c>
      <c r="D60" s="30">
        <v>184655</v>
      </c>
      <c r="E60" s="31">
        <f>SUM(F60:G60)</f>
        <v>525950</v>
      </c>
      <c r="F60" s="30">
        <v>229698</v>
      </c>
      <c r="G60" s="30">
        <v>296252</v>
      </c>
      <c r="H60" s="31">
        <f>SUM(I60:J60)</f>
        <v>143963</v>
      </c>
      <c r="I60" s="30">
        <v>142111</v>
      </c>
      <c r="J60" s="68">
        <v>1852</v>
      </c>
      <c r="K60" s="31">
        <f>SUM(L60:M60)</f>
        <v>710016</v>
      </c>
      <c r="L60" s="30">
        <v>278947</v>
      </c>
      <c r="M60" s="30">
        <v>431069</v>
      </c>
      <c r="N60" s="31">
        <f>SUM(O60:P60)</f>
        <v>889276</v>
      </c>
      <c r="O60" s="30">
        <v>297417</v>
      </c>
      <c r="P60" s="30">
        <v>591859</v>
      </c>
      <c r="Q60" s="31">
        <f>SUM(R60:S60)</f>
        <v>271960</v>
      </c>
      <c r="R60" s="30">
        <v>171865</v>
      </c>
      <c r="S60" s="30">
        <v>100095</v>
      </c>
    </row>
    <row r="61" spans="1:19" ht="18.75" customHeight="1">
      <c r="A61" s="113" t="s">
        <v>365</v>
      </c>
      <c r="B61" s="31">
        <f>SUM(C61:D61)</f>
        <v>352603</v>
      </c>
      <c r="C61" s="30">
        <v>215763</v>
      </c>
      <c r="D61" s="30">
        <v>136840</v>
      </c>
      <c r="E61" s="31">
        <f>SUM(F61:G61)</f>
        <v>280717</v>
      </c>
      <c r="F61" s="30">
        <v>228326</v>
      </c>
      <c r="G61" s="30">
        <v>52391</v>
      </c>
      <c r="H61" s="31">
        <f>SUM(I61:J61)</f>
        <v>168378</v>
      </c>
      <c r="I61" s="30">
        <v>130199</v>
      </c>
      <c r="J61" s="68">
        <v>38179</v>
      </c>
      <c r="K61" s="31">
        <f>SUM(L61:M61)</f>
        <v>326499</v>
      </c>
      <c r="L61" s="30">
        <v>279223</v>
      </c>
      <c r="M61" s="30">
        <v>47276</v>
      </c>
      <c r="N61" s="31">
        <f>SUM(O61:P61)</f>
        <v>310601</v>
      </c>
      <c r="O61" s="30">
        <v>300340</v>
      </c>
      <c r="P61" s="68">
        <v>10261</v>
      </c>
      <c r="Q61" s="31">
        <f>SUM(R61:S61)</f>
        <v>257637</v>
      </c>
      <c r="R61" s="30">
        <v>170141</v>
      </c>
      <c r="S61" s="30">
        <v>87496</v>
      </c>
    </row>
    <row r="62" spans="1:19" ht="18.75" customHeight="1">
      <c r="A62" s="113" t="s">
        <v>364</v>
      </c>
      <c r="B62" s="31">
        <f>SUM(C62:D62)</f>
        <v>256105</v>
      </c>
      <c r="C62" s="30">
        <v>207260</v>
      </c>
      <c r="D62" s="30">
        <v>48845</v>
      </c>
      <c r="E62" s="31">
        <f>SUM(F62:G62)</f>
        <v>248337</v>
      </c>
      <c r="F62" s="30">
        <v>230963</v>
      </c>
      <c r="G62" s="30">
        <v>17374</v>
      </c>
      <c r="H62" s="31">
        <f>SUM(I62:J62)</f>
        <v>153391</v>
      </c>
      <c r="I62" s="30">
        <v>150910</v>
      </c>
      <c r="J62" s="68">
        <v>2481</v>
      </c>
      <c r="K62" s="31">
        <f>SUM(L62:M62)</f>
        <v>308783</v>
      </c>
      <c r="L62" s="30">
        <v>278671</v>
      </c>
      <c r="M62" s="30">
        <v>30112</v>
      </c>
      <c r="N62" s="31">
        <f>SUM(O62:P62)</f>
        <v>296666</v>
      </c>
      <c r="O62" s="30">
        <v>296666</v>
      </c>
      <c r="P62" s="68">
        <v>0</v>
      </c>
      <c r="Q62" s="31">
        <f>SUM(R62:S62)</f>
        <v>190480</v>
      </c>
      <c r="R62" s="30">
        <v>172054</v>
      </c>
      <c r="S62" s="30">
        <v>18426</v>
      </c>
    </row>
    <row r="63" spans="1:19" ht="18.75" customHeight="1">
      <c r="A63" s="110"/>
      <c r="B63" s="32"/>
      <c r="C63" s="32"/>
      <c r="D63" s="32"/>
      <c r="E63" s="32"/>
      <c r="F63" s="32"/>
      <c r="G63" s="32"/>
      <c r="H63" s="32"/>
      <c r="I63" s="32"/>
      <c r="J63" s="32"/>
      <c r="K63" s="32"/>
      <c r="L63" s="32"/>
      <c r="M63" s="32"/>
      <c r="N63" s="32"/>
      <c r="O63" s="32"/>
      <c r="P63" s="32"/>
      <c r="Q63" s="32"/>
      <c r="R63" s="32"/>
      <c r="S63" s="32"/>
    </row>
    <row r="64" spans="1:19" ht="18.75" customHeight="1">
      <c r="A64" s="113" t="s">
        <v>363</v>
      </c>
      <c r="B64" s="31">
        <f>SUM(C64:D64)</f>
        <v>214802</v>
      </c>
      <c r="C64" s="30">
        <v>210093</v>
      </c>
      <c r="D64" s="30">
        <v>4709</v>
      </c>
      <c r="E64" s="31">
        <f>SUM(F64:G64)</f>
        <v>231486</v>
      </c>
      <c r="F64" s="30">
        <v>228449</v>
      </c>
      <c r="G64" s="30">
        <v>3037</v>
      </c>
      <c r="H64" s="31">
        <f>SUM(I64:J64)</f>
        <v>142650</v>
      </c>
      <c r="I64" s="30">
        <v>141532</v>
      </c>
      <c r="J64" s="68">
        <v>1118</v>
      </c>
      <c r="K64" s="31">
        <f>SUM(L64:M64)</f>
        <v>284005</v>
      </c>
      <c r="L64" s="30">
        <v>278439</v>
      </c>
      <c r="M64" s="68">
        <v>5566</v>
      </c>
      <c r="N64" s="31">
        <f>SUM(O64:P64)</f>
        <v>294621</v>
      </c>
      <c r="O64" s="30">
        <v>294621</v>
      </c>
      <c r="P64" s="68">
        <v>0</v>
      </c>
      <c r="Q64" s="31">
        <f>SUM(R64:S64)</f>
        <v>170723</v>
      </c>
      <c r="R64" s="30">
        <v>168164</v>
      </c>
      <c r="S64" s="30">
        <v>2559</v>
      </c>
    </row>
    <row r="65" spans="1:19" ht="18.75" customHeight="1">
      <c r="A65" s="113" t="s">
        <v>362</v>
      </c>
      <c r="B65" s="31">
        <f>SUM(C65:D65)</f>
        <v>207067</v>
      </c>
      <c r="C65" s="30">
        <v>206267</v>
      </c>
      <c r="D65" s="30">
        <v>800</v>
      </c>
      <c r="E65" s="31">
        <f>SUM(F65:G65)</f>
        <v>247336</v>
      </c>
      <c r="F65" s="30">
        <v>235518</v>
      </c>
      <c r="G65" s="30">
        <v>11818</v>
      </c>
      <c r="H65" s="31">
        <f>SUM(I65:J65)</f>
        <v>154801</v>
      </c>
      <c r="I65" s="30">
        <v>154035</v>
      </c>
      <c r="J65" s="68">
        <v>766</v>
      </c>
      <c r="K65" s="31">
        <f>SUM(L65:M65)</f>
        <v>306534</v>
      </c>
      <c r="L65" s="30">
        <v>287595</v>
      </c>
      <c r="M65" s="68">
        <v>18939</v>
      </c>
      <c r="N65" s="31">
        <f>SUM(O65:P65)</f>
        <v>323297</v>
      </c>
      <c r="O65" s="30">
        <v>300645</v>
      </c>
      <c r="P65" s="68">
        <v>22652</v>
      </c>
      <c r="Q65" s="31">
        <f>SUM(R65:S65)</f>
        <v>173818</v>
      </c>
      <c r="R65" s="30">
        <v>171819</v>
      </c>
      <c r="S65" s="30">
        <v>1999</v>
      </c>
    </row>
    <row r="66" spans="1:19" ht="18.75" customHeight="1">
      <c r="A66" s="113" t="s">
        <v>361</v>
      </c>
      <c r="B66" s="31">
        <f>SUM(C66:D66)</f>
        <v>222604</v>
      </c>
      <c r="C66" s="30">
        <v>222324</v>
      </c>
      <c r="D66" s="30">
        <v>280</v>
      </c>
      <c r="E66" s="31">
        <f>SUM(F66:G66)</f>
        <v>236274</v>
      </c>
      <c r="F66" s="30">
        <v>235196</v>
      </c>
      <c r="G66" s="30">
        <v>1078</v>
      </c>
      <c r="H66" s="31">
        <f>SUM(I66:J66)</f>
        <v>169443</v>
      </c>
      <c r="I66" s="30">
        <v>168957</v>
      </c>
      <c r="J66" s="68">
        <v>486</v>
      </c>
      <c r="K66" s="31">
        <f>SUM(L66:M66)</f>
        <v>282180</v>
      </c>
      <c r="L66" s="30">
        <v>282180</v>
      </c>
      <c r="M66" s="68">
        <v>0</v>
      </c>
      <c r="N66" s="31">
        <f>SUM(O66:P66)</f>
        <v>300100</v>
      </c>
      <c r="O66" s="30">
        <v>299468</v>
      </c>
      <c r="P66" s="68">
        <v>632</v>
      </c>
      <c r="Q66" s="31">
        <f>SUM(R66:S66)</f>
        <v>173822</v>
      </c>
      <c r="R66" s="30">
        <v>170991</v>
      </c>
      <c r="S66" s="30">
        <v>2831</v>
      </c>
    </row>
    <row r="67" spans="1:19" ht="18.75" customHeight="1">
      <c r="A67" s="392" t="s">
        <v>360</v>
      </c>
      <c r="B67" s="391">
        <f>SUM(C67:D67)</f>
        <v>595773</v>
      </c>
      <c r="C67" s="391">
        <v>219001</v>
      </c>
      <c r="D67" s="391">
        <v>376772</v>
      </c>
      <c r="E67" s="391">
        <f>SUM(F67:G67)</f>
        <v>648133</v>
      </c>
      <c r="F67" s="391">
        <v>237752</v>
      </c>
      <c r="G67" s="391">
        <v>410381</v>
      </c>
      <c r="H67" s="391">
        <f>SUM(I67:J67)</f>
        <v>194422</v>
      </c>
      <c r="I67" s="391">
        <v>160293</v>
      </c>
      <c r="J67" s="90">
        <v>34129</v>
      </c>
      <c r="K67" s="391">
        <f>SUM(L67:M67)</f>
        <v>882166</v>
      </c>
      <c r="L67" s="391">
        <v>300077</v>
      </c>
      <c r="M67" s="90">
        <v>582089</v>
      </c>
      <c r="N67" s="391">
        <f>SUM(O67:P67)</f>
        <v>945249</v>
      </c>
      <c r="O67" s="391">
        <v>297293</v>
      </c>
      <c r="P67" s="90">
        <v>647956</v>
      </c>
      <c r="Q67" s="391">
        <f>SUM(R67:S67)</f>
        <v>388610</v>
      </c>
      <c r="R67" s="391">
        <v>162430</v>
      </c>
      <c r="S67" s="391">
        <v>226180</v>
      </c>
    </row>
    <row r="68" spans="1:19" ht="18.75" customHeight="1">
      <c r="A68" s="8" t="s">
        <v>302</v>
      </c>
      <c r="B68" s="4"/>
      <c r="C68" s="4"/>
      <c r="D68" s="4"/>
      <c r="E68" s="4"/>
      <c r="F68" s="4"/>
      <c r="G68" s="4"/>
      <c r="H68" s="4"/>
      <c r="I68" s="4"/>
      <c r="J68" s="4"/>
      <c r="K68" s="4"/>
      <c r="L68" s="4"/>
      <c r="M68" s="4"/>
      <c r="N68" s="4"/>
      <c r="O68" s="4"/>
      <c r="P68" s="4"/>
      <c r="Q68" s="4"/>
      <c r="R68" s="4"/>
      <c r="S68" s="4"/>
    </row>
  </sheetData>
  <sheetProtection/>
  <mergeCells count="27">
    <mergeCell ref="R7:R8"/>
    <mergeCell ref="S7:S8"/>
    <mergeCell ref="A3:S3"/>
    <mergeCell ref="L7:L8"/>
    <mergeCell ref="M7:M8"/>
    <mergeCell ref="N7:N8"/>
    <mergeCell ref="O7:O8"/>
    <mergeCell ref="P7:P8"/>
    <mergeCell ref="Q7:Q8"/>
    <mergeCell ref="F7:F8"/>
    <mergeCell ref="G7:G8"/>
    <mergeCell ref="H7:H8"/>
    <mergeCell ref="I7:I8"/>
    <mergeCell ref="J7:J8"/>
    <mergeCell ref="K7:K8"/>
    <mergeCell ref="B7:B8"/>
    <mergeCell ref="C7:C8"/>
    <mergeCell ref="D7:D8"/>
    <mergeCell ref="E7:E8"/>
    <mergeCell ref="E6:G6"/>
    <mergeCell ref="H6:J6"/>
    <mergeCell ref="K6:M6"/>
    <mergeCell ref="N6:P6"/>
    <mergeCell ref="Q6:S6"/>
    <mergeCell ref="A7:A8"/>
    <mergeCell ref="B5:D6"/>
    <mergeCell ref="E5:S5"/>
  </mergeCells>
  <printOptions horizontalCentered="1" verticalCentered="1"/>
  <pageMargins left="0.5118110236220472" right="0.31496062992125984" top="0.35433070866141736" bottom="0.15748031496062992" header="0" footer="0"/>
  <pageSetup horizontalDpi="600" verticalDpi="600" orientation="landscape" paperSize="8" scale="65" r:id="rId2"/>
  <drawing r:id="rId1"/>
</worksheet>
</file>

<file path=xl/worksheets/sheet9.xml><?xml version="1.0" encoding="utf-8"?>
<worksheet xmlns="http://schemas.openxmlformats.org/spreadsheetml/2006/main" xmlns:r="http://schemas.openxmlformats.org/officeDocument/2006/relationships">
  <dimension ref="A1:AG69"/>
  <sheetViews>
    <sheetView zoomScalePageLayoutView="0" workbookViewId="0" topLeftCell="V1">
      <selection activeCell="AG1" sqref="AG1"/>
    </sheetView>
  </sheetViews>
  <sheetFormatPr defaultColWidth="8.796875" defaultRowHeight="18.75" customHeight="1"/>
  <cols>
    <col min="1" max="1" width="13.09765625" style="0" customWidth="1"/>
    <col min="2" max="16384" width="8.09765625" style="0" customWidth="1"/>
  </cols>
  <sheetData>
    <row r="1" spans="1:33" ht="18.75" customHeight="1">
      <c r="A1" s="38" t="s">
        <v>417</v>
      </c>
      <c r="AG1" s="39" t="s">
        <v>461</v>
      </c>
    </row>
    <row r="3" spans="1:33" ht="18.75" customHeight="1">
      <c r="A3" s="174" t="s">
        <v>460</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row>
    <row r="4" spans="1:33" ht="18.75" customHeight="1" thickBot="1">
      <c r="A4" s="417" t="s">
        <v>408</v>
      </c>
      <c r="B4" s="417"/>
      <c r="C4" s="75"/>
      <c r="D4" s="75"/>
      <c r="E4" s="75"/>
      <c r="F4" s="75"/>
      <c r="G4" s="75"/>
      <c r="H4" s="75"/>
      <c r="I4" s="75"/>
      <c r="J4" s="75"/>
      <c r="K4" s="75"/>
      <c r="L4" s="75"/>
      <c r="M4" s="75"/>
      <c r="N4" s="75"/>
      <c r="O4" s="75"/>
      <c r="P4" s="75"/>
      <c r="Q4" s="75"/>
      <c r="R4" s="75"/>
      <c r="S4" s="75"/>
      <c r="T4" s="75"/>
      <c r="U4" s="75"/>
      <c r="V4" s="75"/>
      <c r="W4" s="75"/>
      <c r="X4" s="75"/>
      <c r="Y4" s="75"/>
      <c r="Z4" s="75"/>
      <c r="AA4" s="75"/>
      <c r="AB4" s="75"/>
      <c r="AC4" s="4"/>
      <c r="AD4" s="4"/>
      <c r="AE4" s="4"/>
      <c r="AF4" s="4"/>
      <c r="AG4" s="64" t="s">
        <v>458</v>
      </c>
    </row>
    <row r="5" spans="1:33" ht="18.75" customHeight="1">
      <c r="A5" s="398" t="s">
        <v>406</v>
      </c>
      <c r="B5" s="195" t="s">
        <v>457</v>
      </c>
      <c r="C5" s="214"/>
      <c r="D5" s="214"/>
      <c r="E5" s="202"/>
      <c r="F5" s="211" t="s">
        <v>456</v>
      </c>
      <c r="G5" s="397"/>
      <c r="H5" s="397"/>
      <c r="I5" s="231"/>
      <c r="J5" s="195" t="s">
        <v>455</v>
      </c>
      <c r="K5" s="214"/>
      <c r="L5" s="214"/>
      <c r="M5" s="202"/>
      <c r="N5" s="221" t="s">
        <v>454</v>
      </c>
      <c r="O5" s="222"/>
      <c r="P5" s="222"/>
      <c r="Q5" s="222"/>
      <c r="R5" s="222"/>
      <c r="S5" s="222"/>
      <c r="T5" s="222"/>
      <c r="U5" s="222"/>
      <c r="V5" s="222"/>
      <c r="W5" s="222"/>
      <c r="X5" s="222"/>
      <c r="Y5" s="222"/>
      <c r="Z5" s="222"/>
      <c r="AA5" s="222"/>
      <c r="AB5" s="222"/>
      <c r="AC5" s="222"/>
      <c r="AD5" s="222"/>
      <c r="AE5" s="222"/>
      <c r="AF5" s="222"/>
      <c r="AG5" s="222"/>
    </row>
    <row r="6" spans="1:33" ht="18.75" customHeight="1">
      <c r="A6" s="414"/>
      <c r="B6" s="197"/>
      <c r="C6" s="205"/>
      <c r="D6" s="205"/>
      <c r="E6" s="206"/>
      <c r="F6" s="213"/>
      <c r="G6" s="169"/>
      <c r="H6" s="169"/>
      <c r="I6" s="170"/>
      <c r="J6" s="197"/>
      <c r="K6" s="205"/>
      <c r="L6" s="205"/>
      <c r="M6" s="206"/>
      <c r="N6" s="249" t="s">
        <v>450</v>
      </c>
      <c r="O6" s="250"/>
      <c r="P6" s="250"/>
      <c r="Q6" s="251"/>
      <c r="R6" s="249" t="s">
        <v>449</v>
      </c>
      <c r="S6" s="250"/>
      <c r="T6" s="250"/>
      <c r="U6" s="251"/>
      <c r="V6" s="269" t="s">
        <v>448</v>
      </c>
      <c r="W6" s="270"/>
      <c r="X6" s="270"/>
      <c r="Y6" s="416"/>
      <c r="Z6" s="269" t="s">
        <v>447</v>
      </c>
      <c r="AA6" s="270"/>
      <c r="AB6" s="270"/>
      <c r="AC6" s="416"/>
      <c r="AD6" s="269" t="s">
        <v>446</v>
      </c>
      <c r="AE6" s="270"/>
      <c r="AF6" s="270"/>
      <c r="AG6" s="270"/>
    </row>
    <row r="7" spans="1:33" ht="18.75" customHeight="1">
      <c r="A7" s="414"/>
      <c r="B7" s="395" t="s">
        <v>441</v>
      </c>
      <c r="C7" s="395" t="s">
        <v>440</v>
      </c>
      <c r="D7" s="395" t="s">
        <v>439</v>
      </c>
      <c r="E7" s="395" t="s">
        <v>438</v>
      </c>
      <c r="F7" s="395" t="s">
        <v>441</v>
      </c>
      <c r="G7" s="395" t="s">
        <v>440</v>
      </c>
      <c r="H7" s="395" t="s">
        <v>439</v>
      </c>
      <c r="I7" s="395" t="s">
        <v>438</v>
      </c>
      <c r="J7" s="395" t="s">
        <v>441</v>
      </c>
      <c r="K7" s="395" t="s">
        <v>440</v>
      </c>
      <c r="L7" s="395" t="s">
        <v>439</v>
      </c>
      <c r="M7" s="395" t="s">
        <v>438</v>
      </c>
      <c r="N7" s="395" t="s">
        <v>441</v>
      </c>
      <c r="O7" s="395" t="s">
        <v>440</v>
      </c>
      <c r="P7" s="395" t="s">
        <v>439</v>
      </c>
      <c r="Q7" s="395" t="s">
        <v>438</v>
      </c>
      <c r="R7" s="395" t="s">
        <v>441</v>
      </c>
      <c r="S7" s="395" t="s">
        <v>440</v>
      </c>
      <c r="T7" s="395" t="s">
        <v>439</v>
      </c>
      <c r="U7" s="395" t="s">
        <v>438</v>
      </c>
      <c r="V7" s="395" t="s">
        <v>441</v>
      </c>
      <c r="W7" s="395" t="s">
        <v>440</v>
      </c>
      <c r="X7" s="395" t="s">
        <v>439</v>
      </c>
      <c r="Y7" s="395" t="s">
        <v>438</v>
      </c>
      <c r="Z7" s="395" t="s">
        <v>441</v>
      </c>
      <c r="AA7" s="395" t="s">
        <v>440</v>
      </c>
      <c r="AB7" s="395" t="s">
        <v>439</v>
      </c>
      <c r="AC7" s="289" t="s">
        <v>438</v>
      </c>
      <c r="AD7" s="395" t="s">
        <v>441</v>
      </c>
      <c r="AE7" s="395" t="s">
        <v>440</v>
      </c>
      <c r="AF7" s="395" t="s">
        <v>439</v>
      </c>
      <c r="AG7" s="289" t="s">
        <v>438</v>
      </c>
    </row>
    <row r="8" spans="1:33" ht="18.75" customHeight="1">
      <c r="A8" s="59" t="s">
        <v>437</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341"/>
      <c r="AD8" s="199"/>
      <c r="AE8" s="199"/>
      <c r="AF8" s="199"/>
      <c r="AG8" s="341"/>
    </row>
    <row r="9" spans="1:33" ht="18.75" customHeight="1">
      <c r="A9" s="413" t="s">
        <v>436</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13"/>
      <c r="AD9" s="200"/>
      <c r="AE9" s="200"/>
      <c r="AF9" s="200"/>
      <c r="AG9" s="213"/>
    </row>
    <row r="10" spans="1:33" ht="18.75" customHeight="1">
      <c r="A10" s="69" t="s">
        <v>377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3" ht="18.75" customHeight="1">
      <c r="A11" s="72" t="s">
        <v>373</v>
      </c>
      <c r="B11" s="346">
        <v>20.4</v>
      </c>
      <c r="C11" s="346">
        <v>161.5</v>
      </c>
      <c r="D11" s="346">
        <v>150.7</v>
      </c>
      <c r="E11" s="346">
        <v>10.8</v>
      </c>
      <c r="F11" s="346">
        <v>20.4</v>
      </c>
      <c r="G11" s="346">
        <v>164.4</v>
      </c>
      <c r="H11" s="346">
        <v>151.3</v>
      </c>
      <c r="I11" s="346">
        <v>13.1</v>
      </c>
      <c r="J11" s="346">
        <v>20.7</v>
      </c>
      <c r="K11" s="346">
        <v>167.8</v>
      </c>
      <c r="L11" s="346">
        <v>156.2</v>
      </c>
      <c r="M11" s="346">
        <v>11.6</v>
      </c>
      <c r="N11" s="346">
        <v>20.3</v>
      </c>
      <c r="O11" s="346">
        <v>169.1</v>
      </c>
      <c r="P11" s="346">
        <v>154.7</v>
      </c>
      <c r="Q11" s="346">
        <v>14.4</v>
      </c>
      <c r="R11" s="346">
        <v>20.7</v>
      </c>
      <c r="S11" s="346">
        <v>164.7</v>
      </c>
      <c r="T11" s="346">
        <v>154.2</v>
      </c>
      <c r="U11" s="346">
        <v>10.5</v>
      </c>
      <c r="V11" s="403">
        <v>21.2</v>
      </c>
      <c r="W11" s="403">
        <v>170.3</v>
      </c>
      <c r="X11" s="403">
        <v>158.9</v>
      </c>
      <c r="Y11" s="403">
        <v>11.4</v>
      </c>
      <c r="Z11" s="346">
        <v>21.2</v>
      </c>
      <c r="AA11" s="346">
        <v>164.7</v>
      </c>
      <c r="AB11" s="346">
        <v>157</v>
      </c>
      <c r="AC11" s="346">
        <v>7.7</v>
      </c>
      <c r="AD11" s="346">
        <v>21.6</v>
      </c>
      <c r="AE11" s="346">
        <v>177.1</v>
      </c>
      <c r="AF11" s="346">
        <v>164.4</v>
      </c>
      <c r="AG11" s="346">
        <v>12.7</v>
      </c>
    </row>
    <row r="12" spans="1:33" ht="18.75" customHeight="1">
      <c r="A12" s="411" t="s">
        <v>432</v>
      </c>
      <c r="B12" s="325">
        <v>20.3</v>
      </c>
      <c r="C12" s="325">
        <v>159.7</v>
      </c>
      <c r="D12" s="325">
        <v>150.1</v>
      </c>
      <c r="E12" s="325">
        <v>9.6</v>
      </c>
      <c r="F12" s="325">
        <v>20.4</v>
      </c>
      <c r="G12" s="325">
        <v>162.3</v>
      </c>
      <c r="H12" s="325">
        <v>151</v>
      </c>
      <c r="I12" s="325">
        <v>11.3</v>
      </c>
      <c r="J12" s="325">
        <v>21</v>
      </c>
      <c r="K12" s="325">
        <v>167.3</v>
      </c>
      <c r="L12" s="325">
        <v>156.7</v>
      </c>
      <c r="M12" s="325">
        <v>10.6</v>
      </c>
      <c r="N12" s="325">
        <v>20</v>
      </c>
      <c r="O12" s="325">
        <v>164</v>
      </c>
      <c r="P12" s="325">
        <v>152.6</v>
      </c>
      <c r="Q12" s="325">
        <v>11.4</v>
      </c>
      <c r="R12" s="325">
        <v>20.8</v>
      </c>
      <c r="S12" s="325">
        <v>162.2</v>
      </c>
      <c r="T12" s="325">
        <v>153.8</v>
      </c>
      <c r="U12" s="325">
        <v>8.4</v>
      </c>
      <c r="V12" s="402">
        <v>21</v>
      </c>
      <c r="W12" s="402">
        <v>165.6</v>
      </c>
      <c r="X12" s="402">
        <v>156.9</v>
      </c>
      <c r="Y12" s="402">
        <v>8.7</v>
      </c>
      <c r="Z12" s="325">
        <v>21.1</v>
      </c>
      <c r="AA12" s="325">
        <v>161.1</v>
      </c>
      <c r="AB12" s="325">
        <v>153.7</v>
      </c>
      <c r="AC12" s="325">
        <v>7.4</v>
      </c>
      <c r="AD12" s="325">
        <v>21.1</v>
      </c>
      <c r="AE12" s="325">
        <v>171.9</v>
      </c>
      <c r="AF12" s="325">
        <v>161.1</v>
      </c>
      <c r="AG12" s="325">
        <v>10.8</v>
      </c>
    </row>
    <row r="13" spans="1:33" ht="18.75" customHeight="1">
      <c r="A13" s="407" t="s">
        <v>431</v>
      </c>
      <c r="B13" s="331">
        <f>AVERAGE(B15:B18,B20:B23,B25:B28)</f>
        <v>20.099999999999998</v>
      </c>
      <c r="C13" s="331">
        <v>158.1</v>
      </c>
      <c r="D13" s="331">
        <f>AVERAGE(D15:D18,D20:D23,D25:D28)</f>
        <v>147.775</v>
      </c>
      <c r="E13" s="331">
        <f>AVERAGE(E15:E18,E20:E23,E25:E28)</f>
        <v>10.250000000000002</v>
      </c>
      <c r="F13" s="331">
        <f>AVERAGE(F15:F18,F20:F23,F25:F28)</f>
        <v>20.233333333333338</v>
      </c>
      <c r="G13" s="331">
        <f>AVERAGE(G15:G18,G20:G23,G25:G28)</f>
        <v>162.18333333333337</v>
      </c>
      <c r="H13" s="331">
        <f>AVERAGE(H15:H18,H20:H23,H25:H28)</f>
        <v>150.50833333333333</v>
      </c>
      <c r="I13" s="331">
        <f>AVERAGE(I15:I18,I20:I23,I25:I28)</f>
        <v>11.675000000000002</v>
      </c>
      <c r="J13" s="331">
        <f>AVERAGE(J15:J18,J20:J23,J25:J28)</f>
        <v>20.808333333333334</v>
      </c>
      <c r="K13" s="331">
        <f>AVERAGE(K15:K18,K20:K23,K25:K28)</f>
        <v>175.49166666666667</v>
      </c>
      <c r="L13" s="331">
        <f>AVERAGE(L15:L18,L20:L23,L25:L28)</f>
        <v>163.50000000000003</v>
      </c>
      <c r="M13" s="331">
        <f>AVERAGE(M15:M18,M20:M23,M25:M28)</f>
        <v>11.991666666666665</v>
      </c>
      <c r="N13" s="331">
        <f>AVERAGE(N15:N18,N20:N23,N25:N28)</f>
        <v>20.1</v>
      </c>
      <c r="O13" s="331">
        <f>AVERAGE(O15:O18,O20:O23,O25:O28)</f>
        <v>167.2166666666667</v>
      </c>
      <c r="P13" s="331">
        <f>AVERAGE(P15:P18,P20:P23,P25:P28)</f>
        <v>154.125</v>
      </c>
      <c r="Q13" s="331">
        <f>AVERAGE(Q15:Q18,Q20:Q23,Q25:Q28)</f>
        <v>13.091666666666669</v>
      </c>
      <c r="R13" s="331">
        <f>AVERAGE(R15:R18,R20:R23,R25:R28)</f>
        <v>21.866666666666664</v>
      </c>
      <c r="S13" s="331">
        <f>AVERAGE(S15:S18,S20:S23,S25:S28)</f>
        <v>166.48333333333335</v>
      </c>
      <c r="T13" s="331">
        <f>AVERAGE(T15:T18,T20:T23,T25:T28)</f>
        <v>157.0666666666667</v>
      </c>
      <c r="U13" s="331">
        <f>AVERAGE(U15:U18,U20:U23,U25:U28)</f>
        <v>9.416666666666666</v>
      </c>
      <c r="V13" s="331">
        <f>AVERAGE(V15:V18,V20:V23,V25:V28)</f>
        <v>20.89166666666667</v>
      </c>
      <c r="W13" s="331">
        <v>166.4</v>
      </c>
      <c r="X13" s="331">
        <f>AVERAGE(X15:X18,X20:X23,X25:X28)</f>
        <v>156.44166666666666</v>
      </c>
      <c r="Y13" s="331">
        <f>AVERAGE(Y15:Y18,Y20:Y23,Y25:Y28)</f>
        <v>10.016666666666667</v>
      </c>
      <c r="Z13" s="331">
        <f>AVERAGE(Z15:Z18,Z20:Z23,Z25:Z28)</f>
        <v>20.883333333333336</v>
      </c>
      <c r="AA13" s="331">
        <f>AVERAGE(AA15:AA18,AA20:AA23,AA25:AA28)</f>
        <v>163.15833333333333</v>
      </c>
      <c r="AB13" s="331">
        <f>AVERAGE(AB15:AB18,AB20:AB23,AB25:AB28)</f>
        <v>161.87499999999997</v>
      </c>
      <c r="AC13" s="331">
        <f>AVERAGE(AC15:AC18,AC20:AC23,AC25:AC28)</f>
        <v>1.2833333333333332</v>
      </c>
      <c r="AD13" s="331">
        <f>AVERAGE(AD15:AD18,AD20:AD23,AD25:AD28)</f>
        <v>21.083333333333336</v>
      </c>
      <c r="AE13" s="331">
        <v>180.8</v>
      </c>
      <c r="AF13" s="331">
        <f>AVERAGE(AF15:AF18,AF20:AF23,AF25:AF28)</f>
        <v>160.4333333333333</v>
      </c>
      <c r="AG13" s="331">
        <f>AVERAGE(AG15:AG18,AG20:AG23,AG25:AG28)</f>
        <v>20.441666666666666</v>
      </c>
    </row>
    <row r="14" spans="1:33" ht="18.75" customHeight="1">
      <c r="A14" s="72"/>
      <c r="B14" s="65"/>
      <c r="C14" s="65"/>
      <c r="D14" s="65"/>
      <c r="E14" s="65"/>
      <c r="F14" s="65"/>
      <c r="G14" s="65"/>
      <c r="H14" s="40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row>
    <row r="15" spans="1:33" ht="18.75" customHeight="1">
      <c r="A15" s="72" t="s">
        <v>315</v>
      </c>
      <c r="B15" s="346">
        <v>18.5</v>
      </c>
      <c r="C15" s="325">
        <v>144.6</v>
      </c>
      <c r="D15" s="346">
        <v>135.4</v>
      </c>
      <c r="E15" s="346">
        <v>9.2</v>
      </c>
      <c r="F15" s="346">
        <v>18.4</v>
      </c>
      <c r="G15" s="325">
        <v>146.7</v>
      </c>
      <c r="H15" s="325">
        <v>136.4</v>
      </c>
      <c r="I15" s="346">
        <v>10.3</v>
      </c>
      <c r="J15" s="346">
        <v>18.3</v>
      </c>
      <c r="K15" s="325">
        <v>153.5</v>
      </c>
      <c r="L15" s="346">
        <v>143.7</v>
      </c>
      <c r="M15" s="346">
        <v>9.8</v>
      </c>
      <c r="N15" s="346">
        <v>18</v>
      </c>
      <c r="O15" s="325">
        <v>148.8</v>
      </c>
      <c r="P15" s="346">
        <v>137.6</v>
      </c>
      <c r="Q15" s="346">
        <v>11.2</v>
      </c>
      <c r="R15" s="346">
        <v>19.7</v>
      </c>
      <c r="S15" s="325">
        <v>152.7</v>
      </c>
      <c r="T15" s="346">
        <v>143.4</v>
      </c>
      <c r="U15" s="346">
        <v>9.3</v>
      </c>
      <c r="V15" s="403">
        <v>19.2</v>
      </c>
      <c r="W15" s="325">
        <v>151</v>
      </c>
      <c r="X15" s="403">
        <v>143</v>
      </c>
      <c r="Y15" s="403">
        <v>8</v>
      </c>
      <c r="Z15" s="346">
        <v>17.7</v>
      </c>
      <c r="AA15" s="325">
        <v>137.1</v>
      </c>
      <c r="AB15" s="346">
        <v>135.7</v>
      </c>
      <c r="AC15" s="346">
        <v>1.4</v>
      </c>
      <c r="AD15" s="346">
        <v>18.4</v>
      </c>
      <c r="AE15" s="325">
        <v>155.6</v>
      </c>
      <c r="AF15" s="346">
        <v>138.5</v>
      </c>
      <c r="AG15" s="346">
        <v>17.1</v>
      </c>
    </row>
    <row r="16" spans="1:33" ht="18.75" customHeight="1">
      <c r="A16" s="115" t="s">
        <v>370</v>
      </c>
      <c r="B16" s="346">
        <v>19.7</v>
      </c>
      <c r="C16" s="325">
        <v>154.5</v>
      </c>
      <c r="D16" s="346">
        <v>144.9</v>
      </c>
      <c r="E16" s="346">
        <v>9.6</v>
      </c>
      <c r="F16" s="346">
        <v>19.9</v>
      </c>
      <c r="G16" s="325">
        <v>159</v>
      </c>
      <c r="H16" s="325">
        <v>148.1</v>
      </c>
      <c r="I16" s="346">
        <v>10.9</v>
      </c>
      <c r="J16" s="346">
        <v>20.5</v>
      </c>
      <c r="K16" s="325">
        <v>172.8</v>
      </c>
      <c r="L16" s="346">
        <v>161.4</v>
      </c>
      <c r="M16" s="346">
        <v>11.4</v>
      </c>
      <c r="N16" s="346">
        <v>20.2</v>
      </c>
      <c r="O16" s="325">
        <v>167.4</v>
      </c>
      <c r="P16" s="346">
        <v>155.2</v>
      </c>
      <c r="Q16" s="346">
        <v>12.2</v>
      </c>
      <c r="R16" s="346">
        <v>20.9</v>
      </c>
      <c r="S16" s="325">
        <v>157.1</v>
      </c>
      <c r="T16" s="346">
        <v>151.6</v>
      </c>
      <c r="U16" s="346">
        <v>5.5</v>
      </c>
      <c r="V16" s="403">
        <v>21.2</v>
      </c>
      <c r="W16" s="325">
        <v>167.2</v>
      </c>
      <c r="X16" s="403">
        <v>159.8</v>
      </c>
      <c r="Y16" s="403">
        <v>7.4</v>
      </c>
      <c r="Z16" s="346">
        <v>22.5</v>
      </c>
      <c r="AA16" s="325">
        <v>170.5</v>
      </c>
      <c r="AB16" s="346">
        <v>169.7</v>
      </c>
      <c r="AC16" s="346">
        <v>0.8</v>
      </c>
      <c r="AD16" s="346">
        <v>21.9</v>
      </c>
      <c r="AE16" s="325">
        <v>184.5</v>
      </c>
      <c r="AF16" s="346">
        <v>167.7</v>
      </c>
      <c r="AG16" s="346">
        <v>16.8</v>
      </c>
    </row>
    <row r="17" spans="1:33" ht="18.75" customHeight="1">
      <c r="A17" s="115" t="s">
        <v>369</v>
      </c>
      <c r="B17" s="346">
        <v>20.5</v>
      </c>
      <c r="C17" s="325">
        <v>162.1</v>
      </c>
      <c r="D17" s="346">
        <v>151.5</v>
      </c>
      <c r="E17" s="346">
        <v>10.6</v>
      </c>
      <c r="F17" s="346">
        <v>20.5</v>
      </c>
      <c r="G17" s="325">
        <v>165.5</v>
      </c>
      <c r="H17" s="325">
        <v>153.1</v>
      </c>
      <c r="I17" s="346">
        <v>12.4</v>
      </c>
      <c r="J17" s="346">
        <v>22.6</v>
      </c>
      <c r="K17" s="325">
        <v>190.4</v>
      </c>
      <c r="L17" s="346">
        <v>177.6</v>
      </c>
      <c r="M17" s="346">
        <v>12.8</v>
      </c>
      <c r="N17" s="346">
        <v>20.1</v>
      </c>
      <c r="O17" s="325">
        <v>167.5</v>
      </c>
      <c r="P17" s="346">
        <v>153.7</v>
      </c>
      <c r="Q17" s="346">
        <v>13.8</v>
      </c>
      <c r="R17" s="346">
        <v>20.4</v>
      </c>
      <c r="S17" s="325">
        <v>154.8</v>
      </c>
      <c r="T17" s="346">
        <v>147</v>
      </c>
      <c r="U17" s="346">
        <v>7.8</v>
      </c>
      <c r="V17" s="403">
        <v>20.4</v>
      </c>
      <c r="W17" s="325">
        <v>160.5</v>
      </c>
      <c r="X17" s="403">
        <v>151.7</v>
      </c>
      <c r="Y17" s="403">
        <v>8.8</v>
      </c>
      <c r="Z17" s="346">
        <v>22</v>
      </c>
      <c r="AA17" s="325">
        <v>171.4</v>
      </c>
      <c r="AB17" s="346">
        <v>170.3</v>
      </c>
      <c r="AC17" s="346">
        <v>1.1</v>
      </c>
      <c r="AD17" s="346">
        <v>20.6</v>
      </c>
      <c r="AE17" s="325">
        <v>180.3</v>
      </c>
      <c r="AF17" s="346">
        <v>154</v>
      </c>
      <c r="AG17" s="346">
        <v>26.3</v>
      </c>
    </row>
    <row r="18" spans="1:33" ht="18.75" customHeight="1">
      <c r="A18" s="115" t="s">
        <v>368</v>
      </c>
      <c r="B18" s="346">
        <v>21</v>
      </c>
      <c r="C18" s="325">
        <v>165.2</v>
      </c>
      <c r="D18" s="346">
        <v>154.7</v>
      </c>
      <c r="E18" s="346">
        <v>10.5</v>
      </c>
      <c r="F18" s="346">
        <v>21</v>
      </c>
      <c r="G18" s="325">
        <v>168</v>
      </c>
      <c r="H18" s="325">
        <v>156.2</v>
      </c>
      <c r="I18" s="346">
        <v>11.8</v>
      </c>
      <c r="J18" s="346">
        <v>21.6</v>
      </c>
      <c r="K18" s="325">
        <v>182.7</v>
      </c>
      <c r="L18" s="346">
        <v>168.8</v>
      </c>
      <c r="M18" s="346">
        <v>13.9</v>
      </c>
      <c r="N18" s="346">
        <v>20.8</v>
      </c>
      <c r="O18" s="325">
        <v>172.6</v>
      </c>
      <c r="P18" s="346">
        <v>159.9</v>
      </c>
      <c r="Q18" s="346">
        <v>12.7</v>
      </c>
      <c r="R18" s="346">
        <v>22.7</v>
      </c>
      <c r="S18" s="325">
        <v>172.7</v>
      </c>
      <c r="T18" s="346">
        <v>163</v>
      </c>
      <c r="U18" s="346">
        <v>9.7</v>
      </c>
      <c r="V18" s="403">
        <v>20.8</v>
      </c>
      <c r="W18" s="325">
        <v>165.1</v>
      </c>
      <c r="X18" s="403">
        <v>157.9</v>
      </c>
      <c r="Y18" s="403">
        <v>7.2</v>
      </c>
      <c r="Z18" s="346">
        <v>23.3</v>
      </c>
      <c r="AA18" s="325">
        <v>184.1</v>
      </c>
      <c r="AB18" s="346">
        <v>181.3</v>
      </c>
      <c r="AC18" s="346">
        <v>2.8</v>
      </c>
      <c r="AD18" s="346">
        <v>22.2</v>
      </c>
      <c r="AE18" s="325">
        <v>192.7</v>
      </c>
      <c r="AF18" s="346">
        <v>167.6</v>
      </c>
      <c r="AG18" s="346">
        <v>25.1</v>
      </c>
    </row>
    <row r="19" spans="1:33" ht="18.75" customHeight="1">
      <c r="A19" s="72"/>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row>
    <row r="20" spans="1:33" ht="18.75" customHeight="1">
      <c r="A20" s="115" t="s">
        <v>367</v>
      </c>
      <c r="B20" s="346">
        <v>19.1</v>
      </c>
      <c r="C20" s="325">
        <v>149.8</v>
      </c>
      <c r="D20" s="346">
        <v>140</v>
      </c>
      <c r="E20" s="346">
        <v>9.8</v>
      </c>
      <c r="F20" s="346">
        <v>19.2</v>
      </c>
      <c r="G20" s="325">
        <v>152.3</v>
      </c>
      <c r="H20" s="325">
        <v>141.9</v>
      </c>
      <c r="I20" s="346">
        <v>10.4</v>
      </c>
      <c r="J20" s="346">
        <v>19.4</v>
      </c>
      <c r="K20" s="325">
        <v>165.9</v>
      </c>
      <c r="L20" s="346">
        <v>153.3</v>
      </c>
      <c r="M20" s="346">
        <v>12.6</v>
      </c>
      <c r="N20" s="346">
        <v>19.1</v>
      </c>
      <c r="O20" s="325">
        <v>157.8</v>
      </c>
      <c r="P20" s="346">
        <v>146.2</v>
      </c>
      <c r="Q20" s="346">
        <v>11.6</v>
      </c>
      <c r="R20" s="346">
        <v>21.5</v>
      </c>
      <c r="S20" s="325">
        <v>166.7</v>
      </c>
      <c r="T20" s="346">
        <v>153.7</v>
      </c>
      <c r="U20" s="346">
        <v>13</v>
      </c>
      <c r="V20" s="403">
        <v>21.4</v>
      </c>
      <c r="W20" s="325">
        <v>168.3</v>
      </c>
      <c r="X20" s="403">
        <v>159.6</v>
      </c>
      <c r="Y20" s="403">
        <v>8.7</v>
      </c>
      <c r="Z20" s="346">
        <v>20.8</v>
      </c>
      <c r="AA20" s="325">
        <v>161</v>
      </c>
      <c r="AB20" s="346">
        <v>159.9</v>
      </c>
      <c r="AC20" s="346">
        <v>1.1</v>
      </c>
      <c r="AD20" s="346">
        <v>20.3</v>
      </c>
      <c r="AE20" s="325">
        <v>171.8</v>
      </c>
      <c r="AF20" s="346">
        <v>152.4</v>
      </c>
      <c r="AG20" s="346">
        <v>19.4</v>
      </c>
    </row>
    <row r="21" spans="1:33" ht="18.75" customHeight="1">
      <c r="A21" s="115" t="s">
        <v>366</v>
      </c>
      <c r="B21" s="346">
        <v>21</v>
      </c>
      <c r="C21" s="325">
        <v>164.4</v>
      </c>
      <c r="D21" s="346">
        <v>154.7</v>
      </c>
      <c r="E21" s="346">
        <v>9.7</v>
      </c>
      <c r="F21" s="346">
        <v>21.1</v>
      </c>
      <c r="G21" s="325">
        <v>167.7</v>
      </c>
      <c r="H21" s="325">
        <v>156.9</v>
      </c>
      <c r="I21" s="346">
        <v>10.8</v>
      </c>
      <c r="J21" s="346">
        <v>22</v>
      </c>
      <c r="K21" s="325">
        <v>184.2</v>
      </c>
      <c r="L21" s="346">
        <v>173.9</v>
      </c>
      <c r="M21" s="346">
        <v>10.3</v>
      </c>
      <c r="N21" s="346">
        <v>20.9</v>
      </c>
      <c r="O21" s="325">
        <v>173.2</v>
      </c>
      <c r="P21" s="346">
        <v>160.7</v>
      </c>
      <c r="Q21" s="346">
        <v>12.5</v>
      </c>
      <c r="R21" s="346">
        <v>22.2</v>
      </c>
      <c r="S21" s="325">
        <v>168.2</v>
      </c>
      <c r="T21" s="346">
        <v>159.8</v>
      </c>
      <c r="U21" s="346">
        <v>8.4</v>
      </c>
      <c r="V21" s="403">
        <v>21.8</v>
      </c>
      <c r="W21" s="325">
        <v>175</v>
      </c>
      <c r="X21" s="403">
        <v>164.2</v>
      </c>
      <c r="Y21" s="403">
        <v>10.8</v>
      </c>
      <c r="Z21" s="346">
        <v>21.7</v>
      </c>
      <c r="AA21" s="325">
        <v>169.4</v>
      </c>
      <c r="AB21" s="346">
        <v>168.7</v>
      </c>
      <c r="AC21" s="346">
        <v>0.7</v>
      </c>
      <c r="AD21" s="346">
        <v>22</v>
      </c>
      <c r="AE21" s="325">
        <v>184.4</v>
      </c>
      <c r="AF21" s="346">
        <v>165.7</v>
      </c>
      <c r="AG21" s="346">
        <v>18.7</v>
      </c>
    </row>
    <row r="22" spans="1:33" ht="18.75" customHeight="1">
      <c r="A22" s="115" t="s">
        <v>365</v>
      </c>
      <c r="B22" s="346">
        <v>20.6</v>
      </c>
      <c r="C22" s="325">
        <v>161.9</v>
      </c>
      <c r="D22" s="346">
        <v>152</v>
      </c>
      <c r="E22" s="346">
        <v>9.9</v>
      </c>
      <c r="F22" s="346">
        <v>20.9</v>
      </c>
      <c r="G22" s="325">
        <v>167.4</v>
      </c>
      <c r="H22" s="325">
        <v>155.9</v>
      </c>
      <c r="I22" s="346">
        <v>11.5</v>
      </c>
      <c r="J22" s="346">
        <v>21.7</v>
      </c>
      <c r="K22" s="325">
        <v>183.1</v>
      </c>
      <c r="L22" s="346">
        <v>171.3</v>
      </c>
      <c r="M22" s="346">
        <v>11.8</v>
      </c>
      <c r="N22" s="346">
        <v>20.7</v>
      </c>
      <c r="O22" s="325">
        <v>171.9</v>
      </c>
      <c r="P22" s="346">
        <v>159.1</v>
      </c>
      <c r="Q22" s="346">
        <v>12.8</v>
      </c>
      <c r="R22" s="346">
        <v>22.5</v>
      </c>
      <c r="S22" s="325">
        <v>172.8</v>
      </c>
      <c r="T22" s="346">
        <v>163.4</v>
      </c>
      <c r="U22" s="346">
        <v>9.4</v>
      </c>
      <c r="V22" s="403">
        <v>21.5</v>
      </c>
      <c r="W22" s="325">
        <v>171.3</v>
      </c>
      <c r="X22" s="403">
        <v>159.8</v>
      </c>
      <c r="Y22" s="403">
        <v>11.5</v>
      </c>
      <c r="Z22" s="346">
        <v>21</v>
      </c>
      <c r="AA22" s="325">
        <v>164.3</v>
      </c>
      <c r="AB22" s="346">
        <v>163.5</v>
      </c>
      <c r="AC22" s="346">
        <v>0.8</v>
      </c>
      <c r="AD22" s="346">
        <v>21.2</v>
      </c>
      <c r="AE22" s="325">
        <v>180.1</v>
      </c>
      <c r="AF22" s="346">
        <v>162.5</v>
      </c>
      <c r="AG22" s="346">
        <v>17.6</v>
      </c>
    </row>
    <row r="23" spans="1:33" ht="18.75" customHeight="1">
      <c r="A23" s="115" t="s">
        <v>364</v>
      </c>
      <c r="B23" s="346">
        <v>19.7</v>
      </c>
      <c r="C23" s="325">
        <v>154.8</v>
      </c>
      <c r="D23" s="346">
        <v>144.8</v>
      </c>
      <c r="E23" s="346">
        <v>10</v>
      </c>
      <c r="F23" s="346">
        <v>19.8</v>
      </c>
      <c r="G23" s="325">
        <v>158.7</v>
      </c>
      <c r="H23" s="325">
        <v>147.4</v>
      </c>
      <c r="I23" s="346">
        <v>11.3</v>
      </c>
      <c r="J23" s="346">
        <v>20</v>
      </c>
      <c r="K23" s="325">
        <v>169.4</v>
      </c>
      <c r="L23" s="346">
        <v>157.9</v>
      </c>
      <c r="M23" s="346">
        <v>11.5</v>
      </c>
      <c r="N23" s="346">
        <v>19.4</v>
      </c>
      <c r="O23" s="325">
        <v>161.1</v>
      </c>
      <c r="P23" s="346">
        <v>148.5</v>
      </c>
      <c r="Q23" s="346">
        <v>12.6</v>
      </c>
      <c r="R23" s="346">
        <v>22.6</v>
      </c>
      <c r="S23" s="325">
        <v>173.9</v>
      </c>
      <c r="T23" s="346">
        <v>160.8</v>
      </c>
      <c r="U23" s="346">
        <v>13.1</v>
      </c>
      <c r="V23" s="403">
        <v>20.1</v>
      </c>
      <c r="W23" s="325">
        <v>161.8</v>
      </c>
      <c r="X23" s="403">
        <v>149.8</v>
      </c>
      <c r="Y23" s="403">
        <v>12</v>
      </c>
      <c r="Z23" s="346">
        <v>20.8</v>
      </c>
      <c r="AA23" s="325">
        <v>168</v>
      </c>
      <c r="AB23" s="346">
        <v>166.1</v>
      </c>
      <c r="AC23" s="346">
        <v>1.9</v>
      </c>
      <c r="AD23" s="346">
        <v>21.5</v>
      </c>
      <c r="AE23" s="325">
        <v>180.1</v>
      </c>
      <c r="AF23" s="346">
        <v>164.1</v>
      </c>
      <c r="AG23" s="346">
        <v>16</v>
      </c>
    </row>
    <row r="24" spans="1:33" ht="18.75" customHeight="1">
      <c r="A24" s="72"/>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row>
    <row r="25" spans="1:33" ht="18.75" customHeight="1">
      <c r="A25" s="115" t="s">
        <v>363</v>
      </c>
      <c r="B25" s="346">
        <v>20.1</v>
      </c>
      <c r="C25" s="325">
        <v>158.1</v>
      </c>
      <c r="D25" s="346">
        <v>147.9</v>
      </c>
      <c r="E25" s="346">
        <v>10.2</v>
      </c>
      <c r="F25" s="346">
        <v>20.3</v>
      </c>
      <c r="G25" s="325">
        <v>163.2</v>
      </c>
      <c r="H25" s="325">
        <v>151.3</v>
      </c>
      <c r="I25" s="346">
        <v>11.9</v>
      </c>
      <c r="J25" s="346">
        <v>20.6</v>
      </c>
      <c r="K25" s="325">
        <v>172.9</v>
      </c>
      <c r="L25" s="346">
        <v>161.4</v>
      </c>
      <c r="M25" s="346">
        <v>11.5</v>
      </c>
      <c r="N25" s="346">
        <v>20.4</v>
      </c>
      <c r="O25" s="325">
        <v>169.4</v>
      </c>
      <c r="P25" s="346">
        <v>155.9</v>
      </c>
      <c r="Q25" s="346">
        <v>13.5</v>
      </c>
      <c r="R25" s="346">
        <v>21.8</v>
      </c>
      <c r="S25" s="325">
        <v>163</v>
      </c>
      <c r="T25" s="346">
        <v>154.9</v>
      </c>
      <c r="U25" s="346">
        <v>8.1</v>
      </c>
      <c r="V25" s="403">
        <v>21</v>
      </c>
      <c r="W25" s="325">
        <v>167.3</v>
      </c>
      <c r="X25" s="403">
        <v>155.3</v>
      </c>
      <c r="Y25" s="403">
        <v>12</v>
      </c>
      <c r="Z25" s="346">
        <v>21.4</v>
      </c>
      <c r="AA25" s="325">
        <v>167.9</v>
      </c>
      <c r="AB25" s="346">
        <v>166.1</v>
      </c>
      <c r="AC25" s="346">
        <v>1.8</v>
      </c>
      <c r="AD25" s="346">
        <v>20.8</v>
      </c>
      <c r="AE25" s="325">
        <v>179.4</v>
      </c>
      <c r="AF25" s="346">
        <v>159.8</v>
      </c>
      <c r="AG25" s="346">
        <v>19.6</v>
      </c>
    </row>
    <row r="26" spans="1:33" ht="18.75" customHeight="1">
      <c r="A26" s="115" t="s">
        <v>435</v>
      </c>
      <c r="B26" s="346">
        <v>20.4</v>
      </c>
      <c r="C26" s="325">
        <v>160.3</v>
      </c>
      <c r="D26" s="346">
        <v>149.5</v>
      </c>
      <c r="E26" s="346">
        <v>10.8</v>
      </c>
      <c r="F26" s="346">
        <v>20.6</v>
      </c>
      <c r="G26" s="325">
        <v>165.5</v>
      </c>
      <c r="H26" s="325">
        <v>152.8</v>
      </c>
      <c r="I26" s="346">
        <v>12.7</v>
      </c>
      <c r="J26" s="346">
        <v>21.2</v>
      </c>
      <c r="K26" s="325">
        <v>177.8</v>
      </c>
      <c r="L26" s="346">
        <v>166.1</v>
      </c>
      <c r="M26" s="346">
        <v>11.7</v>
      </c>
      <c r="N26" s="346">
        <v>20.5</v>
      </c>
      <c r="O26" s="325">
        <v>171.6</v>
      </c>
      <c r="P26" s="346">
        <v>157.2</v>
      </c>
      <c r="Q26" s="346">
        <v>14.4</v>
      </c>
      <c r="R26" s="346">
        <v>22.6</v>
      </c>
      <c r="S26" s="325">
        <v>169.9</v>
      </c>
      <c r="T26" s="346">
        <v>161</v>
      </c>
      <c r="U26" s="346">
        <v>8.9</v>
      </c>
      <c r="V26" s="403">
        <v>21.4</v>
      </c>
      <c r="W26" s="325">
        <v>171.5</v>
      </c>
      <c r="X26" s="403">
        <v>159.9</v>
      </c>
      <c r="Y26" s="403">
        <v>11.6</v>
      </c>
      <c r="Z26" s="346">
        <v>20.1</v>
      </c>
      <c r="AA26" s="325">
        <v>158</v>
      </c>
      <c r="AB26" s="346">
        <v>156.4</v>
      </c>
      <c r="AC26" s="346">
        <v>1.6</v>
      </c>
      <c r="AD26" s="346">
        <v>21.3</v>
      </c>
      <c r="AE26" s="325">
        <v>184.5</v>
      </c>
      <c r="AF26" s="346">
        <v>164</v>
      </c>
      <c r="AG26" s="346">
        <v>20.5</v>
      </c>
    </row>
    <row r="27" spans="1:33" ht="18.75" customHeight="1">
      <c r="A27" s="115" t="s">
        <v>434</v>
      </c>
      <c r="B27" s="346">
        <v>20.6</v>
      </c>
      <c r="C27" s="325">
        <v>162.3</v>
      </c>
      <c r="D27" s="346">
        <v>151.1</v>
      </c>
      <c r="E27" s="346">
        <v>11.2</v>
      </c>
      <c r="F27" s="346">
        <v>20.8</v>
      </c>
      <c r="G27" s="325">
        <v>167.8</v>
      </c>
      <c r="H27" s="325">
        <v>154.8</v>
      </c>
      <c r="I27" s="346">
        <v>13</v>
      </c>
      <c r="J27" s="346">
        <v>21.3</v>
      </c>
      <c r="K27" s="325">
        <v>180.1</v>
      </c>
      <c r="L27" s="346">
        <v>166.7</v>
      </c>
      <c r="M27" s="346">
        <v>13.4</v>
      </c>
      <c r="N27" s="346">
        <v>20.9</v>
      </c>
      <c r="O27" s="325">
        <v>175.9</v>
      </c>
      <c r="P27" s="346">
        <v>160.9</v>
      </c>
      <c r="Q27" s="346">
        <v>15</v>
      </c>
      <c r="R27" s="346">
        <v>22.8</v>
      </c>
      <c r="S27" s="325">
        <v>175.5</v>
      </c>
      <c r="T27" s="346">
        <v>165</v>
      </c>
      <c r="U27" s="346">
        <v>10.5</v>
      </c>
      <c r="V27" s="403">
        <v>21.4</v>
      </c>
      <c r="W27" s="325">
        <v>173.2</v>
      </c>
      <c r="X27" s="403">
        <v>160.7</v>
      </c>
      <c r="Y27" s="403">
        <v>12.5</v>
      </c>
      <c r="Z27" s="346">
        <v>19.8</v>
      </c>
      <c r="AA27" s="325">
        <v>154.3</v>
      </c>
      <c r="AB27" s="346">
        <v>153.6</v>
      </c>
      <c r="AC27" s="346">
        <v>0.7</v>
      </c>
      <c r="AD27" s="346">
        <v>21.9</v>
      </c>
      <c r="AE27" s="325">
        <v>191.7</v>
      </c>
      <c r="AF27" s="346">
        <v>168.5</v>
      </c>
      <c r="AG27" s="346">
        <v>23.2</v>
      </c>
    </row>
    <row r="28" spans="1:33" ht="18.75" customHeight="1">
      <c r="A28" s="115" t="s">
        <v>433</v>
      </c>
      <c r="B28" s="346">
        <v>20</v>
      </c>
      <c r="C28" s="325">
        <v>158.3</v>
      </c>
      <c r="D28" s="346">
        <v>146.8</v>
      </c>
      <c r="E28" s="346">
        <v>11.5</v>
      </c>
      <c r="F28" s="346">
        <v>20.3</v>
      </c>
      <c r="G28" s="325">
        <v>164.4</v>
      </c>
      <c r="H28" s="325">
        <v>151.3</v>
      </c>
      <c r="I28" s="346">
        <v>13.1</v>
      </c>
      <c r="J28" s="346">
        <v>20.5</v>
      </c>
      <c r="K28" s="325">
        <v>173.1</v>
      </c>
      <c r="L28" s="346">
        <v>159.9</v>
      </c>
      <c r="M28" s="346">
        <v>13.2</v>
      </c>
      <c r="N28" s="346">
        <v>20.2</v>
      </c>
      <c r="O28" s="325">
        <v>169.4</v>
      </c>
      <c r="P28" s="346">
        <v>154.6</v>
      </c>
      <c r="Q28" s="346">
        <v>14.8</v>
      </c>
      <c r="R28" s="346">
        <v>22.7</v>
      </c>
      <c r="S28" s="325">
        <v>170.5</v>
      </c>
      <c r="T28" s="346">
        <v>161.2</v>
      </c>
      <c r="U28" s="346">
        <v>9.3</v>
      </c>
      <c r="V28" s="403">
        <v>20.5</v>
      </c>
      <c r="W28" s="325">
        <v>165.3</v>
      </c>
      <c r="X28" s="403">
        <v>155.6</v>
      </c>
      <c r="Y28" s="403">
        <v>9.7</v>
      </c>
      <c r="Z28" s="346">
        <v>19.5</v>
      </c>
      <c r="AA28" s="325">
        <v>151.9</v>
      </c>
      <c r="AB28" s="346">
        <v>151.2</v>
      </c>
      <c r="AC28" s="346">
        <v>0.7</v>
      </c>
      <c r="AD28" s="346">
        <v>20.9</v>
      </c>
      <c r="AE28" s="325">
        <v>185.4</v>
      </c>
      <c r="AF28" s="346">
        <v>160.4</v>
      </c>
      <c r="AG28" s="346">
        <v>25</v>
      </c>
    </row>
    <row r="29" spans="1:33" ht="18.75" customHeight="1">
      <c r="A29" s="115"/>
      <c r="B29" s="346"/>
      <c r="C29" s="346"/>
      <c r="D29" s="346"/>
      <c r="E29" s="346"/>
      <c r="F29" s="346"/>
      <c r="G29" s="346"/>
      <c r="H29" s="325"/>
      <c r="I29" s="346"/>
      <c r="J29" s="346"/>
      <c r="K29" s="325"/>
      <c r="L29" s="346"/>
      <c r="M29" s="346"/>
      <c r="N29" s="346"/>
      <c r="O29" s="325"/>
      <c r="P29" s="346"/>
      <c r="Q29" s="346"/>
      <c r="R29" s="346"/>
      <c r="S29" s="325"/>
      <c r="T29" s="346"/>
      <c r="U29" s="346"/>
      <c r="V29" s="403"/>
      <c r="W29" s="403"/>
      <c r="X29" s="403"/>
      <c r="Y29" s="403"/>
      <c r="Z29" s="346"/>
      <c r="AA29" s="325"/>
      <c r="AB29" s="346"/>
      <c r="AC29" s="346"/>
      <c r="AD29" s="346"/>
      <c r="AE29" s="325"/>
      <c r="AF29" s="346"/>
      <c r="AG29" s="346"/>
    </row>
    <row r="30" spans="1:33" ht="18.75" customHeight="1">
      <c r="A30" s="69" t="s">
        <v>3</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row>
    <row r="31" spans="1:33" ht="18.75" customHeight="1">
      <c r="A31" s="72" t="s">
        <v>373</v>
      </c>
      <c r="B31" s="346">
        <v>20.6</v>
      </c>
      <c r="C31" s="346">
        <v>169.2</v>
      </c>
      <c r="D31" s="346">
        <v>154.3</v>
      </c>
      <c r="E31" s="346">
        <v>14.9</v>
      </c>
      <c r="F31" s="346">
        <v>20.6</v>
      </c>
      <c r="G31" s="346">
        <v>170.9</v>
      </c>
      <c r="H31" s="346">
        <v>154.1</v>
      </c>
      <c r="I31" s="346">
        <v>16.8</v>
      </c>
      <c r="J31" s="346">
        <v>20.7</v>
      </c>
      <c r="K31" s="346">
        <v>169.8</v>
      </c>
      <c r="L31" s="346">
        <v>157</v>
      </c>
      <c r="M31" s="346">
        <v>12.8</v>
      </c>
      <c r="N31" s="346">
        <v>20.5</v>
      </c>
      <c r="O31" s="346">
        <v>176.1</v>
      </c>
      <c r="P31" s="346">
        <v>156.7</v>
      </c>
      <c r="Q31" s="346">
        <v>19.4</v>
      </c>
      <c r="R31" s="346">
        <v>21.1</v>
      </c>
      <c r="S31" s="346">
        <v>176.7</v>
      </c>
      <c r="T31" s="346">
        <v>161.2</v>
      </c>
      <c r="U31" s="346">
        <v>15.5</v>
      </c>
      <c r="V31" s="403">
        <v>21.3</v>
      </c>
      <c r="W31" s="403">
        <v>175.6</v>
      </c>
      <c r="X31" s="403">
        <v>161</v>
      </c>
      <c r="Y31" s="403">
        <v>14.6</v>
      </c>
      <c r="Z31" s="346">
        <v>22.3</v>
      </c>
      <c r="AA31" s="346">
        <v>169.6</v>
      </c>
      <c r="AB31" s="346">
        <v>166.1</v>
      </c>
      <c r="AC31" s="346">
        <v>3.5</v>
      </c>
      <c r="AD31" s="346">
        <v>22.2</v>
      </c>
      <c r="AE31" s="346">
        <v>184.8</v>
      </c>
      <c r="AF31" s="346">
        <v>169</v>
      </c>
      <c r="AG31" s="346">
        <v>15.8</v>
      </c>
    </row>
    <row r="32" spans="1:33" ht="18.75" customHeight="1">
      <c r="A32" s="411" t="s">
        <v>432</v>
      </c>
      <c r="B32" s="4">
        <v>20.6</v>
      </c>
      <c r="C32" s="4">
        <v>167.2</v>
      </c>
      <c r="D32" s="4">
        <v>154.1</v>
      </c>
      <c r="E32" s="4">
        <v>13.1</v>
      </c>
      <c r="F32" s="4">
        <v>20.5</v>
      </c>
      <c r="G32" s="4">
        <v>168.3</v>
      </c>
      <c r="H32" s="4">
        <v>153.9</v>
      </c>
      <c r="I32" s="4">
        <v>14.4</v>
      </c>
      <c r="J32" s="4">
        <v>21.1</v>
      </c>
      <c r="K32" s="4">
        <v>169.7</v>
      </c>
      <c r="L32" s="408">
        <v>158.1</v>
      </c>
      <c r="M32" s="4">
        <v>11.6</v>
      </c>
      <c r="N32" s="4">
        <v>20.1</v>
      </c>
      <c r="O32" s="4">
        <v>169.9</v>
      </c>
      <c r="P32" s="4">
        <v>154.7</v>
      </c>
      <c r="Q32" s="408">
        <v>15.2</v>
      </c>
      <c r="R32" s="4">
        <v>21.2</v>
      </c>
      <c r="S32" s="4">
        <v>172.5</v>
      </c>
      <c r="T32" s="4">
        <v>161.7</v>
      </c>
      <c r="U32" s="408">
        <v>10.8</v>
      </c>
      <c r="V32" s="403">
        <v>21.2</v>
      </c>
      <c r="W32" s="403">
        <v>171</v>
      </c>
      <c r="X32" s="403">
        <v>159.6</v>
      </c>
      <c r="Y32" s="403">
        <v>11.4</v>
      </c>
      <c r="Z32" s="410">
        <v>22</v>
      </c>
      <c r="AA32" s="4">
        <v>168.9</v>
      </c>
      <c r="AB32" s="4">
        <v>165.5</v>
      </c>
      <c r="AC32" s="4">
        <v>3.4</v>
      </c>
      <c r="AD32" s="408">
        <v>21.7</v>
      </c>
      <c r="AE32" s="408">
        <v>180.2</v>
      </c>
      <c r="AF32" s="408">
        <v>166.4</v>
      </c>
      <c r="AG32" s="4">
        <v>13.8</v>
      </c>
    </row>
    <row r="33" spans="1:33" ht="18.75" customHeight="1">
      <c r="A33" s="407" t="s">
        <v>431</v>
      </c>
      <c r="B33" s="331">
        <f>AVERAGE(B35:B38,B40:B43,B45:B48)</f>
        <v>20.208333333333332</v>
      </c>
      <c r="C33" s="331">
        <f>AVERAGE(C35:C38,C40:C43,C45:C48)</f>
        <v>165.98333333333332</v>
      </c>
      <c r="D33" s="331">
        <f>AVERAGE(D35:D38,D40:D43,D45:D48)</f>
        <v>152.25833333333333</v>
      </c>
      <c r="E33" s="331">
        <f>AVERAGE(E35:E38,E40:E43,E45:E48)</f>
        <v>13.725</v>
      </c>
      <c r="F33" s="331">
        <f>AVERAGE(F35:F38,F40:F43,F45:F48)</f>
        <v>20.283333333333335</v>
      </c>
      <c r="G33" s="331">
        <v>168.8</v>
      </c>
      <c r="H33" s="331">
        <f>AVERAGE(H35:H38,H40:H43,H45:H48)</f>
        <v>153.84166666666667</v>
      </c>
      <c r="I33" s="331">
        <f>AVERAGE(I35:I38,I40:I43,I45:I48)</f>
        <v>15.008333333333331</v>
      </c>
      <c r="J33" s="331">
        <f>AVERAGE(J35:J38,J40:J43,J45:J48)</f>
        <v>20.883333333333336</v>
      </c>
      <c r="K33" s="331">
        <f>AVERAGE(K35:K38,K40:K43,K45:K48)</f>
        <v>176.6166666666667</v>
      </c>
      <c r="L33" s="331">
        <f>AVERAGE(L35:L38,L40:L43,L45:L48)</f>
        <v>164.11666666666667</v>
      </c>
      <c r="M33" s="331">
        <f>AVERAGE(M35:M38,M40:M43,M45:M48)</f>
        <v>12.499999999999998</v>
      </c>
      <c r="N33" s="331">
        <f>AVERAGE(N35:N38,N40:N43,N45:N48)</f>
        <v>20.066666666666666</v>
      </c>
      <c r="O33" s="331">
        <f>AVERAGE(O35:O38,O40:O43,O45:O48)</f>
        <v>172.39166666666668</v>
      </c>
      <c r="P33" s="331">
        <f>AVERAGE(P35:P38,P40:P43,P45:P48)</f>
        <v>154.91666666666666</v>
      </c>
      <c r="Q33" s="331">
        <f>AVERAGE(Q35:Q38,Q40:Q43,Q45:Q48)</f>
        <v>17.474999999999998</v>
      </c>
      <c r="R33" s="331">
        <f>AVERAGE(R35:R38,R40:R43,R45:R48)</f>
        <v>21.575</v>
      </c>
      <c r="S33" s="331">
        <f>AVERAGE(S35:S38,S40:S43,S45:S48)</f>
        <v>175.125</v>
      </c>
      <c r="T33" s="331">
        <f>AVERAGE(T35:T38,T40:T43,T45:T48)</f>
        <v>161.81666666666666</v>
      </c>
      <c r="U33" s="331">
        <f>AVERAGE(U35:U38,U40:U43,U45:U48)</f>
        <v>13.308333333333332</v>
      </c>
      <c r="V33" s="331">
        <f>AVERAGE(V35:V38,V40:V43,V45:V48)</f>
        <v>21.05</v>
      </c>
      <c r="W33" s="331">
        <f>AVERAGE(W35:W38,W40:W43,W45:W48)</f>
        <v>169.45833333333334</v>
      </c>
      <c r="X33" s="331">
        <f>AVERAGE(X35:X38,X40:X43,X45:X48)</f>
        <v>157.775</v>
      </c>
      <c r="Y33" s="331">
        <f>AVERAGE(Y35:Y38,Y40:Y43,Y45:Y48)</f>
        <v>11.683333333333335</v>
      </c>
      <c r="Z33" s="331">
        <f>AVERAGE(Z35:Z38,Z40:Z43,Z45:Z48)</f>
        <v>21.641666666666666</v>
      </c>
      <c r="AA33" s="331">
        <f>AVERAGE(AA35:AA38,AA40:AA43,AA45:AA48)</f>
        <v>170.49999999999997</v>
      </c>
      <c r="AB33" s="331">
        <f>AVERAGE(AB35:AB38,AB40:AB43,AB45:AB48)</f>
        <v>167.79166666666666</v>
      </c>
      <c r="AC33" s="331">
        <f>AVERAGE(AC35:AC38,AC40:AC43,AC45:AC48)</f>
        <v>2.7083333333333335</v>
      </c>
      <c r="AD33" s="331">
        <f>AVERAGE(AD35:AD38,AD40:AD43,AD45:AD48)</f>
        <v>21.266666666666666</v>
      </c>
      <c r="AE33" s="331">
        <v>185</v>
      </c>
      <c r="AF33" s="331">
        <f>AVERAGE(AF35:AF38,AF40:AF43,AF45:AF48)</f>
        <v>162.04166666666666</v>
      </c>
      <c r="AG33" s="331">
        <f>AVERAGE(AG35:AG38,AG40:AG43,AG45:AG48)</f>
        <v>23.041666666666668</v>
      </c>
    </row>
    <row r="34" spans="1:33" ht="18.75" customHeight="1">
      <c r="A34" s="72"/>
      <c r="B34" s="65"/>
      <c r="C34" s="65"/>
      <c r="D34" s="65"/>
      <c r="E34" s="65"/>
      <c r="F34" s="65"/>
      <c r="G34" s="65"/>
      <c r="H34" s="40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row>
    <row r="35" spans="1:33" ht="18.75" customHeight="1">
      <c r="A35" s="72" t="s">
        <v>315</v>
      </c>
      <c r="B35" s="346">
        <v>18.5</v>
      </c>
      <c r="C35" s="325">
        <v>151</v>
      </c>
      <c r="D35" s="346">
        <v>138.7</v>
      </c>
      <c r="E35" s="346">
        <v>12.3</v>
      </c>
      <c r="F35" s="346">
        <v>18.4</v>
      </c>
      <c r="G35" s="325">
        <v>151.9</v>
      </c>
      <c r="H35" s="325">
        <v>138.6</v>
      </c>
      <c r="I35" s="346">
        <v>13.3</v>
      </c>
      <c r="J35" s="346">
        <v>18.3</v>
      </c>
      <c r="K35" s="325">
        <v>153.8</v>
      </c>
      <c r="L35" s="346">
        <v>143.5</v>
      </c>
      <c r="M35" s="346">
        <v>10.3</v>
      </c>
      <c r="N35" s="346">
        <v>18</v>
      </c>
      <c r="O35" s="325">
        <v>153.5</v>
      </c>
      <c r="P35" s="346">
        <v>138.3</v>
      </c>
      <c r="Q35" s="346">
        <v>15.2</v>
      </c>
      <c r="R35" s="346">
        <v>18.9</v>
      </c>
      <c r="S35" s="325">
        <v>155.2</v>
      </c>
      <c r="T35" s="346">
        <v>142.1</v>
      </c>
      <c r="U35" s="346">
        <v>13.1</v>
      </c>
      <c r="V35" s="403">
        <v>19.5</v>
      </c>
      <c r="W35" s="325">
        <v>155.2</v>
      </c>
      <c r="X35" s="403">
        <v>145.6</v>
      </c>
      <c r="Y35" s="403">
        <v>9.6</v>
      </c>
      <c r="Z35" s="346">
        <v>18.4</v>
      </c>
      <c r="AA35" s="325">
        <v>143.5</v>
      </c>
      <c r="AB35" s="346">
        <v>141.3</v>
      </c>
      <c r="AC35" s="346">
        <v>2.2</v>
      </c>
      <c r="AD35" s="346">
        <v>18.8</v>
      </c>
      <c r="AE35" s="325">
        <v>161.3</v>
      </c>
      <c r="AF35" s="346">
        <v>141.7</v>
      </c>
      <c r="AG35" s="346">
        <v>19.6</v>
      </c>
    </row>
    <row r="36" spans="1:33" ht="18.75" customHeight="1">
      <c r="A36" s="115" t="s">
        <v>370</v>
      </c>
      <c r="B36" s="346">
        <v>19.8</v>
      </c>
      <c r="C36" s="325">
        <v>162.2</v>
      </c>
      <c r="D36" s="346">
        <v>149</v>
      </c>
      <c r="E36" s="346">
        <v>13.2</v>
      </c>
      <c r="F36" s="346">
        <v>19.8</v>
      </c>
      <c r="G36" s="325">
        <v>165.3</v>
      </c>
      <c r="H36" s="325">
        <v>150.8</v>
      </c>
      <c r="I36" s="346">
        <v>14.5</v>
      </c>
      <c r="J36" s="346">
        <v>20.6</v>
      </c>
      <c r="K36" s="325">
        <v>175.6</v>
      </c>
      <c r="L36" s="346">
        <v>163.5</v>
      </c>
      <c r="M36" s="346">
        <v>12.1</v>
      </c>
      <c r="N36" s="346">
        <v>20.1</v>
      </c>
      <c r="O36" s="325">
        <v>172.7</v>
      </c>
      <c r="P36" s="346">
        <v>155.6</v>
      </c>
      <c r="Q36" s="346">
        <v>17.1</v>
      </c>
      <c r="R36" s="346">
        <v>20.8</v>
      </c>
      <c r="S36" s="325">
        <v>164.6</v>
      </c>
      <c r="T36" s="346">
        <v>156.6</v>
      </c>
      <c r="U36" s="346">
        <v>8</v>
      </c>
      <c r="V36" s="403">
        <v>21.4</v>
      </c>
      <c r="W36" s="325">
        <v>171</v>
      </c>
      <c r="X36" s="403">
        <v>161.4</v>
      </c>
      <c r="Y36" s="403">
        <v>9.6</v>
      </c>
      <c r="Z36" s="346">
        <v>23.8</v>
      </c>
      <c r="AA36" s="325">
        <v>184.5</v>
      </c>
      <c r="AB36" s="346">
        <v>182.9</v>
      </c>
      <c r="AC36" s="346">
        <v>1.6</v>
      </c>
      <c r="AD36" s="346">
        <v>21.9</v>
      </c>
      <c r="AE36" s="325">
        <v>186.6</v>
      </c>
      <c r="AF36" s="346">
        <v>167.3</v>
      </c>
      <c r="AG36" s="346">
        <v>19.3</v>
      </c>
    </row>
    <row r="37" spans="1:33" ht="18.75" customHeight="1">
      <c r="A37" s="115" t="s">
        <v>369</v>
      </c>
      <c r="B37" s="346">
        <v>20.7</v>
      </c>
      <c r="C37" s="325">
        <v>171.4</v>
      </c>
      <c r="D37" s="346">
        <v>156.8</v>
      </c>
      <c r="E37" s="346">
        <v>14.6</v>
      </c>
      <c r="F37" s="346">
        <v>20.7</v>
      </c>
      <c r="G37" s="325">
        <v>174</v>
      </c>
      <c r="H37" s="325">
        <v>157.8</v>
      </c>
      <c r="I37" s="346">
        <v>16.2</v>
      </c>
      <c r="J37" s="346">
        <v>22.8</v>
      </c>
      <c r="K37" s="325">
        <v>192</v>
      </c>
      <c r="L37" s="346">
        <v>178.6</v>
      </c>
      <c r="M37" s="346">
        <v>13.4</v>
      </c>
      <c r="N37" s="346">
        <v>20.1</v>
      </c>
      <c r="O37" s="325">
        <v>173.7</v>
      </c>
      <c r="P37" s="346">
        <v>154.8</v>
      </c>
      <c r="Q37" s="346">
        <v>18.9</v>
      </c>
      <c r="R37" s="346">
        <v>19.8</v>
      </c>
      <c r="S37" s="325">
        <v>161</v>
      </c>
      <c r="T37" s="346">
        <v>148.5</v>
      </c>
      <c r="U37" s="346">
        <v>12.5</v>
      </c>
      <c r="V37" s="403">
        <v>20.7</v>
      </c>
      <c r="W37" s="325">
        <v>164.2</v>
      </c>
      <c r="X37" s="403">
        <v>154.1</v>
      </c>
      <c r="Y37" s="403">
        <v>10.1</v>
      </c>
      <c r="Z37" s="346">
        <v>22</v>
      </c>
      <c r="AA37" s="325">
        <v>175.4</v>
      </c>
      <c r="AB37" s="346">
        <v>172.5</v>
      </c>
      <c r="AC37" s="346">
        <v>2.9</v>
      </c>
      <c r="AD37" s="346">
        <v>20.8</v>
      </c>
      <c r="AE37" s="325">
        <v>184.9</v>
      </c>
      <c r="AF37" s="346">
        <v>155.4</v>
      </c>
      <c r="AG37" s="346">
        <v>29.5</v>
      </c>
    </row>
    <row r="38" spans="1:33" ht="18.75" customHeight="1">
      <c r="A38" s="115" t="s">
        <v>368</v>
      </c>
      <c r="B38" s="346">
        <v>21</v>
      </c>
      <c r="C38" s="325">
        <v>172.4</v>
      </c>
      <c r="D38" s="346">
        <v>158.4</v>
      </c>
      <c r="E38" s="346">
        <v>14</v>
      </c>
      <c r="F38" s="346">
        <v>21</v>
      </c>
      <c r="G38" s="325">
        <v>174.2</v>
      </c>
      <c r="H38" s="325">
        <v>159.2</v>
      </c>
      <c r="I38" s="346">
        <v>15</v>
      </c>
      <c r="J38" s="346">
        <v>21.7</v>
      </c>
      <c r="K38" s="325">
        <v>183.8</v>
      </c>
      <c r="L38" s="346">
        <v>169.4</v>
      </c>
      <c r="M38" s="346">
        <v>14.4</v>
      </c>
      <c r="N38" s="346">
        <v>20.7</v>
      </c>
      <c r="O38" s="325">
        <v>177.6</v>
      </c>
      <c r="P38" s="346">
        <v>160.6</v>
      </c>
      <c r="Q38" s="346">
        <v>17</v>
      </c>
      <c r="R38" s="346">
        <v>22.1</v>
      </c>
      <c r="S38" s="325">
        <v>180.3</v>
      </c>
      <c r="T38" s="346">
        <v>165.3</v>
      </c>
      <c r="U38" s="346">
        <v>15</v>
      </c>
      <c r="V38" s="403">
        <v>20.9</v>
      </c>
      <c r="W38" s="325">
        <v>168.1</v>
      </c>
      <c r="X38" s="403">
        <v>159</v>
      </c>
      <c r="Y38" s="403">
        <v>9.1</v>
      </c>
      <c r="Z38" s="346">
        <v>23.8</v>
      </c>
      <c r="AA38" s="325">
        <v>191.7</v>
      </c>
      <c r="AB38" s="346">
        <v>186.5</v>
      </c>
      <c r="AC38" s="346">
        <v>5.2</v>
      </c>
      <c r="AD38" s="346">
        <v>22.4</v>
      </c>
      <c r="AE38" s="325">
        <v>197.9</v>
      </c>
      <c r="AF38" s="346">
        <v>169.2</v>
      </c>
      <c r="AG38" s="346">
        <v>28.7</v>
      </c>
    </row>
    <row r="39" spans="1:33" ht="18.75" customHeight="1">
      <c r="A39" s="72"/>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row>
    <row r="40" spans="1:33" ht="18.75" customHeight="1">
      <c r="A40" s="115" t="s">
        <v>367</v>
      </c>
      <c r="B40" s="346">
        <v>19.1</v>
      </c>
      <c r="C40" s="325">
        <v>156.5</v>
      </c>
      <c r="D40" s="346">
        <v>143.5</v>
      </c>
      <c r="E40" s="346">
        <v>13</v>
      </c>
      <c r="F40" s="346">
        <v>19.1</v>
      </c>
      <c r="G40" s="325">
        <v>157.6</v>
      </c>
      <c r="H40" s="325">
        <v>144.2</v>
      </c>
      <c r="I40" s="346">
        <v>13.4</v>
      </c>
      <c r="J40" s="346">
        <v>19.4</v>
      </c>
      <c r="K40" s="325">
        <v>166.7</v>
      </c>
      <c r="L40" s="346">
        <v>153.5</v>
      </c>
      <c r="M40" s="346">
        <v>13.2</v>
      </c>
      <c r="N40" s="346">
        <v>19</v>
      </c>
      <c r="O40" s="325">
        <v>161.9</v>
      </c>
      <c r="P40" s="346">
        <v>146.7</v>
      </c>
      <c r="Q40" s="346">
        <v>15.2</v>
      </c>
      <c r="R40" s="346">
        <v>21.2</v>
      </c>
      <c r="S40" s="325">
        <v>174.8</v>
      </c>
      <c r="T40" s="346">
        <v>158.9</v>
      </c>
      <c r="U40" s="346">
        <v>15.9</v>
      </c>
      <c r="V40" s="403">
        <v>21.6</v>
      </c>
      <c r="W40" s="325">
        <v>172</v>
      </c>
      <c r="X40" s="403">
        <v>161.6</v>
      </c>
      <c r="Y40" s="403">
        <v>10.4</v>
      </c>
      <c r="Z40" s="346">
        <v>21.4</v>
      </c>
      <c r="AA40" s="325">
        <v>169.3</v>
      </c>
      <c r="AB40" s="346">
        <v>166.5</v>
      </c>
      <c r="AC40" s="346">
        <v>2.8</v>
      </c>
      <c r="AD40" s="346">
        <v>20.6</v>
      </c>
      <c r="AE40" s="325">
        <v>177</v>
      </c>
      <c r="AF40" s="346">
        <v>154.9</v>
      </c>
      <c r="AG40" s="346">
        <v>22.1</v>
      </c>
    </row>
    <row r="41" spans="1:33" ht="18.75" customHeight="1">
      <c r="A41" s="115" t="s">
        <v>366</v>
      </c>
      <c r="B41" s="346">
        <v>21.2</v>
      </c>
      <c r="C41" s="325">
        <v>172.3</v>
      </c>
      <c r="D41" s="346">
        <v>159.5</v>
      </c>
      <c r="E41" s="346">
        <v>12.8</v>
      </c>
      <c r="F41" s="346">
        <v>21.2</v>
      </c>
      <c r="G41" s="325">
        <v>174.3</v>
      </c>
      <c r="H41" s="325">
        <v>160.5</v>
      </c>
      <c r="I41" s="346">
        <v>13.8</v>
      </c>
      <c r="J41" s="346">
        <v>22</v>
      </c>
      <c r="K41" s="325">
        <v>184.6</v>
      </c>
      <c r="L41" s="346">
        <v>174</v>
      </c>
      <c r="M41" s="346">
        <v>10.6</v>
      </c>
      <c r="N41" s="346">
        <v>20.9</v>
      </c>
      <c r="O41" s="325">
        <v>177.6</v>
      </c>
      <c r="P41" s="346">
        <v>161.2</v>
      </c>
      <c r="Q41" s="346">
        <v>16.4</v>
      </c>
      <c r="R41" s="346">
        <v>21.6</v>
      </c>
      <c r="S41" s="325">
        <v>175.4</v>
      </c>
      <c r="T41" s="346">
        <v>163.3</v>
      </c>
      <c r="U41" s="346">
        <v>12.1</v>
      </c>
      <c r="V41" s="403">
        <v>21.8</v>
      </c>
      <c r="W41" s="325">
        <v>175</v>
      </c>
      <c r="X41" s="403">
        <v>163</v>
      </c>
      <c r="Y41" s="403">
        <v>12</v>
      </c>
      <c r="Z41" s="346">
        <v>22.8</v>
      </c>
      <c r="AA41" s="325">
        <v>178.4</v>
      </c>
      <c r="AB41" s="346">
        <v>175.1</v>
      </c>
      <c r="AC41" s="346">
        <v>3.3</v>
      </c>
      <c r="AD41" s="346">
        <v>22.1</v>
      </c>
      <c r="AE41" s="325">
        <v>188.8</v>
      </c>
      <c r="AF41" s="346">
        <v>167</v>
      </c>
      <c r="AG41" s="346">
        <v>21.8</v>
      </c>
    </row>
    <row r="42" spans="1:33" ht="18.75" customHeight="1">
      <c r="A42" s="115" t="s">
        <v>365</v>
      </c>
      <c r="B42" s="346">
        <v>20.9</v>
      </c>
      <c r="C42" s="325">
        <v>170.9</v>
      </c>
      <c r="D42" s="346">
        <v>157.6</v>
      </c>
      <c r="E42" s="346">
        <v>13.3</v>
      </c>
      <c r="F42" s="346">
        <v>21</v>
      </c>
      <c r="G42" s="325">
        <v>174.4</v>
      </c>
      <c r="H42" s="325">
        <v>159.8</v>
      </c>
      <c r="I42" s="346">
        <v>14.6</v>
      </c>
      <c r="J42" s="346">
        <v>21.8</v>
      </c>
      <c r="K42" s="325">
        <v>184</v>
      </c>
      <c r="L42" s="346">
        <v>171.5</v>
      </c>
      <c r="M42" s="346">
        <v>12.5</v>
      </c>
      <c r="N42" s="346">
        <v>20.7</v>
      </c>
      <c r="O42" s="325">
        <v>176.7</v>
      </c>
      <c r="P42" s="346">
        <v>160</v>
      </c>
      <c r="Q42" s="346">
        <v>16.7</v>
      </c>
      <c r="R42" s="346">
        <v>22.4</v>
      </c>
      <c r="S42" s="325">
        <v>183.2</v>
      </c>
      <c r="T42" s="346">
        <v>170.1</v>
      </c>
      <c r="U42" s="346">
        <v>13.1</v>
      </c>
      <c r="V42" s="403">
        <v>21.7</v>
      </c>
      <c r="W42" s="325">
        <v>174.3</v>
      </c>
      <c r="X42" s="403">
        <v>161.5</v>
      </c>
      <c r="Y42" s="403">
        <v>12.8</v>
      </c>
      <c r="Z42" s="346">
        <v>21.9</v>
      </c>
      <c r="AA42" s="325">
        <v>177.6</v>
      </c>
      <c r="AB42" s="346">
        <v>174.1</v>
      </c>
      <c r="AC42" s="346">
        <v>3.5</v>
      </c>
      <c r="AD42" s="346">
        <v>21.3</v>
      </c>
      <c r="AE42" s="325">
        <v>183.6</v>
      </c>
      <c r="AF42" s="346">
        <v>163.6</v>
      </c>
      <c r="AG42" s="346">
        <v>20</v>
      </c>
    </row>
    <row r="43" spans="1:33" ht="18.75" customHeight="1">
      <c r="A43" s="115" t="s">
        <v>364</v>
      </c>
      <c r="B43" s="346">
        <v>19.8</v>
      </c>
      <c r="C43" s="325">
        <v>162.6</v>
      </c>
      <c r="D43" s="346">
        <v>149.6</v>
      </c>
      <c r="E43" s="346">
        <v>13</v>
      </c>
      <c r="F43" s="346">
        <v>19.8</v>
      </c>
      <c r="G43" s="325">
        <v>164.5</v>
      </c>
      <c r="H43" s="325">
        <v>150.2</v>
      </c>
      <c r="I43" s="346">
        <v>14.3</v>
      </c>
      <c r="J43" s="346">
        <v>20.1</v>
      </c>
      <c r="K43" s="325">
        <v>170.4</v>
      </c>
      <c r="L43" s="346">
        <v>158.4</v>
      </c>
      <c r="M43" s="346">
        <v>12</v>
      </c>
      <c r="N43" s="346">
        <v>19.3</v>
      </c>
      <c r="O43" s="325">
        <v>165.3</v>
      </c>
      <c r="P43" s="346">
        <v>149.1</v>
      </c>
      <c r="Q43" s="346">
        <v>16.2</v>
      </c>
      <c r="R43" s="346">
        <v>22.1</v>
      </c>
      <c r="S43" s="325">
        <v>181.9</v>
      </c>
      <c r="T43" s="346">
        <v>165.2</v>
      </c>
      <c r="U43" s="346">
        <v>16.7</v>
      </c>
      <c r="V43" s="403">
        <v>20.4</v>
      </c>
      <c r="W43" s="325">
        <v>166.8</v>
      </c>
      <c r="X43" s="403">
        <v>152.6</v>
      </c>
      <c r="Y43" s="403">
        <v>14.2</v>
      </c>
      <c r="Z43" s="346">
        <v>21.1</v>
      </c>
      <c r="AA43" s="325">
        <v>166.7</v>
      </c>
      <c r="AB43" s="346">
        <v>163.9</v>
      </c>
      <c r="AC43" s="346">
        <v>2.8</v>
      </c>
      <c r="AD43" s="346">
        <v>21.7</v>
      </c>
      <c r="AE43" s="325">
        <v>184.5</v>
      </c>
      <c r="AF43" s="346">
        <v>166</v>
      </c>
      <c r="AG43" s="346">
        <v>18.5</v>
      </c>
    </row>
    <row r="44" spans="1:33" ht="18.75" customHeight="1">
      <c r="A44" s="72"/>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row>
    <row r="45" spans="1:33" ht="18.75" customHeight="1">
      <c r="A45" s="115" t="s">
        <v>363</v>
      </c>
      <c r="B45" s="346">
        <v>20.2</v>
      </c>
      <c r="C45" s="325">
        <v>165.6</v>
      </c>
      <c r="D45" s="346">
        <v>151.9</v>
      </c>
      <c r="E45" s="346">
        <v>13.7</v>
      </c>
      <c r="F45" s="346">
        <v>20.3</v>
      </c>
      <c r="G45" s="325">
        <v>169.5</v>
      </c>
      <c r="H45" s="325">
        <v>154.3</v>
      </c>
      <c r="I45" s="346">
        <v>15.2</v>
      </c>
      <c r="J45" s="346">
        <v>20.7</v>
      </c>
      <c r="K45" s="325">
        <v>174.4</v>
      </c>
      <c r="L45" s="346">
        <v>162.2</v>
      </c>
      <c r="M45" s="346">
        <v>12.2</v>
      </c>
      <c r="N45" s="346">
        <v>20.3</v>
      </c>
      <c r="O45" s="325">
        <v>174.2</v>
      </c>
      <c r="P45" s="346">
        <v>156.5</v>
      </c>
      <c r="Q45" s="346">
        <v>17.7</v>
      </c>
      <c r="R45" s="346">
        <v>21.4</v>
      </c>
      <c r="S45" s="325">
        <v>170.9</v>
      </c>
      <c r="T45" s="346">
        <v>160.1</v>
      </c>
      <c r="U45" s="346">
        <v>10.8</v>
      </c>
      <c r="V45" s="403">
        <v>21</v>
      </c>
      <c r="W45" s="325">
        <v>169.2</v>
      </c>
      <c r="X45" s="403">
        <v>156</v>
      </c>
      <c r="Y45" s="403">
        <v>13.2</v>
      </c>
      <c r="Z45" s="346">
        <v>21.2</v>
      </c>
      <c r="AA45" s="325">
        <v>172.8</v>
      </c>
      <c r="AB45" s="346">
        <v>169.6</v>
      </c>
      <c r="AC45" s="346">
        <v>3.2</v>
      </c>
      <c r="AD45" s="346">
        <v>21</v>
      </c>
      <c r="AE45" s="325">
        <v>184</v>
      </c>
      <c r="AF45" s="346">
        <v>162.1</v>
      </c>
      <c r="AG45" s="346">
        <v>21.9</v>
      </c>
    </row>
    <row r="46" spans="1:33" ht="18.75" customHeight="1">
      <c r="A46" s="115" t="s">
        <v>435</v>
      </c>
      <c r="B46" s="346">
        <v>20.5</v>
      </c>
      <c r="C46" s="325">
        <v>168.8</v>
      </c>
      <c r="D46" s="346">
        <v>154.3</v>
      </c>
      <c r="E46" s="346">
        <v>14.5</v>
      </c>
      <c r="F46" s="346">
        <v>20.7</v>
      </c>
      <c r="G46" s="325">
        <v>172.8</v>
      </c>
      <c r="H46" s="325">
        <v>156.7</v>
      </c>
      <c r="I46" s="346">
        <v>16.1</v>
      </c>
      <c r="J46" s="346">
        <v>21.3</v>
      </c>
      <c r="K46" s="325">
        <v>178.9</v>
      </c>
      <c r="L46" s="346">
        <v>167.1</v>
      </c>
      <c r="M46" s="346">
        <v>11.8</v>
      </c>
      <c r="N46" s="346">
        <v>20.4</v>
      </c>
      <c r="O46" s="325">
        <v>177</v>
      </c>
      <c r="P46" s="346">
        <v>157.9</v>
      </c>
      <c r="Q46" s="346">
        <v>19.1</v>
      </c>
      <c r="R46" s="346">
        <v>22.5</v>
      </c>
      <c r="S46" s="325">
        <v>181</v>
      </c>
      <c r="T46" s="346">
        <v>168</v>
      </c>
      <c r="U46" s="346">
        <v>13</v>
      </c>
      <c r="V46" s="403">
        <v>21.6</v>
      </c>
      <c r="W46" s="325">
        <v>174.5</v>
      </c>
      <c r="X46" s="403">
        <v>161.6</v>
      </c>
      <c r="Y46" s="403">
        <v>12.9</v>
      </c>
      <c r="Z46" s="346">
        <v>20.9</v>
      </c>
      <c r="AA46" s="325">
        <v>164.3</v>
      </c>
      <c r="AB46" s="346">
        <v>162.5</v>
      </c>
      <c r="AC46" s="346">
        <v>1.8</v>
      </c>
      <c r="AD46" s="346">
        <v>21.4</v>
      </c>
      <c r="AE46" s="325">
        <v>187</v>
      </c>
      <c r="AF46" s="346">
        <v>164.8</v>
      </c>
      <c r="AG46" s="346">
        <v>22.2</v>
      </c>
    </row>
    <row r="47" spans="1:33" ht="18.75" customHeight="1">
      <c r="A47" s="115" t="s">
        <v>434</v>
      </c>
      <c r="B47" s="346">
        <v>20.7</v>
      </c>
      <c r="C47" s="325">
        <v>171</v>
      </c>
      <c r="D47" s="346">
        <v>156</v>
      </c>
      <c r="E47" s="346">
        <v>15</v>
      </c>
      <c r="F47" s="346">
        <v>21</v>
      </c>
      <c r="G47" s="325">
        <v>175.6</v>
      </c>
      <c r="H47" s="325">
        <v>158.9</v>
      </c>
      <c r="I47" s="346">
        <v>16.7</v>
      </c>
      <c r="J47" s="346">
        <v>21.4</v>
      </c>
      <c r="K47" s="325">
        <v>181.7</v>
      </c>
      <c r="L47" s="346">
        <v>167.8</v>
      </c>
      <c r="M47" s="346">
        <v>13.9</v>
      </c>
      <c r="N47" s="346">
        <v>21.1</v>
      </c>
      <c r="O47" s="325">
        <v>182.9</v>
      </c>
      <c r="P47" s="346">
        <v>162.8</v>
      </c>
      <c r="Q47" s="346">
        <v>20.1</v>
      </c>
      <c r="R47" s="346">
        <v>23.1</v>
      </c>
      <c r="S47" s="325">
        <v>188</v>
      </c>
      <c r="T47" s="346">
        <v>172.7</v>
      </c>
      <c r="U47" s="346">
        <v>15.3</v>
      </c>
      <c r="V47" s="403">
        <v>21.6</v>
      </c>
      <c r="W47" s="325">
        <v>176.5</v>
      </c>
      <c r="X47" s="403">
        <v>162</v>
      </c>
      <c r="Y47" s="403">
        <v>14.5</v>
      </c>
      <c r="Z47" s="346">
        <v>21.2</v>
      </c>
      <c r="AA47" s="325">
        <v>166.5</v>
      </c>
      <c r="AB47" s="346">
        <v>165.4</v>
      </c>
      <c r="AC47" s="346">
        <v>1.1</v>
      </c>
      <c r="AD47" s="346">
        <v>22.1</v>
      </c>
      <c r="AE47" s="325">
        <v>195.5</v>
      </c>
      <c r="AF47" s="346">
        <v>170</v>
      </c>
      <c r="AG47" s="346">
        <v>25.5</v>
      </c>
    </row>
    <row r="48" spans="1:33" ht="18.75" customHeight="1">
      <c r="A48" s="115" t="s">
        <v>433</v>
      </c>
      <c r="B48" s="346">
        <v>20.1</v>
      </c>
      <c r="C48" s="325">
        <v>167.1</v>
      </c>
      <c r="D48" s="346">
        <v>151.8</v>
      </c>
      <c r="E48" s="346">
        <v>15.3</v>
      </c>
      <c r="F48" s="346">
        <v>20.4</v>
      </c>
      <c r="G48" s="325">
        <v>172.1</v>
      </c>
      <c r="H48" s="325">
        <v>155.1</v>
      </c>
      <c r="I48" s="346">
        <v>17</v>
      </c>
      <c r="J48" s="346">
        <v>20.5</v>
      </c>
      <c r="K48" s="325">
        <v>173.5</v>
      </c>
      <c r="L48" s="346">
        <v>159.9</v>
      </c>
      <c r="M48" s="346">
        <v>13.6</v>
      </c>
      <c r="N48" s="346">
        <v>20.2</v>
      </c>
      <c r="O48" s="325">
        <v>175.6</v>
      </c>
      <c r="P48" s="346">
        <v>155.5</v>
      </c>
      <c r="Q48" s="346">
        <v>20.1</v>
      </c>
      <c r="R48" s="346">
        <v>23</v>
      </c>
      <c r="S48" s="325">
        <v>185.2</v>
      </c>
      <c r="T48" s="346">
        <v>171</v>
      </c>
      <c r="U48" s="346">
        <v>14.2</v>
      </c>
      <c r="V48" s="403">
        <v>20.4</v>
      </c>
      <c r="W48" s="325">
        <v>166.7</v>
      </c>
      <c r="X48" s="403">
        <v>154.9</v>
      </c>
      <c r="Y48" s="403">
        <v>11.8</v>
      </c>
      <c r="Z48" s="346">
        <v>21.2</v>
      </c>
      <c r="AA48" s="325">
        <v>155.3</v>
      </c>
      <c r="AB48" s="346">
        <v>153.2</v>
      </c>
      <c r="AC48" s="346">
        <v>2.1</v>
      </c>
      <c r="AD48" s="346">
        <v>21.1</v>
      </c>
      <c r="AE48" s="325">
        <v>189.9</v>
      </c>
      <c r="AF48" s="346">
        <v>162.5</v>
      </c>
      <c r="AG48" s="346">
        <v>27.4</v>
      </c>
    </row>
    <row r="49" spans="1:33" ht="18.75" customHeight="1">
      <c r="A49" s="115"/>
      <c r="B49" s="346"/>
      <c r="C49" s="346"/>
      <c r="D49" s="346"/>
      <c r="E49" s="346"/>
      <c r="F49" s="346"/>
      <c r="G49" s="346"/>
      <c r="H49" s="325"/>
      <c r="I49" s="346"/>
      <c r="J49" s="346"/>
      <c r="K49" s="325"/>
      <c r="L49" s="346"/>
      <c r="M49" s="346"/>
      <c r="N49" s="346"/>
      <c r="O49" s="325"/>
      <c r="P49" s="346"/>
      <c r="Q49" s="346"/>
      <c r="R49" s="346"/>
      <c r="S49" s="325"/>
      <c r="T49" s="346"/>
      <c r="U49" s="346"/>
      <c r="V49" s="403"/>
      <c r="W49" s="403"/>
      <c r="X49" s="403"/>
      <c r="Y49" s="403"/>
      <c r="Z49" s="346"/>
      <c r="AA49" s="325"/>
      <c r="AB49" s="346"/>
      <c r="AC49" s="346"/>
      <c r="AD49" s="346"/>
      <c r="AE49" s="325"/>
      <c r="AF49" s="346"/>
      <c r="AG49" s="346"/>
    </row>
    <row r="50" spans="1:33" ht="18.75" customHeight="1">
      <c r="A50" s="69" t="s">
        <v>4</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row>
    <row r="51" spans="1:33" ht="18.75" customHeight="1">
      <c r="A51" s="72" t="s">
        <v>373</v>
      </c>
      <c r="B51" s="346">
        <v>20</v>
      </c>
      <c r="C51" s="346">
        <v>150.9</v>
      </c>
      <c r="D51" s="346">
        <v>145.8</v>
      </c>
      <c r="E51" s="346">
        <v>5.1</v>
      </c>
      <c r="F51" s="346">
        <v>20.1</v>
      </c>
      <c r="G51" s="346">
        <v>152.5</v>
      </c>
      <c r="H51" s="346">
        <v>146.2</v>
      </c>
      <c r="I51" s="346">
        <v>6.3</v>
      </c>
      <c r="J51" s="346">
        <v>20.4</v>
      </c>
      <c r="K51" s="346">
        <v>156.2</v>
      </c>
      <c r="L51" s="346">
        <v>151.3</v>
      </c>
      <c r="M51" s="346">
        <v>4.9</v>
      </c>
      <c r="N51" s="346">
        <v>20.1</v>
      </c>
      <c r="O51" s="346">
        <v>158.5</v>
      </c>
      <c r="P51" s="346">
        <v>151.7</v>
      </c>
      <c r="Q51" s="346">
        <v>6.8</v>
      </c>
      <c r="R51" s="346">
        <v>20.5</v>
      </c>
      <c r="S51" s="346">
        <v>156.4</v>
      </c>
      <c r="T51" s="346">
        <v>149.3</v>
      </c>
      <c r="U51" s="346">
        <v>7.1</v>
      </c>
      <c r="V51" s="403">
        <v>21</v>
      </c>
      <c r="W51" s="403">
        <v>162.2</v>
      </c>
      <c r="X51" s="403">
        <v>155.6</v>
      </c>
      <c r="Y51" s="403">
        <v>6.6</v>
      </c>
      <c r="Z51" s="346">
        <v>21</v>
      </c>
      <c r="AA51" s="346">
        <v>163.6</v>
      </c>
      <c r="AB51" s="346">
        <v>155</v>
      </c>
      <c r="AC51" s="346">
        <v>8.6</v>
      </c>
      <c r="AD51" s="346">
        <v>20.5</v>
      </c>
      <c r="AE51" s="346">
        <v>162.7</v>
      </c>
      <c r="AF51" s="346">
        <v>155.7</v>
      </c>
      <c r="AG51" s="346">
        <v>7</v>
      </c>
    </row>
    <row r="52" spans="1:33" ht="18.75" customHeight="1">
      <c r="A52" s="411" t="s">
        <v>432</v>
      </c>
      <c r="B52" s="408">
        <v>19.9</v>
      </c>
      <c r="C52" s="410">
        <v>149</v>
      </c>
      <c r="D52" s="408">
        <v>144.4</v>
      </c>
      <c r="E52" s="409">
        <v>4.6</v>
      </c>
      <c r="F52" s="410">
        <v>20</v>
      </c>
      <c r="G52" s="408">
        <v>151</v>
      </c>
      <c r="H52" s="409">
        <v>145.5</v>
      </c>
      <c r="I52" s="409">
        <v>5.5</v>
      </c>
      <c r="J52" s="408">
        <v>20.2</v>
      </c>
      <c r="K52" s="409">
        <v>152.8</v>
      </c>
      <c r="L52" s="409">
        <v>148.4</v>
      </c>
      <c r="M52" s="409">
        <v>4.4</v>
      </c>
      <c r="N52" s="409">
        <v>19.9</v>
      </c>
      <c r="O52" s="409">
        <v>154.9</v>
      </c>
      <c r="P52" s="409">
        <v>149.4</v>
      </c>
      <c r="Q52" s="409">
        <v>5.5</v>
      </c>
      <c r="R52" s="409">
        <v>20.5</v>
      </c>
      <c r="S52" s="408">
        <v>153.6</v>
      </c>
      <c r="T52" s="409">
        <v>147.2</v>
      </c>
      <c r="U52" s="409">
        <v>6.4</v>
      </c>
      <c r="V52" s="403">
        <v>20.7</v>
      </c>
      <c r="W52" s="403">
        <v>157.4</v>
      </c>
      <c r="X52" s="403">
        <v>152.8</v>
      </c>
      <c r="Y52" s="403">
        <v>4.6</v>
      </c>
      <c r="Z52" s="408">
        <v>20.9</v>
      </c>
      <c r="AA52" s="409">
        <v>159.4</v>
      </c>
      <c r="AB52" s="408">
        <v>151.1</v>
      </c>
      <c r="AC52" s="408">
        <v>8.3</v>
      </c>
      <c r="AD52" s="409">
        <v>19.8</v>
      </c>
      <c r="AE52" s="409">
        <v>155.9</v>
      </c>
      <c r="AF52" s="409">
        <v>150.9</v>
      </c>
      <c r="AG52" s="408">
        <v>5</v>
      </c>
    </row>
    <row r="53" spans="1:33" ht="18.75" customHeight="1">
      <c r="A53" s="407" t="s">
        <v>431</v>
      </c>
      <c r="B53" s="331">
        <f>AVERAGE(B55:B58,B60:B63,B65:B68)</f>
        <v>19.90833333333333</v>
      </c>
      <c r="C53" s="331">
        <f>AVERAGE(C55:C58,C60:C63,C65:C68)</f>
        <v>146.9333333333333</v>
      </c>
      <c r="D53" s="331">
        <f>AVERAGE(D55:D58,D60:D63,D65:D68)</f>
        <v>141.54166666666669</v>
      </c>
      <c r="E53" s="331">
        <f>AVERAGE(E55:E58,E60:E63,E65:E68)</f>
        <v>5.391666666666667</v>
      </c>
      <c r="F53" s="331">
        <f>AVERAGE(F55:F58,F60:F63,F65:F68)</f>
        <v>20.14166666666667</v>
      </c>
      <c r="G53" s="331">
        <v>150</v>
      </c>
      <c r="H53" s="331">
        <f>AVERAGE(H55:H58,H60:H63,H65:H68)</f>
        <v>144.44166666666666</v>
      </c>
      <c r="I53" s="331">
        <f>AVERAGE(I55:I58,I60:I63,I65:I68)</f>
        <v>5.608333333333333</v>
      </c>
      <c r="J53" s="331">
        <f>AVERAGE(J55:J58,J60:J63,J65:J68)</f>
        <v>20.2</v>
      </c>
      <c r="K53" s="331">
        <f>AVERAGE(K55:K58,K60:K63,K65:K68)</f>
        <v>167.58333333333334</v>
      </c>
      <c r="L53" s="331">
        <f>AVERAGE(L55:L58,L60:L63,L65:L68)</f>
        <v>159.20000000000002</v>
      </c>
      <c r="M53" s="331">
        <f>AVERAGE(M55:M58,M60:M63,M65:M68)</f>
        <v>8.383333333333335</v>
      </c>
      <c r="N53" s="331">
        <f>AVERAGE(N55:N58,N60:N63,N65:N68)</f>
        <v>20.191666666666666</v>
      </c>
      <c r="O53" s="331">
        <f>AVERAGE(O55:O58,O60:O63,O65:O68)</f>
        <v>159.4</v>
      </c>
      <c r="P53" s="331">
        <f>AVERAGE(P55:P58,P60:P63,P65:P68)</f>
        <v>152.94166666666663</v>
      </c>
      <c r="Q53" s="331">
        <f>AVERAGE(Q55:Q58,Q60:Q63,Q65:Q68)</f>
        <v>6.458333333333335</v>
      </c>
      <c r="R53" s="331">
        <f>AVERAGE(R55:R58,R60:R63,R65:R68)</f>
        <v>22.024999999999995</v>
      </c>
      <c r="S53" s="331">
        <v>161.6</v>
      </c>
      <c r="T53" s="331">
        <f>AVERAGE(T55:T58,T60:T63,T65:T68)</f>
        <v>154.41666666666669</v>
      </c>
      <c r="U53" s="331">
        <f>AVERAGE(U55:U58,U60:U63,U65:U68)</f>
        <v>7.233333333333332</v>
      </c>
      <c r="V53" s="331">
        <f>AVERAGE(V55:V58,V60:V63,V65:V68)</f>
        <v>20.641666666666662</v>
      </c>
      <c r="W53" s="331">
        <v>161.3</v>
      </c>
      <c r="X53" s="331">
        <f>AVERAGE(X55:X58,X60:X63,X65:X68)</f>
        <v>154.05</v>
      </c>
      <c r="Y53" s="331">
        <f>AVERAGE(Y55:Y58,Y60:Y63,Y65:Y68)</f>
        <v>7.166666666666667</v>
      </c>
      <c r="Z53" s="331">
        <f>AVERAGE(Z55:Z58,Z60:Z63,Z65:Z68)</f>
        <v>20.816666666666666</v>
      </c>
      <c r="AA53" s="331">
        <f>AVERAGE(AA55:AA58,AA60:AA63,AA65:AA68)</f>
        <v>162.30833333333337</v>
      </c>
      <c r="AB53" s="331">
        <f>AVERAGE(AB55:AB58,AB60:AB63,AB65:AB68)</f>
        <v>161.18333333333334</v>
      </c>
      <c r="AC53" s="331">
        <f>AVERAGE(AC55:AC58,AC60:AC63,AC65:AC68)</f>
        <v>1.125</v>
      </c>
      <c r="AD53" s="331">
        <f>AVERAGE(AD55:AD58,AD60:AD63,AD65:AD68)</f>
        <v>20.633333333333336</v>
      </c>
      <c r="AE53" s="331">
        <f>AVERAGE(AE55:AE58,AE60:AE63,AE65:AE68)</f>
        <v>170.8166666666667</v>
      </c>
      <c r="AF53" s="331">
        <f>AVERAGE(AF55:AF58,AF60:AF63,AF65:AF68)</f>
        <v>156.58333333333334</v>
      </c>
      <c r="AG53" s="331">
        <f>AVERAGE(AG55:AG58,AG60:AG63,AG65:AG68)</f>
        <v>14.233333333333334</v>
      </c>
    </row>
    <row r="54" spans="1:33" ht="18.75" customHeight="1">
      <c r="A54" s="72"/>
      <c r="B54" s="65"/>
      <c r="C54" s="65"/>
      <c r="D54" s="65"/>
      <c r="E54" s="65"/>
      <c r="F54" s="65"/>
      <c r="G54" s="65"/>
      <c r="H54" s="40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row>
    <row r="55" spans="1:33" ht="18.75" customHeight="1">
      <c r="A55" s="72" t="s">
        <v>430</v>
      </c>
      <c r="B55" s="346">
        <v>18.4</v>
      </c>
      <c r="C55" s="325">
        <v>135.4</v>
      </c>
      <c r="D55" s="346">
        <v>130.7</v>
      </c>
      <c r="E55" s="346">
        <v>4.7</v>
      </c>
      <c r="F55" s="346">
        <v>18.6</v>
      </c>
      <c r="G55" s="325">
        <v>136.7</v>
      </c>
      <c r="H55" s="325">
        <v>132.2</v>
      </c>
      <c r="I55" s="346">
        <v>4.5</v>
      </c>
      <c r="J55" s="346">
        <v>18.3</v>
      </c>
      <c r="K55" s="325">
        <v>151.4</v>
      </c>
      <c r="L55" s="346">
        <v>145.2</v>
      </c>
      <c r="M55" s="346">
        <v>6.2</v>
      </c>
      <c r="N55" s="346">
        <v>18</v>
      </c>
      <c r="O55" s="325">
        <v>141.6</v>
      </c>
      <c r="P55" s="346">
        <v>136.5</v>
      </c>
      <c r="Q55" s="346">
        <v>5.1</v>
      </c>
      <c r="R55" s="346">
        <v>20.2</v>
      </c>
      <c r="S55" s="325">
        <v>151.3</v>
      </c>
      <c r="T55" s="346">
        <v>144.2</v>
      </c>
      <c r="U55" s="346">
        <v>7.1</v>
      </c>
      <c r="V55" s="403">
        <v>18.8</v>
      </c>
      <c r="W55" s="325">
        <v>144.1</v>
      </c>
      <c r="X55" s="403">
        <v>138.7</v>
      </c>
      <c r="Y55" s="403">
        <v>5.4</v>
      </c>
      <c r="Z55" s="346">
        <v>17.6</v>
      </c>
      <c r="AA55" s="325">
        <v>136.3</v>
      </c>
      <c r="AB55" s="346">
        <v>135</v>
      </c>
      <c r="AC55" s="346">
        <v>1.3</v>
      </c>
      <c r="AD55" s="346">
        <v>17.3</v>
      </c>
      <c r="AE55" s="325">
        <v>142</v>
      </c>
      <c r="AF55" s="346">
        <v>130.7</v>
      </c>
      <c r="AG55" s="346">
        <v>11.3</v>
      </c>
    </row>
    <row r="56" spans="1:33" ht="18.75" customHeight="1">
      <c r="A56" s="115" t="s">
        <v>429</v>
      </c>
      <c r="B56" s="346">
        <v>19.5</v>
      </c>
      <c r="C56" s="325">
        <v>143.4</v>
      </c>
      <c r="D56" s="346">
        <v>139</v>
      </c>
      <c r="E56" s="346">
        <v>4.4</v>
      </c>
      <c r="F56" s="346">
        <v>19.9</v>
      </c>
      <c r="G56" s="325">
        <v>147.1</v>
      </c>
      <c r="H56" s="325">
        <v>142.9</v>
      </c>
      <c r="I56" s="346">
        <v>4.2</v>
      </c>
      <c r="J56" s="346">
        <v>19.4</v>
      </c>
      <c r="K56" s="325">
        <v>153.9</v>
      </c>
      <c r="L56" s="346">
        <v>146.8</v>
      </c>
      <c r="M56" s="346">
        <v>7.1</v>
      </c>
      <c r="N56" s="346">
        <v>20.4</v>
      </c>
      <c r="O56" s="325">
        <v>159.2</v>
      </c>
      <c r="P56" s="346">
        <v>154.5</v>
      </c>
      <c r="Q56" s="346">
        <v>4.7</v>
      </c>
      <c r="R56" s="346">
        <v>21</v>
      </c>
      <c r="S56" s="325">
        <v>153</v>
      </c>
      <c r="T56" s="346">
        <v>148.9</v>
      </c>
      <c r="U56" s="346">
        <v>4.1</v>
      </c>
      <c r="V56" s="403">
        <v>20.8</v>
      </c>
      <c r="W56" s="325">
        <v>160.7</v>
      </c>
      <c r="X56" s="403">
        <v>157</v>
      </c>
      <c r="Y56" s="403">
        <v>3.7</v>
      </c>
      <c r="Z56" s="346">
        <v>22.4</v>
      </c>
      <c r="AA56" s="325">
        <v>168.9</v>
      </c>
      <c r="AB56" s="346">
        <v>168.2</v>
      </c>
      <c r="AC56" s="346">
        <v>0.7</v>
      </c>
      <c r="AD56" s="346">
        <v>21.9</v>
      </c>
      <c r="AE56" s="325">
        <v>179.1</v>
      </c>
      <c r="AF56" s="346">
        <v>168.5</v>
      </c>
      <c r="AG56" s="346">
        <v>10.6</v>
      </c>
    </row>
    <row r="57" spans="1:33" ht="18.75" customHeight="1">
      <c r="A57" s="115" t="s">
        <v>428</v>
      </c>
      <c r="B57" s="346">
        <v>20.1</v>
      </c>
      <c r="C57" s="325">
        <v>149</v>
      </c>
      <c r="D57" s="346">
        <v>143.9</v>
      </c>
      <c r="E57" s="346">
        <v>5.1</v>
      </c>
      <c r="F57" s="346">
        <v>20.1</v>
      </c>
      <c r="G57" s="325">
        <v>150</v>
      </c>
      <c r="H57" s="325">
        <v>144.7</v>
      </c>
      <c r="I57" s="346">
        <v>5.3</v>
      </c>
      <c r="J57" s="346">
        <v>21.7</v>
      </c>
      <c r="K57" s="325">
        <v>179.6</v>
      </c>
      <c r="L57" s="346">
        <v>171.2</v>
      </c>
      <c r="M57" s="346">
        <v>8.4</v>
      </c>
      <c r="N57" s="346">
        <v>20.1</v>
      </c>
      <c r="O57" s="325">
        <v>157.9</v>
      </c>
      <c r="P57" s="346">
        <v>152</v>
      </c>
      <c r="Q57" s="346">
        <v>5.9</v>
      </c>
      <c r="R57" s="346">
        <v>20.7</v>
      </c>
      <c r="S57" s="325">
        <v>151.4</v>
      </c>
      <c r="T57" s="346">
        <v>146.2</v>
      </c>
      <c r="U57" s="346">
        <v>5.2</v>
      </c>
      <c r="V57" s="403">
        <v>19.9</v>
      </c>
      <c r="W57" s="325">
        <v>154</v>
      </c>
      <c r="X57" s="403">
        <v>147.5</v>
      </c>
      <c r="Y57" s="403">
        <v>6.5</v>
      </c>
      <c r="Z57" s="346">
        <v>22</v>
      </c>
      <c r="AA57" s="325">
        <v>170.9</v>
      </c>
      <c r="AB57" s="346">
        <v>170</v>
      </c>
      <c r="AC57" s="346">
        <v>0.9</v>
      </c>
      <c r="AD57" s="346">
        <v>19.9</v>
      </c>
      <c r="AE57" s="325">
        <v>169</v>
      </c>
      <c r="AF57" s="346">
        <v>150.5</v>
      </c>
      <c r="AG57" s="346">
        <v>18.5</v>
      </c>
    </row>
    <row r="58" spans="1:33" ht="18.75" customHeight="1">
      <c r="A58" s="115" t="s">
        <v>427</v>
      </c>
      <c r="B58" s="346">
        <v>20.9</v>
      </c>
      <c r="C58" s="325">
        <v>155</v>
      </c>
      <c r="D58" s="346">
        <v>149.5</v>
      </c>
      <c r="E58" s="346">
        <v>5.5</v>
      </c>
      <c r="F58" s="346">
        <v>21</v>
      </c>
      <c r="G58" s="325">
        <v>156.4</v>
      </c>
      <c r="H58" s="325">
        <v>150.6</v>
      </c>
      <c r="I58" s="346">
        <v>5.8</v>
      </c>
      <c r="J58" s="346">
        <v>21</v>
      </c>
      <c r="K58" s="325">
        <v>175.5</v>
      </c>
      <c r="L58" s="346">
        <v>164.9</v>
      </c>
      <c r="M58" s="346">
        <v>10.6</v>
      </c>
      <c r="N58" s="346">
        <v>20.9</v>
      </c>
      <c r="O58" s="325">
        <v>164.8</v>
      </c>
      <c r="P58" s="346">
        <v>158.9</v>
      </c>
      <c r="Q58" s="346">
        <v>5.9</v>
      </c>
      <c r="R58" s="346">
        <v>23.1</v>
      </c>
      <c r="S58" s="325">
        <v>168.5</v>
      </c>
      <c r="T58" s="346">
        <v>161.7</v>
      </c>
      <c r="U58" s="346">
        <v>6.8</v>
      </c>
      <c r="V58" s="403">
        <v>20.6</v>
      </c>
      <c r="W58" s="325">
        <v>159.3</v>
      </c>
      <c r="X58" s="403">
        <v>155.6</v>
      </c>
      <c r="Y58" s="403">
        <v>3.7</v>
      </c>
      <c r="Z58" s="346">
        <v>23.2</v>
      </c>
      <c r="AA58" s="325">
        <v>183.3</v>
      </c>
      <c r="AB58" s="346">
        <v>180.7</v>
      </c>
      <c r="AC58" s="346">
        <v>2.6</v>
      </c>
      <c r="AD58" s="346">
        <v>21.7</v>
      </c>
      <c r="AE58" s="325">
        <v>180.2</v>
      </c>
      <c r="AF58" s="346">
        <v>163.7</v>
      </c>
      <c r="AG58" s="346">
        <v>16.5</v>
      </c>
    </row>
    <row r="59" spans="1:33" ht="18.75" customHeight="1">
      <c r="A59" s="72"/>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row>
    <row r="60" spans="1:33" ht="18.75" customHeight="1">
      <c r="A60" s="115" t="s">
        <v>426</v>
      </c>
      <c r="B60" s="346">
        <v>19.1</v>
      </c>
      <c r="C60" s="325">
        <v>140.3</v>
      </c>
      <c r="D60" s="346">
        <v>135.1</v>
      </c>
      <c r="E60" s="346">
        <v>5.2</v>
      </c>
      <c r="F60" s="346">
        <v>19.4</v>
      </c>
      <c r="G60" s="325">
        <v>142.9</v>
      </c>
      <c r="H60" s="325">
        <v>137.8</v>
      </c>
      <c r="I60" s="346">
        <v>5.1</v>
      </c>
      <c r="J60" s="346">
        <v>19.1</v>
      </c>
      <c r="K60" s="325">
        <v>159.7</v>
      </c>
      <c r="L60" s="346">
        <v>151.7</v>
      </c>
      <c r="M60" s="346">
        <v>8</v>
      </c>
      <c r="N60" s="346">
        <v>19.3</v>
      </c>
      <c r="O60" s="325">
        <v>151.5</v>
      </c>
      <c r="P60" s="346">
        <v>145.4</v>
      </c>
      <c r="Q60" s="346">
        <v>6.1</v>
      </c>
      <c r="R60" s="346">
        <v>21.7</v>
      </c>
      <c r="S60" s="325">
        <v>162.2</v>
      </c>
      <c r="T60" s="346">
        <v>150.8</v>
      </c>
      <c r="U60" s="346">
        <v>11.4</v>
      </c>
      <c r="V60" s="403">
        <v>21</v>
      </c>
      <c r="W60" s="325">
        <v>162</v>
      </c>
      <c r="X60" s="403">
        <v>156.2</v>
      </c>
      <c r="Y60" s="403">
        <v>5.8</v>
      </c>
      <c r="Z60" s="346">
        <v>20.8</v>
      </c>
      <c r="AA60" s="325">
        <v>160.1</v>
      </c>
      <c r="AB60" s="346">
        <v>159.1</v>
      </c>
      <c r="AC60" s="346">
        <v>1</v>
      </c>
      <c r="AD60" s="346">
        <v>19.5</v>
      </c>
      <c r="AE60" s="325">
        <v>159.2</v>
      </c>
      <c r="AF60" s="346">
        <v>146.5</v>
      </c>
      <c r="AG60" s="346">
        <v>12.7</v>
      </c>
    </row>
    <row r="61" spans="1:33" ht="18.75" customHeight="1">
      <c r="A61" s="115" t="s">
        <v>425</v>
      </c>
      <c r="B61" s="346">
        <v>20.8</v>
      </c>
      <c r="C61" s="325">
        <v>153.5</v>
      </c>
      <c r="D61" s="346">
        <v>148.2</v>
      </c>
      <c r="E61" s="346">
        <v>5.3</v>
      </c>
      <c r="F61" s="346">
        <v>20.9</v>
      </c>
      <c r="G61" s="325">
        <v>155.8</v>
      </c>
      <c r="H61" s="325">
        <v>150.3</v>
      </c>
      <c r="I61" s="346">
        <v>5.5</v>
      </c>
      <c r="J61" s="346">
        <v>21.8</v>
      </c>
      <c r="K61" s="325">
        <v>180.9</v>
      </c>
      <c r="L61" s="346">
        <v>173.2</v>
      </c>
      <c r="M61" s="346">
        <v>7.7</v>
      </c>
      <c r="N61" s="346">
        <v>21.1</v>
      </c>
      <c r="O61" s="325">
        <v>166.7</v>
      </c>
      <c r="P61" s="346">
        <v>160</v>
      </c>
      <c r="Q61" s="346">
        <v>6.7</v>
      </c>
      <c r="R61" s="346">
        <v>22.5</v>
      </c>
      <c r="S61" s="325">
        <v>164.3</v>
      </c>
      <c r="T61" s="346">
        <v>157.9</v>
      </c>
      <c r="U61" s="346">
        <v>6.4</v>
      </c>
      <c r="V61" s="403">
        <v>21.7</v>
      </c>
      <c r="W61" s="325">
        <v>174.9</v>
      </c>
      <c r="X61" s="403">
        <v>166.2</v>
      </c>
      <c r="Y61" s="403">
        <v>8.7</v>
      </c>
      <c r="Z61" s="346">
        <v>21.6</v>
      </c>
      <c r="AA61" s="325">
        <v>168.3</v>
      </c>
      <c r="AB61" s="346">
        <v>167.9</v>
      </c>
      <c r="AC61" s="346">
        <v>0.4</v>
      </c>
      <c r="AD61" s="346">
        <v>21.6</v>
      </c>
      <c r="AE61" s="325">
        <v>174.1</v>
      </c>
      <c r="AF61" s="346">
        <v>162.6</v>
      </c>
      <c r="AG61" s="346">
        <v>11.5</v>
      </c>
    </row>
    <row r="62" spans="1:33" ht="18.75" customHeight="1">
      <c r="A62" s="115" t="s">
        <v>424</v>
      </c>
      <c r="B62" s="346">
        <v>20.3</v>
      </c>
      <c r="C62" s="325">
        <v>149.7</v>
      </c>
      <c r="D62" s="346">
        <v>144.4</v>
      </c>
      <c r="E62" s="346">
        <v>5.3</v>
      </c>
      <c r="F62" s="346">
        <v>20.7</v>
      </c>
      <c r="G62" s="325">
        <v>154.8</v>
      </c>
      <c r="H62" s="325">
        <v>148.9</v>
      </c>
      <c r="I62" s="346">
        <v>5.9</v>
      </c>
      <c r="J62" s="346">
        <v>21.4</v>
      </c>
      <c r="K62" s="325">
        <v>176.5</v>
      </c>
      <c r="L62" s="346">
        <v>169.4</v>
      </c>
      <c r="M62" s="346">
        <v>7.1</v>
      </c>
      <c r="N62" s="346">
        <v>20.8</v>
      </c>
      <c r="O62" s="325">
        <v>164.7</v>
      </c>
      <c r="P62" s="346">
        <v>157.8</v>
      </c>
      <c r="Q62" s="346">
        <v>6.9</v>
      </c>
      <c r="R62" s="346">
        <v>22.6</v>
      </c>
      <c r="S62" s="325">
        <v>166.9</v>
      </c>
      <c r="T62" s="346">
        <v>159.6</v>
      </c>
      <c r="U62" s="346">
        <v>7.3</v>
      </c>
      <c r="V62" s="403">
        <v>21.3</v>
      </c>
      <c r="W62" s="325">
        <v>165.9</v>
      </c>
      <c r="X62" s="403">
        <v>156.8</v>
      </c>
      <c r="Y62" s="403">
        <v>9.1</v>
      </c>
      <c r="Z62" s="346">
        <v>20.9</v>
      </c>
      <c r="AA62" s="325">
        <v>162.7</v>
      </c>
      <c r="AB62" s="346">
        <v>162.2</v>
      </c>
      <c r="AC62" s="346">
        <v>0.5</v>
      </c>
      <c r="AD62" s="346">
        <v>21</v>
      </c>
      <c r="AE62" s="325">
        <v>171.8</v>
      </c>
      <c r="AF62" s="346">
        <v>159.9</v>
      </c>
      <c r="AG62" s="346">
        <v>11.9</v>
      </c>
    </row>
    <row r="63" spans="1:33" ht="18.75" customHeight="1">
      <c r="A63" s="115" t="s">
        <v>423</v>
      </c>
      <c r="B63" s="346">
        <v>19.5</v>
      </c>
      <c r="C63" s="325">
        <v>144</v>
      </c>
      <c r="D63" s="346">
        <v>138.2</v>
      </c>
      <c r="E63" s="346">
        <v>5.8</v>
      </c>
      <c r="F63" s="346">
        <v>19.8</v>
      </c>
      <c r="G63" s="325">
        <v>148.2</v>
      </c>
      <c r="H63" s="325">
        <v>142.3</v>
      </c>
      <c r="I63" s="346">
        <v>5.9</v>
      </c>
      <c r="J63" s="346">
        <v>19.5</v>
      </c>
      <c r="K63" s="325">
        <v>162.7</v>
      </c>
      <c r="L63" s="346">
        <v>154.8</v>
      </c>
      <c r="M63" s="346">
        <v>7.9</v>
      </c>
      <c r="N63" s="346">
        <v>19.5</v>
      </c>
      <c r="O63" s="325">
        <v>154.8</v>
      </c>
      <c r="P63" s="346">
        <v>147.7</v>
      </c>
      <c r="Q63" s="346">
        <v>7.1</v>
      </c>
      <c r="R63" s="346">
        <v>22.8</v>
      </c>
      <c r="S63" s="325">
        <v>169.4</v>
      </c>
      <c r="T63" s="346">
        <v>158.4</v>
      </c>
      <c r="U63" s="346">
        <v>11</v>
      </c>
      <c r="V63" s="403">
        <v>19.6</v>
      </c>
      <c r="W63" s="325">
        <v>153.3</v>
      </c>
      <c r="X63" s="403">
        <v>145</v>
      </c>
      <c r="Y63" s="403">
        <v>8.3</v>
      </c>
      <c r="Z63" s="346">
        <v>20.8</v>
      </c>
      <c r="AA63" s="325">
        <v>168.2</v>
      </c>
      <c r="AB63" s="346">
        <v>166.4</v>
      </c>
      <c r="AC63" s="346">
        <v>1.8</v>
      </c>
      <c r="AD63" s="346">
        <v>21</v>
      </c>
      <c r="AE63" s="325">
        <v>169.8</v>
      </c>
      <c r="AF63" s="346">
        <v>159.6</v>
      </c>
      <c r="AG63" s="346">
        <v>10.2</v>
      </c>
    </row>
    <row r="64" spans="1:33" ht="18.75" customHeight="1">
      <c r="A64" s="72"/>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row>
    <row r="65" spans="1:33" ht="18.75" customHeight="1">
      <c r="A65" s="115" t="s">
        <v>422</v>
      </c>
      <c r="B65" s="346">
        <v>20.1</v>
      </c>
      <c r="C65" s="325">
        <v>147.6</v>
      </c>
      <c r="D65" s="346">
        <v>142.3</v>
      </c>
      <c r="E65" s="346">
        <v>5.3</v>
      </c>
      <c r="F65" s="346">
        <v>20.3</v>
      </c>
      <c r="G65" s="325">
        <v>151.7</v>
      </c>
      <c r="H65" s="325">
        <v>145.8</v>
      </c>
      <c r="I65" s="346">
        <v>5.9</v>
      </c>
      <c r="J65" s="346">
        <v>19.7</v>
      </c>
      <c r="K65" s="325">
        <v>162.3</v>
      </c>
      <c r="L65" s="346">
        <v>155.4</v>
      </c>
      <c r="M65" s="346">
        <v>6.9</v>
      </c>
      <c r="N65" s="346">
        <v>20.6</v>
      </c>
      <c r="O65" s="325">
        <v>162.2</v>
      </c>
      <c r="P65" s="346">
        <v>155.1</v>
      </c>
      <c r="Q65" s="346">
        <v>7.1</v>
      </c>
      <c r="R65" s="346">
        <v>22</v>
      </c>
      <c r="S65" s="325">
        <v>158.5</v>
      </c>
      <c r="T65" s="346">
        <v>151.9</v>
      </c>
      <c r="U65" s="346">
        <v>6.6</v>
      </c>
      <c r="V65" s="403">
        <v>21.1</v>
      </c>
      <c r="W65" s="325">
        <v>163.8</v>
      </c>
      <c r="X65" s="403">
        <v>153.9</v>
      </c>
      <c r="Y65" s="403">
        <v>9.9</v>
      </c>
      <c r="Z65" s="346">
        <v>21.4</v>
      </c>
      <c r="AA65" s="325">
        <v>167.3</v>
      </c>
      <c r="AB65" s="346">
        <v>165.7</v>
      </c>
      <c r="AC65" s="346">
        <v>1.6</v>
      </c>
      <c r="AD65" s="346">
        <v>20.3</v>
      </c>
      <c r="AE65" s="325">
        <v>168.6</v>
      </c>
      <c r="AF65" s="346">
        <v>154.4</v>
      </c>
      <c r="AG65" s="346">
        <v>14.2</v>
      </c>
    </row>
    <row r="66" spans="1:33" ht="18.75" customHeight="1">
      <c r="A66" s="404" t="s">
        <v>421</v>
      </c>
      <c r="B66" s="346">
        <v>20.2</v>
      </c>
      <c r="C66" s="325">
        <v>148.6</v>
      </c>
      <c r="D66" s="346">
        <v>142.9</v>
      </c>
      <c r="E66" s="346">
        <v>5.7</v>
      </c>
      <c r="F66" s="346">
        <v>20.4</v>
      </c>
      <c r="G66" s="325">
        <v>152.3</v>
      </c>
      <c r="H66" s="325">
        <v>145.8</v>
      </c>
      <c r="I66" s="346">
        <v>6.5</v>
      </c>
      <c r="J66" s="346">
        <v>20.1</v>
      </c>
      <c r="K66" s="325">
        <v>169.5</v>
      </c>
      <c r="L66" s="346">
        <v>158.6</v>
      </c>
      <c r="M66" s="346">
        <v>10.9</v>
      </c>
      <c r="N66" s="346">
        <v>20.6</v>
      </c>
      <c r="O66" s="325">
        <v>163.7</v>
      </c>
      <c r="P66" s="346">
        <v>156.2</v>
      </c>
      <c r="Q66" s="346">
        <v>7.5</v>
      </c>
      <c r="R66" s="346">
        <v>22.6</v>
      </c>
      <c r="S66" s="325">
        <v>163.5</v>
      </c>
      <c r="T66" s="346">
        <v>157</v>
      </c>
      <c r="U66" s="346">
        <v>6.5</v>
      </c>
      <c r="V66" s="403">
        <v>21.1</v>
      </c>
      <c r="W66" s="325">
        <v>166</v>
      </c>
      <c r="X66" s="403">
        <v>156.8</v>
      </c>
      <c r="Y66" s="403">
        <v>9.2</v>
      </c>
      <c r="Z66" s="346">
        <v>20</v>
      </c>
      <c r="AA66" s="325">
        <v>157.2</v>
      </c>
      <c r="AB66" s="346">
        <v>155.7</v>
      </c>
      <c r="AC66" s="346">
        <v>1.5</v>
      </c>
      <c r="AD66" s="346">
        <v>21.3</v>
      </c>
      <c r="AE66" s="325">
        <v>178.5</v>
      </c>
      <c r="AF66" s="346">
        <v>162.1</v>
      </c>
      <c r="AG66" s="346">
        <v>16.4</v>
      </c>
    </row>
    <row r="67" spans="1:33" ht="18.75" customHeight="1">
      <c r="A67" s="115" t="s">
        <v>420</v>
      </c>
      <c r="B67" s="346">
        <v>20.3</v>
      </c>
      <c r="C67" s="325">
        <v>150.4</v>
      </c>
      <c r="D67" s="346">
        <v>144.4</v>
      </c>
      <c r="E67" s="346">
        <v>6</v>
      </c>
      <c r="F67" s="346">
        <v>20.5</v>
      </c>
      <c r="G67" s="325">
        <v>153.9</v>
      </c>
      <c r="H67" s="325">
        <v>147.5</v>
      </c>
      <c r="I67" s="346">
        <v>6.4</v>
      </c>
      <c r="J67" s="346">
        <v>20.3</v>
      </c>
      <c r="K67" s="325">
        <v>169</v>
      </c>
      <c r="L67" s="346">
        <v>159.3</v>
      </c>
      <c r="M67" s="346">
        <v>9.7</v>
      </c>
      <c r="N67" s="346">
        <v>20.8</v>
      </c>
      <c r="O67" s="325">
        <v>165.4</v>
      </c>
      <c r="P67" s="346">
        <v>158.1</v>
      </c>
      <c r="Q67" s="346">
        <v>7.3</v>
      </c>
      <c r="R67" s="346">
        <v>22.6</v>
      </c>
      <c r="S67" s="325">
        <v>168.5</v>
      </c>
      <c r="T67" s="346">
        <v>160.7</v>
      </c>
      <c r="U67" s="346">
        <v>7.8</v>
      </c>
      <c r="V67" s="403">
        <v>21.1</v>
      </c>
      <c r="W67" s="325">
        <v>167.2</v>
      </c>
      <c r="X67" s="403">
        <v>158.4</v>
      </c>
      <c r="Y67" s="403">
        <v>8.8</v>
      </c>
      <c r="Z67" s="346">
        <v>19.7</v>
      </c>
      <c r="AA67" s="325">
        <v>153</v>
      </c>
      <c r="AB67" s="346">
        <v>152.3</v>
      </c>
      <c r="AC67" s="346">
        <v>0.7</v>
      </c>
      <c r="AD67" s="346">
        <v>21.7</v>
      </c>
      <c r="AE67" s="325">
        <v>182.7</v>
      </c>
      <c r="AF67" s="346">
        <v>165</v>
      </c>
      <c r="AG67" s="346">
        <v>17.7</v>
      </c>
    </row>
    <row r="68" spans="1:33" ht="18.75" customHeight="1">
      <c r="A68" s="401" t="s">
        <v>419</v>
      </c>
      <c r="B68" s="320">
        <v>19.7</v>
      </c>
      <c r="C68" s="320">
        <v>146.3</v>
      </c>
      <c r="D68" s="320">
        <v>139.9</v>
      </c>
      <c r="E68" s="320">
        <v>6.4</v>
      </c>
      <c r="F68" s="320">
        <v>20.1</v>
      </c>
      <c r="G68" s="320">
        <v>150.8</v>
      </c>
      <c r="H68" s="320">
        <v>144.5</v>
      </c>
      <c r="I68" s="320">
        <v>6.3</v>
      </c>
      <c r="J68" s="320">
        <v>20.1</v>
      </c>
      <c r="K68" s="320">
        <v>170</v>
      </c>
      <c r="L68" s="320">
        <v>159.9</v>
      </c>
      <c r="M68" s="320">
        <v>10.1</v>
      </c>
      <c r="N68" s="320">
        <v>20.2</v>
      </c>
      <c r="O68" s="320">
        <v>160.3</v>
      </c>
      <c r="P68" s="320">
        <v>153.1</v>
      </c>
      <c r="Q68" s="320">
        <v>7.2</v>
      </c>
      <c r="R68" s="320">
        <v>22.5</v>
      </c>
      <c r="S68" s="320">
        <v>162.3</v>
      </c>
      <c r="T68" s="320">
        <v>155.7</v>
      </c>
      <c r="U68" s="320">
        <v>6.6</v>
      </c>
      <c r="V68" s="400">
        <v>20.7</v>
      </c>
      <c r="W68" s="320">
        <v>163.4</v>
      </c>
      <c r="X68" s="400">
        <v>156.5</v>
      </c>
      <c r="Y68" s="400">
        <v>6.9</v>
      </c>
      <c r="Z68" s="320">
        <v>19.4</v>
      </c>
      <c r="AA68" s="320">
        <v>151.5</v>
      </c>
      <c r="AB68" s="320">
        <v>151</v>
      </c>
      <c r="AC68" s="320">
        <v>0.5</v>
      </c>
      <c r="AD68" s="320">
        <v>20.4</v>
      </c>
      <c r="AE68" s="320">
        <v>174.8</v>
      </c>
      <c r="AF68" s="320">
        <v>155.5</v>
      </c>
      <c r="AG68" s="320">
        <v>19.3</v>
      </c>
    </row>
    <row r="69" spans="1:33" ht="18.75" customHeight="1">
      <c r="A69" s="4" t="s">
        <v>418</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row>
  </sheetData>
  <sheetProtection/>
  <mergeCells count="43">
    <mergeCell ref="A3:AG3"/>
    <mergeCell ref="A4:B4"/>
    <mergeCell ref="N5:AG5"/>
    <mergeCell ref="AB7:AB9"/>
    <mergeCell ref="AC7:AC9"/>
    <mergeCell ref="Z7:Z9"/>
    <mergeCell ref="AA7:AA9"/>
    <mergeCell ref="R7:R9"/>
    <mergeCell ref="S7:S9"/>
    <mergeCell ref="V7:V9"/>
    <mergeCell ref="W7:W9"/>
    <mergeCell ref="T7:T9"/>
    <mergeCell ref="U7:U9"/>
    <mergeCell ref="B5:E6"/>
    <mergeCell ref="F5:I6"/>
    <mergeCell ref="J5:M6"/>
    <mergeCell ref="AD7:AD9"/>
    <mergeCell ref="B7:B9"/>
    <mergeCell ref="C7:C9"/>
    <mergeCell ref="D7:D9"/>
    <mergeCell ref="E7:E9"/>
    <mergeCell ref="H7:H9"/>
    <mergeCell ref="I7:I9"/>
    <mergeCell ref="AG7:AG9"/>
    <mergeCell ref="N6:Q6"/>
    <mergeCell ref="R6:U6"/>
    <mergeCell ref="V6:Y6"/>
    <mergeCell ref="Z6:AC6"/>
    <mergeCell ref="AD6:AG6"/>
    <mergeCell ref="N7:N9"/>
    <mergeCell ref="Q7:Q9"/>
    <mergeCell ref="X7:X9"/>
    <mergeCell ref="Y7:Y9"/>
    <mergeCell ref="O7:O9"/>
    <mergeCell ref="P7:P9"/>
    <mergeCell ref="F7:F9"/>
    <mergeCell ref="G7:G9"/>
    <mergeCell ref="AE7:AE9"/>
    <mergeCell ref="AF7:AF9"/>
    <mergeCell ref="J7:J9"/>
    <mergeCell ref="K7:K9"/>
    <mergeCell ref="L7:L9"/>
    <mergeCell ref="M7:M9"/>
  </mergeCells>
  <printOptions horizontalCentered="1" verticalCentered="1"/>
  <pageMargins left="0.5118110236220472" right="0.31496062992125984" top="0.15748031496062992" bottom="0.15748031496062992" header="0" footer="0"/>
  <pageSetup horizontalDpi="600" verticalDpi="600" orientation="landscape" paperSize="8"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石川県統計課</dc:creator>
  <cp:keywords/>
  <dc:description/>
  <cp:lastModifiedBy>yutaka-k</cp:lastModifiedBy>
  <cp:lastPrinted>2013-05-16T00:42:53Z</cp:lastPrinted>
  <dcterms:created xsi:type="dcterms:W3CDTF">1997-12-02T06:59:26Z</dcterms:created>
  <dcterms:modified xsi:type="dcterms:W3CDTF">2013-05-16T00:43:14Z</dcterms:modified>
  <cp:category/>
  <cp:version/>
  <cp:contentType/>
  <cp:contentStatus/>
</cp:coreProperties>
</file>