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795" windowWidth="9690" windowHeight="5670" activeTab="3"/>
  </bookViews>
  <sheets>
    <sheet name="194" sheetId="1" r:id="rId1"/>
    <sheet name="196" sheetId="2" r:id="rId2"/>
    <sheet name="198" sheetId="3" r:id="rId3"/>
    <sheet name="200" sheetId="4" r:id="rId4"/>
  </sheets>
  <definedNames>
    <definedName name="_xlnm.Print_Area" localSheetId="0">'194'!$A$1:$U$52</definedName>
    <definedName name="_xlnm.Print_Area" localSheetId="1">'196'!$A$1:$S$45</definedName>
    <definedName name="_xlnm.Print_Area" localSheetId="2">'198'!$A$1:$T$44</definedName>
    <definedName name="_xlnm.Print_Area" localSheetId="3">'200'!$A$1:$P$45</definedName>
  </definedNames>
  <calcPr fullCalcOnLoad="1"/>
</workbook>
</file>

<file path=xl/sharedStrings.xml><?xml version="1.0" encoding="utf-8"?>
<sst xmlns="http://schemas.openxmlformats.org/spreadsheetml/2006/main" count="446" uniqueCount="265">
  <si>
    <t>(単位：㎡、万円)</t>
  </si>
  <si>
    <t>年次及び月次</t>
  </si>
  <si>
    <t>国</t>
  </si>
  <si>
    <t>県、市 町 村</t>
  </si>
  <si>
    <t>そ の 他（法人・個人）</t>
  </si>
  <si>
    <t>鉄骨鉄筋・鉄筋ｺﾝｸﾘｰﾄ造</t>
  </si>
  <si>
    <t>鉄　　骨　　造</t>
  </si>
  <si>
    <t>そ　　の　　他</t>
  </si>
  <si>
    <t>工 事 費</t>
  </si>
  <si>
    <t xml:space="preserve">１０５　 着 工 建 築 物 面 積 及 び 工 事 費 </t>
  </si>
  <si>
    <t>（１）　建　　築　　主　　別　　面　　積　　及　　び　　工　　事　　費</t>
  </si>
  <si>
    <r>
      <t xml:space="preserve">       </t>
    </r>
    <r>
      <rPr>
        <sz val="12"/>
        <rFont val="ＭＳ 明朝"/>
        <family val="1"/>
      </rPr>
      <t xml:space="preserve"> </t>
    </r>
    <r>
      <rPr>
        <sz val="12"/>
        <rFont val="ＭＳ 明朝"/>
        <family val="1"/>
      </rPr>
      <t>２</t>
    </r>
  </si>
  <si>
    <r>
      <t xml:space="preserve">       </t>
    </r>
    <r>
      <rPr>
        <sz val="12"/>
        <rFont val="ＭＳ 明朝"/>
        <family val="1"/>
      </rPr>
      <t xml:space="preserve"> </t>
    </r>
    <r>
      <rPr>
        <sz val="12"/>
        <rFont val="ＭＳ 明朝"/>
        <family val="1"/>
      </rPr>
      <t>３</t>
    </r>
  </si>
  <si>
    <r>
      <t xml:space="preserve">       </t>
    </r>
    <r>
      <rPr>
        <sz val="12"/>
        <rFont val="ＭＳ 明朝"/>
        <family val="1"/>
      </rPr>
      <t xml:space="preserve"> </t>
    </r>
    <r>
      <rPr>
        <sz val="12"/>
        <rFont val="ＭＳ 明朝"/>
        <family val="1"/>
      </rPr>
      <t>４</t>
    </r>
  </si>
  <si>
    <r>
      <t xml:space="preserve">       </t>
    </r>
    <r>
      <rPr>
        <sz val="12"/>
        <rFont val="ＭＳ 明朝"/>
        <family val="1"/>
      </rPr>
      <t xml:space="preserve"> </t>
    </r>
    <r>
      <rPr>
        <sz val="12"/>
        <rFont val="ＭＳ 明朝"/>
        <family val="1"/>
      </rPr>
      <t>５</t>
    </r>
  </si>
  <si>
    <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</si>
  <si>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７</t>
    </r>
  </si>
  <si>
    <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</si>
  <si>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９</t>
    </r>
  </si>
  <si>
    <r>
      <t xml:space="preserve">       </t>
    </r>
    <r>
      <rPr>
        <sz val="12"/>
        <rFont val="ＭＳ 明朝"/>
        <family val="1"/>
      </rPr>
      <t xml:space="preserve"> </t>
    </r>
    <r>
      <rPr>
        <sz val="12"/>
        <rFont val="ＭＳ 明朝"/>
        <family val="1"/>
      </rPr>
      <t>10</t>
    </r>
  </si>
  <si>
    <r>
      <t xml:space="preserve">       </t>
    </r>
    <r>
      <rPr>
        <sz val="12"/>
        <rFont val="ＭＳ 明朝"/>
        <family val="1"/>
      </rPr>
      <t xml:space="preserve"> </t>
    </r>
    <r>
      <rPr>
        <sz val="12"/>
        <rFont val="ＭＳ 明朝"/>
        <family val="1"/>
      </rPr>
      <t>11</t>
    </r>
  </si>
  <si>
    <r>
      <t xml:space="preserve">       </t>
    </r>
    <r>
      <rPr>
        <sz val="12"/>
        <rFont val="ＭＳ 明朝"/>
        <family val="1"/>
      </rPr>
      <t xml:space="preserve"> </t>
    </r>
    <r>
      <rPr>
        <sz val="12"/>
        <rFont val="ＭＳ 明朝"/>
        <family val="1"/>
      </rPr>
      <t>12</t>
    </r>
  </si>
  <si>
    <t>資料　建設省建設経済局「建築動態統計」（参考　月刊建設統計月報）</t>
  </si>
  <si>
    <r>
      <t>床 面</t>
    </r>
    <r>
      <rPr>
        <sz val="12"/>
        <rFont val="ＭＳ 明朝"/>
        <family val="1"/>
      </rPr>
      <t xml:space="preserve"> </t>
    </r>
    <r>
      <rPr>
        <sz val="12"/>
        <rFont val="ＭＳ 明朝"/>
        <family val="1"/>
      </rPr>
      <t>積</t>
    </r>
  </si>
  <si>
    <t>総　　　　　計</t>
  </si>
  <si>
    <r>
      <t xml:space="preserve">    </t>
    </r>
    <r>
      <rPr>
        <sz val="12"/>
        <rFont val="ＭＳ 明朝"/>
        <family val="1"/>
      </rPr>
      <t xml:space="preserve">   ９</t>
    </r>
  </si>
  <si>
    <r>
      <t xml:space="preserve">    </t>
    </r>
    <r>
      <rPr>
        <sz val="12"/>
        <rFont val="ＭＳ 明朝"/>
        <family val="1"/>
      </rPr>
      <t xml:space="preserve">   10</t>
    </r>
  </si>
  <si>
    <r>
      <t>平成1</t>
    </r>
    <r>
      <rPr>
        <sz val="12"/>
        <rFont val="ＭＳ 明朝"/>
        <family val="1"/>
      </rPr>
      <t>1</t>
    </r>
    <r>
      <rPr>
        <sz val="12"/>
        <rFont val="ＭＳ 明朝"/>
        <family val="1"/>
      </rPr>
      <t>年１月</t>
    </r>
  </si>
  <si>
    <r>
      <t>床 面</t>
    </r>
    <r>
      <rPr>
        <sz val="12"/>
        <rFont val="ＭＳ 明朝"/>
        <family val="1"/>
      </rPr>
      <t xml:space="preserve"> </t>
    </r>
    <r>
      <rPr>
        <sz val="12"/>
        <rFont val="ＭＳ 明朝"/>
        <family val="1"/>
      </rPr>
      <t>積</t>
    </r>
  </si>
  <si>
    <t>工 事 費</t>
  </si>
  <si>
    <t>平 成 ７ 年</t>
  </si>
  <si>
    <r>
      <t>平成1</t>
    </r>
    <r>
      <rPr>
        <sz val="12"/>
        <rFont val="ＭＳ 明朝"/>
        <family val="1"/>
      </rPr>
      <t>1</t>
    </r>
    <r>
      <rPr>
        <sz val="12"/>
        <rFont val="ＭＳ 明朝"/>
        <family val="1"/>
      </rPr>
      <t>年１月</t>
    </r>
  </si>
  <si>
    <r>
      <t xml:space="preserve">       </t>
    </r>
    <r>
      <rPr>
        <sz val="12"/>
        <rFont val="ＭＳ 明朝"/>
        <family val="1"/>
      </rPr>
      <t xml:space="preserve"> </t>
    </r>
    <r>
      <rPr>
        <sz val="12"/>
        <rFont val="ＭＳ 明朝"/>
        <family val="1"/>
      </rPr>
      <t>２</t>
    </r>
  </si>
  <si>
    <r>
      <t xml:space="preserve">       </t>
    </r>
    <r>
      <rPr>
        <sz val="12"/>
        <rFont val="ＭＳ 明朝"/>
        <family val="1"/>
      </rPr>
      <t xml:space="preserve"> </t>
    </r>
    <r>
      <rPr>
        <sz val="12"/>
        <rFont val="ＭＳ 明朝"/>
        <family val="1"/>
      </rPr>
      <t>３</t>
    </r>
  </si>
  <si>
    <r>
      <t xml:space="preserve">       </t>
    </r>
    <r>
      <rPr>
        <sz val="12"/>
        <rFont val="ＭＳ 明朝"/>
        <family val="1"/>
      </rPr>
      <t xml:space="preserve"> </t>
    </r>
    <r>
      <rPr>
        <sz val="12"/>
        <rFont val="ＭＳ 明朝"/>
        <family val="1"/>
      </rPr>
      <t>４</t>
    </r>
  </si>
  <si>
    <r>
      <t xml:space="preserve">       </t>
    </r>
    <r>
      <rPr>
        <sz val="12"/>
        <rFont val="ＭＳ 明朝"/>
        <family val="1"/>
      </rPr>
      <t xml:space="preserve"> </t>
    </r>
    <r>
      <rPr>
        <sz val="12"/>
        <rFont val="ＭＳ 明朝"/>
        <family val="1"/>
      </rPr>
      <t>５</t>
    </r>
  </si>
  <si>
    <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</si>
  <si>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７</t>
    </r>
  </si>
  <si>
    <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</si>
  <si>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９</t>
    </r>
  </si>
  <si>
    <r>
      <t xml:space="preserve">       </t>
    </r>
    <r>
      <rPr>
        <sz val="12"/>
        <rFont val="ＭＳ 明朝"/>
        <family val="1"/>
      </rPr>
      <t xml:space="preserve"> </t>
    </r>
    <r>
      <rPr>
        <sz val="12"/>
        <rFont val="ＭＳ 明朝"/>
        <family val="1"/>
      </rPr>
      <t>10</t>
    </r>
  </si>
  <si>
    <r>
      <t xml:space="preserve">       </t>
    </r>
    <r>
      <rPr>
        <sz val="12"/>
        <rFont val="ＭＳ 明朝"/>
        <family val="1"/>
      </rPr>
      <t xml:space="preserve"> </t>
    </r>
    <r>
      <rPr>
        <sz val="12"/>
        <rFont val="ＭＳ 明朝"/>
        <family val="1"/>
      </rPr>
      <t>11</t>
    </r>
  </si>
  <si>
    <r>
      <t xml:space="preserve">       </t>
    </r>
    <r>
      <rPr>
        <sz val="12"/>
        <rFont val="ＭＳ 明朝"/>
        <family val="1"/>
      </rPr>
      <t xml:space="preserve"> </t>
    </r>
    <r>
      <rPr>
        <sz val="12"/>
        <rFont val="ＭＳ 明朝"/>
        <family val="1"/>
      </rPr>
      <t>12</t>
    </r>
  </si>
  <si>
    <t>資料　建設省建設経済局「建築動態統計」（参考　月刊建設統計月報）</t>
  </si>
  <si>
    <t xml:space="preserve">１０５　 着 工 建 築 物 面 積 及 び 工 事 費（つづき） </t>
  </si>
  <si>
    <t>（２）　構　　造　　別　　面　　積　　及　　び　　工　　事　　費</t>
  </si>
  <si>
    <t>木　　　　　造</t>
  </si>
  <si>
    <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</si>
  <si>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９</t>
    </r>
  </si>
  <si>
    <t xml:space="preserve">       10</t>
  </si>
  <si>
    <t>平成７年</t>
  </si>
  <si>
    <r>
      <t xml:space="preserve">  </t>
    </r>
    <r>
      <rPr>
        <sz val="12"/>
        <rFont val="ＭＳ 明朝"/>
        <family val="1"/>
      </rPr>
      <t xml:space="preserve">  </t>
    </r>
    <r>
      <rPr>
        <sz val="12"/>
        <rFont val="ＭＳ 明朝"/>
        <family val="1"/>
      </rPr>
      <t xml:space="preserve"> </t>
    </r>
    <r>
      <rPr>
        <sz val="12"/>
        <rFont val="ＭＳ 明朝"/>
        <family val="1"/>
      </rPr>
      <t xml:space="preserve">  ８</t>
    </r>
  </si>
  <si>
    <t>注　 「建築主別」のうち「国」には国の出先機関が含まれるが、国の機関でも金融公庫などは「その他（法人・個人）」に含まれる。</t>
  </si>
  <si>
    <t xml:space="preserve">      11</t>
  </si>
  <si>
    <t>―</t>
  </si>
  <si>
    <r>
      <t>1</t>
    </r>
    <r>
      <rPr>
        <sz val="12"/>
        <rFont val="ＭＳ 明朝"/>
        <family val="1"/>
      </rPr>
      <t>94  建築及び住宅</t>
    </r>
  </si>
  <si>
    <t>資料　建設省建設経済局「建築動態統計」（参考　月刊建設統計月報）</t>
  </si>
  <si>
    <t>―</t>
  </si>
  <si>
    <r>
      <t xml:space="preserve">   </t>
    </r>
    <r>
      <rPr>
        <sz val="12"/>
        <rFont val="ＭＳ 明朝"/>
        <family val="1"/>
      </rPr>
      <t xml:space="preserve">     </t>
    </r>
    <r>
      <rPr>
        <sz val="12"/>
        <rFont val="ＭＳ 明朝"/>
        <family val="1"/>
      </rPr>
      <t>12</t>
    </r>
  </si>
  <si>
    <r>
      <t xml:space="preserve">   </t>
    </r>
    <r>
      <rPr>
        <sz val="12"/>
        <rFont val="ＭＳ 明朝"/>
        <family val="1"/>
      </rPr>
      <t xml:space="preserve">     </t>
    </r>
    <r>
      <rPr>
        <sz val="12"/>
        <rFont val="ＭＳ 明朝"/>
        <family val="1"/>
      </rPr>
      <t>11</t>
    </r>
  </si>
  <si>
    <r>
      <t xml:space="preserve">   </t>
    </r>
    <r>
      <rPr>
        <sz val="12"/>
        <rFont val="ＭＳ 明朝"/>
        <family val="1"/>
      </rPr>
      <t xml:space="preserve">     </t>
    </r>
    <r>
      <rPr>
        <sz val="12"/>
        <rFont val="ＭＳ 明朝"/>
        <family val="1"/>
      </rPr>
      <t>10</t>
    </r>
  </si>
  <si>
    <r>
      <t xml:space="preserve">        </t>
    </r>
    <r>
      <rPr>
        <sz val="12"/>
        <rFont val="ＭＳ 明朝"/>
        <family val="1"/>
      </rPr>
      <t>９</t>
    </r>
  </si>
  <si>
    <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</si>
  <si>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７</t>
    </r>
  </si>
  <si>
    <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</si>
  <si>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５</t>
    </r>
  </si>
  <si>
    <r>
      <t xml:space="preserve">   </t>
    </r>
    <r>
      <rPr>
        <sz val="12"/>
        <rFont val="ＭＳ 明朝"/>
        <family val="1"/>
      </rPr>
      <t xml:space="preserve">     </t>
    </r>
    <r>
      <rPr>
        <sz val="12"/>
        <rFont val="ＭＳ 明朝"/>
        <family val="1"/>
      </rPr>
      <t>４</t>
    </r>
  </si>
  <si>
    <r>
      <t xml:space="preserve">  </t>
    </r>
    <r>
      <rPr>
        <sz val="12"/>
        <rFont val="ＭＳ 明朝"/>
        <family val="1"/>
      </rPr>
      <t xml:space="preserve">      </t>
    </r>
    <r>
      <rPr>
        <sz val="12"/>
        <rFont val="ＭＳ 明朝"/>
        <family val="1"/>
      </rPr>
      <t>３</t>
    </r>
  </si>
  <si>
    <r>
      <t xml:space="preserve">  </t>
    </r>
    <r>
      <rPr>
        <sz val="12"/>
        <rFont val="ＭＳ 明朝"/>
        <family val="1"/>
      </rPr>
      <t xml:space="preserve">      </t>
    </r>
    <r>
      <rPr>
        <sz val="12"/>
        <rFont val="ＭＳ 明朝"/>
        <family val="1"/>
      </rPr>
      <t>２</t>
    </r>
  </si>
  <si>
    <r>
      <t>平成1</t>
    </r>
    <r>
      <rPr>
        <sz val="12"/>
        <rFont val="ＭＳ 明朝"/>
        <family val="1"/>
      </rPr>
      <t>1</t>
    </r>
    <r>
      <rPr>
        <sz val="12"/>
        <rFont val="ＭＳ 明朝"/>
        <family val="1"/>
      </rPr>
      <t>年１月</t>
    </r>
  </si>
  <si>
    <t xml:space="preserve">      11</t>
  </si>
  <si>
    <t xml:space="preserve">       10</t>
  </si>
  <si>
    <t xml:space="preserve">       ９</t>
  </si>
  <si>
    <r>
      <t>　　</t>
    </r>
    <r>
      <rPr>
        <sz val="12"/>
        <rFont val="ＭＳ 明朝"/>
        <family val="1"/>
      </rPr>
      <t xml:space="preserve"> </t>
    </r>
    <r>
      <rPr>
        <sz val="12"/>
        <rFont val="ＭＳ 明朝"/>
        <family val="1"/>
      </rPr>
      <t>　８</t>
    </r>
  </si>
  <si>
    <t>平成 ７年</t>
  </si>
  <si>
    <t>工 事 費</t>
  </si>
  <si>
    <t>他に分類されない建築物</t>
  </si>
  <si>
    <t>公務文教用建築物</t>
  </si>
  <si>
    <t>サービス業用建築物</t>
  </si>
  <si>
    <t>商業用建築物</t>
  </si>
  <si>
    <t>公益事業用建築物</t>
  </si>
  <si>
    <t>鉱工業用建築物</t>
  </si>
  <si>
    <t>農林水産業用建築物</t>
  </si>
  <si>
    <t>居住産業併用建築物</t>
  </si>
  <si>
    <t>居住専用建築物</t>
  </si>
  <si>
    <t>年次及び月次</t>
  </si>
  <si>
    <t>１０６　用　途　別　面　積　及　び　工　事　費</t>
  </si>
  <si>
    <t>１７　　建　　　　築　　　　及　　　　び　　　　住　　　　宅</t>
  </si>
  <si>
    <r>
      <t>建築及び住宅　1</t>
    </r>
    <r>
      <rPr>
        <sz val="12"/>
        <rFont val="ＭＳ 明朝"/>
        <family val="1"/>
      </rPr>
      <t>95</t>
    </r>
  </si>
  <si>
    <t>196  建築及び住宅</t>
  </si>
  <si>
    <t>注　「住宅」とは家計を共にするものが独立して居住することができるように設備された一棟もしくは数棟の建築物または区画された一部をいう。</t>
  </si>
  <si>
    <t>―</t>
  </si>
  <si>
    <r>
      <t xml:space="preserve">       </t>
    </r>
    <r>
      <rPr>
        <sz val="12"/>
        <rFont val="ＭＳ 明朝"/>
        <family val="1"/>
      </rPr>
      <t xml:space="preserve"> </t>
    </r>
    <r>
      <rPr>
        <sz val="12"/>
        <rFont val="ＭＳ 明朝"/>
        <family val="1"/>
      </rPr>
      <t>９</t>
    </r>
  </si>
  <si>
    <r>
      <t>床 面</t>
    </r>
    <r>
      <rPr>
        <sz val="12"/>
        <rFont val="ＭＳ 明朝"/>
        <family val="1"/>
      </rPr>
      <t xml:space="preserve"> </t>
    </r>
    <r>
      <rPr>
        <sz val="12"/>
        <rFont val="ＭＳ 明朝"/>
        <family val="1"/>
      </rPr>
      <t>積</t>
    </r>
  </si>
  <si>
    <t>戸　数</t>
  </si>
  <si>
    <t>戸　　数</t>
  </si>
  <si>
    <r>
      <t xml:space="preserve">戸 </t>
    </r>
    <r>
      <rPr>
        <sz val="12"/>
        <rFont val="ＭＳ 明朝"/>
        <family val="1"/>
      </rPr>
      <t xml:space="preserve"> </t>
    </r>
    <r>
      <rPr>
        <sz val="12"/>
        <rFont val="ＭＳ 明朝"/>
        <family val="1"/>
      </rPr>
      <t>数</t>
    </r>
  </si>
  <si>
    <t>併　用　住　宅</t>
  </si>
  <si>
    <t>専　用　住　宅</t>
  </si>
  <si>
    <t>分　譲　住　宅</t>
  </si>
  <si>
    <t>給　与　住　宅</t>
  </si>
  <si>
    <t>貸　　　　　家</t>
  </si>
  <si>
    <t>持　　　　　家</t>
  </si>
  <si>
    <t>用　　　　　　　　　　途　　　　　　　　　　別</t>
  </si>
  <si>
    <t>利　　　　　　用　　　　　　関　　　　　　係　　　　　　別</t>
  </si>
  <si>
    <t>総　　　　　数</t>
  </si>
  <si>
    <t>(単位：面積　㎡）</t>
  </si>
  <si>
    <t>１０７　　利　用　関　係　別　、　用　途　別　着　工　新　設　住　宅　戸　数　及　び　面　積</t>
  </si>
  <si>
    <t>資料　総務庁統計局「国勢調査報告」</t>
  </si>
  <si>
    <t>世帯人員の割合(％)</t>
  </si>
  <si>
    <t>世帯数の割合(％)</t>
  </si>
  <si>
    <t>世 帯 人 員（人）</t>
  </si>
  <si>
    <t>世帯数</t>
  </si>
  <si>
    <t>間借世帯</t>
  </si>
  <si>
    <t>間借でない世帯</t>
  </si>
  <si>
    <t>計</t>
  </si>
  <si>
    <t>非住宅に住む世帯</t>
  </si>
  <si>
    <t>住　　　　　　　　宅</t>
  </si>
  <si>
    <t>総　　　数</t>
  </si>
  <si>
    <r>
      <t>（１）　　一　般　世　帯　居　住　状　態　（平成７年1</t>
    </r>
    <r>
      <rPr>
        <sz val="12"/>
        <rFont val="ＭＳ 明朝"/>
        <family val="1"/>
      </rPr>
      <t>0</t>
    </r>
    <r>
      <rPr>
        <sz val="12"/>
        <rFont val="ＭＳ 明朝"/>
        <family val="1"/>
      </rPr>
      <t>月１日現在）</t>
    </r>
  </si>
  <si>
    <t>１０８　　　居　　　住　　　状　　　況</t>
  </si>
  <si>
    <t>１世帯当たり人員（人）</t>
  </si>
  <si>
    <t>１世帯当たり人員（人）</t>
  </si>
  <si>
    <t>項　　　　　　　目</t>
  </si>
  <si>
    <t>項　　　　　　　目</t>
  </si>
  <si>
    <r>
      <t>１　人　当　た　り　　延 べ</t>
    </r>
    <r>
      <rPr>
        <sz val="12"/>
        <rFont val="ＭＳ 明朝"/>
        <family val="1"/>
      </rPr>
      <t xml:space="preserve"> </t>
    </r>
    <r>
      <rPr>
        <sz val="12"/>
        <rFont val="ＭＳ 明朝"/>
        <family val="1"/>
      </rPr>
      <t>面</t>
    </r>
    <r>
      <rPr>
        <sz val="12"/>
        <rFont val="ＭＳ 明朝"/>
        <family val="1"/>
      </rPr>
      <t xml:space="preserve"> </t>
    </r>
    <r>
      <rPr>
        <sz val="12"/>
        <rFont val="ＭＳ 明朝"/>
        <family val="1"/>
      </rPr>
      <t>積</t>
    </r>
    <r>
      <rPr>
        <sz val="12"/>
        <rFont val="ＭＳ 明朝"/>
        <family val="1"/>
      </rPr>
      <t xml:space="preserve"> </t>
    </r>
    <r>
      <rPr>
        <sz val="12"/>
        <rFont val="ＭＳ 明朝"/>
        <family val="1"/>
      </rPr>
      <t>（㎡）</t>
    </r>
  </si>
  <si>
    <t>世 帯 人 員（人）</t>
  </si>
  <si>
    <t>世　   帯   　数</t>
  </si>
  <si>
    <t>民　　営</t>
  </si>
  <si>
    <t>公団・公社</t>
  </si>
  <si>
    <t>公　　営</t>
  </si>
  <si>
    <t>間　　借</t>
  </si>
  <si>
    <t>給与住宅</t>
  </si>
  <si>
    <t>借　　　　　　　　家</t>
  </si>
  <si>
    <t>持　　家</t>
  </si>
  <si>
    <t>寄 宿 舎   そ の 他</t>
  </si>
  <si>
    <t>住　　　　　　　　　　　　　　　　　　　宅</t>
  </si>
  <si>
    <t>総　　数</t>
  </si>
  <si>
    <t>項　　　　　目</t>
  </si>
  <si>
    <r>
      <t>（２）　一般世帯住宅種類及び所有関係別世帯数、世帯人員（平成７年1</t>
    </r>
    <r>
      <rPr>
        <sz val="12"/>
        <rFont val="ＭＳ 明朝"/>
        <family val="1"/>
      </rPr>
      <t>0</t>
    </r>
    <r>
      <rPr>
        <sz val="12"/>
        <rFont val="ＭＳ 明朝"/>
        <family val="1"/>
      </rPr>
      <t>月１日現在）</t>
    </r>
  </si>
  <si>
    <t>１０８　　居　　　　　住　　　　　状　　　　　況（つづき）</t>
  </si>
  <si>
    <t>建築及び住宅　197</t>
  </si>
  <si>
    <t>198  建築及び住宅</t>
  </si>
  <si>
    <t>資料　総務庁統計局「住宅・土地統計調査報告」</t>
  </si>
  <si>
    <t>そ の 他</t>
  </si>
  <si>
    <t>共同住宅</t>
  </si>
  <si>
    <t>長 屋 建</t>
  </si>
  <si>
    <t>一 戸 建</t>
  </si>
  <si>
    <t>総数</t>
  </si>
  <si>
    <t>割　　合（％）</t>
  </si>
  <si>
    <t>住 宅 数（戸）</t>
  </si>
  <si>
    <t>そ　の　他</t>
  </si>
  <si>
    <t>鉄骨・鉄筋　　　ｺﾝｸﾘｰﾄ造</t>
  </si>
  <si>
    <t>ブロック造</t>
  </si>
  <si>
    <t>防火木造</t>
  </si>
  <si>
    <t>木　　　造</t>
  </si>
  <si>
    <t>建 　て　 方</t>
  </si>
  <si>
    <r>
      <t>（３）　建　て　方　構　造　別　住　宅　数（平成</t>
    </r>
    <r>
      <rPr>
        <sz val="12"/>
        <rFont val="ＭＳ 明朝"/>
        <family val="1"/>
      </rPr>
      <t>10</t>
    </r>
    <r>
      <rPr>
        <sz val="12"/>
        <rFont val="ＭＳ 明朝"/>
        <family val="1"/>
      </rPr>
      <t>年1</t>
    </r>
    <r>
      <rPr>
        <sz val="12"/>
        <rFont val="ＭＳ 明朝"/>
        <family val="1"/>
      </rPr>
      <t>0</t>
    </r>
    <r>
      <rPr>
        <sz val="12"/>
        <rFont val="ＭＳ 明朝"/>
        <family val="1"/>
      </rPr>
      <t>月１日現在）</t>
    </r>
  </si>
  <si>
    <t>１０８　　居　　　住　　　状　　　況　（つづき）</t>
  </si>
  <si>
    <t>平成  5～10</t>
  </si>
  <si>
    <r>
      <t>　</t>
    </r>
    <r>
      <rPr>
        <sz val="12"/>
        <rFont val="ＭＳ 明朝"/>
        <family val="1"/>
      </rPr>
      <t xml:space="preserve"> </t>
    </r>
    <r>
      <rPr>
        <sz val="12"/>
        <rFont val="ＭＳ 明朝"/>
        <family val="1"/>
      </rPr>
      <t>　</t>
    </r>
    <r>
      <rPr>
        <sz val="12"/>
        <rFont val="ＭＳ 明朝"/>
        <family val="1"/>
      </rPr>
      <t>63</t>
    </r>
    <r>
      <rPr>
        <sz val="12"/>
        <rFont val="ＭＳ 明朝"/>
        <family val="1"/>
      </rPr>
      <t>～平成</t>
    </r>
    <r>
      <rPr>
        <sz val="12"/>
        <rFont val="ＭＳ 明朝"/>
        <family val="1"/>
      </rPr>
      <t>5</t>
    </r>
  </si>
  <si>
    <r>
      <t>　</t>
    </r>
    <r>
      <rPr>
        <sz val="12"/>
        <rFont val="ＭＳ 明朝"/>
        <family val="1"/>
      </rPr>
      <t xml:space="preserve"> </t>
    </r>
    <r>
      <rPr>
        <sz val="12"/>
        <rFont val="ＭＳ 明朝"/>
        <family val="1"/>
      </rPr>
      <t>　5</t>
    </r>
    <r>
      <rPr>
        <sz val="12"/>
        <rFont val="ＭＳ 明朝"/>
        <family val="1"/>
      </rPr>
      <t>8</t>
    </r>
    <r>
      <rPr>
        <sz val="12"/>
        <rFont val="ＭＳ 明朝"/>
        <family val="1"/>
      </rPr>
      <t>～</t>
    </r>
    <r>
      <rPr>
        <sz val="12"/>
        <rFont val="ＭＳ 明朝"/>
        <family val="1"/>
      </rPr>
      <t>63</t>
    </r>
  </si>
  <si>
    <r>
      <t>　</t>
    </r>
    <r>
      <rPr>
        <sz val="12"/>
        <rFont val="ＭＳ 明朝"/>
        <family val="1"/>
      </rPr>
      <t xml:space="preserve"> </t>
    </r>
    <r>
      <rPr>
        <sz val="12"/>
        <rFont val="ＭＳ 明朝"/>
        <family val="1"/>
      </rPr>
      <t>　</t>
    </r>
    <r>
      <rPr>
        <sz val="12"/>
        <rFont val="ＭＳ 明朝"/>
        <family val="1"/>
      </rPr>
      <t>53</t>
    </r>
    <r>
      <rPr>
        <sz val="12"/>
        <rFont val="ＭＳ 明朝"/>
        <family val="1"/>
      </rPr>
      <t>～5</t>
    </r>
    <r>
      <rPr>
        <sz val="12"/>
        <rFont val="ＭＳ 明朝"/>
        <family val="1"/>
      </rPr>
      <t>8</t>
    </r>
  </si>
  <si>
    <r>
      <t>昭和</t>
    </r>
    <r>
      <rPr>
        <sz val="12"/>
        <rFont val="ＭＳ 明朝"/>
        <family val="1"/>
      </rPr>
      <t>4</t>
    </r>
    <r>
      <rPr>
        <sz val="12"/>
        <rFont val="ＭＳ 明朝"/>
        <family val="1"/>
      </rPr>
      <t>8</t>
    </r>
    <r>
      <rPr>
        <sz val="12"/>
        <rFont val="ＭＳ 明朝"/>
        <family val="1"/>
      </rPr>
      <t>～</t>
    </r>
    <r>
      <rPr>
        <sz val="12"/>
        <rFont val="ＭＳ 明朝"/>
        <family val="1"/>
      </rPr>
      <t>53</t>
    </r>
    <r>
      <rPr>
        <sz val="12"/>
        <rFont val="ＭＳ 明朝"/>
        <family val="1"/>
      </rPr>
      <t>年</t>
    </r>
  </si>
  <si>
    <t>平成　5～10</t>
  </si>
  <si>
    <r>
      <t>　　</t>
    </r>
    <r>
      <rPr>
        <sz val="12"/>
        <rFont val="ＭＳ 明朝"/>
        <family val="1"/>
      </rPr>
      <t xml:space="preserve"> 63</t>
    </r>
    <r>
      <rPr>
        <sz val="12"/>
        <rFont val="ＭＳ 明朝"/>
        <family val="1"/>
      </rPr>
      <t>～平成</t>
    </r>
    <r>
      <rPr>
        <sz val="12"/>
        <rFont val="ＭＳ 明朝"/>
        <family val="1"/>
      </rPr>
      <t>5</t>
    </r>
  </si>
  <si>
    <t>平 成　５　年</t>
  </si>
  <si>
    <r>
      <t xml:space="preserve">     </t>
    </r>
    <r>
      <rPr>
        <sz val="12"/>
        <rFont val="ＭＳ 明朝"/>
        <family val="1"/>
      </rPr>
      <t xml:space="preserve">   63</t>
    </r>
  </si>
  <si>
    <r>
      <t xml:space="preserve">      </t>
    </r>
    <r>
      <rPr>
        <sz val="12"/>
        <rFont val="ＭＳ 明朝"/>
        <family val="1"/>
      </rPr>
      <t xml:space="preserve">  </t>
    </r>
    <r>
      <rPr>
        <sz val="12"/>
        <rFont val="ＭＳ 明朝"/>
        <family val="1"/>
      </rPr>
      <t>5</t>
    </r>
    <r>
      <rPr>
        <sz val="12"/>
        <rFont val="ＭＳ 明朝"/>
        <family val="1"/>
      </rPr>
      <t>8</t>
    </r>
  </si>
  <si>
    <r>
      <t>昭和5</t>
    </r>
    <r>
      <rPr>
        <sz val="12"/>
        <rFont val="ＭＳ 明朝"/>
        <family val="1"/>
      </rPr>
      <t>3</t>
    </r>
    <r>
      <rPr>
        <sz val="12"/>
        <rFont val="ＭＳ 明朝"/>
        <family val="1"/>
      </rPr>
      <t>年</t>
    </r>
  </si>
  <si>
    <r>
      <t xml:space="preserve">     </t>
    </r>
    <r>
      <rPr>
        <sz val="12"/>
        <rFont val="ＭＳ 明朝"/>
        <family val="1"/>
      </rPr>
      <t xml:space="preserve">   </t>
    </r>
    <r>
      <rPr>
        <sz val="12"/>
        <rFont val="ＭＳ 明朝"/>
        <family val="1"/>
      </rPr>
      <t>5</t>
    </r>
    <r>
      <rPr>
        <sz val="12"/>
        <rFont val="ＭＳ 明朝"/>
        <family val="1"/>
      </rPr>
      <t>8</t>
    </r>
  </si>
  <si>
    <r>
      <t>建 築</t>
    </r>
    <r>
      <rPr>
        <sz val="12"/>
        <rFont val="ＭＳ 明朝"/>
        <family val="1"/>
      </rPr>
      <t xml:space="preserve"> </t>
    </r>
    <r>
      <rPr>
        <sz val="12"/>
        <rFont val="ＭＳ 明朝"/>
        <family val="1"/>
      </rPr>
      <t>中</t>
    </r>
  </si>
  <si>
    <r>
      <t>空 き</t>
    </r>
    <r>
      <rPr>
        <sz val="12"/>
        <rFont val="ＭＳ 明朝"/>
        <family val="1"/>
      </rPr>
      <t xml:space="preserve"> </t>
    </r>
    <r>
      <rPr>
        <sz val="12"/>
        <rFont val="ＭＳ 明朝"/>
        <family val="1"/>
      </rPr>
      <t>家</t>
    </r>
  </si>
  <si>
    <t>一時現在者のみ</t>
  </si>
  <si>
    <t>総　　数</t>
  </si>
  <si>
    <t>同居世帯あり</t>
  </si>
  <si>
    <t>居　　住　　世　　帯　　な　　し</t>
  </si>
  <si>
    <t>居 住 世 帯 あ り</t>
  </si>
  <si>
    <t>総住宅数</t>
  </si>
  <si>
    <r>
      <t>（５）　居 住</t>
    </r>
    <r>
      <rPr>
        <sz val="12"/>
        <rFont val="ＭＳ 明朝"/>
        <family val="1"/>
      </rPr>
      <t xml:space="preserve"> </t>
    </r>
    <r>
      <rPr>
        <sz val="12"/>
        <rFont val="ＭＳ 明朝"/>
        <family val="1"/>
      </rPr>
      <t>世</t>
    </r>
    <r>
      <rPr>
        <sz val="12"/>
        <rFont val="ＭＳ 明朝"/>
        <family val="1"/>
      </rPr>
      <t xml:space="preserve"> </t>
    </r>
    <r>
      <rPr>
        <sz val="12"/>
        <rFont val="ＭＳ 明朝"/>
        <family val="1"/>
      </rPr>
      <t>帯</t>
    </r>
    <r>
      <rPr>
        <sz val="12"/>
        <rFont val="ＭＳ 明朝"/>
        <family val="1"/>
      </rPr>
      <t xml:space="preserve"> </t>
    </r>
    <r>
      <rPr>
        <sz val="12"/>
        <rFont val="ＭＳ 明朝"/>
        <family val="1"/>
      </rPr>
      <t>有</t>
    </r>
    <r>
      <rPr>
        <sz val="12"/>
        <rFont val="ＭＳ 明朝"/>
        <family val="1"/>
      </rPr>
      <t xml:space="preserve"> </t>
    </r>
    <r>
      <rPr>
        <sz val="12"/>
        <rFont val="ＭＳ 明朝"/>
        <family val="1"/>
      </rPr>
      <t>無 別</t>
    </r>
    <r>
      <rPr>
        <sz val="12"/>
        <rFont val="ＭＳ 明朝"/>
        <family val="1"/>
      </rPr>
      <t xml:space="preserve"> </t>
    </r>
    <r>
      <rPr>
        <sz val="12"/>
        <rFont val="ＭＳ 明朝"/>
        <family val="1"/>
      </rPr>
      <t>住</t>
    </r>
    <r>
      <rPr>
        <sz val="12"/>
        <rFont val="ＭＳ 明朝"/>
        <family val="1"/>
      </rPr>
      <t xml:space="preserve"> </t>
    </r>
    <r>
      <rPr>
        <sz val="12"/>
        <rFont val="ＭＳ 明朝"/>
        <family val="1"/>
      </rPr>
      <t>宅</t>
    </r>
    <r>
      <rPr>
        <sz val="12"/>
        <rFont val="ＭＳ 明朝"/>
        <family val="1"/>
      </rPr>
      <t xml:space="preserve"> </t>
    </r>
    <r>
      <rPr>
        <sz val="12"/>
        <rFont val="ＭＳ 明朝"/>
        <family val="1"/>
      </rPr>
      <t>数（各年</t>
    </r>
    <r>
      <rPr>
        <sz val="12"/>
        <rFont val="ＭＳ 明朝"/>
        <family val="1"/>
      </rPr>
      <t>10</t>
    </r>
    <r>
      <rPr>
        <sz val="12"/>
        <rFont val="ＭＳ 明朝"/>
        <family val="1"/>
      </rPr>
      <t>月１日現在）</t>
    </r>
  </si>
  <si>
    <t>１０８　　居　　　住　　　状　　　況　（つづき）</t>
  </si>
  <si>
    <t>実　　 数（戸）</t>
  </si>
  <si>
    <t>割　　 合（％）</t>
  </si>
  <si>
    <t>増 減 数（戸）</t>
  </si>
  <si>
    <t>増 減 数（％）</t>
  </si>
  <si>
    <t>年　　　　次</t>
  </si>
  <si>
    <t>資料　住宅金融公庫北陸支店</t>
  </si>
  <si>
    <t>11</t>
  </si>
  <si>
    <t>10</t>
  </si>
  <si>
    <t>９</t>
  </si>
  <si>
    <t>８</t>
  </si>
  <si>
    <t>金　　額</t>
  </si>
  <si>
    <t>戸　　数</t>
  </si>
  <si>
    <t>貸　　　　　付</t>
  </si>
  <si>
    <t>申　　　　　込</t>
  </si>
  <si>
    <t>年   　度</t>
  </si>
  <si>
    <t>（単位：金額　百万円）</t>
  </si>
  <si>
    <r>
      <t>平 成</t>
    </r>
    <r>
      <rPr>
        <sz val="12"/>
        <rFont val="ＭＳ 明朝"/>
        <family val="1"/>
      </rPr>
      <t xml:space="preserve"> </t>
    </r>
    <r>
      <rPr>
        <sz val="12"/>
        <rFont val="ＭＳ 明朝"/>
        <family val="1"/>
      </rPr>
      <t>７</t>
    </r>
    <r>
      <rPr>
        <sz val="12"/>
        <rFont val="ＭＳ 明朝"/>
        <family val="1"/>
      </rPr>
      <t xml:space="preserve"> </t>
    </r>
    <r>
      <rPr>
        <sz val="12"/>
        <rFont val="ＭＳ 明朝"/>
        <family val="1"/>
      </rPr>
      <t>年</t>
    </r>
    <r>
      <rPr>
        <sz val="12"/>
        <rFont val="ＭＳ 明朝"/>
        <family val="1"/>
      </rPr>
      <t xml:space="preserve"> </t>
    </r>
    <r>
      <rPr>
        <sz val="12"/>
        <rFont val="ＭＳ 明朝"/>
        <family val="1"/>
      </rPr>
      <t>度</t>
    </r>
  </si>
  <si>
    <t>１０８　居　　住　　状　　況（つづき）</t>
  </si>
  <si>
    <t>（６）　住　宅　金　融　公　庫　の　状　況　</t>
  </si>
  <si>
    <r>
      <t xml:space="preserve">注　 </t>
    </r>
    <r>
      <rPr>
        <sz val="12"/>
        <rFont val="ＭＳ 明朝"/>
        <family val="1"/>
      </rPr>
      <t xml:space="preserve"> </t>
    </r>
    <r>
      <rPr>
        <sz val="12"/>
        <rFont val="ＭＳ 明朝"/>
        <family val="1"/>
      </rPr>
      <t>総数には住宅の所有の関係「不詳」を含む。</t>
    </r>
  </si>
  <si>
    <t>給与住宅</t>
  </si>
  <si>
    <t>民営借家（設備共用）</t>
  </si>
  <si>
    <t>民営借家（設備専用）</t>
  </si>
  <si>
    <t>公団・公社の借家</t>
  </si>
  <si>
    <t>公営の借家</t>
  </si>
  <si>
    <t>借家</t>
  </si>
  <si>
    <t>持家</t>
  </si>
  <si>
    <t>増減率(%)</t>
  </si>
  <si>
    <r>
      <t>1</t>
    </r>
    <r>
      <rPr>
        <sz val="12"/>
        <rFont val="ＭＳ 明朝"/>
        <family val="1"/>
      </rPr>
      <t xml:space="preserve">0   </t>
    </r>
    <r>
      <rPr>
        <sz val="12"/>
        <rFont val="ＭＳ 明朝"/>
        <family val="1"/>
      </rPr>
      <t>年</t>
    </r>
  </si>
  <si>
    <t>平成５年</t>
  </si>
  <si>
    <t>対平成５年</t>
  </si>
  <si>
    <r>
      <t>割　　合</t>
    </r>
    <r>
      <rPr>
        <sz val="12"/>
        <rFont val="ＭＳ 明朝"/>
        <family val="1"/>
      </rPr>
      <t>（％）</t>
    </r>
  </si>
  <si>
    <t>住　　宅　　数（戸）</t>
  </si>
  <si>
    <t>所 　有 　の 　関　 係</t>
  </si>
  <si>
    <r>
      <t>（４）　　所　 有 　関　 係　 別 　住 　宅 　数　（各年</t>
    </r>
    <r>
      <rPr>
        <sz val="12"/>
        <rFont val="ＭＳ 明朝"/>
        <family val="1"/>
      </rPr>
      <t>10</t>
    </r>
    <r>
      <rPr>
        <sz val="12"/>
        <rFont val="ＭＳ 明朝"/>
        <family val="1"/>
      </rPr>
      <t>月１日現在）</t>
    </r>
  </si>
  <si>
    <t>建築及び住宅　199</t>
  </si>
  <si>
    <t>200  建築及び住宅</t>
  </si>
  <si>
    <r>
      <t>（うち</t>
    </r>
    <r>
      <rPr>
        <sz val="12"/>
        <rFont val="ＭＳ 明朝"/>
        <family val="1"/>
      </rPr>
      <t xml:space="preserve"> </t>
    </r>
    <r>
      <rPr>
        <sz val="12"/>
        <rFont val="ＭＳ 明朝"/>
        <family val="1"/>
      </rPr>
      <t>75</t>
    </r>
    <r>
      <rPr>
        <sz val="12"/>
        <rFont val="ＭＳ 明朝"/>
        <family val="1"/>
      </rPr>
      <t xml:space="preserve"> </t>
    </r>
    <r>
      <rPr>
        <sz val="12"/>
        <rFont val="ＭＳ 明朝"/>
        <family val="1"/>
      </rPr>
      <t>歳</t>
    </r>
    <r>
      <rPr>
        <sz val="12"/>
        <rFont val="ＭＳ 明朝"/>
        <family val="1"/>
      </rPr>
      <t xml:space="preserve"> </t>
    </r>
    <r>
      <rPr>
        <sz val="12"/>
        <rFont val="ＭＳ 明朝"/>
        <family val="1"/>
      </rPr>
      <t>以</t>
    </r>
    <r>
      <rPr>
        <sz val="12"/>
        <rFont val="ＭＳ 明朝"/>
        <family val="1"/>
      </rPr>
      <t xml:space="preserve"> </t>
    </r>
    <r>
      <rPr>
        <sz val="12"/>
        <rFont val="ＭＳ 明朝"/>
        <family val="1"/>
      </rPr>
      <t>上）</t>
    </r>
  </si>
  <si>
    <t>夫婦とも65歳以上の　　　　　　　　夫婦普通世帯総数</t>
  </si>
  <si>
    <t>65歳以上の単身普通世帯総数</t>
  </si>
  <si>
    <t>主　世　帯　総　数</t>
  </si>
  <si>
    <t>割合（％）</t>
  </si>
  <si>
    <t>実数（世帯）</t>
  </si>
  <si>
    <r>
      <t>　1</t>
    </r>
    <r>
      <rPr>
        <sz val="12"/>
        <rFont val="ＭＳ 明朝"/>
        <family val="1"/>
      </rPr>
      <t xml:space="preserve">0      </t>
    </r>
    <r>
      <rPr>
        <sz val="12"/>
        <rFont val="ＭＳ 明朝"/>
        <family val="1"/>
      </rPr>
      <t>　年</t>
    </r>
  </si>
  <si>
    <t>平　成　５　年</t>
  </si>
  <si>
    <r>
      <t>（７）　高　 齢　 者 　主 　世 　帯 　数　（各年</t>
    </r>
    <r>
      <rPr>
        <sz val="12"/>
        <rFont val="ＭＳ 明朝"/>
        <family val="1"/>
      </rPr>
      <t>10</t>
    </r>
    <r>
      <rPr>
        <sz val="12"/>
        <rFont val="ＭＳ 明朝"/>
        <family val="1"/>
      </rPr>
      <t>月１日現在）</t>
    </r>
  </si>
  <si>
    <t>１０８　居　　住　　状　　況（つづき）</t>
  </si>
  <si>
    <t>　２　総数には住宅の所有の関係「不詳」を含む。</t>
  </si>
  <si>
    <t>注１　抽出調査のため、総数と個別の数字があわない場合がある。</t>
  </si>
  <si>
    <t>その他</t>
  </si>
  <si>
    <t>共同住宅</t>
  </si>
  <si>
    <t>長屋建</t>
  </si>
  <si>
    <t>一戸建</t>
  </si>
  <si>
    <t>民営借家</t>
  </si>
  <si>
    <t>公団・公社の借家</t>
  </si>
  <si>
    <t>持ち家</t>
  </si>
  <si>
    <t>夫婦普通世帯総数</t>
  </si>
  <si>
    <r>
      <t>夫 婦</t>
    </r>
    <r>
      <rPr>
        <sz val="12"/>
        <rFont val="ＭＳ 明朝"/>
        <family val="1"/>
      </rPr>
      <t xml:space="preserve"> </t>
    </r>
    <r>
      <rPr>
        <sz val="12"/>
        <rFont val="ＭＳ 明朝"/>
        <family val="1"/>
      </rPr>
      <t>普</t>
    </r>
    <r>
      <rPr>
        <sz val="12"/>
        <rFont val="ＭＳ 明朝"/>
        <family val="1"/>
      </rPr>
      <t xml:space="preserve"> </t>
    </r>
    <r>
      <rPr>
        <sz val="12"/>
        <rFont val="ＭＳ 明朝"/>
        <family val="1"/>
      </rPr>
      <t>通</t>
    </r>
    <r>
      <rPr>
        <sz val="12"/>
        <rFont val="ＭＳ 明朝"/>
        <family val="1"/>
      </rPr>
      <t xml:space="preserve"> </t>
    </r>
    <r>
      <rPr>
        <sz val="12"/>
        <rFont val="ＭＳ 明朝"/>
        <family val="1"/>
      </rPr>
      <t>世</t>
    </r>
    <r>
      <rPr>
        <sz val="12"/>
        <rFont val="ＭＳ 明朝"/>
        <family val="1"/>
      </rPr>
      <t xml:space="preserve"> </t>
    </r>
    <r>
      <rPr>
        <sz val="12"/>
        <rFont val="ＭＳ 明朝"/>
        <family val="1"/>
      </rPr>
      <t>帯</t>
    </r>
    <r>
      <rPr>
        <sz val="12"/>
        <rFont val="ＭＳ 明朝"/>
        <family val="1"/>
      </rPr>
      <t xml:space="preserve"> </t>
    </r>
    <r>
      <rPr>
        <sz val="12"/>
        <rFont val="ＭＳ 明朝"/>
        <family val="1"/>
      </rPr>
      <t>総</t>
    </r>
    <r>
      <rPr>
        <sz val="12"/>
        <rFont val="ＭＳ 明朝"/>
        <family val="1"/>
      </rPr>
      <t xml:space="preserve"> </t>
    </r>
    <r>
      <rPr>
        <sz val="12"/>
        <rFont val="ＭＳ 明朝"/>
        <family val="1"/>
      </rPr>
      <t>数</t>
    </r>
  </si>
  <si>
    <t>総　　　　　数</t>
  </si>
  <si>
    <t>夫婦とも65歳以上の</t>
  </si>
  <si>
    <t>いずれか一方が65歳以上の</t>
  </si>
  <si>
    <t>65歳以上の単身普通世帯</t>
  </si>
  <si>
    <t>項　　　　　　　　　　目</t>
  </si>
  <si>
    <r>
      <t>（８）　高齢者主世帯居住住宅所有関係及び建て方（平成</t>
    </r>
    <r>
      <rPr>
        <sz val="12"/>
        <rFont val="ＭＳ 明朝"/>
        <family val="1"/>
      </rPr>
      <t>10</t>
    </r>
    <r>
      <rPr>
        <sz val="12"/>
        <rFont val="ＭＳ 明朝"/>
        <family val="1"/>
      </rPr>
      <t>年1</t>
    </r>
    <r>
      <rPr>
        <sz val="12"/>
        <rFont val="ＭＳ 明朝"/>
        <family val="1"/>
      </rPr>
      <t>0</t>
    </r>
    <r>
      <rPr>
        <sz val="12"/>
        <rFont val="ＭＳ 明朝"/>
        <family val="1"/>
      </rPr>
      <t>月１日現在）</t>
    </r>
  </si>
  <si>
    <t>いずれか一方が65歳以上の 夫婦普通世帯総数</t>
  </si>
  <si>
    <t>　３　総数には家計を主に支える者の年齢「不詳」を含む。</t>
  </si>
  <si>
    <t>　２　総数には住宅の所要の関係「不詳」を含む。</t>
  </si>
  <si>
    <t>注１　総数には別世帯となっている子の居住地「不詳」を含む。</t>
  </si>
  <si>
    <t>夫婦とも65歳以上の　　　　　　　　　　夫婦普通世帯総数</t>
  </si>
  <si>
    <t>いずれか一方が65歳以上の　　　　　　夫婦普通世帯総数</t>
  </si>
  <si>
    <r>
      <t>片道１時間</t>
    </r>
    <r>
      <rPr>
        <sz val="12"/>
        <rFont val="ＭＳ 明朝"/>
        <family val="1"/>
      </rPr>
      <t xml:space="preserve">  </t>
    </r>
    <r>
      <rPr>
        <sz val="12"/>
        <rFont val="ＭＳ 明朝"/>
        <family val="1"/>
      </rPr>
      <t>以上の</t>
    </r>
    <r>
      <rPr>
        <sz val="12"/>
        <rFont val="ＭＳ 明朝"/>
        <family val="1"/>
      </rPr>
      <t>場所に住んでいる</t>
    </r>
  </si>
  <si>
    <r>
      <t xml:space="preserve">片道１時間 </t>
    </r>
    <r>
      <rPr>
        <sz val="12"/>
        <rFont val="ＭＳ 明朝"/>
        <family val="1"/>
      </rPr>
      <t xml:space="preserve"> </t>
    </r>
    <r>
      <rPr>
        <sz val="12"/>
        <rFont val="ＭＳ 明朝"/>
        <family val="1"/>
      </rPr>
      <t>未満の場所に住んでいる</t>
    </r>
  </si>
  <si>
    <r>
      <t>近くに住んでいる</t>
    </r>
    <r>
      <rPr>
        <sz val="12"/>
        <rFont val="ＭＳ 明朝"/>
        <family val="1"/>
      </rPr>
      <t>(徒歩で５分程度</t>
    </r>
    <r>
      <rPr>
        <sz val="12"/>
        <rFont val="ＭＳ 明朝"/>
        <family val="1"/>
      </rPr>
      <t>)</t>
    </r>
  </si>
  <si>
    <t>同じ敷地内の別の建物に　　　　　　住んでいる</t>
  </si>
  <si>
    <t>同じ建物に　　　住んでいる</t>
  </si>
  <si>
    <r>
      <t xml:space="preserve">一緒に </t>
    </r>
    <r>
      <rPr>
        <sz val="12"/>
        <rFont val="ＭＳ 明朝"/>
        <family val="1"/>
      </rPr>
      <t xml:space="preserve">      </t>
    </r>
    <r>
      <rPr>
        <sz val="12"/>
        <rFont val="ＭＳ 明朝"/>
        <family val="1"/>
      </rPr>
      <t>住んでいる</t>
    </r>
  </si>
  <si>
    <r>
      <t>（９）　高齢者主世帯の子の居住地（平成</t>
    </r>
    <r>
      <rPr>
        <sz val="12"/>
        <rFont val="ＭＳ 明朝"/>
        <family val="1"/>
      </rPr>
      <t>10</t>
    </r>
    <r>
      <rPr>
        <sz val="12"/>
        <rFont val="ＭＳ 明朝"/>
        <family val="1"/>
      </rPr>
      <t>年1</t>
    </r>
    <r>
      <rPr>
        <sz val="12"/>
        <rFont val="ＭＳ 明朝"/>
        <family val="1"/>
      </rPr>
      <t>0</t>
    </r>
    <r>
      <rPr>
        <sz val="12"/>
        <rFont val="ＭＳ 明朝"/>
        <family val="1"/>
      </rPr>
      <t>月１日現在）</t>
    </r>
  </si>
  <si>
    <t>１０８　　居　　　住　　　状　　　況（つ　づ　き）</t>
  </si>
  <si>
    <r>
      <t>別</t>
    </r>
    <r>
      <rPr>
        <sz val="12"/>
        <rFont val="ＭＳ 明朝"/>
        <family val="1"/>
      </rPr>
      <t xml:space="preserve"> 世</t>
    </r>
    <r>
      <rPr>
        <sz val="12"/>
        <rFont val="ＭＳ 明朝"/>
        <family val="1"/>
      </rPr>
      <t xml:space="preserve"> </t>
    </r>
    <r>
      <rPr>
        <sz val="12"/>
        <rFont val="ＭＳ 明朝"/>
        <family val="1"/>
      </rPr>
      <t>帯</t>
    </r>
    <r>
      <rPr>
        <sz val="12"/>
        <rFont val="ＭＳ 明朝"/>
        <family val="1"/>
      </rPr>
      <t xml:space="preserve"> </t>
    </r>
    <r>
      <rPr>
        <sz val="12"/>
        <rFont val="ＭＳ 明朝"/>
        <family val="1"/>
      </rPr>
      <t>と</t>
    </r>
    <r>
      <rPr>
        <sz val="12"/>
        <rFont val="ＭＳ 明朝"/>
        <family val="1"/>
      </rPr>
      <t xml:space="preserve"> </t>
    </r>
    <r>
      <rPr>
        <sz val="12"/>
        <rFont val="ＭＳ 明朝"/>
        <family val="1"/>
      </rPr>
      <t>な</t>
    </r>
    <r>
      <rPr>
        <sz val="12"/>
        <rFont val="ＭＳ 明朝"/>
        <family val="1"/>
      </rPr>
      <t xml:space="preserve"> </t>
    </r>
    <r>
      <rPr>
        <sz val="12"/>
        <rFont val="ＭＳ 明朝"/>
        <family val="1"/>
      </rPr>
      <t>っ</t>
    </r>
    <r>
      <rPr>
        <sz val="12"/>
        <rFont val="ＭＳ 明朝"/>
        <family val="1"/>
      </rPr>
      <t xml:space="preserve"> </t>
    </r>
    <r>
      <rPr>
        <sz val="12"/>
        <rFont val="ＭＳ 明朝"/>
        <family val="1"/>
      </rPr>
      <t>て</t>
    </r>
    <r>
      <rPr>
        <sz val="12"/>
        <rFont val="ＭＳ 明朝"/>
        <family val="1"/>
      </rPr>
      <t xml:space="preserve"> </t>
    </r>
    <r>
      <rPr>
        <sz val="12"/>
        <rFont val="ＭＳ 明朝"/>
        <family val="1"/>
      </rPr>
      <t>い</t>
    </r>
    <r>
      <rPr>
        <sz val="12"/>
        <rFont val="ＭＳ 明朝"/>
        <family val="1"/>
      </rPr>
      <t xml:space="preserve"> </t>
    </r>
    <r>
      <rPr>
        <sz val="12"/>
        <rFont val="ＭＳ 明朝"/>
        <family val="1"/>
      </rPr>
      <t>る</t>
    </r>
    <r>
      <rPr>
        <sz val="12"/>
        <rFont val="ＭＳ 明朝"/>
        <family val="1"/>
      </rPr>
      <t xml:space="preserve"> </t>
    </r>
    <r>
      <rPr>
        <sz val="12"/>
        <rFont val="ＭＳ 明朝"/>
        <family val="1"/>
      </rPr>
      <t>子</t>
    </r>
    <r>
      <rPr>
        <sz val="12"/>
        <rFont val="ＭＳ 明朝"/>
        <family val="1"/>
      </rPr>
      <t xml:space="preserve"> </t>
    </r>
    <r>
      <rPr>
        <sz val="12"/>
        <rFont val="ＭＳ 明朝"/>
        <family val="1"/>
      </rPr>
      <t>が</t>
    </r>
    <r>
      <rPr>
        <sz val="12"/>
        <rFont val="ＭＳ 明朝"/>
        <family val="1"/>
      </rPr>
      <t xml:space="preserve"> </t>
    </r>
    <r>
      <rPr>
        <sz val="12"/>
        <rFont val="ＭＳ 明朝"/>
        <family val="1"/>
      </rPr>
      <t>い</t>
    </r>
    <r>
      <rPr>
        <sz val="12"/>
        <rFont val="ＭＳ 明朝"/>
        <family val="1"/>
      </rPr>
      <t xml:space="preserve"> </t>
    </r>
    <r>
      <rPr>
        <sz val="12"/>
        <rFont val="ＭＳ 明朝"/>
        <family val="1"/>
      </rPr>
      <t>る</t>
    </r>
  </si>
  <si>
    <r>
      <t>65歳以上の</t>
    </r>
    <r>
      <rPr>
        <sz val="12"/>
        <rFont val="ＭＳ 明朝"/>
        <family val="1"/>
      </rPr>
      <t>単身普通世帯総数</t>
    </r>
  </si>
  <si>
    <t>項　　　　　　　　目</t>
  </si>
  <si>
    <t>建築及び住宅　201</t>
  </si>
  <si>
    <r>
      <t>別世帯の</t>
    </r>
    <r>
      <rPr>
        <sz val="12"/>
        <rFont val="ＭＳ 明朝"/>
        <family val="1"/>
      </rPr>
      <t xml:space="preserve">    </t>
    </r>
    <r>
      <rPr>
        <sz val="12"/>
        <rFont val="ＭＳ 明朝"/>
        <family val="1"/>
      </rPr>
      <t>子は</t>
    </r>
    <r>
      <rPr>
        <sz val="12"/>
        <rFont val="ＭＳ 明朝"/>
        <family val="1"/>
      </rPr>
      <t>いない</t>
    </r>
  </si>
  <si>
    <t>別世帯となっている子がいる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</si>
</sst>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
    <numFmt numFmtId="178" formatCode="#,##0.0;[Red]\-#,##0.0"/>
    <numFmt numFmtId="179" formatCode="0.0_ "/>
  </numFmts>
  <fonts count="45">
    <font>
      <sz val="12"/>
      <name val="ＭＳ 明朝"/>
      <family val="1"/>
    </font>
    <font>
      <b/>
      <sz val="12"/>
      <name val="ＭＳ 明朝"/>
      <family val="1"/>
    </font>
    <font>
      <i/>
      <sz val="12"/>
      <name val="ＭＳ 明朝"/>
      <family val="1"/>
    </font>
    <font>
      <b/>
      <i/>
      <sz val="12"/>
      <name val="ＭＳ 明朝"/>
      <family val="1"/>
    </font>
    <font>
      <sz val="14"/>
      <name val="ＭＳ 明朝"/>
      <family val="1"/>
    </font>
    <font>
      <sz val="6"/>
      <name val="ＭＳ Ｐ明朝"/>
      <family val="1"/>
    </font>
    <font>
      <sz val="11"/>
      <name val="ＭＳ 明朝"/>
      <family val="1"/>
    </font>
    <font>
      <b/>
      <sz val="14"/>
      <name val="ＭＳ ゴシック"/>
      <family val="3"/>
    </font>
    <font>
      <b/>
      <sz val="12"/>
      <name val="ＭＳ ゴシック"/>
      <family val="3"/>
    </font>
    <font>
      <b/>
      <sz val="1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theme="1"/>
      </bottom>
    </border>
    <border>
      <left>
        <color indexed="63"/>
      </left>
      <right>
        <color indexed="63"/>
      </right>
      <top>
        <color indexed="63"/>
      </top>
      <bottom style="thin">
        <color theme="1"/>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medium">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medium">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medium">
        <color indexed="8"/>
      </top>
      <bottom>
        <color indexed="63"/>
      </bottom>
    </border>
    <border>
      <left>
        <color indexed="63"/>
      </left>
      <right style="thin">
        <color indexed="8"/>
      </right>
      <top style="thin">
        <color indexed="8"/>
      </top>
      <bottom>
        <color indexed="63"/>
      </bottom>
    </border>
    <border>
      <left>
        <color indexed="63"/>
      </left>
      <right style="thin">
        <color theme="1"/>
      </right>
      <top style="medium">
        <color theme="1"/>
      </top>
      <bottom>
        <color indexed="63"/>
      </bottom>
    </border>
    <border>
      <left>
        <color indexed="63"/>
      </left>
      <right style="thin">
        <color theme="1"/>
      </right>
      <top>
        <color indexed="63"/>
      </top>
      <bottom style="thin">
        <color theme="1"/>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color indexed="63"/>
      </left>
      <right>
        <color indexed="63"/>
      </right>
      <top style="medium">
        <color theme="1"/>
      </top>
      <bottom>
        <color indexed="63"/>
      </bottom>
    </border>
    <border>
      <left style="thin">
        <color indexed="8"/>
      </left>
      <right style="thin">
        <color indexed="8"/>
      </right>
      <top>
        <color indexed="63"/>
      </top>
      <bottom>
        <color indexed="63"/>
      </bottom>
    </border>
    <border>
      <left style="thin">
        <color indexed="8"/>
      </left>
      <right style="thin">
        <color indexed="8"/>
      </right>
      <top style="medium">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lignment/>
      <protection/>
    </xf>
    <xf numFmtId="0" fontId="44" fillId="32" borderId="0" applyNumberFormat="0" applyBorder="0" applyAlignment="0" applyProtection="0"/>
  </cellStyleXfs>
  <cellXfs count="290">
    <xf numFmtId="0" fontId="0" fillId="0" borderId="0" xfId="0" applyAlignment="1">
      <alignment/>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37" fontId="0" fillId="0" borderId="0" xfId="0" applyNumberFormat="1" applyFont="1" applyFill="1" applyAlignment="1" applyProtection="1">
      <alignment vertical="center"/>
      <protection/>
    </xf>
    <xf numFmtId="37" fontId="0" fillId="0" borderId="0" xfId="0" applyNumberFormat="1" applyFont="1" applyFill="1" applyAlignment="1" applyProtection="1">
      <alignment horizontal="right" vertical="center"/>
      <protection/>
    </xf>
    <xf numFmtId="37" fontId="0" fillId="0" borderId="10" xfId="0" applyNumberFormat="1" applyFont="1" applyFill="1" applyBorder="1" applyAlignment="1" applyProtection="1">
      <alignment vertical="center"/>
      <protection/>
    </xf>
    <xf numFmtId="0" fontId="0" fillId="0" borderId="0" xfId="0" applyFont="1" applyFill="1" applyAlignment="1">
      <alignment horizontal="right" vertical="center"/>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11"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2" xfId="0" applyFont="1" applyFill="1" applyBorder="1" applyAlignment="1" applyProtection="1">
      <alignment horizontal="distributed" vertical="center"/>
      <protection/>
    </xf>
    <xf numFmtId="0" fontId="0" fillId="0" borderId="12" xfId="0" applyFont="1" applyFill="1" applyBorder="1" applyAlignment="1" applyProtection="1" quotePrefix="1">
      <alignment horizontal="left" vertical="center"/>
      <protection/>
    </xf>
    <xf numFmtId="0" fontId="0" fillId="0" borderId="12" xfId="0" applyFont="1" applyFill="1" applyBorder="1" applyAlignment="1" applyProtection="1">
      <alignment vertical="center"/>
      <protection/>
    </xf>
    <xf numFmtId="0" fontId="0" fillId="0" borderId="12" xfId="0" applyFont="1" applyFill="1" applyBorder="1" applyAlignment="1" applyProtection="1" quotePrefix="1">
      <alignment vertical="center"/>
      <protection/>
    </xf>
    <xf numFmtId="0" fontId="0" fillId="0" borderId="11" xfId="0" applyFont="1" applyFill="1" applyBorder="1" applyAlignment="1" applyProtection="1" quotePrefix="1">
      <alignment vertical="center"/>
      <protection/>
    </xf>
    <xf numFmtId="0" fontId="6" fillId="0" borderId="0" xfId="0" applyFont="1" applyFill="1" applyAlignment="1">
      <alignment vertical="center"/>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11"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2" xfId="0" applyFont="1" applyFill="1" applyBorder="1" applyAlignment="1" applyProtection="1">
      <alignment horizontal="distributed" vertical="center"/>
      <protection/>
    </xf>
    <xf numFmtId="0" fontId="0" fillId="0" borderId="12" xfId="0" applyFont="1" applyFill="1" applyBorder="1" applyAlignment="1" applyProtection="1" quotePrefix="1">
      <alignment horizontal="left" vertical="center"/>
      <protection/>
    </xf>
    <xf numFmtId="0" fontId="8" fillId="0" borderId="12" xfId="0" applyFont="1" applyFill="1" applyBorder="1" applyAlignment="1" applyProtection="1" quotePrefix="1">
      <alignment horizontal="left" vertical="center"/>
      <protection/>
    </xf>
    <xf numFmtId="37" fontId="8" fillId="0" borderId="13" xfId="0" applyNumberFormat="1" applyFont="1" applyFill="1" applyBorder="1" applyAlignment="1" applyProtection="1">
      <alignment vertical="center"/>
      <protection/>
    </xf>
    <xf numFmtId="37" fontId="8" fillId="0" borderId="0" xfId="0" applyNumberFormat="1" applyFont="1" applyFill="1" applyBorder="1" applyAlignment="1" applyProtection="1">
      <alignment vertical="center"/>
      <protection/>
    </xf>
    <xf numFmtId="37" fontId="0" fillId="0" borderId="14" xfId="0" applyNumberFormat="1" applyFont="1" applyFill="1" applyBorder="1" applyAlignment="1" applyProtection="1">
      <alignment vertical="center"/>
      <protection/>
    </xf>
    <xf numFmtId="37" fontId="0" fillId="0" borderId="15" xfId="0" applyNumberFormat="1" applyFont="1" applyFill="1" applyBorder="1" applyAlignment="1" applyProtection="1">
      <alignment vertical="center"/>
      <protection/>
    </xf>
    <xf numFmtId="37" fontId="0" fillId="0" borderId="0" xfId="0" applyNumberFormat="1" applyFont="1" applyFill="1" applyAlignment="1" applyProtection="1">
      <alignment vertical="center"/>
      <protection/>
    </xf>
    <xf numFmtId="37" fontId="0" fillId="0" borderId="13"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37" fontId="0" fillId="0" borderId="0" xfId="0" applyNumberFormat="1" applyFont="1" applyFill="1" applyAlignment="1" applyProtection="1">
      <alignment horizontal="right" vertical="center"/>
      <protection/>
    </xf>
    <xf numFmtId="37" fontId="0" fillId="0" borderId="16" xfId="0" applyNumberFormat="1" applyFont="1" applyFill="1" applyBorder="1" applyAlignment="1" applyProtection="1">
      <alignment vertical="center"/>
      <protection/>
    </xf>
    <xf numFmtId="37" fontId="0" fillId="0" borderId="17" xfId="0" applyNumberFormat="1" applyFont="1" applyFill="1" applyBorder="1" applyAlignment="1" applyProtection="1">
      <alignment vertical="center"/>
      <protection/>
    </xf>
    <xf numFmtId="37" fontId="0" fillId="0" borderId="10" xfId="0" applyNumberFormat="1" applyFont="1" applyFill="1" applyBorder="1" applyAlignment="1" applyProtection="1">
      <alignment horizontal="right" vertical="center"/>
      <protection/>
    </xf>
    <xf numFmtId="0" fontId="9" fillId="0" borderId="0" xfId="0" applyFont="1" applyFill="1" applyAlignment="1">
      <alignment horizontal="distributed" vertical="center"/>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0" fillId="0" borderId="21" xfId="0" applyFont="1" applyFill="1" applyBorder="1" applyAlignment="1" applyProtection="1">
      <alignment vertical="center"/>
      <protection/>
    </xf>
    <xf numFmtId="0" fontId="0" fillId="0" borderId="11" xfId="0" applyFont="1" applyFill="1" applyBorder="1" applyAlignment="1">
      <alignment vertical="center"/>
    </xf>
    <xf numFmtId="0" fontId="0" fillId="0" borderId="0"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0" xfId="0" applyFill="1" applyAlignment="1">
      <alignment vertical="center"/>
    </xf>
    <xf numFmtId="0" fontId="0" fillId="0" borderId="0" xfId="0" applyFill="1" applyAlignment="1">
      <alignment vertical="top"/>
    </xf>
    <xf numFmtId="37" fontId="0" fillId="0" borderId="10" xfId="0" applyNumberFormat="1" applyFont="1" applyFill="1" applyBorder="1" applyAlignment="1" applyProtection="1">
      <alignment horizontal="right" vertical="center"/>
      <protection/>
    </xf>
    <xf numFmtId="38" fontId="0" fillId="0" borderId="10" xfId="48" applyFont="1" applyFill="1" applyBorder="1" applyAlignment="1" applyProtection="1">
      <alignment vertical="center"/>
      <protection/>
    </xf>
    <xf numFmtId="37" fontId="0" fillId="0" borderId="22" xfId="0" applyNumberFormat="1" applyFont="1" applyFill="1" applyBorder="1" applyAlignment="1" applyProtection="1">
      <alignment vertical="center"/>
      <protection/>
    </xf>
    <xf numFmtId="0" fontId="0" fillId="0" borderId="10" xfId="0" applyFont="1" applyFill="1" applyBorder="1" applyAlignment="1" applyProtection="1" quotePrefix="1">
      <alignment vertical="center"/>
      <protection/>
    </xf>
    <xf numFmtId="38" fontId="0" fillId="0" borderId="0" xfId="48" applyFont="1" applyFill="1" applyAlignment="1" applyProtection="1">
      <alignment vertical="center"/>
      <protection/>
    </xf>
    <xf numFmtId="37" fontId="0" fillId="0" borderId="13" xfId="0" applyNumberFormat="1" applyFont="1" applyFill="1" applyBorder="1" applyAlignment="1" applyProtection="1">
      <alignment vertical="center"/>
      <protection/>
    </xf>
    <xf numFmtId="0" fontId="0" fillId="0" borderId="0" xfId="0" applyFont="1" applyFill="1" applyBorder="1" applyAlignment="1" applyProtection="1" quotePrefix="1">
      <alignment vertical="center"/>
      <protection/>
    </xf>
    <xf numFmtId="38" fontId="0" fillId="0" borderId="0" xfId="48" applyFont="1" applyFill="1" applyBorder="1" applyAlignment="1" applyProtection="1">
      <alignment vertical="center"/>
      <protection/>
    </xf>
    <xf numFmtId="38" fontId="1" fillId="0" borderId="0" xfId="48" applyFont="1" applyFill="1" applyBorder="1" applyAlignment="1" applyProtection="1">
      <alignment vertical="center"/>
      <protection/>
    </xf>
    <xf numFmtId="0" fontId="0" fillId="0" borderId="13"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38" fontId="0" fillId="0" borderId="0" xfId="48" applyFont="1" applyFill="1" applyBorder="1" applyAlignment="1" applyProtection="1">
      <alignment horizontal="center" vertical="center"/>
      <protection/>
    </xf>
    <xf numFmtId="38" fontId="0" fillId="0" borderId="0" xfId="48" applyFont="1" applyFill="1" applyAlignment="1">
      <alignment vertical="center"/>
    </xf>
    <xf numFmtId="37" fontId="8" fillId="0" borderId="0" xfId="0" applyNumberFormat="1" applyFont="1" applyFill="1" applyAlignment="1" applyProtection="1">
      <alignment horizontal="right" vertical="center"/>
      <protection/>
    </xf>
    <xf numFmtId="0" fontId="8" fillId="0" borderId="0" xfId="0" applyFont="1" applyFill="1" applyBorder="1" applyAlignment="1" applyProtection="1" quotePrefix="1">
      <alignment horizontal="left" vertical="center"/>
      <protection/>
    </xf>
    <xf numFmtId="0" fontId="0" fillId="0" borderId="0" xfId="0" applyFont="1" applyFill="1" applyBorder="1" applyAlignment="1" applyProtection="1" quotePrefix="1">
      <alignment horizontal="left" vertical="center"/>
      <protection/>
    </xf>
    <xf numFmtId="0" fontId="0" fillId="0" borderId="0" xfId="0" applyFill="1" applyBorder="1" applyAlignment="1" applyProtection="1" quotePrefix="1">
      <alignment horizontal="left" vertical="center"/>
      <protection/>
    </xf>
    <xf numFmtId="0" fontId="0" fillId="0" borderId="0" xfId="0" applyFont="1" applyFill="1" applyBorder="1" applyAlignment="1" applyProtection="1">
      <alignment horizontal="distributed" vertical="center"/>
      <protection/>
    </xf>
    <xf numFmtId="0" fontId="0" fillId="0" borderId="23"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6" fillId="0" borderId="19" xfId="0" applyFont="1" applyFill="1" applyBorder="1" applyAlignment="1" applyProtection="1">
      <alignment horizontal="centerContinuous" vertical="center"/>
      <protection/>
    </xf>
    <xf numFmtId="0" fontId="0" fillId="0" borderId="20" xfId="0" applyFont="1" applyFill="1" applyBorder="1" applyAlignment="1" applyProtection="1">
      <alignment horizontal="centerContinuous" vertical="center"/>
      <protection/>
    </xf>
    <xf numFmtId="0" fontId="0" fillId="0" borderId="19" xfId="0" applyFont="1" applyFill="1" applyBorder="1" applyAlignment="1" applyProtection="1">
      <alignment horizontal="centerContinuous" vertical="center"/>
      <protection/>
    </xf>
    <xf numFmtId="0" fontId="0" fillId="0" borderId="18" xfId="0" applyFont="1" applyFill="1" applyBorder="1" applyAlignment="1" applyProtection="1">
      <alignment horizontal="centerContinuous" vertical="center"/>
      <protection/>
    </xf>
    <xf numFmtId="0" fontId="0" fillId="0" borderId="25"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1" fillId="0" borderId="0" xfId="0" applyFont="1" applyFill="1" applyAlignment="1">
      <alignment vertical="center"/>
    </xf>
    <xf numFmtId="0" fontId="0" fillId="0" borderId="26" xfId="0" applyFont="1" applyFill="1" applyBorder="1" applyAlignment="1" applyProtection="1">
      <alignment horizontal="center" vertical="center"/>
      <protection/>
    </xf>
    <xf numFmtId="0" fontId="9" fillId="0" borderId="0" xfId="0" applyFont="1" applyFill="1" applyAlignment="1">
      <alignment horizontal="center" vertical="center"/>
    </xf>
    <xf numFmtId="0" fontId="0" fillId="0" borderId="0" xfId="0" applyFill="1" applyAlignment="1">
      <alignment horizontal="right" vertical="top"/>
    </xf>
    <xf numFmtId="0" fontId="0" fillId="0" borderId="0" xfId="0" applyFont="1" applyFill="1" applyBorder="1" applyAlignment="1">
      <alignment horizontal="left" vertical="center"/>
    </xf>
    <xf numFmtId="37" fontId="0" fillId="0" borderId="10" xfId="0" applyNumberFormat="1" applyFont="1" applyFill="1" applyBorder="1" applyAlignment="1" applyProtection="1">
      <alignment vertical="center"/>
      <protection/>
    </xf>
    <xf numFmtId="37" fontId="0" fillId="0" borderId="22" xfId="0" applyNumberFormat="1" applyFont="1" applyFill="1" applyBorder="1" applyAlignment="1" applyProtection="1">
      <alignment vertical="center"/>
      <protection/>
    </xf>
    <xf numFmtId="0" fontId="0" fillId="0" borderId="11" xfId="0" applyFont="1" applyFill="1" applyBorder="1" applyAlignment="1" quotePrefix="1">
      <alignment vertical="center"/>
    </xf>
    <xf numFmtId="0" fontId="0" fillId="0" borderId="12" xfId="0" applyFont="1" applyFill="1" applyBorder="1" applyAlignment="1" quotePrefix="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vertical="center"/>
    </xf>
    <xf numFmtId="0" fontId="8" fillId="0" borderId="12" xfId="0" applyFont="1" applyFill="1" applyBorder="1" applyAlignment="1" quotePrefix="1">
      <alignment horizontal="left" vertical="center"/>
    </xf>
    <xf numFmtId="0" fontId="0" fillId="0" borderId="12" xfId="0" applyFont="1" applyFill="1" applyBorder="1" applyAlignment="1" quotePrefix="1">
      <alignment horizontal="left" vertical="center"/>
    </xf>
    <xf numFmtId="0" fontId="0" fillId="0" borderId="12" xfId="0" applyFont="1" applyFill="1" applyBorder="1" applyAlignment="1">
      <alignment horizontal="distributed" vertical="center"/>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2" xfId="0" applyFont="1" applyFill="1" applyBorder="1" applyAlignment="1">
      <alignment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7" fontId="0" fillId="0" borderId="0" xfId="0" applyNumberFormat="1" applyFont="1" applyFill="1" applyAlignment="1" applyProtection="1">
      <alignment vertical="center"/>
      <protection/>
    </xf>
    <xf numFmtId="2" fontId="0" fillId="0" borderId="10" xfId="0" applyNumberFormat="1" applyFont="1" applyFill="1" applyBorder="1" applyAlignment="1" applyProtection="1">
      <alignment vertical="center"/>
      <protection/>
    </xf>
    <xf numFmtId="177" fontId="0" fillId="0" borderId="0" xfId="0" applyNumberFormat="1" applyFont="1" applyFill="1" applyAlignment="1" applyProtection="1">
      <alignment vertical="center"/>
      <protection/>
    </xf>
    <xf numFmtId="0" fontId="0" fillId="0" borderId="11"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3" xfId="0" applyFont="1" applyFill="1" applyBorder="1" applyAlignment="1">
      <alignment horizontal="center" vertical="center"/>
    </xf>
    <xf numFmtId="0" fontId="8" fillId="0" borderId="34" xfId="0" applyFont="1" applyFill="1" applyBorder="1" applyAlignment="1">
      <alignment horizontal="distributed" vertical="center"/>
    </xf>
    <xf numFmtId="0" fontId="8" fillId="0" borderId="35"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36"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36"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36" xfId="0" applyFont="1" applyFill="1" applyBorder="1" applyAlignment="1">
      <alignment horizontal="distributed" vertical="center"/>
    </xf>
    <xf numFmtId="0" fontId="0" fillId="0" borderId="17" xfId="0" applyFill="1" applyBorder="1" applyAlignment="1">
      <alignment horizontal="distributed" vertical="center"/>
    </xf>
    <xf numFmtId="0" fontId="0" fillId="0" borderId="33" xfId="0" applyFont="1" applyFill="1" applyBorder="1" applyAlignment="1">
      <alignment horizontal="distributed" vertical="center"/>
    </xf>
    <xf numFmtId="0" fontId="0" fillId="0" borderId="37" xfId="0" applyFill="1" applyBorder="1" applyAlignment="1">
      <alignment horizontal="center" vertical="center"/>
    </xf>
    <xf numFmtId="0" fontId="0" fillId="0" borderId="0" xfId="0" applyFont="1" applyFill="1" applyBorder="1" applyAlignment="1">
      <alignment vertical="center"/>
    </xf>
    <xf numFmtId="37" fontId="0" fillId="0" borderId="1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177" fontId="0" fillId="0" borderId="12" xfId="0" applyNumberFormat="1" applyFont="1" applyFill="1" applyBorder="1" applyAlignment="1" applyProtection="1">
      <alignment horizontal="center" vertical="center" wrapText="1"/>
      <protection/>
    </xf>
    <xf numFmtId="2" fontId="0" fillId="0" borderId="0" xfId="0" applyNumberFormat="1" applyFont="1" applyFill="1" applyAlignment="1" applyProtection="1">
      <alignment vertical="center"/>
      <protection/>
    </xf>
    <xf numFmtId="0" fontId="0" fillId="0" borderId="0" xfId="0" applyFont="1" applyFill="1" applyAlignment="1">
      <alignment horizontal="center" vertical="center"/>
    </xf>
    <xf numFmtId="0" fontId="0" fillId="0" borderId="13"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5" xfId="0" applyFont="1" applyFill="1" applyBorder="1" applyAlignment="1">
      <alignment horizontal="center" vertical="center"/>
    </xf>
    <xf numFmtId="177" fontId="0" fillId="0" borderId="0" xfId="0" applyNumberFormat="1" applyFont="1" applyFill="1" applyAlignment="1" applyProtection="1">
      <alignment horizontal="right" vertical="center"/>
      <protection/>
    </xf>
    <xf numFmtId="177" fontId="0" fillId="0" borderId="10" xfId="0" applyNumberFormat="1" applyFont="1" applyFill="1" applyBorder="1" applyAlignment="1" applyProtection="1">
      <alignment vertical="center"/>
      <protection/>
    </xf>
    <xf numFmtId="177" fontId="0" fillId="0" borderId="10" xfId="0" applyNumberFormat="1" applyFont="1" applyFill="1" applyBorder="1" applyAlignment="1" applyProtection="1">
      <alignment horizontal="right" vertical="center"/>
      <protection/>
    </xf>
    <xf numFmtId="0" fontId="0" fillId="0" borderId="10" xfId="0" applyFont="1" applyFill="1" applyBorder="1" applyAlignment="1">
      <alignment horizontal="center" vertical="center"/>
    </xf>
    <xf numFmtId="177" fontId="0" fillId="0" borderId="0" xfId="0" applyNumberFormat="1" applyFont="1" applyFill="1" applyBorder="1" applyAlignment="1" applyProtection="1">
      <alignment horizontal="center" vertical="center" wrapText="1"/>
      <protection/>
    </xf>
    <xf numFmtId="0" fontId="8" fillId="0" borderId="15" xfId="0" applyFont="1" applyFill="1" applyBorder="1" applyAlignment="1">
      <alignment horizontal="center" vertical="center"/>
    </xf>
    <xf numFmtId="177" fontId="0" fillId="0" borderId="10" xfId="0" applyNumberFormat="1" applyFont="1" applyFill="1" applyBorder="1" applyAlignment="1" applyProtection="1">
      <alignment horizontal="center" vertical="center" wrapText="1"/>
      <protection/>
    </xf>
    <xf numFmtId="177" fontId="0" fillId="0" borderId="11" xfId="0" applyNumberFormat="1" applyFont="1" applyFill="1" applyBorder="1" applyAlignment="1" applyProtection="1">
      <alignment horizontal="center" vertical="center" wrapText="1"/>
      <protection/>
    </xf>
    <xf numFmtId="177" fontId="6" fillId="0" borderId="12" xfId="0" applyNumberFormat="1" applyFont="1" applyFill="1" applyBorder="1" applyAlignment="1" applyProtection="1">
      <alignment horizontal="center" vertical="center"/>
      <protection/>
    </xf>
    <xf numFmtId="177" fontId="6" fillId="0" borderId="0" xfId="0" applyNumberFormat="1" applyFont="1" applyFill="1" applyBorder="1" applyAlignment="1" applyProtection="1">
      <alignment horizontal="center" vertical="center"/>
      <protection/>
    </xf>
    <xf numFmtId="0" fontId="0" fillId="0" borderId="0" xfId="0" applyFont="1" applyFill="1" applyAlignment="1" applyProtection="1">
      <alignment vertical="center"/>
      <protection/>
    </xf>
    <xf numFmtId="177" fontId="0" fillId="0" borderId="10" xfId="0" applyNumberFormat="1" applyFont="1" applyFill="1" applyBorder="1" applyAlignment="1" applyProtection="1">
      <alignment vertical="center"/>
      <protection/>
    </xf>
    <xf numFmtId="177" fontId="0" fillId="0" borderId="22" xfId="0" applyNumberFormat="1" applyFont="1" applyFill="1" applyBorder="1" applyAlignment="1" applyProtection="1">
      <alignment vertical="center"/>
      <protection/>
    </xf>
    <xf numFmtId="0" fontId="0" fillId="0" borderId="11" xfId="0" applyFont="1" applyFill="1" applyBorder="1" applyAlignment="1" applyProtection="1">
      <alignment horizontal="distributed" vertical="center"/>
      <protection/>
    </xf>
    <xf numFmtId="0" fontId="0" fillId="0" borderId="10" xfId="0" applyFont="1" applyFill="1" applyBorder="1" applyAlignment="1" applyProtection="1">
      <alignment vertical="center"/>
      <protection/>
    </xf>
    <xf numFmtId="177" fontId="0" fillId="0" borderId="0" xfId="0" applyNumberFormat="1" applyFont="1" applyFill="1" applyBorder="1" applyAlignment="1" applyProtection="1">
      <alignment vertical="center"/>
      <protection/>
    </xf>
    <xf numFmtId="177" fontId="0" fillId="0" borderId="13" xfId="0" applyNumberFormat="1" applyFont="1" applyFill="1" applyBorder="1" applyAlignment="1" applyProtection="1">
      <alignment vertical="center"/>
      <protection/>
    </xf>
    <xf numFmtId="177" fontId="8" fillId="0" borderId="0" xfId="0" applyNumberFormat="1" applyFont="1" applyFill="1" applyBorder="1" applyAlignment="1" applyProtection="1">
      <alignment vertical="center"/>
      <protection/>
    </xf>
    <xf numFmtId="177" fontId="8" fillId="0" borderId="13" xfId="0" applyNumberFormat="1" applyFont="1" applyFill="1" applyBorder="1" applyAlignment="1" applyProtection="1">
      <alignment vertical="center"/>
      <protection/>
    </xf>
    <xf numFmtId="0" fontId="8" fillId="0" borderId="12" xfId="0" applyFont="1" applyFill="1" applyBorder="1" applyAlignment="1">
      <alignment horizontal="distributed" vertical="center"/>
    </xf>
    <xf numFmtId="0" fontId="8" fillId="0" borderId="0" xfId="0" applyFont="1" applyFill="1" applyBorder="1" applyAlignment="1" applyProtection="1">
      <alignment horizontal="distributed" vertical="center"/>
      <protection/>
    </xf>
    <xf numFmtId="0" fontId="8" fillId="0" borderId="0" xfId="0" applyFont="1" applyFill="1" applyBorder="1" applyAlignment="1">
      <alignment vertical="center"/>
    </xf>
    <xf numFmtId="0" fontId="0" fillId="0" borderId="13" xfId="0" applyFont="1" applyFill="1" applyBorder="1" applyAlignment="1" applyProtection="1">
      <alignment horizontal="center" vertical="center"/>
      <protection/>
    </xf>
    <xf numFmtId="0" fontId="0" fillId="0" borderId="0" xfId="0" applyFont="1" applyFill="1" applyBorder="1" applyAlignment="1">
      <alignment vertical="center"/>
    </xf>
    <xf numFmtId="0" fontId="0" fillId="0" borderId="13" xfId="0" applyFont="1" applyFill="1" applyBorder="1" applyAlignment="1">
      <alignment vertical="center"/>
    </xf>
    <xf numFmtId="37" fontId="0" fillId="0" borderId="0" xfId="0" applyNumberFormat="1" applyFont="1" applyFill="1" applyBorder="1" applyAlignment="1" applyProtection="1">
      <alignment horizontal="right" vertical="center"/>
      <protection/>
    </xf>
    <xf numFmtId="0" fontId="8" fillId="0" borderId="12" xfId="0" applyFont="1" applyFill="1" applyBorder="1" applyAlignment="1" applyProtection="1">
      <alignment horizontal="distributed" vertical="center"/>
      <protection/>
    </xf>
    <xf numFmtId="0" fontId="8" fillId="0" borderId="0" xfId="0" applyFont="1" applyFill="1" applyBorder="1" applyAlignment="1" applyProtection="1">
      <alignment vertical="center"/>
      <protection/>
    </xf>
    <xf numFmtId="0" fontId="8" fillId="0" borderId="15"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31"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15" xfId="0" applyFont="1" applyFill="1" applyBorder="1" applyAlignment="1" applyProtection="1">
      <alignment horizontal="distributed" vertical="center"/>
      <protection/>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30"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protection/>
    </xf>
    <xf numFmtId="178" fontId="0" fillId="0" borderId="10" xfId="48" applyNumberFormat="1" applyFont="1" applyFill="1" applyBorder="1" applyAlignment="1" applyProtection="1">
      <alignment horizontal="right" vertical="center"/>
      <protection/>
    </xf>
    <xf numFmtId="178" fontId="0" fillId="0" borderId="22" xfId="48" applyNumberFormat="1" applyFont="1" applyFill="1" applyBorder="1" applyAlignment="1" applyProtection="1">
      <alignment horizontal="right" vertical="center"/>
      <protection/>
    </xf>
    <xf numFmtId="0" fontId="8" fillId="0" borderId="10" xfId="0" applyFont="1" applyFill="1" applyBorder="1" applyAlignment="1" applyProtection="1">
      <alignment vertical="center"/>
      <protection/>
    </xf>
    <xf numFmtId="0" fontId="8" fillId="0" borderId="10" xfId="0" applyFont="1" applyFill="1" applyBorder="1" applyAlignment="1">
      <alignment vertical="center"/>
    </xf>
    <xf numFmtId="178" fontId="0" fillId="0" borderId="0" xfId="48" applyNumberFormat="1" applyFont="1" applyFill="1" applyBorder="1" applyAlignment="1" applyProtection="1">
      <alignment horizontal="right" vertical="center"/>
      <protection/>
    </xf>
    <xf numFmtId="178" fontId="0" fillId="0" borderId="13" xfId="48" applyNumberFormat="1" applyFont="1" applyFill="1" applyBorder="1" applyAlignment="1" applyProtection="1">
      <alignment horizontal="right" vertical="center"/>
      <protection/>
    </xf>
    <xf numFmtId="38" fontId="0" fillId="0" borderId="13" xfId="48" applyFont="1" applyFill="1" applyBorder="1" applyAlignment="1" applyProtection="1">
      <alignment horizontal="center" vertical="center"/>
      <protection/>
    </xf>
    <xf numFmtId="38" fontId="0" fillId="0" borderId="13" xfId="48" applyFont="1" applyFill="1" applyBorder="1" applyAlignment="1" applyProtection="1">
      <alignment vertical="center"/>
      <protection/>
    </xf>
    <xf numFmtId="0" fontId="8" fillId="0" borderId="0" xfId="0" applyFont="1" applyFill="1" applyAlignment="1">
      <alignment vertical="center"/>
    </xf>
    <xf numFmtId="38" fontId="0" fillId="0" borderId="0" xfId="48" applyFont="1" applyFill="1" applyBorder="1" applyAlignment="1" applyProtection="1">
      <alignment horizontal="right" vertical="center"/>
      <protection/>
    </xf>
    <xf numFmtId="178" fontId="0" fillId="0" borderId="0" xfId="48" applyNumberFormat="1" applyFont="1" applyFill="1" applyBorder="1" applyAlignment="1" applyProtection="1">
      <alignment vertical="center"/>
      <protection/>
    </xf>
    <xf numFmtId="178" fontId="0" fillId="0" borderId="13" xfId="48" applyNumberFormat="1" applyFont="1" applyFill="1" applyBorder="1" applyAlignment="1" applyProtection="1">
      <alignment vertical="center"/>
      <protection/>
    </xf>
    <xf numFmtId="0" fontId="8" fillId="0" borderId="0" xfId="0" applyFont="1" applyFill="1" applyBorder="1" applyAlignment="1" applyProtection="1" quotePrefix="1">
      <alignment vertical="center"/>
      <protection/>
    </xf>
    <xf numFmtId="38" fontId="0" fillId="0" borderId="15" xfId="48" applyFont="1" applyFill="1" applyBorder="1" applyAlignment="1" applyProtection="1">
      <alignment horizontal="center" vertical="center"/>
      <protection/>
    </xf>
    <xf numFmtId="38" fontId="0" fillId="0" borderId="14" xfId="48" applyFont="1" applyFill="1" applyBorder="1" applyAlignment="1" applyProtection="1">
      <alignment horizontal="center" vertical="center"/>
      <protection/>
    </xf>
    <xf numFmtId="0" fontId="8" fillId="0" borderId="31" xfId="0" applyFont="1" applyFill="1" applyBorder="1" applyAlignment="1" applyProtection="1">
      <alignment horizontal="distributed" vertical="center"/>
      <protection/>
    </xf>
    <xf numFmtId="0" fontId="27" fillId="0" borderId="11"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0" fillId="0" borderId="11" xfId="0" applyFont="1" applyFill="1" applyBorder="1" applyAlignment="1" applyProtection="1">
      <alignment vertical="center"/>
      <protection/>
    </xf>
    <xf numFmtId="0" fontId="0" fillId="0" borderId="21"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38" fontId="8" fillId="0" borderId="10" xfId="48" applyFont="1" applyFill="1" applyBorder="1" applyAlignment="1" applyProtection="1">
      <alignment horizontal="right" vertical="center"/>
      <protection/>
    </xf>
    <xf numFmtId="38" fontId="8" fillId="0" borderId="10" xfId="48" applyFont="1" applyFill="1" applyBorder="1" applyAlignment="1" applyProtection="1" quotePrefix="1">
      <alignment horizontal="right" vertical="center"/>
      <protection/>
    </xf>
    <xf numFmtId="37" fontId="0" fillId="0" borderId="0" xfId="0" applyNumberFormat="1" applyFont="1" applyFill="1" applyBorder="1" applyAlignment="1" applyProtection="1">
      <alignment vertical="center"/>
      <protection/>
    </xf>
    <xf numFmtId="37" fontId="0" fillId="0" borderId="15" xfId="0" applyNumberFormat="1" applyFont="1" applyFill="1" applyBorder="1" applyAlignment="1" applyProtection="1">
      <alignment vertical="center"/>
      <protection/>
    </xf>
    <xf numFmtId="0" fontId="0" fillId="0" borderId="27" xfId="0" applyFont="1" applyFill="1" applyBorder="1" applyAlignment="1" applyProtection="1">
      <alignment horizontal="center" vertical="center"/>
      <protection/>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0" xfId="0" applyFont="1" applyFill="1" applyAlignment="1">
      <alignment horizontal="right" vertical="center"/>
    </xf>
    <xf numFmtId="177" fontId="0" fillId="0" borderId="0" xfId="0" applyNumberFormat="1" applyFont="1" applyFill="1" applyAlignment="1" applyProtection="1">
      <alignment horizontal="center" vertical="center"/>
      <protection/>
    </xf>
    <xf numFmtId="0" fontId="0" fillId="0" borderId="12" xfId="0" applyFont="1" applyFill="1" applyBorder="1" applyAlignment="1" applyProtection="1" quotePrefix="1">
      <alignment horizontal="center" vertical="center"/>
      <protection/>
    </xf>
    <xf numFmtId="0" fontId="0" fillId="0" borderId="40" xfId="0" applyFont="1" applyFill="1" applyBorder="1" applyAlignment="1" applyProtection="1">
      <alignment horizontal="center" vertical="center"/>
      <protection/>
    </xf>
    <xf numFmtId="0" fontId="0" fillId="0" borderId="40" xfId="0" applyFont="1" applyFill="1" applyBorder="1" applyAlignment="1" applyProtection="1" quotePrefix="1">
      <alignment horizontal="center" vertical="center"/>
      <protection/>
    </xf>
    <xf numFmtId="0" fontId="8" fillId="0" borderId="41" xfId="0" applyFont="1" applyFill="1" applyBorder="1" applyAlignment="1" applyProtection="1" quotePrefix="1">
      <alignment horizontal="center" vertical="center"/>
      <protection/>
    </xf>
    <xf numFmtId="0" fontId="8" fillId="0" borderId="42" xfId="0" applyFont="1" applyFill="1" applyBorder="1" applyAlignment="1" applyProtection="1" quotePrefix="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177" fontId="0" fillId="0" borderId="0" xfId="0" applyNumberFormat="1" applyFill="1" applyAlignment="1" applyProtection="1">
      <alignment horizontal="center" vertical="center"/>
      <protection/>
    </xf>
    <xf numFmtId="179" fontId="0" fillId="0" borderId="10"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177" fontId="8" fillId="0" borderId="15" xfId="0" applyNumberFormat="1" applyFont="1" applyFill="1" applyBorder="1" applyAlignment="1" applyProtection="1">
      <alignment vertical="center"/>
      <protection/>
    </xf>
    <xf numFmtId="179" fontId="8" fillId="0" borderId="15" xfId="0" applyNumberFormat="1" applyFont="1" applyFill="1" applyBorder="1" applyAlignment="1" applyProtection="1">
      <alignment horizontal="right" vertical="center"/>
      <protection/>
    </xf>
    <xf numFmtId="37" fontId="8" fillId="0" borderId="15" xfId="0" applyNumberFormat="1" applyFont="1" applyFill="1" applyBorder="1" applyAlignment="1" applyProtection="1">
      <alignment vertical="center"/>
      <protection/>
    </xf>
    <xf numFmtId="37" fontId="8" fillId="0" borderId="14" xfId="0" applyNumberFormat="1" applyFont="1" applyFill="1" applyBorder="1" applyAlignment="1" applyProtection="1">
      <alignment vertical="center"/>
      <protection/>
    </xf>
    <xf numFmtId="0" fontId="0" fillId="0" borderId="25" xfId="0" applyFont="1" applyFill="1" applyBorder="1" applyAlignment="1" applyProtection="1">
      <alignment horizontal="center" vertical="center"/>
      <protection/>
    </xf>
    <xf numFmtId="0" fontId="0" fillId="0" borderId="12"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0" xfId="0" applyFont="1" applyFill="1" applyAlignment="1">
      <alignment vertical="top"/>
    </xf>
    <xf numFmtId="37" fontId="0" fillId="0" borderId="0" xfId="0" applyNumberFormat="1" applyFont="1" applyFill="1" applyAlignment="1" applyProtection="1">
      <alignment vertical="center"/>
      <protection/>
    </xf>
    <xf numFmtId="0" fontId="0" fillId="0" borderId="28" xfId="0" applyFont="1" applyFill="1" applyBorder="1" applyAlignment="1">
      <alignment horizontal="center" vertical="center"/>
    </xf>
    <xf numFmtId="49" fontId="0" fillId="0" borderId="0" xfId="0" applyNumberFormat="1" applyFont="1" applyFill="1" applyAlignment="1">
      <alignment vertical="center"/>
    </xf>
    <xf numFmtId="0" fontId="0" fillId="0" borderId="11"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30" xfId="0" applyFont="1" applyFill="1" applyBorder="1" applyAlignment="1">
      <alignment horizontal="center" vertical="center"/>
    </xf>
    <xf numFmtId="0" fontId="0" fillId="0" borderId="0" xfId="0" applyFont="1" applyFill="1" applyAlignment="1">
      <alignment vertical="center"/>
    </xf>
    <xf numFmtId="0" fontId="0" fillId="0" borderId="0" xfId="0" applyFill="1" applyBorder="1" applyAlignment="1">
      <alignment vertical="center"/>
    </xf>
    <xf numFmtId="0" fontId="0" fillId="0" borderId="12" xfId="0" applyBorder="1" applyAlignment="1">
      <alignment/>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xf>
    <xf numFmtId="178" fontId="0" fillId="0" borderId="10" xfId="0"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0" xfId="0" applyNumberFormat="1" applyFont="1" applyFill="1" applyAlignment="1">
      <alignment vertical="center"/>
    </xf>
    <xf numFmtId="38" fontId="0" fillId="0" borderId="0" xfId="0" applyNumberFormat="1" applyFont="1" applyFill="1" applyAlignment="1">
      <alignment vertical="center"/>
    </xf>
    <xf numFmtId="38" fontId="0" fillId="0" borderId="0" xfId="0" applyNumberFormat="1" applyFont="1" applyFill="1" applyAlignment="1" applyProtection="1">
      <alignment vertical="center"/>
      <protection/>
    </xf>
    <xf numFmtId="38" fontId="0" fillId="0" borderId="15" xfId="0" applyNumberFormat="1" applyFont="1" applyFill="1" applyBorder="1" applyAlignment="1" applyProtection="1">
      <alignment vertical="center"/>
      <protection/>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21" xfId="0" applyFill="1" applyBorder="1" applyAlignment="1">
      <alignment horizontal="center" vertical="center"/>
    </xf>
    <xf numFmtId="0" fontId="0" fillId="0" borderId="25" xfId="0" applyFill="1" applyBorder="1" applyAlignment="1">
      <alignment horizontal="center" vertical="center"/>
    </xf>
    <xf numFmtId="38" fontId="0" fillId="0" borderId="15" xfId="0" applyNumberFormat="1" applyFont="1" applyFill="1" applyBorder="1" applyAlignment="1" applyProtection="1">
      <alignment vertical="center"/>
      <protection/>
    </xf>
    <xf numFmtId="38" fontId="0" fillId="0" borderId="0" xfId="0" applyNumberFormat="1" applyFont="1" applyFill="1" applyAlignment="1">
      <alignment vertical="center"/>
    </xf>
    <xf numFmtId="38" fontId="0" fillId="0" borderId="0" xfId="0" applyNumberFormat="1" applyFont="1" applyFill="1" applyBorder="1" applyAlignment="1">
      <alignment vertical="center"/>
    </xf>
    <xf numFmtId="0" fontId="0" fillId="0" borderId="14" xfId="0" applyFont="1" applyFill="1" applyBorder="1" applyAlignment="1">
      <alignment horizontal="distributed" vertical="center" wrapText="1"/>
    </xf>
    <xf numFmtId="0" fontId="0" fillId="0" borderId="22" xfId="0" applyFont="1" applyFill="1" applyBorder="1" applyAlignment="1">
      <alignment horizontal="distributed" vertical="center" wrapText="1"/>
    </xf>
    <xf numFmtId="0" fontId="0" fillId="0" borderId="18"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31" xfId="0" applyFill="1" applyBorder="1" applyAlignment="1">
      <alignment horizontal="center" vertical="center"/>
    </xf>
    <xf numFmtId="0" fontId="0" fillId="0" borderId="0" xfId="0" applyFill="1" applyBorder="1" applyAlignment="1">
      <alignment horizontal="center" vertical="center"/>
    </xf>
    <xf numFmtId="38" fontId="0" fillId="0" borderId="15" xfId="0" applyNumberFormat="1" applyFont="1" applyFill="1" applyBorder="1" applyAlignment="1" applyProtection="1">
      <alignment horizontal="right" vertical="center"/>
      <protection/>
    </xf>
    <xf numFmtId="38" fontId="0" fillId="0" borderId="0" xfId="0" applyNumberFormat="1" applyFont="1" applyFill="1" applyBorder="1" applyAlignment="1">
      <alignment horizontal="right" vertical="center"/>
    </xf>
    <xf numFmtId="38" fontId="0" fillId="0" borderId="0" xfId="0" applyNumberFormat="1" applyFont="1" applyFill="1" applyBorder="1" applyAlignment="1" applyProtection="1">
      <alignment vertical="center"/>
      <protection/>
    </xf>
    <xf numFmtId="38" fontId="0" fillId="0" borderId="0" xfId="0" applyNumberFormat="1" applyFont="1" applyFill="1" applyBorder="1" applyAlignment="1" applyProtection="1">
      <alignment horizontal="right" vertical="center"/>
      <protection/>
    </xf>
    <xf numFmtId="38" fontId="0" fillId="0" borderId="0" xfId="0" applyNumberFormat="1" applyFont="1" applyFill="1" applyAlignment="1" applyProtection="1">
      <alignment vertical="center"/>
      <protection/>
    </xf>
    <xf numFmtId="0" fontId="0" fillId="0" borderId="0"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2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0" xfId="0"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D52"/>
  <sheetViews>
    <sheetView showGridLines="0" defaultGridColor="0" zoomScale="75" zoomScaleNormal="75" zoomScalePageLayoutView="0" colorId="27" workbookViewId="0" topLeftCell="G1">
      <selection activeCell="U1" sqref="U1"/>
    </sheetView>
  </sheetViews>
  <sheetFormatPr defaultColWidth="10.59765625" defaultRowHeight="22.5" customHeight="1"/>
  <cols>
    <col min="1" max="1" width="13.09765625" style="3" customWidth="1"/>
    <col min="2" max="2" width="12.59765625" style="3" customWidth="1"/>
    <col min="3" max="3" width="13.69921875" style="3" customWidth="1"/>
    <col min="4" max="8" width="12.59765625" style="3" customWidth="1"/>
    <col min="9" max="9" width="13.5" style="3" customWidth="1"/>
    <col min="10" max="10" width="10.59765625" style="3" customWidth="1"/>
    <col min="11" max="11" width="10.69921875" style="3" bestFit="1" customWidth="1"/>
    <col min="12" max="12" width="13.09765625" style="3" customWidth="1"/>
    <col min="13" max="13" width="11.69921875" style="3" customWidth="1"/>
    <col min="14" max="14" width="13.09765625" style="3" customWidth="1"/>
    <col min="15" max="17" width="11.69921875" style="3" customWidth="1"/>
    <col min="18" max="18" width="10.59765625" style="3" customWidth="1"/>
    <col min="19" max="20" width="11.69921875" style="3" customWidth="1"/>
    <col min="21" max="16384" width="10.59765625" style="3" customWidth="1"/>
  </cols>
  <sheetData>
    <row r="1" spans="1:21" ht="22.5" customHeight="1">
      <c r="A1" s="53" t="s">
        <v>55</v>
      </c>
      <c r="U1" s="84" t="s">
        <v>88</v>
      </c>
    </row>
    <row r="3" spans="1:21" ht="22.5" customHeight="1">
      <c r="A3" s="83" t="s">
        <v>87</v>
      </c>
      <c r="B3" s="83"/>
      <c r="C3" s="83"/>
      <c r="D3" s="83"/>
      <c r="E3" s="83"/>
      <c r="F3" s="83"/>
      <c r="G3" s="83"/>
      <c r="H3" s="83"/>
      <c r="I3" s="83"/>
      <c r="J3" s="83"/>
      <c r="K3" s="83"/>
      <c r="L3" s="83"/>
      <c r="M3" s="83"/>
      <c r="N3" s="83"/>
      <c r="O3" s="83"/>
      <c r="P3" s="83"/>
      <c r="Q3" s="83"/>
      <c r="R3" s="83"/>
      <c r="S3" s="83"/>
      <c r="T3" s="83"/>
      <c r="U3" s="83"/>
    </row>
    <row r="4" spans="2:8" ht="22.5" customHeight="1">
      <c r="B4" s="38"/>
      <c r="C4" s="38"/>
      <c r="D4" s="38"/>
      <c r="E4" s="38"/>
      <c r="F4" s="38"/>
      <c r="G4" s="38"/>
      <c r="H4" s="38"/>
    </row>
    <row r="5" spans="1:30" s="2" customFormat="1" ht="22.5" customHeight="1">
      <c r="A5" s="41" t="s">
        <v>9</v>
      </c>
      <c r="B5" s="41"/>
      <c r="C5" s="41"/>
      <c r="D5" s="41"/>
      <c r="E5" s="41"/>
      <c r="F5" s="41"/>
      <c r="G5" s="41"/>
      <c r="H5" s="41"/>
      <c r="I5" s="41"/>
      <c r="L5" s="41" t="s">
        <v>86</v>
      </c>
      <c r="M5" s="41"/>
      <c r="N5" s="41"/>
      <c r="O5" s="41"/>
      <c r="P5" s="41"/>
      <c r="Q5" s="41"/>
      <c r="R5" s="41"/>
      <c r="S5" s="41"/>
      <c r="T5" s="41"/>
      <c r="U5" s="81"/>
      <c r="V5" s="81"/>
      <c r="W5" s="81"/>
      <c r="X5" s="81"/>
      <c r="Y5" s="81"/>
      <c r="Z5" s="81"/>
      <c r="AA5" s="81"/>
      <c r="AB5" s="81"/>
      <c r="AC5" s="81"/>
      <c r="AD5" s="81"/>
    </row>
    <row r="6" spans="1:29" s="2" customFormat="1" ht="22.5" customHeight="1" thickBot="1">
      <c r="A6" s="42" t="s">
        <v>10</v>
      </c>
      <c r="B6" s="42"/>
      <c r="C6" s="42"/>
      <c r="D6" s="42"/>
      <c r="E6" s="42"/>
      <c r="F6" s="42"/>
      <c r="G6" s="42"/>
      <c r="H6" s="42"/>
      <c r="I6" s="42"/>
      <c r="L6" s="3"/>
      <c r="M6" s="19"/>
      <c r="N6" s="19"/>
      <c r="O6" s="19"/>
      <c r="P6" s="19"/>
      <c r="Q6" s="19"/>
      <c r="R6" s="19"/>
      <c r="S6" s="19"/>
      <c r="T6" s="20" t="s">
        <v>0</v>
      </c>
      <c r="U6" s="3"/>
      <c r="V6" s="3"/>
      <c r="W6" s="3"/>
      <c r="X6" s="3"/>
      <c r="Y6" s="3"/>
      <c r="Z6" s="3"/>
      <c r="AA6" s="3"/>
      <c r="AB6" s="3"/>
      <c r="AC6" s="3"/>
    </row>
    <row r="7" spans="1:20" s="2" customFormat="1" ht="22.5" customHeight="1" thickBot="1">
      <c r="A7" s="8"/>
      <c r="B7" s="9"/>
      <c r="C7" s="9"/>
      <c r="D7" s="9"/>
      <c r="E7" s="9"/>
      <c r="F7" s="9"/>
      <c r="G7" s="9"/>
      <c r="H7" s="9"/>
      <c r="I7" s="10" t="s">
        <v>0</v>
      </c>
      <c r="L7" s="79" t="s">
        <v>85</v>
      </c>
      <c r="M7" s="78" t="s">
        <v>84</v>
      </c>
      <c r="N7" s="76"/>
      <c r="O7" s="77" t="s">
        <v>83</v>
      </c>
      <c r="P7" s="76"/>
      <c r="Q7" s="77" t="s">
        <v>82</v>
      </c>
      <c r="R7" s="76"/>
      <c r="S7" s="77" t="s">
        <v>81</v>
      </c>
      <c r="T7" s="77"/>
    </row>
    <row r="8" spans="1:20" s="2" customFormat="1" ht="22.5" customHeight="1">
      <c r="A8" s="44" t="s">
        <v>1</v>
      </c>
      <c r="B8" s="39" t="s">
        <v>24</v>
      </c>
      <c r="C8" s="43"/>
      <c r="D8" s="39" t="s">
        <v>2</v>
      </c>
      <c r="E8" s="43"/>
      <c r="F8" s="39" t="s">
        <v>3</v>
      </c>
      <c r="G8" s="43"/>
      <c r="H8" s="39" t="s">
        <v>4</v>
      </c>
      <c r="I8" s="40"/>
      <c r="L8" s="74"/>
      <c r="M8" s="73" t="s">
        <v>28</v>
      </c>
      <c r="N8" s="21" t="s">
        <v>75</v>
      </c>
      <c r="O8" s="21" t="s">
        <v>28</v>
      </c>
      <c r="P8" s="21" t="s">
        <v>75</v>
      </c>
      <c r="Q8" s="21" t="s">
        <v>28</v>
      </c>
      <c r="R8" s="21" t="s">
        <v>75</v>
      </c>
      <c r="S8" s="21" t="s">
        <v>28</v>
      </c>
      <c r="T8" s="22" t="s">
        <v>75</v>
      </c>
    </row>
    <row r="9" spans="1:20" s="2" customFormat="1" ht="22.5" customHeight="1">
      <c r="A9" s="45"/>
      <c r="B9" s="11" t="s">
        <v>23</v>
      </c>
      <c r="C9" s="11" t="s">
        <v>8</v>
      </c>
      <c r="D9" s="11" t="s">
        <v>23</v>
      </c>
      <c r="E9" s="11" t="s">
        <v>8</v>
      </c>
      <c r="F9" s="11" t="s">
        <v>23</v>
      </c>
      <c r="G9" s="11" t="s">
        <v>8</v>
      </c>
      <c r="H9" s="11" t="s">
        <v>23</v>
      </c>
      <c r="I9" s="12" t="s">
        <v>8</v>
      </c>
      <c r="L9" s="71" t="s">
        <v>74</v>
      </c>
      <c r="M9" s="59">
        <v>1330588</v>
      </c>
      <c r="N9" s="5">
        <v>21339653</v>
      </c>
      <c r="O9" s="5">
        <v>117600</v>
      </c>
      <c r="P9" s="5">
        <v>1824654</v>
      </c>
      <c r="Q9" s="5">
        <v>43349</v>
      </c>
      <c r="R9" s="5">
        <v>417076</v>
      </c>
      <c r="S9" s="5">
        <v>251290</v>
      </c>
      <c r="T9" s="5">
        <v>2436511</v>
      </c>
    </row>
    <row r="10" spans="1:20" s="2" customFormat="1" ht="22.5" customHeight="1">
      <c r="A10" s="13" t="s">
        <v>50</v>
      </c>
      <c r="B10" s="28">
        <f>SUM(D10,F10,H10)</f>
        <v>2574627</v>
      </c>
      <c r="C10" s="29">
        <f>SUM(E10,G10,I10)</f>
        <v>40508354</v>
      </c>
      <c r="D10" s="30">
        <v>28512</v>
      </c>
      <c r="E10" s="30">
        <v>527485</v>
      </c>
      <c r="F10" s="30">
        <v>268487</v>
      </c>
      <c r="G10" s="30">
        <v>7205370</v>
      </c>
      <c r="H10" s="30">
        <v>2277628</v>
      </c>
      <c r="I10" s="30">
        <v>32775499</v>
      </c>
      <c r="L10" s="69" t="s">
        <v>73</v>
      </c>
      <c r="M10" s="59">
        <v>1590144</v>
      </c>
      <c r="N10" s="5">
        <v>25762266</v>
      </c>
      <c r="O10" s="5">
        <v>92077</v>
      </c>
      <c r="P10" s="5">
        <v>1476851</v>
      </c>
      <c r="Q10" s="5">
        <v>50561</v>
      </c>
      <c r="R10" s="5">
        <v>422075</v>
      </c>
      <c r="S10" s="5">
        <v>193027</v>
      </c>
      <c r="T10" s="5">
        <v>1985083</v>
      </c>
    </row>
    <row r="11" spans="1:20" s="2" customFormat="1" ht="22.5" customHeight="1">
      <c r="A11" s="14" t="s">
        <v>51</v>
      </c>
      <c r="B11" s="31">
        <f aca="true" t="shared" si="0" ref="B11:B26">SUM(D11,F11,H11)</f>
        <v>2717269</v>
      </c>
      <c r="C11" s="32">
        <f aca="true" t="shared" si="1" ref="C11:C26">SUM(E11,G11,I11)</f>
        <v>42398356</v>
      </c>
      <c r="D11" s="30">
        <v>24114</v>
      </c>
      <c r="E11" s="30">
        <v>475982</v>
      </c>
      <c r="F11" s="30">
        <v>183804</v>
      </c>
      <c r="G11" s="30">
        <v>3698026</v>
      </c>
      <c r="H11" s="30">
        <v>2509351</v>
      </c>
      <c r="I11" s="30">
        <v>38224348</v>
      </c>
      <c r="L11" s="70" t="s">
        <v>72</v>
      </c>
      <c r="M11" s="59">
        <v>1237441</v>
      </c>
      <c r="N11" s="5">
        <v>19851628</v>
      </c>
      <c r="O11" s="5">
        <v>84035</v>
      </c>
      <c r="P11" s="5">
        <v>1389186</v>
      </c>
      <c r="Q11" s="5">
        <v>46462</v>
      </c>
      <c r="R11" s="5">
        <v>463941</v>
      </c>
      <c r="S11" s="5">
        <v>325065</v>
      </c>
      <c r="T11" s="5">
        <v>2854282</v>
      </c>
    </row>
    <row r="12" spans="1:20" s="2" customFormat="1" ht="22.5" customHeight="1">
      <c r="A12" s="14" t="s">
        <v>25</v>
      </c>
      <c r="B12" s="31">
        <f t="shared" si="0"/>
        <v>2434665</v>
      </c>
      <c r="C12" s="32">
        <f t="shared" si="1"/>
        <v>36356620</v>
      </c>
      <c r="D12" s="30">
        <v>15082</v>
      </c>
      <c r="E12" s="30">
        <v>347748</v>
      </c>
      <c r="F12" s="30">
        <v>211985</v>
      </c>
      <c r="G12" s="30">
        <v>4798140</v>
      </c>
      <c r="H12" s="30">
        <v>2207598</v>
      </c>
      <c r="I12" s="30">
        <v>31210732</v>
      </c>
      <c r="L12" s="69" t="s">
        <v>71</v>
      </c>
      <c r="M12" s="59">
        <v>1127028</v>
      </c>
      <c r="N12" s="5">
        <v>18172039</v>
      </c>
      <c r="O12" s="5">
        <v>79012</v>
      </c>
      <c r="P12" s="5">
        <v>1277381</v>
      </c>
      <c r="Q12" s="5">
        <v>33951</v>
      </c>
      <c r="R12" s="5">
        <v>299608</v>
      </c>
      <c r="S12" s="5">
        <v>194592</v>
      </c>
      <c r="T12" s="5">
        <v>2111893</v>
      </c>
    </row>
    <row r="13" spans="1:20" s="2" customFormat="1" ht="22.5" customHeight="1">
      <c r="A13" s="14" t="s">
        <v>26</v>
      </c>
      <c r="B13" s="31">
        <f t="shared" si="0"/>
        <v>2029763</v>
      </c>
      <c r="C13" s="32">
        <f t="shared" si="1"/>
        <v>34484563</v>
      </c>
      <c r="D13" s="30">
        <v>39454</v>
      </c>
      <c r="E13" s="30">
        <v>1475134</v>
      </c>
      <c r="F13" s="30">
        <v>197543</v>
      </c>
      <c r="G13" s="30">
        <v>5657878</v>
      </c>
      <c r="H13" s="30">
        <v>1792766</v>
      </c>
      <c r="I13" s="30">
        <v>27351551</v>
      </c>
      <c r="L13" s="68" t="s">
        <v>70</v>
      </c>
      <c r="M13" s="26">
        <f>SUM(M15:M28)</f>
        <v>1235116</v>
      </c>
      <c r="N13" s="27">
        <f>SUM(N15:N28)</f>
        <v>19783833</v>
      </c>
      <c r="O13" s="27">
        <f>SUM(O15:O28)</f>
        <v>72894</v>
      </c>
      <c r="P13" s="27">
        <f>SUM(P15:P28)</f>
        <v>1140248</v>
      </c>
      <c r="Q13" s="27">
        <f>SUM(Q15:Q28)</f>
        <v>57739</v>
      </c>
      <c r="R13" s="27">
        <f>SUM(R15:R28)</f>
        <v>640560</v>
      </c>
      <c r="S13" s="27">
        <f>SUM(S15:S28)</f>
        <v>314164</v>
      </c>
      <c r="T13" s="27">
        <f>SUM(T15:T28)</f>
        <v>3815609</v>
      </c>
    </row>
    <row r="14" spans="1:20" ht="22.5" customHeight="1">
      <c r="A14" s="25" t="s">
        <v>53</v>
      </c>
      <c r="B14" s="26">
        <f>SUM(B15:B26)</f>
        <v>2398846</v>
      </c>
      <c r="C14" s="27">
        <f aca="true" t="shared" si="2" ref="C14:I14">SUM(C15:C26)</f>
        <v>43241703</v>
      </c>
      <c r="D14" s="27">
        <f t="shared" si="2"/>
        <v>43097</v>
      </c>
      <c r="E14" s="27">
        <f t="shared" si="2"/>
        <v>1132174</v>
      </c>
      <c r="F14" s="27">
        <f t="shared" si="2"/>
        <v>210476</v>
      </c>
      <c r="G14" s="27">
        <f t="shared" si="2"/>
        <v>7555848</v>
      </c>
      <c r="H14" s="27">
        <f t="shared" si="2"/>
        <v>2145273</v>
      </c>
      <c r="I14" s="27">
        <f t="shared" si="2"/>
        <v>34553681</v>
      </c>
      <c r="L14" s="64"/>
      <c r="M14" s="63"/>
      <c r="N14" s="4"/>
      <c r="O14" s="4"/>
      <c r="P14" s="4"/>
      <c r="Q14" s="4"/>
      <c r="R14" s="4"/>
      <c r="S14" s="4"/>
      <c r="T14" s="4"/>
    </row>
    <row r="15" spans="1:20" ht="22.5" customHeight="1">
      <c r="A15" s="15" t="s">
        <v>27</v>
      </c>
      <c r="B15" s="31">
        <f t="shared" si="0"/>
        <v>109189</v>
      </c>
      <c r="C15" s="32">
        <f t="shared" si="1"/>
        <v>1679242</v>
      </c>
      <c r="D15" s="34" t="s">
        <v>54</v>
      </c>
      <c r="E15" s="34" t="s">
        <v>54</v>
      </c>
      <c r="F15" s="30">
        <v>7395</v>
      </c>
      <c r="G15" s="30">
        <v>142542</v>
      </c>
      <c r="H15" s="30">
        <v>101794</v>
      </c>
      <c r="I15" s="30">
        <v>1536700</v>
      </c>
      <c r="J15" s="5"/>
      <c r="K15" s="5"/>
      <c r="L15" s="64" t="s">
        <v>69</v>
      </c>
      <c r="M15" s="59">
        <v>72428</v>
      </c>
      <c r="N15" s="5">
        <v>1177062</v>
      </c>
      <c r="O15" s="5">
        <v>3052</v>
      </c>
      <c r="P15" s="5">
        <v>47577</v>
      </c>
      <c r="Q15" s="5">
        <v>1603</v>
      </c>
      <c r="R15" s="5">
        <v>17360</v>
      </c>
      <c r="S15" s="5">
        <v>13931</v>
      </c>
      <c r="T15" s="5">
        <v>151340</v>
      </c>
    </row>
    <row r="16" spans="1:20" ht="22.5" customHeight="1">
      <c r="A16" s="16" t="s">
        <v>11</v>
      </c>
      <c r="B16" s="31">
        <f t="shared" si="0"/>
        <v>144972</v>
      </c>
      <c r="C16" s="32">
        <f t="shared" si="1"/>
        <v>2201442</v>
      </c>
      <c r="D16" s="30">
        <v>1852</v>
      </c>
      <c r="E16" s="30">
        <v>32320</v>
      </c>
      <c r="F16" s="30">
        <v>5021</v>
      </c>
      <c r="G16" s="30">
        <v>121012</v>
      </c>
      <c r="H16" s="30">
        <v>138099</v>
      </c>
      <c r="I16" s="30">
        <v>2048110</v>
      </c>
      <c r="J16" s="5"/>
      <c r="K16" s="5"/>
      <c r="L16" s="60" t="s">
        <v>68</v>
      </c>
      <c r="M16" s="59">
        <v>96673</v>
      </c>
      <c r="N16" s="5">
        <v>1582210</v>
      </c>
      <c r="O16" s="5">
        <v>3723</v>
      </c>
      <c r="P16" s="5">
        <v>57246</v>
      </c>
      <c r="Q16" s="5">
        <v>6107</v>
      </c>
      <c r="R16" s="5">
        <v>41620</v>
      </c>
      <c r="S16" s="5">
        <v>10985</v>
      </c>
      <c r="T16" s="5">
        <v>110750</v>
      </c>
    </row>
    <row r="17" spans="1:20" ht="22.5" customHeight="1">
      <c r="A17" s="16" t="s">
        <v>12</v>
      </c>
      <c r="B17" s="31">
        <f t="shared" si="0"/>
        <v>202562</v>
      </c>
      <c r="C17" s="32">
        <f t="shared" si="1"/>
        <v>3177212</v>
      </c>
      <c r="D17" s="30">
        <v>8137</v>
      </c>
      <c r="E17" s="30">
        <v>125300</v>
      </c>
      <c r="F17" s="30">
        <v>13962</v>
      </c>
      <c r="G17" s="30">
        <v>241567</v>
      </c>
      <c r="H17" s="30">
        <v>180463</v>
      </c>
      <c r="I17" s="30">
        <v>2810345</v>
      </c>
      <c r="J17" s="5"/>
      <c r="K17" s="5"/>
      <c r="L17" s="60" t="s">
        <v>67</v>
      </c>
      <c r="M17" s="59">
        <v>110724</v>
      </c>
      <c r="N17" s="5">
        <v>1783051</v>
      </c>
      <c r="O17" s="5">
        <v>7762</v>
      </c>
      <c r="P17" s="5">
        <v>124673</v>
      </c>
      <c r="Q17" s="5">
        <v>7850</v>
      </c>
      <c r="R17" s="5">
        <v>95004</v>
      </c>
      <c r="S17" s="5">
        <v>17989</v>
      </c>
      <c r="T17" s="5">
        <v>151609</v>
      </c>
    </row>
    <row r="18" spans="1:20" ht="22.5" customHeight="1">
      <c r="A18" s="16" t="s">
        <v>13</v>
      </c>
      <c r="B18" s="31">
        <f t="shared" si="0"/>
        <v>307343</v>
      </c>
      <c r="C18" s="32">
        <f t="shared" si="1"/>
        <v>8255161</v>
      </c>
      <c r="D18" s="34">
        <v>243</v>
      </c>
      <c r="E18" s="34">
        <v>1200</v>
      </c>
      <c r="F18" s="30">
        <v>109699</v>
      </c>
      <c r="G18" s="30">
        <v>5156308</v>
      </c>
      <c r="H18" s="30">
        <v>197401</v>
      </c>
      <c r="I18" s="30">
        <v>3097653</v>
      </c>
      <c r="J18" s="5"/>
      <c r="K18" s="5"/>
      <c r="L18" s="60" t="s">
        <v>66</v>
      </c>
      <c r="M18" s="59">
        <v>132868</v>
      </c>
      <c r="N18" s="5">
        <v>2102104</v>
      </c>
      <c r="O18" s="5">
        <v>5743</v>
      </c>
      <c r="P18" s="5">
        <v>77795</v>
      </c>
      <c r="Q18" s="5">
        <v>6480</v>
      </c>
      <c r="R18" s="5">
        <v>75230</v>
      </c>
      <c r="S18" s="5">
        <v>11597</v>
      </c>
      <c r="T18" s="5">
        <v>109417</v>
      </c>
    </row>
    <row r="19" spans="1:20" ht="22.5" customHeight="1">
      <c r="A19" s="16" t="s">
        <v>14</v>
      </c>
      <c r="B19" s="31">
        <f t="shared" si="0"/>
        <v>229935</v>
      </c>
      <c r="C19" s="32">
        <f t="shared" si="1"/>
        <v>4874552</v>
      </c>
      <c r="D19" s="34">
        <v>42</v>
      </c>
      <c r="E19" s="34">
        <v>830</v>
      </c>
      <c r="F19" s="30">
        <v>9829</v>
      </c>
      <c r="G19" s="30">
        <v>264849</v>
      </c>
      <c r="H19" s="30">
        <v>220064</v>
      </c>
      <c r="I19" s="30">
        <v>4608873</v>
      </c>
      <c r="J19" s="5"/>
      <c r="K19" s="5"/>
      <c r="L19" s="64"/>
      <c r="M19" s="63"/>
      <c r="N19" s="4"/>
      <c r="O19" s="4"/>
      <c r="P19" s="4"/>
      <c r="Q19" s="4"/>
      <c r="R19" s="4"/>
      <c r="S19" s="4"/>
      <c r="T19" s="4"/>
    </row>
    <row r="20" spans="1:20" ht="22.5" customHeight="1">
      <c r="A20" s="16" t="s">
        <v>15</v>
      </c>
      <c r="B20" s="31">
        <f t="shared" si="0"/>
        <v>211063</v>
      </c>
      <c r="C20" s="32">
        <f t="shared" si="1"/>
        <v>3491748</v>
      </c>
      <c r="D20" s="34">
        <v>652</v>
      </c>
      <c r="E20" s="34">
        <v>11400</v>
      </c>
      <c r="F20" s="30">
        <v>12408</v>
      </c>
      <c r="G20" s="30">
        <v>247335</v>
      </c>
      <c r="H20" s="30">
        <v>198003</v>
      </c>
      <c r="I20" s="30">
        <v>3233013</v>
      </c>
      <c r="J20" s="5"/>
      <c r="K20" s="5"/>
      <c r="L20" s="60" t="s">
        <v>65</v>
      </c>
      <c r="M20" s="59">
        <v>126278</v>
      </c>
      <c r="N20" s="5">
        <v>2080942</v>
      </c>
      <c r="O20" s="5">
        <v>5705</v>
      </c>
      <c r="P20" s="5">
        <v>85938</v>
      </c>
      <c r="Q20" s="5">
        <v>13798</v>
      </c>
      <c r="R20" s="5">
        <v>199270</v>
      </c>
      <c r="S20" s="5">
        <v>36946</v>
      </c>
      <c r="T20" s="5">
        <v>2088095</v>
      </c>
    </row>
    <row r="21" spans="1:20" ht="22.5" customHeight="1">
      <c r="A21" s="16" t="s">
        <v>16</v>
      </c>
      <c r="B21" s="31">
        <f t="shared" si="0"/>
        <v>152116</v>
      </c>
      <c r="C21" s="32">
        <f t="shared" si="1"/>
        <v>2309295</v>
      </c>
      <c r="D21" s="34">
        <v>4291</v>
      </c>
      <c r="E21" s="34">
        <v>69500</v>
      </c>
      <c r="F21" s="30">
        <v>8684</v>
      </c>
      <c r="G21" s="30">
        <v>188437</v>
      </c>
      <c r="H21" s="30">
        <v>139141</v>
      </c>
      <c r="I21" s="30">
        <v>2051358</v>
      </c>
      <c r="J21" s="5"/>
      <c r="K21" s="5"/>
      <c r="L21" s="60" t="s">
        <v>64</v>
      </c>
      <c r="M21" s="59">
        <v>123296</v>
      </c>
      <c r="N21" s="5">
        <v>2049195</v>
      </c>
      <c r="O21" s="5">
        <v>5329</v>
      </c>
      <c r="P21" s="5">
        <v>85866</v>
      </c>
      <c r="Q21" s="5">
        <v>4286</v>
      </c>
      <c r="R21" s="5">
        <v>59833</v>
      </c>
      <c r="S21" s="5">
        <v>8588</v>
      </c>
      <c r="T21" s="5">
        <v>94737</v>
      </c>
    </row>
    <row r="22" spans="1:20" ht="22.5" customHeight="1">
      <c r="A22" s="16" t="s">
        <v>17</v>
      </c>
      <c r="B22" s="31">
        <f t="shared" si="0"/>
        <v>147134</v>
      </c>
      <c r="C22" s="32">
        <f t="shared" si="1"/>
        <v>2168829</v>
      </c>
      <c r="D22" s="34" t="s">
        <v>54</v>
      </c>
      <c r="E22" s="34" t="s">
        <v>54</v>
      </c>
      <c r="F22" s="30">
        <v>6251</v>
      </c>
      <c r="G22" s="30">
        <v>151750</v>
      </c>
      <c r="H22" s="30">
        <v>140883</v>
      </c>
      <c r="I22" s="30">
        <v>2017079</v>
      </c>
      <c r="J22" s="5"/>
      <c r="K22" s="5"/>
      <c r="L22" s="60" t="s">
        <v>63</v>
      </c>
      <c r="M22" s="59">
        <v>94346</v>
      </c>
      <c r="N22" s="5">
        <v>1520287</v>
      </c>
      <c r="O22" s="5">
        <v>8188</v>
      </c>
      <c r="P22" s="5">
        <v>127624</v>
      </c>
      <c r="Q22" s="5">
        <v>3197</v>
      </c>
      <c r="R22" s="5">
        <v>29168</v>
      </c>
      <c r="S22" s="5">
        <v>5619</v>
      </c>
      <c r="T22" s="5">
        <v>69950</v>
      </c>
    </row>
    <row r="23" spans="1:20" ht="22.5" customHeight="1">
      <c r="A23" s="16" t="s">
        <v>18</v>
      </c>
      <c r="B23" s="31">
        <f t="shared" si="0"/>
        <v>227683</v>
      </c>
      <c r="C23" s="32">
        <f t="shared" si="1"/>
        <v>6986694</v>
      </c>
      <c r="D23" s="30">
        <v>18927</v>
      </c>
      <c r="E23" s="30">
        <v>522000</v>
      </c>
      <c r="F23" s="30">
        <v>10629</v>
      </c>
      <c r="G23" s="30">
        <v>222725</v>
      </c>
      <c r="H23" s="30">
        <v>198127</v>
      </c>
      <c r="I23" s="30">
        <v>6241969</v>
      </c>
      <c r="J23" s="5"/>
      <c r="K23" s="5"/>
      <c r="L23" s="60" t="s">
        <v>62</v>
      </c>
      <c r="M23" s="59">
        <v>106341</v>
      </c>
      <c r="N23" s="5">
        <v>1665581</v>
      </c>
      <c r="O23" s="5">
        <v>4642</v>
      </c>
      <c r="P23" s="5">
        <v>75696</v>
      </c>
      <c r="Q23" s="5">
        <v>1516</v>
      </c>
      <c r="R23" s="5">
        <v>17305</v>
      </c>
      <c r="S23" s="5">
        <v>7727</v>
      </c>
      <c r="T23" s="5">
        <v>53850</v>
      </c>
    </row>
    <row r="24" spans="1:20" ht="22.5" customHeight="1">
      <c r="A24" s="16" t="s">
        <v>19</v>
      </c>
      <c r="B24" s="31">
        <f t="shared" si="0"/>
        <v>361446</v>
      </c>
      <c r="C24" s="32">
        <f t="shared" si="1"/>
        <v>3093442</v>
      </c>
      <c r="D24" s="34">
        <v>1206</v>
      </c>
      <c r="E24" s="34">
        <v>34944</v>
      </c>
      <c r="F24" s="30">
        <v>4078</v>
      </c>
      <c r="G24" s="30">
        <v>76391</v>
      </c>
      <c r="H24" s="30">
        <v>356162</v>
      </c>
      <c r="I24" s="30">
        <v>2982107</v>
      </c>
      <c r="J24" s="5"/>
      <c r="K24" s="5"/>
      <c r="L24" s="64"/>
      <c r="M24" s="63"/>
      <c r="N24" s="4"/>
      <c r="O24" s="4"/>
      <c r="P24" s="4"/>
      <c r="Q24" s="4"/>
      <c r="R24" s="4"/>
      <c r="S24" s="4"/>
      <c r="T24" s="4"/>
    </row>
    <row r="25" spans="1:20" ht="22.5" customHeight="1">
      <c r="A25" s="16" t="s">
        <v>20</v>
      </c>
      <c r="B25" s="31">
        <f t="shared" si="0"/>
        <v>163989</v>
      </c>
      <c r="C25" s="32">
        <f t="shared" si="1"/>
        <v>2492494</v>
      </c>
      <c r="D25" s="30">
        <v>116</v>
      </c>
      <c r="E25" s="30">
        <v>1750</v>
      </c>
      <c r="F25" s="30">
        <v>10040</v>
      </c>
      <c r="G25" s="30">
        <v>246047</v>
      </c>
      <c r="H25" s="30">
        <v>153833</v>
      </c>
      <c r="I25" s="30">
        <v>2244697</v>
      </c>
      <c r="J25" s="5"/>
      <c r="K25" s="5"/>
      <c r="L25" s="60" t="s">
        <v>61</v>
      </c>
      <c r="M25" s="59">
        <v>82742</v>
      </c>
      <c r="N25" s="5">
        <v>1281234</v>
      </c>
      <c r="O25" s="5">
        <v>8241</v>
      </c>
      <c r="P25" s="5">
        <v>127327</v>
      </c>
      <c r="Q25" s="5">
        <v>2869</v>
      </c>
      <c r="R25" s="5">
        <v>20855</v>
      </c>
      <c r="S25" s="5">
        <v>6496</v>
      </c>
      <c r="T25" s="5">
        <v>62840</v>
      </c>
    </row>
    <row r="26" spans="1:20" ht="22.5" customHeight="1">
      <c r="A26" s="17" t="s">
        <v>21</v>
      </c>
      <c r="B26" s="35">
        <f t="shared" si="0"/>
        <v>141414</v>
      </c>
      <c r="C26" s="36">
        <f t="shared" si="1"/>
        <v>2511592</v>
      </c>
      <c r="D26" s="37">
        <v>7631</v>
      </c>
      <c r="E26" s="37">
        <v>332930</v>
      </c>
      <c r="F26" s="36">
        <v>12480</v>
      </c>
      <c r="G26" s="36">
        <v>496885</v>
      </c>
      <c r="H26" s="36">
        <v>121303</v>
      </c>
      <c r="I26" s="36">
        <v>1681777</v>
      </c>
      <c r="J26" s="5"/>
      <c r="K26" s="5"/>
      <c r="L26" s="60" t="s">
        <v>60</v>
      </c>
      <c r="M26" s="59">
        <v>89779</v>
      </c>
      <c r="N26" s="5">
        <v>1416946</v>
      </c>
      <c r="O26" s="5">
        <v>6394</v>
      </c>
      <c r="P26" s="5">
        <v>113716</v>
      </c>
      <c r="Q26" s="5">
        <v>3217</v>
      </c>
      <c r="R26" s="5">
        <v>28525</v>
      </c>
      <c r="S26" s="5">
        <v>176437</v>
      </c>
      <c r="T26" s="5">
        <v>762424</v>
      </c>
    </row>
    <row r="27" spans="1:20" s="1" customFormat="1" ht="22.5" customHeight="1">
      <c r="A27" s="18" t="s">
        <v>52</v>
      </c>
      <c r="L27" s="60" t="s">
        <v>59</v>
      </c>
      <c r="M27" s="59">
        <v>112847</v>
      </c>
      <c r="N27" s="5">
        <v>1744618</v>
      </c>
      <c r="O27" s="5">
        <v>8466</v>
      </c>
      <c r="P27" s="5">
        <v>123655</v>
      </c>
      <c r="Q27" s="5">
        <v>5986</v>
      </c>
      <c r="R27" s="5">
        <v>49720</v>
      </c>
      <c r="S27" s="5">
        <v>9903</v>
      </c>
      <c r="T27" s="5">
        <v>83997</v>
      </c>
    </row>
    <row r="28" spans="1:20" s="1" customFormat="1" ht="22.5" customHeight="1">
      <c r="A28" s="1" t="s">
        <v>22</v>
      </c>
      <c r="L28" s="57" t="s">
        <v>58</v>
      </c>
      <c r="M28" s="56">
        <v>86794</v>
      </c>
      <c r="N28" s="7">
        <v>1380603</v>
      </c>
      <c r="O28" s="7">
        <v>5649</v>
      </c>
      <c r="P28" s="7">
        <v>93135</v>
      </c>
      <c r="Q28" s="7">
        <v>830</v>
      </c>
      <c r="R28" s="7">
        <v>6670</v>
      </c>
      <c r="S28" s="7">
        <v>7946</v>
      </c>
      <c r="T28" s="7">
        <v>76600</v>
      </c>
    </row>
    <row r="29" ht="22.5" customHeight="1" thickBot="1"/>
    <row r="30" spans="1:21" ht="22.5" customHeight="1">
      <c r="A30" s="41" t="s">
        <v>44</v>
      </c>
      <c r="B30" s="41"/>
      <c r="C30" s="41"/>
      <c r="D30" s="41"/>
      <c r="E30" s="41"/>
      <c r="F30" s="41"/>
      <c r="G30" s="41"/>
      <c r="H30" s="41"/>
      <c r="I30" s="41"/>
      <c r="L30" s="77" t="s">
        <v>80</v>
      </c>
      <c r="M30" s="76"/>
      <c r="N30" s="77" t="s">
        <v>79</v>
      </c>
      <c r="O30" s="76"/>
      <c r="P30" s="77" t="s">
        <v>78</v>
      </c>
      <c r="Q30" s="76"/>
      <c r="R30" s="77" t="s">
        <v>77</v>
      </c>
      <c r="S30" s="76"/>
      <c r="T30" s="75" t="s">
        <v>76</v>
      </c>
      <c r="U30" s="75"/>
    </row>
    <row r="31" spans="1:21" ht="22.5" customHeight="1">
      <c r="A31" s="48" t="s">
        <v>45</v>
      </c>
      <c r="B31" s="48"/>
      <c r="C31" s="48"/>
      <c r="D31" s="48"/>
      <c r="E31" s="48"/>
      <c r="F31" s="48"/>
      <c r="G31" s="48"/>
      <c r="H31" s="48"/>
      <c r="I31" s="48"/>
      <c r="L31" s="82" t="s">
        <v>28</v>
      </c>
      <c r="M31" s="21" t="s">
        <v>75</v>
      </c>
      <c r="N31" s="21" t="s">
        <v>28</v>
      </c>
      <c r="O31" s="21" t="s">
        <v>75</v>
      </c>
      <c r="P31" s="21" t="s">
        <v>28</v>
      </c>
      <c r="Q31" s="21" t="s">
        <v>75</v>
      </c>
      <c r="R31" s="21" t="s">
        <v>28</v>
      </c>
      <c r="S31" s="21" t="s">
        <v>75</v>
      </c>
      <c r="T31" s="21" t="s">
        <v>28</v>
      </c>
      <c r="U31" s="22" t="s">
        <v>75</v>
      </c>
    </row>
    <row r="32" spans="2:21" ht="22.5" customHeight="1" thickBot="1">
      <c r="B32" s="19"/>
      <c r="C32" s="19"/>
      <c r="D32" s="19"/>
      <c r="E32" s="19"/>
      <c r="F32" s="19"/>
      <c r="G32" s="19"/>
      <c r="H32" s="19"/>
      <c r="I32" s="20" t="s">
        <v>0</v>
      </c>
      <c r="L32" s="5">
        <v>82735</v>
      </c>
      <c r="M32" s="5">
        <v>1546049</v>
      </c>
      <c r="N32" s="5">
        <v>306561</v>
      </c>
      <c r="O32" s="5">
        <v>3038513</v>
      </c>
      <c r="P32" s="5">
        <v>201835</v>
      </c>
      <c r="Q32" s="5">
        <v>5053119</v>
      </c>
      <c r="R32" s="5">
        <v>223539</v>
      </c>
      <c r="S32" s="5">
        <v>4623921</v>
      </c>
      <c r="T32" s="5">
        <v>17130</v>
      </c>
      <c r="U32" s="5">
        <v>228908</v>
      </c>
    </row>
    <row r="33" spans="1:21" ht="22.5" customHeight="1">
      <c r="A33" s="46" t="s">
        <v>1</v>
      </c>
      <c r="B33" s="49" t="s">
        <v>46</v>
      </c>
      <c r="C33" s="50"/>
      <c r="D33" s="49" t="s">
        <v>5</v>
      </c>
      <c r="E33" s="50"/>
      <c r="F33" s="49" t="s">
        <v>6</v>
      </c>
      <c r="G33" s="50"/>
      <c r="H33" s="49" t="s">
        <v>7</v>
      </c>
      <c r="I33" s="51"/>
      <c r="L33" s="5">
        <v>37797</v>
      </c>
      <c r="M33" s="5">
        <v>524925</v>
      </c>
      <c r="N33" s="5">
        <v>285590</v>
      </c>
      <c r="O33" s="5">
        <v>3086354</v>
      </c>
      <c r="P33" s="5">
        <v>256218</v>
      </c>
      <c r="Q33" s="5">
        <v>4866523</v>
      </c>
      <c r="R33" s="5">
        <v>189426</v>
      </c>
      <c r="S33" s="5">
        <v>3932546</v>
      </c>
      <c r="T33" s="5">
        <v>22429</v>
      </c>
      <c r="U33" s="5">
        <v>341733</v>
      </c>
    </row>
    <row r="34" spans="1:21" ht="22.5" customHeight="1">
      <c r="A34" s="47"/>
      <c r="B34" s="21" t="s">
        <v>28</v>
      </c>
      <c r="C34" s="21" t="s">
        <v>29</v>
      </c>
      <c r="D34" s="21" t="s">
        <v>28</v>
      </c>
      <c r="E34" s="21" t="s">
        <v>29</v>
      </c>
      <c r="F34" s="21" t="s">
        <v>28</v>
      </c>
      <c r="G34" s="21" t="s">
        <v>29</v>
      </c>
      <c r="H34" s="21" t="s">
        <v>28</v>
      </c>
      <c r="I34" s="22" t="s">
        <v>29</v>
      </c>
      <c r="L34" s="5">
        <v>78700</v>
      </c>
      <c r="M34" s="5">
        <v>1319075</v>
      </c>
      <c r="N34" s="5">
        <v>326668</v>
      </c>
      <c r="O34" s="5">
        <v>3581556</v>
      </c>
      <c r="P34" s="5">
        <v>137913</v>
      </c>
      <c r="Q34" s="5">
        <v>2626853</v>
      </c>
      <c r="R34" s="5">
        <v>188229</v>
      </c>
      <c r="S34" s="5">
        <v>4132996</v>
      </c>
      <c r="T34" s="5">
        <v>10152</v>
      </c>
      <c r="U34" s="5">
        <v>137103</v>
      </c>
    </row>
    <row r="35" spans="1:21" ht="22.5" customHeight="1">
      <c r="A35" s="23" t="s">
        <v>30</v>
      </c>
      <c r="B35" s="5">
        <v>1120880</v>
      </c>
      <c r="C35" s="5">
        <v>17553675</v>
      </c>
      <c r="D35" s="5">
        <v>412936</v>
      </c>
      <c r="E35" s="5">
        <v>9004804</v>
      </c>
      <c r="F35" s="5">
        <v>1031040</v>
      </c>
      <c r="G35" s="5">
        <v>13821478</v>
      </c>
      <c r="H35" s="5">
        <v>9771</v>
      </c>
      <c r="I35" s="5">
        <v>128397</v>
      </c>
      <c r="L35" s="5">
        <v>58714</v>
      </c>
      <c r="M35" s="5">
        <v>1001965</v>
      </c>
      <c r="N35" s="5">
        <v>167929</v>
      </c>
      <c r="O35" s="5">
        <v>1781703</v>
      </c>
      <c r="P35" s="5">
        <v>191392</v>
      </c>
      <c r="Q35" s="5">
        <v>5855633</v>
      </c>
      <c r="R35" s="5">
        <v>173414</v>
      </c>
      <c r="S35" s="5">
        <v>3925520</v>
      </c>
      <c r="T35" s="5">
        <v>3731</v>
      </c>
      <c r="U35" s="5">
        <v>58791</v>
      </c>
    </row>
    <row r="36" spans="1:21" ht="22.5" customHeight="1">
      <c r="A36" s="24" t="s">
        <v>47</v>
      </c>
      <c r="B36" s="5">
        <v>1314317</v>
      </c>
      <c r="C36" s="5">
        <v>21025480</v>
      </c>
      <c r="D36" s="5">
        <v>461182</v>
      </c>
      <c r="E36" s="5">
        <v>9223657</v>
      </c>
      <c r="F36" s="5">
        <v>934099</v>
      </c>
      <c r="G36" s="5">
        <v>12073626</v>
      </c>
      <c r="H36" s="5">
        <v>7671</v>
      </c>
      <c r="I36" s="5">
        <v>75593</v>
      </c>
      <c r="L36" s="27">
        <f>SUM(L38:L51)</f>
        <v>100930</v>
      </c>
      <c r="M36" s="27">
        <f>SUM(M38:M51)</f>
        <v>4618846</v>
      </c>
      <c r="N36" s="27">
        <f>SUM(N38:N51)</f>
        <v>221996</v>
      </c>
      <c r="O36" s="27">
        <f>SUM(O38:O51)</f>
        <v>2496837</v>
      </c>
      <c r="P36" s="27">
        <f>SUM(P38:P51)</f>
        <v>138345</v>
      </c>
      <c r="Q36" s="27">
        <f>SUM(Q38:Q51)</f>
        <v>2598997</v>
      </c>
      <c r="R36" s="27">
        <f>SUM(R38:R51)</f>
        <v>257662</v>
      </c>
      <c r="S36" s="27">
        <f>SUM(S38:S51)</f>
        <v>8146773</v>
      </c>
      <c r="T36" s="67" t="s">
        <v>57</v>
      </c>
      <c r="U36" s="67" t="s">
        <v>57</v>
      </c>
    </row>
    <row r="37" spans="1:21" ht="22.5" customHeight="1">
      <c r="A37" s="24" t="s">
        <v>48</v>
      </c>
      <c r="B37" s="5">
        <v>1015500</v>
      </c>
      <c r="C37" s="5">
        <v>16105302</v>
      </c>
      <c r="D37" s="5">
        <v>356030</v>
      </c>
      <c r="E37" s="5">
        <v>7093720</v>
      </c>
      <c r="F37" s="5">
        <v>1055903</v>
      </c>
      <c r="G37" s="5">
        <v>13048420</v>
      </c>
      <c r="H37" s="5">
        <v>7232</v>
      </c>
      <c r="I37" s="5">
        <v>109178</v>
      </c>
      <c r="L37" s="4"/>
      <c r="M37" s="4"/>
      <c r="N37" s="4"/>
      <c r="O37" s="4"/>
      <c r="P37" s="4"/>
      <c r="Q37" s="4"/>
      <c r="R37" s="4"/>
      <c r="S37" s="4"/>
      <c r="T37" s="4"/>
      <c r="U37" s="4"/>
    </row>
    <row r="38" spans="1:21" ht="22.5" customHeight="1">
      <c r="A38" s="24" t="s">
        <v>49</v>
      </c>
      <c r="B38" s="5">
        <v>951636</v>
      </c>
      <c r="C38" s="5">
        <v>15131206</v>
      </c>
      <c r="D38" s="5">
        <v>388083</v>
      </c>
      <c r="E38" s="5">
        <v>10138834</v>
      </c>
      <c r="F38" s="5">
        <v>687023</v>
      </c>
      <c r="G38" s="5">
        <v>9189164</v>
      </c>
      <c r="H38" s="5">
        <v>2683</v>
      </c>
      <c r="I38" s="5">
        <v>19947</v>
      </c>
      <c r="L38" s="5">
        <v>2215</v>
      </c>
      <c r="M38" s="5">
        <v>21150</v>
      </c>
      <c r="N38" s="5">
        <v>5025</v>
      </c>
      <c r="O38" s="5">
        <v>80811</v>
      </c>
      <c r="P38" s="5">
        <v>2685</v>
      </c>
      <c r="Q38" s="5">
        <v>47060</v>
      </c>
      <c r="R38" s="5">
        <v>8250</v>
      </c>
      <c r="S38" s="5">
        <v>136882</v>
      </c>
      <c r="T38" s="6" t="s">
        <v>57</v>
      </c>
      <c r="U38" s="6" t="s">
        <v>57</v>
      </c>
    </row>
    <row r="39" spans="1:21" ht="22.5" customHeight="1">
      <c r="A39" s="25" t="s">
        <v>53</v>
      </c>
      <c r="B39" s="26">
        <f>SUM(B40:B51)</f>
        <v>1049620</v>
      </c>
      <c r="C39" s="27">
        <f>SUM(C40:C51)</f>
        <v>16544852</v>
      </c>
      <c r="D39" s="27">
        <f>SUM(D40:D51)</f>
        <v>379676</v>
      </c>
      <c r="E39" s="27">
        <f>SUM(E40:E51)</f>
        <v>10116273</v>
      </c>
      <c r="F39" s="27">
        <f>SUM(F40:F51)</f>
        <v>966108</v>
      </c>
      <c r="G39" s="27">
        <f>SUM(G40:G51)</f>
        <v>16552495</v>
      </c>
      <c r="H39" s="27">
        <f>SUM(H40:H51)</f>
        <v>3442</v>
      </c>
      <c r="I39" s="27">
        <f>SUM(I40:I51)</f>
        <v>28083</v>
      </c>
      <c r="L39" s="5">
        <v>908</v>
      </c>
      <c r="M39" s="5">
        <v>14070</v>
      </c>
      <c r="N39" s="5">
        <v>4826</v>
      </c>
      <c r="O39" s="5">
        <v>83292</v>
      </c>
      <c r="P39" s="5">
        <v>13051</v>
      </c>
      <c r="Q39" s="5">
        <v>199000</v>
      </c>
      <c r="R39" s="5">
        <v>8699</v>
      </c>
      <c r="S39" s="5">
        <v>113254</v>
      </c>
      <c r="T39" s="6" t="s">
        <v>57</v>
      </c>
      <c r="U39" s="6" t="s">
        <v>57</v>
      </c>
    </row>
    <row r="40" spans="1:21" ht="22.5" customHeight="1">
      <c r="A40" s="15" t="s">
        <v>31</v>
      </c>
      <c r="B40" s="5">
        <v>50737</v>
      </c>
      <c r="C40" s="5">
        <v>802454</v>
      </c>
      <c r="D40" s="5">
        <v>24313</v>
      </c>
      <c r="E40" s="5">
        <v>388308</v>
      </c>
      <c r="F40" s="5">
        <v>33978</v>
      </c>
      <c r="G40" s="5">
        <v>486710</v>
      </c>
      <c r="H40" s="5">
        <v>161</v>
      </c>
      <c r="I40" s="5">
        <v>1770</v>
      </c>
      <c r="L40" s="5">
        <v>1762</v>
      </c>
      <c r="M40" s="5">
        <v>14714</v>
      </c>
      <c r="N40" s="66">
        <v>11047</v>
      </c>
      <c r="O40" s="66">
        <v>109000</v>
      </c>
      <c r="P40" s="5">
        <v>27343</v>
      </c>
      <c r="Q40" s="5">
        <v>562511</v>
      </c>
      <c r="R40" s="5">
        <v>18085</v>
      </c>
      <c r="S40" s="5">
        <v>336650</v>
      </c>
      <c r="T40" s="6" t="s">
        <v>57</v>
      </c>
      <c r="U40" s="6" t="s">
        <v>57</v>
      </c>
    </row>
    <row r="41" spans="1:21" ht="22.5" customHeight="1">
      <c r="A41" s="16" t="s">
        <v>32</v>
      </c>
      <c r="B41" s="5">
        <v>84670</v>
      </c>
      <c r="C41" s="5">
        <v>1351455</v>
      </c>
      <c r="D41" s="5">
        <v>9365</v>
      </c>
      <c r="E41" s="5">
        <v>177030</v>
      </c>
      <c r="F41" s="5">
        <v>50735</v>
      </c>
      <c r="G41" s="5">
        <v>671495</v>
      </c>
      <c r="H41" s="5">
        <v>202</v>
      </c>
      <c r="I41" s="5">
        <v>1462</v>
      </c>
      <c r="L41" s="5">
        <v>1830</v>
      </c>
      <c r="M41" s="5">
        <v>47450</v>
      </c>
      <c r="N41" s="66">
        <v>19084</v>
      </c>
      <c r="O41" s="66">
        <v>234720</v>
      </c>
      <c r="P41" s="5">
        <v>9788</v>
      </c>
      <c r="Q41" s="5">
        <v>166507</v>
      </c>
      <c r="R41" s="5">
        <v>119953</v>
      </c>
      <c r="S41" s="5">
        <v>5441938</v>
      </c>
      <c r="T41" s="6" t="s">
        <v>57</v>
      </c>
      <c r="U41" s="6" t="s">
        <v>57</v>
      </c>
    </row>
    <row r="42" spans="1:21" ht="22.5" customHeight="1">
      <c r="A42" s="16" t="s">
        <v>33</v>
      </c>
      <c r="B42" s="5">
        <v>105254</v>
      </c>
      <c r="C42" s="5">
        <v>1646664</v>
      </c>
      <c r="D42" s="5">
        <v>40012</v>
      </c>
      <c r="E42" s="5">
        <v>830643</v>
      </c>
      <c r="F42" s="5">
        <v>57133</v>
      </c>
      <c r="G42" s="5">
        <v>698330</v>
      </c>
      <c r="H42" s="5">
        <v>163</v>
      </c>
      <c r="I42" s="5">
        <v>1575</v>
      </c>
      <c r="L42" s="4"/>
      <c r="M42" s="4"/>
      <c r="N42" s="65"/>
      <c r="O42" s="65"/>
      <c r="P42" s="4"/>
      <c r="Q42" s="4"/>
      <c r="R42" s="4"/>
      <c r="S42" s="4"/>
      <c r="T42" s="4"/>
      <c r="U42" s="4"/>
    </row>
    <row r="43" spans="1:21" ht="22.5" customHeight="1">
      <c r="A43" s="16" t="s">
        <v>34</v>
      </c>
      <c r="B43" s="5">
        <v>106374</v>
      </c>
      <c r="C43" s="5">
        <v>1685606</v>
      </c>
      <c r="D43" s="5">
        <v>32295</v>
      </c>
      <c r="E43" s="5">
        <v>709675</v>
      </c>
      <c r="F43" s="5">
        <v>167690</v>
      </c>
      <c r="G43" s="5">
        <v>5851830</v>
      </c>
      <c r="H43" s="5">
        <v>984</v>
      </c>
      <c r="I43" s="5">
        <v>8050</v>
      </c>
      <c r="L43" s="5">
        <v>3033</v>
      </c>
      <c r="M43" s="5">
        <v>35970</v>
      </c>
      <c r="N43" s="58">
        <v>5398</v>
      </c>
      <c r="O43" s="58">
        <v>60160</v>
      </c>
      <c r="P43" s="5">
        <v>3191</v>
      </c>
      <c r="Q43" s="5">
        <v>56290</v>
      </c>
      <c r="R43" s="5">
        <v>35586</v>
      </c>
      <c r="S43" s="5">
        <v>267887</v>
      </c>
      <c r="T43" s="6" t="s">
        <v>57</v>
      </c>
      <c r="U43" s="6" t="s">
        <v>57</v>
      </c>
    </row>
    <row r="44" spans="1:21" ht="22.5" customHeight="1">
      <c r="A44" s="16" t="s">
        <v>35</v>
      </c>
      <c r="B44" s="5">
        <v>108919</v>
      </c>
      <c r="C44" s="5">
        <v>1739899</v>
      </c>
      <c r="D44" s="5">
        <v>47528</v>
      </c>
      <c r="E44" s="5">
        <v>428175</v>
      </c>
      <c r="F44" s="5">
        <v>73320</v>
      </c>
      <c r="G44" s="5">
        <v>2704838</v>
      </c>
      <c r="H44" s="5">
        <v>168</v>
      </c>
      <c r="I44" s="5">
        <v>1640</v>
      </c>
      <c r="L44" s="5">
        <v>2205</v>
      </c>
      <c r="M44" s="5">
        <v>37665</v>
      </c>
      <c r="N44" s="58">
        <v>47040</v>
      </c>
      <c r="O44" s="58">
        <v>786251</v>
      </c>
      <c r="P44" s="5">
        <v>8042</v>
      </c>
      <c r="Q44" s="5">
        <v>144241</v>
      </c>
      <c r="R44" s="5">
        <v>12277</v>
      </c>
      <c r="S44" s="5">
        <v>233960</v>
      </c>
      <c r="T44" s="6" t="s">
        <v>57</v>
      </c>
      <c r="U44" s="6" t="s">
        <v>57</v>
      </c>
    </row>
    <row r="45" spans="1:21" ht="22.5" customHeight="1">
      <c r="A45" s="16" t="s">
        <v>36</v>
      </c>
      <c r="B45" s="5">
        <v>106359</v>
      </c>
      <c r="C45" s="5">
        <v>1649005</v>
      </c>
      <c r="D45" s="5">
        <v>17152</v>
      </c>
      <c r="E45" s="5">
        <v>312998</v>
      </c>
      <c r="F45" s="5">
        <v>87455</v>
      </c>
      <c r="G45" s="5">
        <v>1528485</v>
      </c>
      <c r="H45" s="5">
        <v>97</v>
      </c>
      <c r="I45" s="5">
        <v>1260</v>
      </c>
      <c r="L45" s="5">
        <v>1401</v>
      </c>
      <c r="M45" s="5">
        <v>27446</v>
      </c>
      <c r="N45" s="58">
        <v>23172</v>
      </c>
      <c r="O45" s="58">
        <v>247143</v>
      </c>
      <c r="P45" s="5">
        <v>6274</v>
      </c>
      <c r="Q45" s="5">
        <v>102796</v>
      </c>
      <c r="R45" s="5">
        <v>9919</v>
      </c>
      <c r="S45" s="5">
        <v>184881</v>
      </c>
      <c r="T45" s="6" t="s">
        <v>57</v>
      </c>
      <c r="U45" s="6" t="s">
        <v>57</v>
      </c>
    </row>
    <row r="46" spans="1:21" ht="22.5" customHeight="1">
      <c r="A46" s="16" t="s">
        <v>37</v>
      </c>
      <c r="B46" s="5">
        <v>78320</v>
      </c>
      <c r="C46" s="5">
        <v>1252525</v>
      </c>
      <c r="D46" s="5">
        <v>27412</v>
      </c>
      <c r="E46" s="5">
        <v>466969</v>
      </c>
      <c r="F46" s="5">
        <v>46338</v>
      </c>
      <c r="G46" s="5">
        <v>589591</v>
      </c>
      <c r="H46" s="5">
        <v>46</v>
      </c>
      <c r="I46" s="5">
        <v>210</v>
      </c>
      <c r="L46" s="5">
        <v>1576</v>
      </c>
      <c r="M46" s="5">
        <v>17130</v>
      </c>
      <c r="N46" s="58">
        <v>13647</v>
      </c>
      <c r="O46" s="58">
        <v>115790</v>
      </c>
      <c r="P46" s="5">
        <v>6047</v>
      </c>
      <c r="Q46" s="5">
        <v>117180</v>
      </c>
      <c r="R46" s="5">
        <v>5638</v>
      </c>
      <c r="S46" s="5">
        <v>106297</v>
      </c>
      <c r="T46" s="6" t="s">
        <v>57</v>
      </c>
      <c r="U46" s="6" t="s">
        <v>57</v>
      </c>
    </row>
    <row r="47" spans="1:21" ht="22.5" customHeight="1">
      <c r="A47" s="16" t="s">
        <v>38</v>
      </c>
      <c r="B47" s="5">
        <v>97044</v>
      </c>
      <c r="C47" s="5">
        <v>1558611</v>
      </c>
      <c r="D47" s="5">
        <v>7484</v>
      </c>
      <c r="E47" s="5">
        <v>92568</v>
      </c>
      <c r="F47" s="5">
        <v>42164</v>
      </c>
      <c r="G47" s="5">
        <v>516180</v>
      </c>
      <c r="H47" s="6">
        <v>442</v>
      </c>
      <c r="I47" s="6">
        <v>1470</v>
      </c>
      <c r="L47" s="4"/>
      <c r="M47" s="4"/>
      <c r="N47" s="62"/>
      <c r="O47" s="62"/>
      <c r="P47" s="4"/>
      <c r="Q47" s="4"/>
      <c r="R47" s="4"/>
      <c r="S47" s="4"/>
      <c r="T47" s="4"/>
      <c r="U47" s="4"/>
    </row>
    <row r="48" spans="1:21" ht="22.5" customHeight="1">
      <c r="A48" s="16" t="s">
        <v>39</v>
      </c>
      <c r="B48" s="5">
        <v>71288</v>
      </c>
      <c r="C48" s="5">
        <v>1119047</v>
      </c>
      <c r="D48" s="5">
        <v>115585</v>
      </c>
      <c r="E48" s="5">
        <v>5349480</v>
      </c>
      <c r="F48" s="5">
        <v>40437</v>
      </c>
      <c r="G48" s="5">
        <v>516584</v>
      </c>
      <c r="H48" s="5">
        <v>373</v>
      </c>
      <c r="I48" s="5">
        <v>1583</v>
      </c>
      <c r="L48" s="5">
        <v>83052</v>
      </c>
      <c r="M48" s="5">
        <v>4347406</v>
      </c>
      <c r="N48" s="61">
        <v>5568</v>
      </c>
      <c r="O48" s="61">
        <v>56984</v>
      </c>
      <c r="P48" s="5">
        <v>28178</v>
      </c>
      <c r="Q48" s="5">
        <v>835819</v>
      </c>
      <c r="R48" s="5">
        <v>10537</v>
      </c>
      <c r="S48" s="5">
        <v>254229</v>
      </c>
      <c r="T48" s="6" t="s">
        <v>57</v>
      </c>
      <c r="U48" s="6" t="s">
        <v>57</v>
      </c>
    </row>
    <row r="49" spans="1:21" ht="22.5" customHeight="1">
      <c r="A49" s="16" t="s">
        <v>40</v>
      </c>
      <c r="B49" s="5">
        <v>78979</v>
      </c>
      <c r="C49" s="5">
        <v>1234288</v>
      </c>
      <c r="D49" s="5">
        <v>8085</v>
      </c>
      <c r="E49" s="5">
        <v>176170</v>
      </c>
      <c r="F49" s="5">
        <v>273970</v>
      </c>
      <c r="G49" s="5">
        <v>1678951</v>
      </c>
      <c r="H49" s="5">
        <v>412</v>
      </c>
      <c r="I49" s="5">
        <v>4033</v>
      </c>
      <c r="L49" s="5">
        <v>406</v>
      </c>
      <c r="M49" s="5">
        <v>5695</v>
      </c>
      <c r="N49" s="58">
        <v>67915</v>
      </c>
      <c r="O49" s="58">
        <v>462106</v>
      </c>
      <c r="P49" s="5">
        <v>11477</v>
      </c>
      <c r="Q49" s="5">
        <v>172206</v>
      </c>
      <c r="R49" s="5">
        <v>5821</v>
      </c>
      <c r="S49" s="5">
        <v>131824</v>
      </c>
      <c r="T49" s="6" t="s">
        <v>57</v>
      </c>
      <c r="U49" s="6" t="s">
        <v>57</v>
      </c>
    </row>
    <row r="50" spans="1:21" ht="22.5" customHeight="1">
      <c r="A50" s="16" t="s">
        <v>41</v>
      </c>
      <c r="B50" s="5">
        <v>88152</v>
      </c>
      <c r="C50" s="5">
        <v>1352610</v>
      </c>
      <c r="D50" s="5">
        <v>20083</v>
      </c>
      <c r="E50" s="5">
        <v>383602</v>
      </c>
      <c r="F50" s="5">
        <v>55635</v>
      </c>
      <c r="G50" s="5">
        <v>755552</v>
      </c>
      <c r="H50" s="5">
        <v>119</v>
      </c>
      <c r="I50" s="5">
        <v>730</v>
      </c>
      <c r="L50" s="5">
        <v>269</v>
      </c>
      <c r="M50" s="5">
        <v>3350</v>
      </c>
      <c r="N50" s="58">
        <v>10676</v>
      </c>
      <c r="O50" s="58">
        <v>146966</v>
      </c>
      <c r="P50" s="5">
        <v>8570</v>
      </c>
      <c r="Q50" s="5">
        <v>136729</v>
      </c>
      <c r="R50" s="5">
        <v>7272</v>
      </c>
      <c r="S50" s="5">
        <v>203459</v>
      </c>
      <c r="T50" s="6" t="s">
        <v>57</v>
      </c>
      <c r="U50" s="6" t="s">
        <v>57</v>
      </c>
    </row>
    <row r="51" spans="1:21" ht="22.5" customHeight="1">
      <c r="A51" s="17" t="s">
        <v>42</v>
      </c>
      <c r="B51" s="7">
        <v>73524</v>
      </c>
      <c r="C51" s="7">
        <v>1152688</v>
      </c>
      <c r="D51" s="7">
        <v>30362</v>
      </c>
      <c r="E51" s="7">
        <v>800655</v>
      </c>
      <c r="F51" s="7">
        <v>37253</v>
      </c>
      <c r="G51" s="7">
        <v>553949</v>
      </c>
      <c r="H51" s="7">
        <v>275</v>
      </c>
      <c r="I51" s="7">
        <v>4300</v>
      </c>
      <c r="L51" s="7">
        <v>2273</v>
      </c>
      <c r="M51" s="7">
        <v>46800</v>
      </c>
      <c r="N51" s="55">
        <v>8598</v>
      </c>
      <c r="O51" s="55">
        <v>113614</v>
      </c>
      <c r="P51" s="7">
        <v>13699</v>
      </c>
      <c r="Q51" s="7">
        <v>58658</v>
      </c>
      <c r="R51" s="7">
        <v>15625</v>
      </c>
      <c r="S51" s="7">
        <v>735512</v>
      </c>
      <c r="T51" s="54" t="s">
        <v>57</v>
      </c>
      <c r="U51" s="54" t="s">
        <v>57</v>
      </c>
    </row>
    <row r="52" spans="1:12" ht="22.5" customHeight="1">
      <c r="A52" s="3" t="s">
        <v>43</v>
      </c>
      <c r="L52" s="3" t="s">
        <v>56</v>
      </c>
    </row>
  </sheetData>
  <sheetProtection/>
  <mergeCells count="17">
    <mergeCell ref="L7:L8"/>
    <mergeCell ref="L5:T5"/>
    <mergeCell ref="A3:U3"/>
    <mergeCell ref="A30:I30"/>
    <mergeCell ref="A33:A34"/>
    <mergeCell ref="A31:I31"/>
    <mergeCell ref="B33:C33"/>
    <mergeCell ref="D33:E33"/>
    <mergeCell ref="F33:G33"/>
    <mergeCell ref="H33:I33"/>
    <mergeCell ref="H8:I8"/>
    <mergeCell ref="A5:I5"/>
    <mergeCell ref="A6:I6"/>
    <mergeCell ref="F8:G8"/>
    <mergeCell ref="A8:A9"/>
    <mergeCell ref="B8:C8"/>
    <mergeCell ref="D8:E8"/>
  </mergeCells>
  <printOptions horizontalCentered="1"/>
  <pageMargins left="0.5905511811023623" right="0.5905511811023623" top="0.5905511811023623" bottom="0.3937007874015748" header="0" footer="0"/>
  <pageSetup fitToHeight="1" fitToWidth="1" horizontalDpi="300" verticalDpi="300" orientation="landscape" paperSize="8" scale="71"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S45"/>
  <sheetViews>
    <sheetView showGridLines="0" defaultGridColor="0" zoomScale="75" zoomScaleNormal="75" zoomScalePageLayoutView="0" colorId="27" workbookViewId="0" topLeftCell="K1">
      <selection activeCell="S1" sqref="S1"/>
    </sheetView>
  </sheetViews>
  <sheetFormatPr defaultColWidth="10.59765625" defaultRowHeight="22.5" customHeight="1"/>
  <cols>
    <col min="1" max="1" width="13.09765625" style="3" customWidth="1"/>
    <col min="2" max="2" width="12.59765625" style="3" customWidth="1"/>
    <col min="3" max="3" width="13.69921875" style="3" customWidth="1"/>
    <col min="4" max="4" width="12.59765625" style="3" customWidth="1"/>
    <col min="5" max="5" width="14.8984375" style="3" customWidth="1"/>
    <col min="6" max="6" width="12.59765625" style="3" customWidth="1"/>
    <col min="7" max="7" width="13.19921875" style="3" customWidth="1"/>
    <col min="8" max="9" width="12.59765625" style="3" customWidth="1"/>
    <col min="10" max="10" width="10.59765625" style="3" customWidth="1"/>
    <col min="11" max="11" width="12.69921875" style="3" bestFit="1" customWidth="1"/>
    <col min="12" max="12" width="12.09765625" style="3" bestFit="1" customWidth="1"/>
    <col min="13" max="13" width="12.69921875" style="3" customWidth="1"/>
    <col min="14" max="17" width="10.59765625" style="3" customWidth="1"/>
    <col min="18" max="18" width="12.09765625" style="3" customWidth="1"/>
    <col min="19" max="16384" width="10.59765625" style="3" customWidth="1"/>
  </cols>
  <sheetData>
    <row r="1" spans="1:19" ht="22.5" customHeight="1">
      <c r="A1" s="53" t="s">
        <v>89</v>
      </c>
      <c r="S1" s="84" t="s">
        <v>141</v>
      </c>
    </row>
    <row r="3" spans="1:17" ht="22.5" customHeight="1">
      <c r="A3" s="112" t="s">
        <v>107</v>
      </c>
      <c r="B3" s="112"/>
      <c r="C3" s="112"/>
      <c r="D3" s="112"/>
      <c r="E3" s="112"/>
      <c r="F3" s="112"/>
      <c r="G3" s="112"/>
      <c r="H3" s="112"/>
      <c r="I3" s="112"/>
      <c r="J3" s="112"/>
      <c r="K3" s="112"/>
      <c r="L3" s="112"/>
      <c r="M3" s="112"/>
      <c r="N3" s="112"/>
      <c r="O3" s="112"/>
      <c r="P3" s="112"/>
      <c r="Q3" s="112"/>
    </row>
    <row r="4" spans="2:17" ht="22.5" customHeight="1" thickBot="1">
      <c r="B4" s="111"/>
      <c r="C4" s="111"/>
      <c r="D4" s="111"/>
      <c r="E4" s="111"/>
      <c r="F4" s="111"/>
      <c r="G4" s="111"/>
      <c r="H4" s="111"/>
      <c r="I4" s="111"/>
      <c r="J4" s="111"/>
      <c r="K4" s="111"/>
      <c r="L4" s="111"/>
      <c r="M4" s="111"/>
      <c r="N4" s="111"/>
      <c r="O4" s="111"/>
      <c r="P4" s="111"/>
      <c r="Q4" s="110" t="s">
        <v>106</v>
      </c>
    </row>
    <row r="5" spans="1:17" ht="22.5" customHeight="1">
      <c r="A5" s="109" t="s">
        <v>1</v>
      </c>
      <c r="B5" s="107" t="s">
        <v>105</v>
      </c>
      <c r="C5" s="108"/>
      <c r="D5" s="107" t="s">
        <v>104</v>
      </c>
      <c r="E5" s="106"/>
      <c r="F5" s="106"/>
      <c r="G5" s="106"/>
      <c r="H5" s="106"/>
      <c r="I5" s="106"/>
      <c r="J5" s="106"/>
      <c r="K5" s="108"/>
      <c r="L5" s="107" t="s">
        <v>103</v>
      </c>
      <c r="M5" s="106"/>
      <c r="N5" s="106"/>
      <c r="O5" s="106"/>
      <c r="P5" s="106"/>
      <c r="Q5" s="106"/>
    </row>
    <row r="6" spans="1:17" ht="22.5" customHeight="1">
      <c r="A6" s="105"/>
      <c r="B6" s="104" t="s">
        <v>94</v>
      </c>
      <c r="C6" s="104" t="s">
        <v>93</v>
      </c>
      <c r="D6" s="102" t="s">
        <v>102</v>
      </c>
      <c r="E6" s="103"/>
      <c r="F6" s="102" t="s">
        <v>101</v>
      </c>
      <c r="G6" s="103"/>
      <c r="H6" s="102" t="s">
        <v>100</v>
      </c>
      <c r="I6" s="103"/>
      <c r="J6" s="102" t="s">
        <v>99</v>
      </c>
      <c r="K6" s="103"/>
      <c r="L6" s="102" t="s">
        <v>98</v>
      </c>
      <c r="M6" s="103"/>
      <c r="N6" s="102" t="s">
        <v>97</v>
      </c>
      <c r="O6" s="103"/>
      <c r="P6" s="102" t="s">
        <v>7</v>
      </c>
      <c r="Q6" s="101"/>
    </row>
    <row r="7" spans="1:17" ht="22.5" customHeight="1">
      <c r="A7" s="47"/>
      <c r="B7" s="100"/>
      <c r="C7" s="100"/>
      <c r="D7" s="99" t="s">
        <v>96</v>
      </c>
      <c r="E7" s="98" t="s">
        <v>93</v>
      </c>
      <c r="F7" s="97" t="s">
        <v>94</v>
      </c>
      <c r="G7" s="97" t="s">
        <v>93</v>
      </c>
      <c r="H7" s="97" t="s">
        <v>94</v>
      </c>
      <c r="I7" s="97" t="s">
        <v>93</v>
      </c>
      <c r="J7" s="97" t="s">
        <v>95</v>
      </c>
      <c r="K7" s="97" t="s">
        <v>93</v>
      </c>
      <c r="L7" s="97" t="s">
        <v>94</v>
      </c>
      <c r="M7" s="97" t="s">
        <v>93</v>
      </c>
      <c r="N7" s="97" t="s">
        <v>94</v>
      </c>
      <c r="O7" s="97" t="s">
        <v>93</v>
      </c>
      <c r="P7" s="97" t="s">
        <v>94</v>
      </c>
      <c r="Q7" s="96" t="s">
        <v>93</v>
      </c>
    </row>
    <row r="8" spans="1:17" ht="22.5" customHeight="1">
      <c r="A8" s="95" t="s">
        <v>50</v>
      </c>
      <c r="B8" s="28">
        <f>SUM(D8,F8,H8,J8)</f>
        <v>12707</v>
      </c>
      <c r="C8" s="29">
        <f>SUM(E8,G8,I8,K8)</f>
        <v>1324479</v>
      </c>
      <c r="D8" s="30">
        <v>6759</v>
      </c>
      <c r="E8" s="30">
        <v>973929</v>
      </c>
      <c r="F8" s="30">
        <v>4583</v>
      </c>
      <c r="G8" s="30">
        <v>230732</v>
      </c>
      <c r="H8" s="30">
        <v>190</v>
      </c>
      <c r="I8" s="30">
        <v>11294</v>
      </c>
      <c r="J8" s="30">
        <v>1175</v>
      </c>
      <c r="K8" s="30">
        <v>108524</v>
      </c>
      <c r="L8" s="30">
        <v>12116</v>
      </c>
      <c r="M8" s="30">
        <v>1254522</v>
      </c>
      <c r="N8" s="30">
        <v>590</v>
      </c>
      <c r="O8" s="30">
        <v>69832</v>
      </c>
      <c r="P8" s="5">
        <v>1</v>
      </c>
      <c r="Q8" s="5">
        <v>135</v>
      </c>
    </row>
    <row r="9" spans="1:17" ht="22.5" customHeight="1">
      <c r="A9" s="94" t="s">
        <v>47</v>
      </c>
      <c r="B9" s="31">
        <f>SUM(D9,F9,H9,J9)</f>
        <v>14159</v>
      </c>
      <c r="C9" s="32">
        <f>SUM(E9,G9,I9,K9)</f>
        <v>1564916</v>
      </c>
      <c r="D9" s="30">
        <v>7809</v>
      </c>
      <c r="E9" s="30">
        <v>1162075</v>
      </c>
      <c r="F9" s="30">
        <v>4999</v>
      </c>
      <c r="G9" s="30">
        <v>268702</v>
      </c>
      <c r="H9" s="30">
        <v>184</v>
      </c>
      <c r="I9" s="30">
        <v>12702</v>
      </c>
      <c r="J9" s="30">
        <v>1167</v>
      </c>
      <c r="K9" s="30">
        <v>121437</v>
      </c>
      <c r="L9" s="30">
        <v>13694</v>
      </c>
      <c r="M9" s="30">
        <v>1511352</v>
      </c>
      <c r="N9" s="30">
        <v>465</v>
      </c>
      <c r="O9" s="30">
        <v>53564</v>
      </c>
      <c r="P9" s="6" t="s">
        <v>91</v>
      </c>
      <c r="Q9" s="6" t="s">
        <v>91</v>
      </c>
    </row>
    <row r="10" spans="1:17" ht="22.5" customHeight="1">
      <c r="A10" s="94" t="s">
        <v>48</v>
      </c>
      <c r="B10" s="31">
        <f>SUM(D10,F10,H10,J10)</f>
        <v>11887</v>
      </c>
      <c r="C10" s="32">
        <f>SUM(E10,G10,I10,K10)</f>
        <v>1233726</v>
      </c>
      <c r="D10" s="30">
        <v>5866</v>
      </c>
      <c r="E10" s="30">
        <v>851176</v>
      </c>
      <c r="F10" s="30">
        <v>4317</v>
      </c>
      <c r="G10" s="30">
        <v>210725</v>
      </c>
      <c r="H10" s="30">
        <v>192</v>
      </c>
      <c r="I10" s="30">
        <v>11998</v>
      </c>
      <c r="J10" s="30">
        <v>1512</v>
      </c>
      <c r="K10" s="30">
        <v>159827</v>
      </c>
      <c r="L10" s="30">
        <v>11488</v>
      </c>
      <c r="M10" s="30">
        <v>1183887</v>
      </c>
      <c r="N10" s="30">
        <v>394</v>
      </c>
      <c r="O10" s="30">
        <v>49379</v>
      </c>
      <c r="P10" s="6">
        <v>5</v>
      </c>
      <c r="Q10" s="6">
        <v>460</v>
      </c>
    </row>
    <row r="11" spans="1:17" ht="22.5" customHeight="1">
      <c r="A11" s="94" t="s">
        <v>49</v>
      </c>
      <c r="B11" s="31">
        <f>SUM(D11,F11,H11,J11)</f>
        <v>10490</v>
      </c>
      <c r="C11" s="32">
        <f>SUM(E11,G11,I11,K11)</f>
        <v>1116101</v>
      </c>
      <c r="D11" s="30">
        <v>5469</v>
      </c>
      <c r="E11" s="30">
        <v>795085</v>
      </c>
      <c r="F11" s="30">
        <v>4058</v>
      </c>
      <c r="G11" s="30">
        <v>214423</v>
      </c>
      <c r="H11" s="30">
        <v>97</v>
      </c>
      <c r="I11" s="30">
        <v>5846</v>
      </c>
      <c r="J11" s="30">
        <v>866</v>
      </c>
      <c r="K11" s="30">
        <v>100747</v>
      </c>
      <c r="L11" s="30">
        <v>10140</v>
      </c>
      <c r="M11" s="30">
        <v>1072302</v>
      </c>
      <c r="N11" s="30">
        <v>350</v>
      </c>
      <c r="O11" s="30">
        <v>43799</v>
      </c>
      <c r="P11" s="6" t="s">
        <v>91</v>
      </c>
      <c r="Q11" s="6" t="s">
        <v>91</v>
      </c>
    </row>
    <row r="12" spans="1:17" ht="22.5" customHeight="1">
      <c r="A12" s="93" t="s">
        <v>53</v>
      </c>
      <c r="B12" s="26">
        <f>SUM(B14:B27)</f>
        <v>10874</v>
      </c>
      <c r="C12" s="27">
        <f>SUM(C14:C27)</f>
        <v>1212165</v>
      </c>
      <c r="D12" s="27">
        <f>SUM(D14:D27)</f>
        <v>6010</v>
      </c>
      <c r="E12" s="27">
        <f>SUM(E14:E27)</f>
        <v>903604</v>
      </c>
      <c r="F12" s="27">
        <f>SUM(F14:F27)</f>
        <v>3937</v>
      </c>
      <c r="G12" s="27">
        <f>SUM(G14:G27)</f>
        <v>211324</v>
      </c>
      <c r="H12" s="27">
        <f>SUM(H14:H27)</f>
        <v>144</v>
      </c>
      <c r="I12" s="27">
        <f>SUM(I14:I27)</f>
        <v>9764</v>
      </c>
      <c r="J12" s="27">
        <f>SUM(J14:J27)</f>
        <v>783</v>
      </c>
      <c r="K12" s="27">
        <f>SUM(K14:K27)</f>
        <v>87473</v>
      </c>
      <c r="L12" s="27">
        <f>SUM(L14:L27)</f>
        <v>10505</v>
      </c>
      <c r="M12" s="27">
        <f>SUM(M14:M27)</f>
        <v>1166660</v>
      </c>
      <c r="N12" s="27">
        <f>SUM(N14:N27)</f>
        <v>369</v>
      </c>
      <c r="O12" s="27">
        <f>SUM(O14:O27)</f>
        <v>45505</v>
      </c>
      <c r="P12" s="67" t="s">
        <v>91</v>
      </c>
      <c r="Q12" s="67" t="s">
        <v>91</v>
      </c>
    </row>
    <row r="13" spans="1:17" ht="22.5" customHeight="1">
      <c r="A13" s="92"/>
      <c r="B13" s="91"/>
      <c r="C13" s="91"/>
      <c r="D13" s="91"/>
      <c r="E13" s="91"/>
      <c r="F13" s="91"/>
      <c r="G13" s="91"/>
      <c r="H13" s="91"/>
      <c r="I13" s="91"/>
      <c r="J13" s="91"/>
      <c r="K13" s="91"/>
      <c r="L13" s="91"/>
      <c r="M13" s="91"/>
      <c r="N13" s="91"/>
      <c r="O13" s="91"/>
      <c r="P13" s="90"/>
      <c r="Q13" s="90"/>
    </row>
    <row r="14" spans="1:17" ht="22.5" customHeight="1">
      <c r="A14" s="92" t="s">
        <v>27</v>
      </c>
      <c r="B14" s="31">
        <f>SUM(D14,F14,H14,J14)</f>
        <v>791</v>
      </c>
      <c r="C14" s="32">
        <f>SUM(E14,G14,I14,K14)</f>
        <v>71204</v>
      </c>
      <c r="D14" s="30">
        <v>295</v>
      </c>
      <c r="E14" s="30">
        <v>41168</v>
      </c>
      <c r="F14" s="30">
        <v>381</v>
      </c>
      <c r="G14" s="30">
        <v>19690</v>
      </c>
      <c r="H14" s="34">
        <v>36</v>
      </c>
      <c r="I14" s="34">
        <v>2932</v>
      </c>
      <c r="J14" s="30">
        <v>79</v>
      </c>
      <c r="K14" s="30">
        <v>7414</v>
      </c>
      <c r="L14" s="30">
        <v>772</v>
      </c>
      <c r="M14" s="30">
        <v>69142</v>
      </c>
      <c r="N14" s="30">
        <v>19</v>
      </c>
      <c r="O14" s="30">
        <v>2062</v>
      </c>
      <c r="P14" s="6" t="s">
        <v>91</v>
      </c>
      <c r="Q14" s="6" t="s">
        <v>91</v>
      </c>
    </row>
    <row r="15" spans="1:17" ht="22.5" customHeight="1">
      <c r="A15" s="89" t="s">
        <v>11</v>
      </c>
      <c r="B15" s="31">
        <f>SUM(D15,F15,H15,J15)</f>
        <v>719</v>
      </c>
      <c r="C15" s="32">
        <f>SUM(E15,G15,I15,K15)</f>
        <v>93122</v>
      </c>
      <c r="D15" s="30">
        <v>521</v>
      </c>
      <c r="E15" s="30">
        <v>79774</v>
      </c>
      <c r="F15" s="30">
        <v>136</v>
      </c>
      <c r="G15" s="30">
        <v>7260</v>
      </c>
      <c r="H15" s="34">
        <v>6</v>
      </c>
      <c r="I15" s="34">
        <v>415</v>
      </c>
      <c r="J15" s="30">
        <v>56</v>
      </c>
      <c r="K15" s="30">
        <v>5673</v>
      </c>
      <c r="L15" s="30">
        <v>702</v>
      </c>
      <c r="M15" s="30">
        <v>90895</v>
      </c>
      <c r="N15" s="30">
        <v>17</v>
      </c>
      <c r="O15" s="30">
        <v>2227</v>
      </c>
      <c r="P15" s="6" t="s">
        <v>91</v>
      </c>
      <c r="Q15" s="6" t="s">
        <v>91</v>
      </c>
    </row>
    <row r="16" spans="1:17" ht="22.5" customHeight="1">
      <c r="A16" s="89" t="s">
        <v>12</v>
      </c>
      <c r="B16" s="31">
        <f>SUM(D16,F16,H16,J16)</f>
        <v>892</v>
      </c>
      <c r="C16" s="32">
        <f>SUM(E16,G16,I16,K16)</f>
        <v>107895</v>
      </c>
      <c r="D16" s="30">
        <v>594</v>
      </c>
      <c r="E16" s="30">
        <v>90818</v>
      </c>
      <c r="F16" s="30">
        <v>257</v>
      </c>
      <c r="G16" s="30">
        <v>11696</v>
      </c>
      <c r="H16" s="30">
        <v>10</v>
      </c>
      <c r="I16" s="30">
        <v>844</v>
      </c>
      <c r="J16" s="30">
        <v>31</v>
      </c>
      <c r="K16" s="30">
        <v>4537</v>
      </c>
      <c r="L16" s="30">
        <v>863</v>
      </c>
      <c r="M16" s="30">
        <v>103091</v>
      </c>
      <c r="N16" s="30">
        <v>29</v>
      </c>
      <c r="O16" s="30">
        <v>4804</v>
      </c>
      <c r="P16" s="6" t="s">
        <v>91</v>
      </c>
      <c r="Q16" s="6" t="s">
        <v>91</v>
      </c>
    </row>
    <row r="17" spans="1:17" ht="22.5" customHeight="1">
      <c r="A17" s="89" t="s">
        <v>13</v>
      </c>
      <c r="B17" s="31">
        <f>SUM(D17,F17,H17,J17)</f>
        <v>1114</v>
      </c>
      <c r="C17" s="32">
        <f>SUM(E17,G17,I17,K17)</f>
        <v>126524</v>
      </c>
      <c r="D17" s="30">
        <v>608</v>
      </c>
      <c r="E17" s="30">
        <v>90158</v>
      </c>
      <c r="F17" s="30">
        <v>362</v>
      </c>
      <c r="G17" s="30">
        <v>19700</v>
      </c>
      <c r="H17" s="34">
        <v>12</v>
      </c>
      <c r="I17" s="34">
        <v>679</v>
      </c>
      <c r="J17" s="30">
        <v>132</v>
      </c>
      <c r="K17" s="30">
        <v>15987</v>
      </c>
      <c r="L17" s="30">
        <v>1083</v>
      </c>
      <c r="M17" s="30">
        <v>123043</v>
      </c>
      <c r="N17" s="30">
        <v>31</v>
      </c>
      <c r="O17" s="30">
        <v>3481</v>
      </c>
      <c r="P17" s="6" t="s">
        <v>91</v>
      </c>
      <c r="Q17" s="6" t="s">
        <v>91</v>
      </c>
    </row>
    <row r="18" spans="1:17" ht="22.5" customHeight="1">
      <c r="A18" s="92"/>
      <c r="B18" s="91"/>
      <c r="C18" s="91"/>
      <c r="D18" s="91"/>
      <c r="E18" s="91"/>
      <c r="F18" s="91"/>
      <c r="G18" s="91"/>
      <c r="H18" s="91"/>
      <c r="I18" s="91"/>
      <c r="J18" s="91"/>
      <c r="K18" s="91"/>
      <c r="L18" s="91"/>
      <c r="M18" s="91"/>
      <c r="N18" s="91"/>
      <c r="O18" s="91"/>
      <c r="P18" s="90"/>
      <c r="Q18" s="90"/>
    </row>
    <row r="19" spans="1:17" ht="22.5" customHeight="1">
      <c r="A19" s="89" t="s">
        <v>14</v>
      </c>
      <c r="B19" s="31">
        <f>SUM(D19,F19,H19,J19)</f>
        <v>985</v>
      </c>
      <c r="C19" s="32">
        <f>SUM(E19,G19,I19,K19)</f>
        <v>122886</v>
      </c>
      <c r="D19" s="30">
        <v>650</v>
      </c>
      <c r="E19" s="30">
        <v>101967</v>
      </c>
      <c r="F19" s="30">
        <v>284</v>
      </c>
      <c r="G19" s="30">
        <v>15668</v>
      </c>
      <c r="H19" s="34" t="s">
        <v>54</v>
      </c>
      <c r="I19" s="34" t="s">
        <v>54</v>
      </c>
      <c r="J19" s="30">
        <v>51</v>
      </c>
      <c r="K19" s="30">
        <v>5251</v>
      </c>
      <c r="L19" s="30">
        <v>963</v>
      </c>
      <c r="M19" s="30">
        <v>119189</v>
      </c>
      <c r="N19" s="30">
        <v>22</v>
      </c>
      <c r="O19" s="30">
        <v>3697</v>
      </c>
      <c r="P19" s="6" t="s">
        <v>91</v>
      </c>
      <c r="Q19" s="6" t="s">
        <v>91</v>
      </c>
    </row>
    <row r="20" spans="1:17" ht="22.5" customHeight="1">
      <c r="A20" s="89" t="s">
        <v>15</v>
      </c>
      <c r="B20" s="31">
        <f>SUM(D20,F20,H20,J20)</f>
        <v>991</v>
      </c>
      <c r="C20" s="32">
        <f>SUM(E20,G20,I20,K20)</f>
        <v>120496</v>
      </c>
      <c r="D20" s="30">
        <v>654</v>
      </c>
      <c r="E20" s="30">
        <v>98673</v>
      </c>
      <c r="F20" s="30">
        <v>297</v>
      </c>
      <c r="G20" s="30">
        <v>18123</v>
      </c>
      <c r="H20" s="34">
        <v>24</v>
      </c>
      <c r="I20" s="34">
        <v>1904</v>
      </c>
      <c r="J20" s="30">
        <v>16</v>
      </c>
      <c r="K20" s="30">
        <v>1796</v>
      </c>
      <c r="L20" s="30">
        <v>949</v>
      </c>
      <c r="M20" s="30">
        <v>115753</v>
      </c>
      <c r="N20" s="30">
        <v>42</v>
      </c>
      <c r="O20" s="30">
        <v>4743</v>
      </c>
      <c r="P20" s="6" t="s">
        <v>91</v>
      </c>
      <c r="Q20" s="6" t="s">
        <v>91</v>
      </c>
    </row>
    <row r="21" spans="1:17" ht="22.5" customHeight="1">
      <c r="A21" s="89" t="s">
        <v>16</v>
      </c>
      <c r="B21" s="31">
        <f>SUM(D21,F21,H21,J21)</f>
        <v>762</v>
      </c>
      <c r="C21" s="32">
        <f>SUM(E21,G21,I21,K21)</f>
        <v>93259</v>
      </c>
      <c r="D21" s="30">
        <v>440</v>
      </c>
      <c r="E21" s="30">
        <v>66401</v>
      </c>
      <c r="F21" s="30">
        <v>179</v>
      </c>
      <c r="G21" s="30">
        <v>12325</v>
      </c>
      <c r="H21" s="34" t="s">
        <v>54</v>
      </c>
      <c r="I21" s="34" t="s">
        <v>54</v>
      </c>
      <c r="J21" s="30">
        <v>143</v>
      </c>
      <c r="K21" s="30">
        <v>14533</v>
      </c>
      <c r="L21" s="30">
        <v>724</v>
      </c>
      <c r="M21" s="30">
        <v>88585</v>
      </c>
      <c r="N21" s="30">
        <v>38</v>
      </c>
      <c r="O21" s="30">
        <v>4674</v>
      </c>
      <c r="P21" s="6" t="s">
        <v>91</v>
      </c>
      <c r="Q21" s="6" t="s">
        <v>91</v>
      </c>
    </row>
    <row r="22" spans="1:17" ht="22.5" customHeight="1">
      <c r="A22" s="89" t="s">
        <v>17</v>
      </c>
      <c r="B22" s="31">
        <f>SUM(D22,F22,H22,J22)</f>
        <v>913</v>
      </c>
      <c r="C22" s="32">
        <f>SUM(E22,G22,I22,K22)</f>
        <v>104556</v>
      </c>
      <c r="D22" s="30">
        <v>577</v>
      </c>
      <c r="E22" s="30">
        <v>86450</v>
      </c>
      <c r="F22" s="30">
        <v>321</v>
      </c>
      <c r="G22" s="30">
        <v>16189</v>
      </c>
      <c r="H22" s="34" t="s">
        <v>54</v>
      </c>
      <c r="I22" s="34" t="s">
        <v>54</v>
      </c>
      <c r="J22" s="30">
        <v>15</v>
      </c>
      <c r="K22" s="30">
        <v>1917</v>
      </c>
      <c r="L22" s="30">
        <v>892</v>
      </c>
      <c r="M22" s="30">
        <v>101296</v>
      </c>
      <c r="N22" s="30">
        <v>21</v>
      </c>
      <c r="O22" s="30">
        <v>3260</v>
      </c>
      <c r="P22" s="6" t="s">
        <v>91</v>
      </c>
      <c r="Q22" s="6" t="s">
        <v>91</v>
      </c>
    </row>
    <row r="23" spans="1:17" ht="22.5" customHeight="1">
      <c r="A23" s="92"/>
      <c r="B23" s="91"/>
      <c r="C23" s="91"/>
      <c r="D23" s="91"/>
      <c r="E23" s="91"/>
      <c r="F23" s="91"/>
      <c r="G23" s="91"/>
      <c r="H23" s="91"/>
      <c r="I23" s="91"/>
      <c r="J23" s="91"/>
      <c r="K23" s="91"/>
      <c r="L23" s="91"/>
      <c r="M23" s="91"/>
      <c r="N23" s="91"/>
      <c r="O23" s="91"/>
      <c r="P23" s="90"/>
      <c r="Q23" s="90"/>
    </row>
    <row r="24" spans="1:17" ht="22.5" customHeight="1">
      <c r="A24" s="89" t="s">
        <v>92</v>
      </c>
      <c r="B24" s="31">
        <f>SUM(D24,F24,H24,J24)</f>
        <v>852</v>
      </c>
      <c r="C24" s="32">
        <f>SUM(E24,G24,I24,K24)</f>
        <v>82612</v>
      </c>
      <c r="D24" s="30">
        <v>386</v>
      </c>
      <c r="E24" s="30">
        <v>56920</v>
      </c>
      <c r="F24" s="30">
        <v>402</v>
      </c>
      <c r="G24" s="30">
        <v>20552</v>
      </c>
      <c r="H24" s="30">
        <v>31</v>
      </c>
      <c r="I24" s="30">
        <v>1861</v>
      </c>
      <c r="J24" s="30">
        <v>33</v>
      </c>
      <c r="K24" s="30">
        <v>3279</v>
      </c>
      <c r="L24" s="30">
        <v>829</v>
      </c>
      <c r="M24" s="30">
        <v>79121</v>
      </c>
      <c r="N24" s="30">
        <v>23</v>
      </c>
      <c r="O24" s="30">
        <v>3491</v>
      </c>
      <c r="P24" s="6" t="s">
        <v>91</v>
      </c>
      <c r="Q24" s="6" t="s">
        <v>91</v>
      </c>
    </row>
    <row r="25" spans="1:17" ht="22.5" customHeight="1">
      <c r="A25" s="89" t="s">
        <v>19</v>
      </c>
      <c r="B25" s="31">
        <f>SUM(D25,F25,H25,J25)</f>
        <v>913</v>
      </c>
      <c r="C25" s="32">
        <f>SUM(E25,G25,I25,K25)</f>
        <v>88559</v>
      </c>
      <c r="D25" s="30">
        <v>427</v>
      </c>
      <c r="E25" s="30">
        <v>64724</v>
      </c>
      <c r="F25" s="30">
        <v>445</v>
      </c>
      <c r="G25" s="30">
        <v>21196</v>
      </c>
      <c r="H25" s="30">
        <v>18</v>
      </c>
      <c r="I25" s="30">
        <v>270</v>
      </c>
      <c r="J25" s="30">
        <v>23</v>
      </c>
      <c r="K25" s="30">
        <v>2369</v>
      </c>
      <c r="L25" s="30">
        <v>891</v>
      </c>
      <c r="M25" s="30">
        <v>85412</v>
      </c>
      <c r="N25" s="30">
        <v>22</v>
      </c>
      <c r="O25" s="30">
        <v>3147</v>
      </c>
      <c r="P25" s="6" t="s">
        <v>91</v>
      </c>
      <c r="Q25" s="6" t="s">
        <v>91</v>
      </c>
    </row>
    <row r="26" spans="1:17" ht="22.5" customHeight="1">
      <c r="A26" s="89" t="s">
        <v>20</v>
      </c>
      <c r="B26" s="31">
        <f>SUM(D26,F26,H26,J26)</f>
        <v>1142</v>
      </c>
      <c r="C26" s="32">
        <f>SUM(E26,G26,I26,K26)</f>
        <v>114166</v>
      </c>
      <c r="D26" s="30">
        <v>460</v>
      </c>
      <c r="E26" s="30">
        <v>66683</v>
      </c>
      <c r="F26" s="30">
        <v>522</v>
      </c>
      <c r="G26" s="30">
        <v>29067</v>
      </c>
      <c r="H26" s="30">
        <v>5</v>
      </c>
      <c r="I26" s="30">
        <v>440</v>
      </c>
      <c r="J26" s="30">
        <v>155</v>
      </c>
      <c r="K26" s="30">
        <v>17976</v>
      </c>
      <c r="L26" s="30">
        <v>1072</v>
      </c>
      <c r="M26" s="30">
        <v>107907</v>
      </c>
      <c r="N26" s="30">
        <v>70</v>
      </c>
      <c r="O26" s="30">
        <v>6259</v>
      </c>
      <c r="P26" s="6" t="s">
        <v>91</v>
      </c>
      <c r="Q26" s="6" t="s">
        <v>91</v>
      </c>
    </row>
    <row r="27" spans="1:17" ht="22.5" customHeight="1">
      <c r="A27" s="88" t="s">
        <v>21</v>
      </c>
      <c r="B27" s="87">
        <f>SUM(D27,F27,H27,J27)</f>
        <v>800</v>
      </c>
      <c r="C27" s="86">
        <f>SUM(E27,G27,I27,K27)</f>
        <v>86886</v>
      </c>
      <c r="D27" s="86">
        <v>398</v>
      </c>
      <c r="E27" s="86">
        <v>59868</v>
      </c>
      <c r="F27" s="86">
        <v>351</v>
      </c>
      <c r="G27" s="86">
        <v>19858</v>
      </c>
      <c r="H27" s="37">
        <v>2</v>
      </c>
      <c r="I27" s="37">
        <v>419</v>
      </c>
      <c r="J27" s="86">
        <v>49</v>
      </c>
      <c r="K27" s="86">
        <v>6741</v>
      </c>
      <c r="L27" s="86">
        <v>765</v>
      </c>
      <c r="M27" s="86">
        <v>83226</v>
      </c>
      <c r="N27" s="86">
        <v>35</v>
      </c>
      <c r="O27" s="86">
        <v>3660</v>
      </c>
      <c r="P27" s="54" t="s">
        <v>91</v>
      </c>
      <c r="Q27" s="54" t="s">
        <v>91</v>
      </c>
    </row>
    <row r="28" ht="22.5" customHeight="1">
      <c r="A28" s="85" t="s">
        <v>90</v>
      </c>
    </row>
    <row r="29" ht="22.5" customHeight="1">
      <c r="A29" s="3" t="s">
        <v>22</v>
      </c>
    </row>
    <row r="34" spans="1:19" ht="22.5" customHeight="1">
      <c r="A34" s="112" t="s">
        <v>120</v>
      </c>
      <c r="B34" s="112"/>
      <c r="C34" s="112"/>
      <c r="D34" s="112"/>
      <c r="E34" s="112"/>
      <c r="F34" s="112"/>
      <c r="G34" s="112"/>
      <c r="I34" s="112" t="s">
        <v>140</v>
      </c>
      <c r="J34" s="112"/>
      <c r="K34" s="112"/>
      <c r="L34" s="112"/>
      <c r="M34" s="112"/>
      <c r="N34" s="112"/>
      <c r="O34" s="112"/>
      <c r="P34" s="112"/>
      <c r="Q34" s="112"/>
      <c r="R34" s="112"/>
      <c r="S34" s="112"/>
    </row>
    <row r="35" spans="1:19" ht="22.5" customHeight="1">
      <c r="A35" s="119" t="s">
        <v>119</v>
      </c>
      <c r="B35" s="119"/>
      <c r="C35" s="119"/>
      <c r="D35" s="119"/>
      <c r="E35" s="119"/>
      <c r="F35" s="119"/>
      <c r="G35" s="119"/>
      <c r="I35" s="119" t="s">
        <v>139</v>
      </c>
      <c r="J35" s="119"/>
      <c r="K35" s="119"/>
      <c r="L35" s="119"/>
      <c r="M35" s="119"/>
      <c r="N35" s="119"/>
      <c r="O35" s="119"/>
      <c r="P35" s="119"/>
      <c r="Q35" s="119"/>
      <c r="R35" s="119"/>
      <c r="S35" s="119"/>
    </row>
    <row r="36" ht="22.5" customHeight="1" thickBot="1"/>
    <row r="37" spans="1:19" ht="22.5" customHeight="1">
      <c r="A37" s="138" t="s">
        <v>124</v>
      </c>
      <c r="B37" s="125"/>
      <c r="C37" s="118" t="s">
        <v>118</v>
      </c>
      <c r="D37" s="107" t="s">
        <v>117</v>
      </c>
      <c r="E37" s="106"/>
      <c r="F37" s="108"/>
      <c r="G37" s="117" t="s">
        <v>116</v>
      </c>
      <c r="I37" s="148" t="s">
        <v>138</v>
      </c>
      <c r="J37" s="118"/>
      <c r="K37" s="147" t="s">
        <v>137</v>
      </c>
      <c r="L37" s="107" t="s">
        <v>136</v>
      </c>
      <c r="M37" s="106"/>
      <c r="N37" s="106"/>
      <c r="O37" s="106"/>
      <c r="P37" s="106"/>
      <c r="Q37" s="106"/>
      <c r="R37" s="108"/>
      <c r="S37" s="117" t="s">
        <v>135</v>
      </c>
    </row>
    <row r="38" spans="1:19" ht="22.5" customHeight="1">
      <c r="A38" s="126"/>
      <c r="B38" s="127"/>
      <c r="C38" s="116"/>
      <c r="D38" s="99" t="s">
        <v>115</v>
      </c>
      <c r="E38" s="96" t="s">
        <v>114</v>
      </c>
      <c r="F38" s="98" t="s">
        <v>113</v>
      </c>
      <c r="G38" s="120"/>
      <c r="I38" s="119"/>
      <c r="J38" s="124"/>
      <c r="K38" s="146"/>
      <c r="L38" s="104" t="s">
        <v>134</v>
      </c>
      <c r="M38" s="102" t="s">
        <v>133</v>
      </c>
      <c r="N38" s="101"/>
      <c r="O38" s="103"/>
      <c r="P38" s="104" t="s">
        <v>132</v>
      </c>
      <c r="Q38" s="104" t="s">
        <v>131</v>
      </c>
      <c r="R38" s="104" t="s">
        <v>115</v>
      </c>
      <c r="S38" s="145"/>
    </row>
    <row r="39" spans="1:19" ht="22.5" customHeight="1">
      <c r="A39" s="128" t="s">
        <v>112</v>
      </c>
      <c r="B39" s="129"/>
      <c r="C39" s="27">
        <f>SUM(D39,G39)</f>
        <v>389435</v>
      </c>
      <c r="D39" s="27">
        <f>SUM(E39:F39)</f>
        <v>381066</v>
      </c>
      <c r="E39" s="27">
        <v>377900</v>
      </c>
      <c r="F39" s="27">
        <v>3166</v>
      </c>
      <c r="G39" s="27">
        <v>8369</v>
      </c>
      <c r="I39" s="74"/>
      <c r="J39" s="116"/>
      <c r="K39" s="100"/>
      <c r="L39" s="100"/>
      <c r="M39" s="98" t="s">
        <v>130</v>
      </c>
      <c r="N39" s="97" t="s">
        <v>129</v>
      </c>
      <c r="O39" s="97" t="s">
        <v>128</v>
      </c>
      <c r="P39" s="100"/>
      <c r="Q39" s="100"/>
      <c r="R39" s="100"/>
      <c r="S39" s="120"/>
    </row>
    <row r="40" spans="1:19" ht="22.5" customHeight="1">
      <c r="A40" s="130" t="s">
        <v>111</v>
      </c>
      <c r="B40" s="131"/>
      <c r="C40" s="27">
        <f>SUM(D40,G40)</f>
        <v>1158075</v>
      </c>
      <c r="D40" s="27">
        <f>SUM(E40:F40)</f>
        <v>1149002</v>
      </c>
      <c r="E40" s="27">
        <v>1142753</v>
      </c>
      <c r="F40" s="27">
        <v>6249</v>
      </c>
      <c r="G40" s="27">
        <v>9073</v>
      </c>
      <c r="I40" s="154" t="s">
        <v>127</v>
      </c>
      <c r="J40" s="121"/>
      <c r="K40" s="27">
        <f>SUM(R40:S40)</f>
        <v>389435</v>
      </c>
      <c r="L40" s="27">
        <v>262774</v>
      </c>
      <c r="M40" s="27">
        <v>11295</v>
      </c>
      <c r="N40" s="27">
        <v>2405</v>
      </c>
      <c r="O40" s="27">
        <v>87020</v>
      </c>
      <c r="P40" s="27">
        <v>14406</v>
      </c>
      <c r="Q40" s="27">
        <v>3166</v>
      </c>
      <c r="R40" s="27">
        <f>SUM(L40:Q40)</f>
        <v>381066</v>
      </c>
      <c r="S40" s="27">
        <v>8369</v>
      </c>
    </row>
    <row r="41" spans="1:19" ht="22.5" customHeight="1">
      <c r="A41" s="132" t="s">
        <v>110</v>
      </c>
      <c r="B41" s="133"/>
      <c r="C41" s="115">
        <f>100*C39/$C39</f>
        <v>100</v>
      </c>
      <c r="D41" s="115">
        <f>100*D39/$C39</f>
        <v>97.85098925366236</v>
      </c>
      <c r="E41" s="115">
        <f>100*E39/$C39</f>
        <v>97.03801661381232</v>
      </c>
      <c r="F41" s="115">
        <f>100*F39/$C39</f>
        <v>0.8129726398500392</v>
      </c>
      <c r="G41" s="115">
        <f>100*G39/$C39</f>
        <v>2.149010746337643</v>
      </c>
      <c r="I41" s="122" t="s">
        <v>126</v>
      </c>
      <c r="J41" s="122"/>
      <c r="K41" s="27">
        <f>SUM(R41:S41)</f>
        <v>1158075</v>
      </c>
      <c r="L41" s="27">
        <v>923434</v>
      </c>
      <c r="M41" s="27">
        <v>30348</v>
      </c>
      <c r="N41" s="27">
        <v>6346</v>
      </c>
      <c r="O41" s="27">
        <v>149334</v>
      </c>
      <c r="P41" s="27">
        <v>33291</v>
      </c>
      <c r="Q41" s="27">
        <v>6249</v>
      </c>
      <c r="R41" s="27">
        <f>SUM(L41:Q41)</f>
        <v>1149002</v>
      </c>
      <c r="S41" s="27">
        <v>9073</v>
      </c>
    </row>
    <row r="42" spans="1:19" ht="22.5" customHeight="1">
      <c r="A42" s="134" t="s">
        <v>109</v>
      </c>
      <c r="B42" s="135"/>
      <c r="C42" s="115">
        <f>100*C40/$C40</f>
        <v>100</v>
      </c>
      <c r="D42" s="115">
        <f>100*D40/$C40</f>
        <v>99.21654469701876</v>
      </c>
      <c r="E42" s="115">
        <f>100*E40/$C40</f>
        <v>98.67694233965848</v>
      </c>
      <c r="F42" s="115">
        <f>100*F40/$C40</f>
        <v>0.5396023573602746</v>
      </c>
      <c r="G42" s="115">
        <f>100*G40/$C40</f>
        <v>0.7834553029812404</v>
      </c>
      <c r="I42" s="158" t="s">
        <v>121</v>
      </c>
      <c r="J42" s="157"/>
      <c r="K42" s="143">
        <f>K41/K40</f>
        <v>2.9737311746504553</v>
      </c>
      <c r="L42" s="143">
        <f>L41/L40</f>
        <v>3.514175679481227</v>
      </c>
      <c r="M42" s="143">
        <f>M41/M40</f>
        <v>2.6868525896414344</v>
      </c>
      <c r="N42" s="143">
        <f>N41/N40</f>
        <v>2.6386694386694387</v>
      </c>
      <c r="O42" s="143">
        <f>O41/O40</f>
        <v>1.7160882555734314</v>
      </c>
      <c r="P42" s="143">
        <f>P41/P40</f>
        <v>2.3109121199500207</v>
      </c>
      <c r="Q42" s="143">
        <f>Q41/Q40</f>
        <v>1.9737839545167404</v>
      </c>
      <c r="R42" s="143">
        <f>R41/R40</f>
        <v>3.015230957366965</v>
      </c>
      <c r="S42" s="143">
        <f>S41/S40</f>
        <v>1.084119966543195</v>
      </c>
    </row>
    <row r="43" spans="1:19" ht="22.5" customHeight="1">
      <c r="A43" s="136" t="s">
        <v>122</v>
      </c>
      <c r="B43" s="137"/>
      <c r="C43" s="114">
        <f>C40/C39</f>
        <v>2.9737311746504553</v>
      </c>
      <c r="D43" s="114">
        <f>D40/D39</f>
        <v>3.015230957366965</v>
      </c>
      <c r="E43" s="114">
        <f>E40/E39</f>
        <v>3.0239560730351944</v>
      </c>
      <c r="F43" s="114">
        <f>F40/F39</f>
        <v>1.9737839545167404</v>
      </c>
      <c r="G43" s="114">
        <f>G40/G39</f>
        <v>1.084119966543195</v>
      </c>
      <c r="I43" s="153" t="s">
        <v>125</v>
      </c>
      <c r="J43" s="142"/>
      <c r="K43" s="141" t="s">
        <v>91</v>
      </c>
      <c r="L43" s="113">
        <v>43.6</v>
      </c>
      <c r="M43" s="113">
        <v>18.8</v>
      </c>
      <c r="N43" s="113">
        <v>17.3</v>
      </c>
      <c r="O43" s="113">
        <v>22.8</v>
      </c>
      <c r="P43" s="113">
        <v>23.9</v>
      </c>
      <c r="Q43" s="113">
        <v>18</v>
      </c>
      <c r="R43" s="113">
        <v>39.4</v>
      </c>
      <c r="S43" s="149" t="s">
        <v>91</v>
      </c>
    </row>
    <row r="44" spans="1:19" ht="22.5" customHeight="1">
      <c r="A44" s="3" t="s">
        <v>108</v>
      </c>
      <c r="B44" s="113"/>
      <c r="C44" s="113"/>
      <c r="D44" s="113"/>
      <c r="E44" s="113"/>
      <c r="F44" s="113"/>
      <c r="I44" s="155"/>
      <c r="J44" s="156"/>
      <c r="K44" s="140"/>
      <c r="L44" s="150"/>
      <c r="M44" s="150"/>
      <c r="N44" s="150"/>
      <c r="O44" s="150"/>
      <c r="P44" s="150"/>
      <c r="Q44" s="150"/>
      <c r="R44" s="150"/>
      <c r="S44" s="151"/>
    </row>
    <row r="45" spans="9:18" ht="22.5" customHeight="1">
      <c r="I45" s="3" t="s">
        <v>108</v>
      </c>
      <c r="J45" s="90"/>
      <c r="K45" s="90"/>
      <c r="L45" s="90"/>
      <c r="M45" s="90"/>
      <c r="N45" s="90"/>
      <c r="O45" s="90"/>
      <c r="P45" s="90"/>
      <c r="Q45" s="90"/>
      <c r="R45" s="90"/>
    </row>
  </sheetData>
  <sheetProtection/>
  <mergeCells count="41">
    <mergeCell ref="L38:L39"/>
    <mergeCell ref="M38:O38"/>
    <mergeCell ref="R38:R39"/>
    <mergeCell ref="S37:S39"/>
    <mergeCell ref="L37:R37"/>
    <mergeCell ref="I34:S34"/>
    <mergeCell ref="I35:S35"/>
    <mergeCell ref="K37:K39"/>
    <mergeCell ref="I37:J39"/>
    <mergeCell ref="P38:P39"/>
    <mergeCell ref="Q38:Q39"/>
    <mergeCell ref="A42:B42"/>
    <mergeCell ref="A43:B43"/>
    <mergeCell ref="A34:G34"/>
    <mergeCell ref="A35:G35"/>
    <mergeCell ref="K43:K44"/>
    <mergeCell ref="I40:J40"/>
    <mergeCell ref="I41:J41"/>
    <mergeCell ref="I43:J44"/>
    <mergeCell ref="I42:J42"/>
    <mergeCell ref="A37:B38"/>
    <mergeCell ref="D37:F37"/>
    <mergeCell ref="G37:G38"/>
    <mergeCell ref="A39:B39"/>
    <mergeCell ref="A40:B40"/>
    <mergeCell ref="A41:B41"/>
    <mergeCell ref="P6:Q6"/>
    <mergeCell ref="C6:C7"/>
    <mergeCell ref="H6:I6"/>
    <mergeCell ref="J6:K6"/>
    <mergeCell ref="C37:C38"/>
    <mergeCell ref="A3:Q3"/>
    <mergeCell ref="L6:M6"/>
    <mergeCell ref="B6:B7"/>
    <mergeCell ref="A5:A7"/>
    <mergeCell ref="B5:C5"/>
    <mergeCell ref="D5:K5"/>
    <mergeCell ref="D6:E6"/>
    <mergeCell ref="F6:G6"/>
    <mergeCell ref="L5:Q5"/>
    <mergeCell ref="N6:O6"/>
  </mergeCells>
  <printOptions horizontalCentered="1"/>
  <pageMargins left="0.5905511811023623" right="0.3937007874015748" top="0.5905511811023623" bottom="0.3937007874015748" header="0" footer="0.35433070866141736"/>
  <pageSetup fitToHeight="1" fitToWidth="1" horizontalDpi="300" verticalDpi="300" orientation="landscape" paperSize="8" scale="80" r:id="rId1"/>
</worksheet>
</file>

<file path=xl/worksheets/sheet3.xml><?xml version="1.0" encoding="utf-8"?>
<worksheet xmlns="http://schemas.openxmlformats.org/spreadsheetml/2006/main" xmlns:r="http://schemas.openxmlformats.org/officeDocument/2006/relationships">
  <dimension ref="A1:T44"/>
  <sheetViews>
    <sheetView zoomScalePageLayoutView="0" workbookViewId="0" topLeftCell="K1">
      <selection activeCell="T1" sqref="T1"/>
    </sheetView>
  </sheetViews>
  <sheetFormatPr defaultColWidth="8.796875" defaultRowHeight="22.5" customHeight="1"/>
  <cols>
    <col min="1" max="2" width="3.09765625" style="0" customWidth="1"/>
    <col min="3" max="11" width="13.09765625" style="0" customWidth="1"/>
    <col min="12" max="12" width="3.09765625" style="0" customWidth="1"/>
    <col min="13" max="13" width="15" style="0" customWidth="1"/>
    <col min="14" max="16384" width="13.09765625" style="0" customWidth="1"/>
  </cols>
  <sheetData>
    <row r="1" spans="1:20" ht="22.5" customHeight="1">
      <c r="A1" s="53" t="s">
        <v>142</v>
      </c>
      <c r="T1" s="84" t="s">
        <v>216</v>
      </c>
    </row>
    <row r="3" spans="1:20" ht="22.5" customHeight="1">
      <c r="A3" s="41" t="s">
        <v>158</v>
      </c>
      <c r="B3" s="41"/>
      <c r="C3" s="41"/>
      <c r="D3" s="41"/>
      <c r="E3" s="41"/>
      <c r="F3" s="41"/>
      <c r="G3" s="41"/>
      <c r="H3" s="41"/>
      <c r="I3" s="41"/>
      <c r="L3" s="41" t="s">
        <v>180</v>
      </c>
      <c r="M3" s="41"/>
      <c r="N3" s="41"/>
      <c r="O3" s="41"/>
      <c r="P3" s="41"/>
      <c r="Q3" s="41"/>
      <c r="R3" s="41"/>
      <c r="S3" s="41"/>
      <c r="T3" s="41"/>
    </row>
    <row r="4" spans="1:20" ht="22.5" customHeight="1">
      <c r="A4" s="48" t="s">
        <v>157</v>
      </c>
      <c r="B4" s="48"/>
      <c r="C4" s="48"/>
      <c r="D4" s="48"/>
      <c r="E4" s="48"/>
      <c r="F4" s="48"/>
      <c r="G4" s="48"/>
      <c r="H4" s="48"/>
      <c r="I4" s="48"/>
      <c r="L4" s="48" t="s">
        <v>179</v>
      </c>
      <c r="M4" s="48"/>
      <c r="N4" s="48"/>
      <c r="O4" s="48"/>
      <c r="P4" s="48"/>
      <c r="Q4" s="48"/>
      <c r="R4" s="48"/>
      <c r="S4" s="48"/>
      <c r="T4" s="48"/>
    </row>
    <row r="5" spans="1:20" ht="22.5" customHeight="1" thickBot="1">
      <c r="A5" s="3"/>
      <c r="B5" s="3"/>
      <c r="C5" s="3"/>
      <c r="D5" s="3"/>
      <c r="E5" s="3"/>
      <c r="F5" s="3"/>
      <c r="G5" s="3"/>
      <c r="H5" s="3"/>
      <c r="I5" s="3"/>
      <c r="L5" s="159"/>
      <c r="M5" s="159"/>
      <c r="N5" s="159"/>
      <c r="O5" s="159"/>
      <c r="P5" s="159"/>
      <c r="Q5" s="159"/>
      <c r="R5" s="159"/>
      <c r="S5" s="159"/>
      <c r="T5" s="159"/>
    </row>
    <row r="6" spans="1:20" ht="22.5" customHeight="1">
      <c r="A6" s="79" t="s">
        <v>156</v>
      </c>
      <c r="B6" s="148"/>
      <c r="C6" s="118"/>
      <c r="D6" s="186" t="s">
        <v>118</v>
      </c>
      <c r="E6" s="186" t="s">
        <v>155</v>
      </c>
      <c r="F6" s="186" t="s">
        <v>154</v>
      </c>
      <c r="G6" s="186" t="s">
        <v>153</v>
      </c>
      <c r="H6" s="185" t="s">
        <v>152</v>
      </c>
      <c r="I6" s="184" t="s">
        <v>151</v>
      </c>
      <c r="L6" s="209" t="s">
        <v>185</v>
      </c>
      <c r="M6" s="206"/>
      <c r="N6" s="186" t="s">
        <v>178</v>
      </c>
      <c r="O6" s="184" t="s">
        <v>177</v>
      </c>
      <c r="P6" s="206"/>
      <c r="Q6" s="49" t="s">
        <v>176</v>
      </c>
      <c r="R6" s="51"/>
      <c r="S6" s="51"/>
      <c r="T6" s="51"/>
    </row>
    <row r="7" spans="1:20" ht="22.5" customHeight="1">
      <c r="A7" s="74"/>
      <c r="B7" s="74"/>
      <c r="C7" s="116"/>
      <c r="D7" s="100"/>
      <c r="E7" s="100"/>
      <c r="F7" s="100"/>
      <c r="G7" s="100"/>
      <c r="H7" s="183"/>
      <c r="I7" s="182"/>
      <c r="L7" s="74"/>
      <c r="M7" s="116"/>
      <c r="N7" s="100"/>
      <c r="O7" s="205"/>
      <c r="P7" s="204" t="s">
        <v>175</v>
      </c>
      <c r="Q7" s="21" t="s">
        <v>174</v>
      </c>
      <c r="R7" s="203" t="s">
        <v>173</v>
      </c>
      <c r="S7" s="21" t="s">
        <v>172</v>
      </c>
      <c r="T7" s="22" t="s">
        <v>171</v>
      </c>
    </row>
    <row r="8" spans="1:20" ht="22.5" customHeight="1">
      <c r="A8" s="181" t="s">
        <v>150</v>
      </c>
      <c r="B8" s="180"/>
      <c r="C8" s="179"/>
      <c r="D8" s="178"/>
      <c r="E8" s="177"/>
      <c r="F8" s="177"/>
      <c r="G8" s="177"/>
      <c r="H8" s="177"/>
      <c r="I8" s="177"/>
      <c r="L8" s="181" t="s">
        <v>181</v>
      </c>
      <c r="M8" s="202"/>
      <c r="N8" s="201"/>
      <c r="O8" s="200"/>
      <c r="P8" s="200"/>
      <c r="Q8" s="200"/>
      <c r="R8" s="200"/>
      <c r="S8" s="200"/>
      <c r="T8" s="200"/>
    </row>
    <row r="9" spans="1:20" ht="22.5" customHeight="1">
      <c r="A9" s="176"/>
      <c r="B9" s="169" t="s">
        <v>118</v>
      </c>
      <c r="C9" s="175"/>
      <c r="D9" s="26">
        <f>SUM(E9:I9)</f>
        <v>389700</v>
      </c>
      <c r="E9" s="27">
        <v>198500</v>
      </c>
      <c r="F9" s="27">
        <f>SUM(F10:F13)</f>
        <v>97300</v>
      </c>
      <c r="G9" s="27">
        <f>SUM(G10:G13)</f>
        <v>900</v>
      </c>
      <c r="H9" s="27">
        <f>SUM(H10:H13)</f>
        <v>89900</v>
      </c>
      <c r="I9" s="27">
        <f>SUM(I10:I13)</f>
        <v>3100</v>
      </c>
      <c r="L9" s="3"/>
      <c r="M9" s="71" t="s">
        <v>169</v>
      </c>
      <c r="N9" s="194">
        <f>SUM(O9,Q9)</f>
        <v>310700</v>
      </c>
      <c r="O9" s="61">
        <v>282700</v>
      </c>
      <c r="P9" s="61">
        <v>5100</v>
      </c>
      <c r="Q9" s="61">
        <f>SUM(R9:T9)</f>
        <v>28000</v>
      </c>
      <c r="R9" s="61">
        <v>2500</v>
      </c>
      <c r="S9" s="61">
        <v>23000</v>
      </c>
      <c r="T9" s="61">
        <v>2500</v>
      </c>
    </row>
    <row r="10" spans="1:20" ht="22.5" customHeight="1">
      <c r="A10" s="64"/>
      <c r="B10" s="64"/>
      <c r="C10" s="23" t="s">
        <v>147</v>
      </c>
      <c r="D10" s="31">
        <v>276500</v>
      </c>
      <c r="E10" s="32">
        <v>183700</v>
      </c>
      <c r="F10" s="32">
        <v>82000</v>
      </c>
      <c r="G10" s="32">
        <v>300</v>
      </c>
      <c r="H10" s="32">
        <v>9600</v>
      </c>
      <c r="I10" s="32">
        <v>800</v>
      </c>
      <c r="L10" s="3"/>
      <c r="M10" s="60" t="s">
        <v>170</v>
      </c>
      <c r="N10" s="194">
        <f>SUM(O10,Q10)</f>
        <v>341400</v>
      </c>
      <c r="O10" s="61">
        <v>310900</v>
      </c>
      <c r="P10" s="61">
        <v>2600</v>
      </c>
      <c r="Q10" s="61">
        <v>30500</v>
      </c>
      <c r="R10" s="61">
        <v>2800</v>
      </c>
      <c r="S10" s="61">
        <v>26500</v>
      </c>
      <c r="T10" s="61">
        <v>1300</v>
      </c>
    </row>
    <row r="11" spans="1:20" ht="22.5" customHeight="1">
      <c r="A11" s="64"/>
      <c r="B11" s="64"/>
      <c r="C11" s="23" t="s">
        <v>146</v>
      </c>
      <c r="D11" s="31">
        <f>SUM(E11:I11)</f>
        <v>6200</v>
      </c>
      <c r="E11" s="32">
        <v>3500</v>
      </c>
      <c r="F11" s="32">
        <v>1500</v>
      </c>
      <c r="G11" s="32">
        <v>300</v>
      </c>
      <c r="H11" s="32">
        <v>800</v>
      </c>
      <c r="I11" s="32">
        <v>100</v>
      </c>
      <c r="L11" s="3"/>
      <c r="M11" s="60" t="s">
        <v>167</v>
      </c>
      <c r="N11" s="194">
        <f>SUM(O11,Q11)</f>
        <v>368400</v>
      </c>
      <c r="O11" s="61">
        <v>330900</v>
      </c>
      <c r="P11" s="61">
        <v>1300</v>
      </c>
      <c r="Q11" s="61">
        <f>SUM(R11:T11)</f>
        <v>37500</v>
      </c>
      <c r="R11" s="61">
        <v>2600</v>
      </c>
      <c r="S11" s="61">
        <v>33300</v>
      </c>
      <c r="T11" s="61">
        <v>1600</v>
      </c>
    </row>
    <row r="12" spans="1:20" ht="22.5" customHeight="1">
      <c r="A12" s="64"/>
      <c r="B12" s="64"/>
      <c r="C12" s="23" t="s">
        <v>145</v>
      </c>
      <c r="D12" s="31">
        <f>SUM(E12:I12)</f>
        <v>105600</v>
      </c>
      <c r="E12" s="32">
        <v>10500</v>
      </c>
      <c r="F12" s="32">
        <v>13600</v>
      </c>
      <c r="G12" s="32">
        <v>300</v>
      </c>
      <c r="H12" s="32">
        <v>79000</v>
      </c>
      <c r="I12" s="32">
        <v>2200</v>
      </c>
      <c r="L12" s="3"/>
      <c r="M12" s="71" t="s">
        <v>166</v>
      </c>
      <c r="N12" s="194">
        <v>400900</v>
      </c>
      <c r="O12" s="61">
        <v>358100</v>
      </c>
      <c r="P12" s="61">
        <v>1200</v>
      </c>
      <c r="Q12" s="61">
        <f>SUM(R12:T12)</f>
        <v>42900</v>
      </c>
      <c r="R12" s="61">
        <v>3600</v>
      </c>
      <c r="S12" s="61">
        <v>37500</v>
      </c>
      <c r="T12" s="61">
        <v>1800</v>
      </c>
    </row>
    <row r="13" spans="1:20" ht="22.5" customHeight="1">
      <c r="A13" s="64"/>
      <c r="B13" s="64"/>
      <c r="C13" s="23" t="s">
        <v>144</v>
      </c>
      <c r="D13" s="31">
        <v>1500</v>
      </c>
      <c r="E13" s="32">
        <v>700</v>
      </c>
      <c r="F13" s="32">
        <v>200</v>
      </c>
      <c r="G13" s="174">
        <v>0</v>
      </c>
      <c r="H13" s="32">
        <v>500</v>
      </c>
      <c r="I13" s="174">
        <v>0</v>
      </c>
      <c r="L13" s="195"/>
      <c r="M13" s="199" t="s">
        <v>71</v>
      </c>
      <c r="N13" s="194">
        <f>SUM(O13,Q13)</f>
        <v>441000</v>
      </c>
      <c r="O13" s="61">
        <v>389700</v>
      </c>
      <c r="P13" s="61">
        <v>1300</v>
      </c>
      <c r="Q13" s="61">
        <f>SUM(R13:T13)</f>
        <v>51300</v>
      </c>
      <c r="R13" s="61">
        <v>2100</v>
      </c>
      <c r="S13" s="61">
        <v>47600</v>
      </c>
      <c r="T13" s="61">
        <v>1600</v>
      </c>
    </row>
    <row r="14" spans="1:20" ht="22.5" customHeight="1">
      <c r="A14" s="139"/>
      <c r="B14" s="139"/>
      <c r="C14" s="92"/>
      <c r="D14" s="173"/>
      <c r="E14" s="172"/>
      <c r="F14" s="172"/>
      <c r="G14" s="172"/>
      <c r="H14" s="172"/>
      <c r="I14" s="172"/>
      <c r="L14" s="207" t="s">
        <v>182</v>
      </c>
      <c r="M14" s="208"/>
      <c r="N14" s="193"/>
      <c r="O14" s="65"/>
      <c r="P14" s="65"/>
      <c r="Q14" s="65"/>
      <c r="R14" s="65"/>
      <c r="S14" s="65"/>
      <c r="T14" s="65"/>
    </row>
    <row r="15" spans="1:20" ht="22.5" customHeight="1">
      <c r="A15" s="169" t="s">
        <v>149</v>
      </c>
      <c r="B15" s="130"/>
      <c r="C15" s="168"/>
      <c r="D15" s="171"/>
      <c r="E15" s="33"/>
      <c r="F15" s="33"/>
      <c r="G15" s="33"/>
      <c r="H15" s="33"/>
      <c r="I15" s="33"/>
      <c r="L15" s="3"/>
      <c r="M15" s="71" t="s">
        <v>169</v>
      </c>
      <c r="N15" s="198">
        <f>100*N9/$N9</f>
        <v>100</v>
      </c>
      <c r="O15" s="197">
        <f>100*O9/$N9</f>
        <v>90.98809140650145</v>
      </c>
      <c r="P15" s="197">
        <f>100*P9/$N9</f>
        <v>1.6414547795300933</v>
      </c>
      <c r="Q15" s="197">
        <f>100*Q9/$N9</f>
        <v>9.011908593498552</v>
      </c>
      <c r="R15" s="197">
        <f>100*R9/$N9</f>
        <v>0.804634695848085</v>
      </c>
      <c r="S15" s="197">
        <f>100*S9/$N9</f>
        <v>7.402639201802382</v>
      </c>
      <c r="T15" s="197">
        <f>100*T9/$N9</f>
        <v>0.804634695848085</v>
      </c>
    </row>
    <row r="16" spans="1:20" ht="22.5" customHeight="1">
      <c r="A16" s="170"/>
      <c r="B16" s="169" t="s">
        <v>148</v>
      </c>
      <c r="C16" s="168"/>
      <c r="D16" s="167">
        <f>100*D9/$D9</f>
        <v>100</v>
      </c>
      <c r="E16" s="166">
        <f>100*E9/$D9</f>
        <v>50.93661791121375</v>
      </c>
      <c r="F16" s="166">
        <f>100*F9/$D9</f>
        <v>24.967924044136517</v>
      </c>
      <c r="G16" s="166">
        <f>100*G9/$D9</f>
        <v>0.23094688221709006</v>
      </c>
      <c r="H16" s="166">
        <f>100*H9/$D9</f>
        <v>23.06902745701822</v>
      </c>
      <c r="I16" s="166">
        <f>100*I9/$D9</f>
        <v>0.7954837054144214</v>
      </c>
      <c r="L16" s="3"/>
      <c r="M16" s="60" t="s">
        <v>168</v>
      </c>
      <c r="N16" s="198">
        <f>100*N10/$N10</f>
        <v>100</v>
      </c>
      <c r="O16" s="197">
        <f>100*O10/$N10</f>
        <v>91.06619800820152</v>
      </c>
      <c r="P16" s="197">
        <f>100*P10/$N10</f>
        <v>0.7615700058582309</v>
      </c>
      <c r="Q16" s="197">
        <f>100*Q10/$N10</f>
        <v>8.933801991798477</v>
      </c>
      <c r="R16" s="197">
        <f>100*R10/$N10</f>
        <v>0.8201523140011716</v>
      </c>
      <c r="S16" s="197">
        <f>100*S10/$N10</f>
        <v>7.76215582893966</v>
      </c>
      <c r="T16" s="197">
        <f>100*T10/$N10</f>
        <v>0.38078500292911543</v>
      </c>
    </row>
    <row r="17" spans="1:20" ht="22.5" customHeight="1">
      <c r="A17" s="64"/>
      <c r="B17" s="64"/>
      <c r="C17" s="23" t="s">
        <v>147</v>
      </c>
      <c r="D17" s="165">
        <f>100*D10/$D10</f>
        <v>100</v>
      </c>
      <c r="E17" s="164">
        <f>100*E10/$D10</f>
        <v>66.4376130198915</v>
      </c>
      <c r="F17" s="164">
        <f>100*F10/$D10</f>
        <v>29.65641952983725</v>
      </c>
      <c r="G17" s="164">
        <f>100*G10/$D10</f>
        <v>0.10849909584086799</v>
      </c>
      <c r="H17" s="164">
        <f>100*H10/$D10</f>
        <v>3.4719710669077757</v>
      </c>
      <c r="I17" s="164">
        <f>100*I10/$D10</f>
        <v>0.28933092224231466</v>
      </c>
      <c r="L17" s="3"/>
      <c r="M17" s="60" t="s">
        <v>167</v>
      </c>
      <c r="N17" s="198">
        <f>100*N11/$N11</f>
        <v>100</v>
      </c>
      <c r="O17" s="197">
        <f>100*O11/$N11</f>
        <v>89.82084690553746</v>
      </c>
      <c r="P17" s="197">
        <f>100*P11/$N11</f>
        <v>0.3528773072747014</v>
      </c>
      <c r="Q17" s="197">
        <f>100*Q11/$N11</f>
        <v>10.17915309446254</v>
      </c>
      <c r="R17" s="197">
        <f>100*R11/$N11</f>
        <v>0.7057546145494028</v>
      </c>
      <c r="S17" s="197">
        <f>100*S11/$N11</f>
        <v>9.039087947882736</v>
      </c>
      <c r="T17" s="197">
        <f>100*T11/$N11</f>
        <v>0.43431053203040176</v>
      </c>
    </row>
    <row r="18" spans="1:20" ht="22.5" customHeight="1">
      <c r="A18" s="64"/>
      <c r="B18" s="64"/>
      <c r="C18" s="23" t="s">
        <v>146</v>
      </c>
      <c r="D18" s="165">
        <f>100*D11/$D11</f>
        <v>100</v>
      </c>
      <c r="E18" s="164">
        <f>100*E11/$D11</f>
        <v>56.45161290322581</v>
      </c>
      <c r="F18" s="164">
        <f>100*F11/$D11</f>
        <v>24.193548387096776</v>
      </c>
      <c r="G18" s="164">
        <f>100*G11/$D11</f>
        <v>4.838709677419355</v>
      </c>
      <c r="H18" s="164">
        <f>100*H11/$D11</f>
        <v>12.903225806451612</v>
      </c>
      <c r="I18" s="164">
        <f>100*I11/$D11</f>
        <v>1.6129032258064515</v>
      </c>
      <c r="L18" s="3"/>
      <c r="M18" s="71" t="s">
        <v>166</v>
      </c>
      <c r="N18" s="198">
        <f>100*N12/$N12</f>
        <v>100</v>
      </c>
      <c r="O18" s="197">
        <f>100*O12/$N12</f>
        <v>89.32402095285607</v>
      </c>
      <c r="P18" s="197">
        <f>100*P12/$N12</f>
        <v>0.29932651534048393</v>
      </c>
      <c r="Q18" s="197">
        <f>100*Q12/$N12</f>
        <v>10.7009229234223</v>
      </c>
      <c r="R18" s="197">
        <f>100*R12/$N12</f>
        <v>0.8979795460214517</v>
      </c>
      <c r="S18" s="197">
        <f>100*S12/$N12</f>
        <v>9.353953604390123</v>
      </c>
      <c r="T18" s="197">
        <f>100*T12/$N12</f>
        <v>0.44898977301072585</v>
      </c>
    </row>
    <row r="19" spans="1:20" ht="22.5" customHeight="1">
      <c r="A19" s="64"/>
      <c r="B19" s="64"/>
      <c r="C19" s="23" t="s">
        <v>145</v>
      </c>
      <c r="D19" s="165">
        <f>100*D12/$D12</f>
        <v>100</v>
      </c>
      <c r="E19" s="164">
        <f>100*E12/$D12</f>
        <v>9.943181818181818</v>
      </c>
      <c r="F19" s="164">
        <f>100*F12/$D12</f>
        <v>12.878787878787879</v>
      </c>
      <c r="G19" s="164">
        <f>100*G12/$D12</f>
        <v>0.2840909090909091</v>
      </c>
      <c r="H19" s="164">
        <f>100*H12/$D12</f>
        <v>74.81060606060606</v>
      </c>
      <c r="I19" s="164">
        <f>100*I12/$D12</f>
        <v>2.0833333333333335</v>
      </c>
      <c r="L19" s="195"/>
      <c r="M19" s="199" t="s">
        <v>71</v>
      </c>
      <c r="N19" s="198">
        <f>100*N13/$N13</f>
        <v>100</v>
      </c>
      <c r="O19" s="197">
        <f>100*O13/$N13</f>
        <v>88.36734693877551</v>
      </c>
      <c r="P19" s="197">
        <f>100*P13/$N13</f>
        <v>0.2947845804988662</v>
      </c>
      <c r="Q19" s="197">
        <f>100*Q13/$N13</f>
        <v>11.63265306122449</v>
      </c>
      <c r="R19" s="197">
        <f>100*R13/$N13</f>
        <v>0.47619047619047616</v>
      </c>
      <c r="S19" s="197">
        <f>100*S13/$N13</f>
        <v>10.793650793650794</v>
      </c>
      <c r="T19" s="197">
        <f>100*T13/$N13</f>
        <v>0.36281179138321995</v>
      </c>
    </row>
    <row r="20" spans="1:20" ht="22.5" customHeight="1">
      <c r="A20" s="163"/>
      <c r="B20" s="163"/>
      <c r="C20" s="162" t="s">
        <v>144</v>
      </c>
      <c r="D20" s="161">
        <f>100*D13/$D13</f>
        <v>100</v>
      </c>
      <c r="E20" s="160">
        <f>100*E13/$D13</f>
        <v>46.666666666666664</v>
      </c>
      <c r="F20" s="160">
        <f>100*F13/$D13</f>
        <v>13.333333333333334</v>
      </c>
      <c r="G20" s="160">
        <f>100*G13/$D13</f>
        <v>0</v>
      </c>
      <c r="H20" s="160">
        <f>100*H13/$D13</f>
        <v>33.333333333333336</v>
      </c>
      <c r="I20" s="160">
        <f>100*I13/$D13</f>
        <v>0</v>
      </c>
      <c r="L20" s="207" t="s">
        <v>183</v>
      </c>
      <c r="M20" s="208"/>
      <c r="N20" s="193"/>
      <c r="O20" s="65"/>
      <c r="P20" s="65"/>
      <c r="Q20" s="65"/>
      <c r="R20" s="65"/>
      <c r="S20" s="65"/>
      <c r="T20" s="65"/>
    </row>
    <row r="21" spans="1:20" ht="22.5" customHeight="1">
      <c r="A21" s="3" t="s">
        <v>143</v>
      </c>
      <c r="B21" s="159"/>
      <c r="C21" s="159"/>
      <c r="D21" s="159"/>
      <c r="E21" s="159"/>
      <c r="F21" s="159"/>
      <c r="G21" s="159"/>
      <c r="H21" s="159"/>
      <c r="I21" s="159"/>
      <c r="L21" s="3"/>
      <c r="M21" s="71" t="s">
        <v>163</v>
      </c>
      <c r="N21" s="194">
        <v>41100</v>
      </c>
      <c r="O21" s="61">
        <v>30000</v>
      </c>
      <c r="P21" s="196">
        <v>-900</v>
      </c>
      <c r="Q21" s="61">
        <v>11100</v>
      </c>
      <c r="R21" s="196">
        <v>1200</v>
      </c>
      <c r="S21" s="61">
        <v>10100</v>
      </c>
      <c r="T21" s="61">
        <v>-200</v>
      </c>
    </row>
    <row r="22" spans="12:20" ht="22.5" customHeight="1">
      <c r="L22" s="3"/>
      <c r="M22" s="64" t="s">
        <v>162</v>
      </c>
      <c r="N22" s="194">
        <f>N10-N9</f>
        <v>30700</v>
      </c>
      <c r="O22" s="61">
        <f>O10-O9</f>
        <v>28200</v>
      </c>
      <c r="P22" s="61">
        <f>P10-P9</f>
        <v>-2500</v>
      </c>
      <c r="Q22" s="61">
        <f>Q10-Q9</f>
        <v>2500</v>
      </c>
      <c r="R22" s="61">
        <f>R10-R9</f>
        <v>300</v>
      </c>
      <c r="S22" s="61">
        <f>S10-S9</f>
        <v>3500</v>
      </c>
      <c r="T22" s="61">
        <f>T10-T9</f>
        <v>-1200</v>
      </c>
    </row>
    <row r="23" spans="12:20" ht="22.5" customHeight="1">
      <c r="L23" s="3"/>
      <c r="M23" s="64" t="s">
        <v>161</v>
      </c>
      <c r="N23" s="194">
        <f>N11-N10</f>
        <v>27000</v>
      </c>
      <c r="O23" s="61">
        <f>O11-O10</f>
        <v>20000</v>
      </c>
      <c r="P23" s="61">
        <f>P11-P10</f>
        <v>-1300</v>
      </c>
      <c r="Q23" s="61">
        <f>Q11-Q10</f>
        <v>7000</v>
      </c>
      <c r="R23" s="61">
        <f>R11-R10</f>
        <v>-200</v>
      </c>
      <c r="S23" s="61">
        <f>S11-S10</f>
        <v>6800</v>
      </c>
      <c r="T23" s="61">
        <f>T11-T10</f>
        <v>300</v>
      </c>
    </row>
    <row r="24" spans="12:20" ht="22.5" customHeight="1">
      <c r="L24" s="3"/>
      <c r="M24" s="64" t="s">
        <v>165</v>
      </c>
      <c r="N24" s="194">
        <f>N12-N11</f>
        <v>32500</v>
      </c>
      <c r="O24" s="61">
        <f>O12-O11</f>
        <v>27200</v>
      </c>
      <c r="P24" s="61">
        <f>P12-P11</f>
        <v>-100</v>
      </c>
      <c r="Q24" s="61">
        <f>Q12-Q11</f>
        <v>5400</v>
      </c>
      <c r="R24" s="61">
        <f>R12-R11</f>
        <v>1000</v>
      </c>
      <c r="S24" s="61">
        <f>S12-S11</f>
        <v>4200</v>
      </c>
      <c r="T24" s="61">
        <f>T12-T11</f>
        <v>200</v>
      </c>
    </row>
    <row r="25" spans="12:20" ht="22.5" customHeight="1">
      <c r="L25" s="195"/>
      <c r="M25" s="176" t="s">
        <v>164</v>
      </c>
      <c r="N25" s="194">
        <f>N13-N12</f>
        <v>40100</v>
      </c>
      <c r="O25" s="61">
        <f>O13-O12</f>
        <v>31600</v>
      </c>
      <c r="P25" s="61">
        <f>P13-P12</f>
        <v>100</v>
      </c>
      <c r="Q25" s="61">
        <f>Q13-Q12</f>
        <v>8400</v>
      </c>
      <c r="R25" s="61">
        <f>R13-R12</f>
        <v>-1500</v>
      </c>
      <c r="S25" s="61">
        <f>S13-S12</f>
        <v>10100</v>
      </c>
      <c r="T25" s="61">
        <f>T13-T12</f>
        <v>-200</v>
      </c>
    </row>
    <row r="26" spans="12:20" ht="22.5" customHeight="1">
      <c r="L26" s="207" t="s">
        <v>184</v>
      </c>
      <c r="M26" s="208"/>
      <c r="N26" s="193"/>
      <c r="O26" s="65"/>
      <c r="P26" s="65"/>
      <c r="Q26" s="65"/>
      <c r="R26" s="65"/>
      <c r="S26" s="65"/>
      <c r="T26" s="65"/>
    </row>
    <row r="27" spans="12:20" ht="22.5" customHeight="1">
      <c r="L27" s="3"/>
      <c r="M27" s="71" t="s">
        <v>163</v>
      </c>
      <c r="N27" s="192">
        <f>100*N21/(N9-N21)</f>
        <v>15.24480712166172</v>
      </c>
      <c r="O27" s="191">
        <f>100*O21/(O9-O21)</f>
        <v>11.87178472497032</v>
      </c>
      <c r="P27" s="191">
        <f>100*P21/(P9-P21)</f>
        <v>-15</v>
      </c>
      <c r="Q27" s="191">
        <f>100*Q21/(Q9-Q21)</f>
        <v>65.68047337278107</v>
      </c>
      <c r="R27" s="191">
        <f>100*R21/(R9-R21)</f>
        <v>92.3076923076923</v>
      </c>
      <c r="S27" s="191">
        <f>100*S21/(S9-S21)</f>
        <v>78.29457364341086</v>
      </c>
      <c r="T27" s="191">
        <f>100*T21/(T9-T21)</f>
        <v>-7.407407407407407</v>
      </c>
    </row>
    <row r="28" spans="12:20" ht="22.5" customHeight="1">
      <c r="L28" s="3"/>
      <c r="M28" s="64" t="s">
        <v>162</v>
      </c>
      <c r="N28" s="192">
        <f>100*N22/N9</f>
        <v>9.880914065014483</v>
      </c>
      <c r="O28" s="191">
        <f>100*O22/O9</f>
        <v>9.975238769013089</v>
      </c>
      <c r="P28" s="191">
        <f>100*P22/P9</f>
        <v>-49.01960784313726</v>
      </c>
      <c r="Q28" s="191">
        <f>100*Q22/Q9</f>
        <v>8.928571428571429</v>
      </c>
      <c r="R28" s="191">
        <f>100*R22/R9</f>
        <v>12</v>
      </c>
      <c r="S28" s="191">
        <f>100*S22/S9</f>
        <v>15.217391304347826</v>
      </c>
      <c r="T28" s="191">
        <f>100*T22/T9</f>
        <v>-48</v>
      </c>
    </row>
    <row r="29" spans="12:20" ht="22.5" customHeight="1">
      <c r="L29" s="3"/>
      <c r="M29" s="64" t="s">
        <v>161</v>
      </c>
      <c r="N29" s="192">
        <f>100*N23/N10</f>
        <v>7.9086115992970125</v>
      </c>
      <c r="O29" s="191">
        <f>100*O23/O10</f>
        <v>6.43293663557414</v>
      </c>
      <c r="P29" s="191">
        <f>100*P23/P10</f>
        <v>-50</v>
      </c>
      <c r="Q29" s="191">
        <f>100*Q23/Q10</f>
        <v>22.950819672131146</v>
      </c>
      <c r="R29" s="191">
        <f>100*R23/R10</f>
        <v>-7.142857142857143</v>
      </c>
      <c r="S29" s="191">
        <f>100*S23/S10</f>
        <v>25.660377358490567</v>
      </c>
      <c r="T29" s="191">
        <f>100*T23/T10</f>
        <v>23.076923076923077</v>
      </c>
    </row>
    <row r="30" spans="1:20" ht="22.5" customHeight="1">
      <c r="A30" s="41" t="s">
        <v>158</v>
      </c>
      <c r="B30" s="41"/>
      <c r="C30" s="41"/>
      <c r="D30" s="41"/>
      <c r="E30" s="41"/>
      <c r="F30" s="41"/>
      <c r="G30" s="41"/>
      <c r="H30" s="41"/>
      <c r="I30" s="41"/>
      <c r="L30" s="3"/>
      <c r="M30" s="64" t="s">
        <v>160</v>
      </c>
      <c r="N30" s="192">
        <f>100*N24/N11</f>
        <v>8.821932681867535</v>
      </c>
      <c r="O30" s="191">
        <f>100*O24/O11</f>
        <v>8.22000604412209</v>
      </c>
      <c r="P30" s="191">
        <f>100*P24/P11</f>
        <v>-7.6923076923076925</v>
      </c>
      <c r="Q30" s="191">
        <f>100*Q24/Q11</f>
        <v>14.4</v>
      </c>
      <c r="R30" s="191">
        <f>100*R24/R11</f>
        <v>38.46153846153846</v>
      </c>
      <c r="S30" s="191">
        <f>100*S24/S11</f>
        <v>12.612612612612613</v>
      </c>
      <c r="T30" s="191">
        <f>100*T24/T11</f>
        <v>12.5</v>
      </c>
    </row>
    <row r="31" spans="1:20" ht="22.5" customHeight="1">
      <c r="A31" s="48" t="s">
        <v>215</v>
      </c>
      <c r="B31" s="48"/>
      <c r="C31" s="48"/>
      <c r="D31" s="48"/>
      <c r="E31" s="48"/>
      <c r="F31" s="48"/>
      <c r="G31" s="48"/>
      <c r="H31" s="48"/>
      <c r="I31" s="48"/>
      <c r="L31" s="190"/>
      <c r="M31" s="189" t="s">
        <v>159</v>
      </c>
      <c r="N31" s="188">
        <f>100*N25/N12</f>
        <v>10.002494387627838</v>
      </c>
      <c r="O31" s="187">
        <f>100*O25/O12</f>
        <v>8.824350740016754</v>
      </c>
      <c r="P31" s="187">
        <f>100*P25/P12</f>
        <v>8.333333333333334</v>
      </c>
      <c r="Q31" s="187">
        <f>100*Q25/Q12</f>
        <v>19.58041958041958</v>
      </c>
      <c r="R31" s="187">
        <f>100*R25/R12</f>
        <v>-41.666666666666664</v>
      </c>
      <c r="S31" s="187">
        <f>100*S25/S12</f>
        <v>26.933333333333334</v>
      </c>
      <c r="T31" s="187">
        <f>100*T25/T12</f>
        <v>-11.11111111111111</v>
      </c>
    </row>
    <row r="32" spans="1:20" ht="22.5" customHeight="1" thickBot="1">
      <c r="A32" s="3"/>
      <c r="B32" s="3"/>
      <c r="C32" s="3"/>
      <c r="E32" s="3"/>
      <c r="F32" s="3"/>
      <c r="G32" s="3"/>
      <c r="H32" s="3"/>
      <c r="I32" s="3"/>
      <c r="L32" s="3" t="s">
        <v>143</v>
      </c>
      <c r="M32" s="3"/>
      <c r="N32" s="3"/>
      <c r="O32" s="3"/>
      <c r="P32" s="3"/>
      <c r="Q32" s="3"/>
      <c r="R32" s="3"/>
      <c r="S32" s="3"/>
      <c r="T32" s="3"/>
    </row>
    <row r="33" spans="1:9" ht="22.5" customHeight="1">
      <c r="A33" s="79" t="s">
        <v>214</v>
      </c>
      <c r="B33" s="79"/>
      <c r="C33" s="79"/>
      <c r="D33" s="206"/>
      <c r="E33" s="49" t="s">
        <v>213</v>
      </c>
      <c r="F33" s="50"/>
      <c r="G33" s="49" t="s">
        <v>212</v>
      </c>
      <c r="H33" s="50"/>
      <c r="I33" s="236" t="s">
        <v>211</v>
      </c>
    </row>
    <row r="34" spans="1:17" ht="22.5" customHeight="1">
      <c r="A34" s="224"/>
      <c r="B34" s="224"/>
      <c r="C34" s="224"/>
      <c r="D34" s="225"/>
      <c r="E34" s="72" t="s">
        <v>210</v>
      </c>
      <c r="F34" s="21" t="s">
        <v>209</v>
      </c>
      <c r="G34" s="21" t="s">
        <v>210</v>
      </c>
      <c r="H34" s="21" t="s">
        <v>209</v>
      </c>
      <c r="I34" s="22" t="s">
        <v>208</v>
      </c>
      <c r="L34" s="41" t="s">
        <v>198</v>
      </c>
      <c r="M34" s="41"/>
      <c r="N34" s="41"/>
      <c r="O34" s="41"/>
      <c r="P34" s="41"/>
      <c r="Q34" s="41"/>
    </row>
    <row r="35" spans="1:17" ht="22.5" customHeight="1">
      <c r="A35" s="181" t="s">
        <v>148</v>
      </c>
      <c r="B35" s="181"/>
      <c r="C35" s="181"/>
      <c r="D35" s="202"/>
      <c r="E35" s="235">
        <v>358100</v>
      </c>
      <c r="F35" s="234">
        <v>389700</v>
      </c>
      <c r="G35" s="233">
        <f>100*E35/E$35</f>
        <v>100</v>
      </c>
      <c r="H35" s="233">
        <f>100*F35/F$35</f>
        <v>100</v>
      </c>
      <c r="I35" s="232">
        <f>100*(F35-E35)/E35</f>
        <v>8.824350740016754</v>
      </c>
      <c r="L35" s="227" t="s">
        <v>199</v>
      </c>
      <c r="M35" s="218"/>
      <c r="N35" s="218"/>
      <c r="O35" s="218"/>
      <c r="P35" s="218"/>
      <c r="Q35" s="218"/>
    </row>
    <row r="36" spans="1:17" ht="22.5" customHeight="1" thickBot="1">
      <c r="A36" s="64"/>
      <c r="B36" s="231" t="s">
        <v>207</v>
      </c>
      <c r="C36" s="231"/>
      <c r="D36" s="237"/>
      <c r="E36" s="59">
        <v>250400</v>
      </c>
      <c r="F36" s="212">
        <v>265000</v>
      </c>
      <c r="G36" s="230">
        <f>100*E36/E$35</f>
        <v>69.92460206646189</v>
      </c>
      <c r="H36" s="230">
        <f>100*F36/F$35</f>
        <v>68.00102643058763</v>
      </c>
      <c r="I36" s="164">
        <f>100*(F36-E36)/E36</f>
        <v>5.830670926517572</v>
      </c>
      <c r="L36" s="113"/>
      <c r="N36" s="3"/>
      <c r="O36" s="3"/>
      <c r="P36" s="3"/>
      <c r="Q36" s="217" t="s">
        <v>196</v>
      </c>
    </row>
    <row r="37" spans="1:17" ht="22.5" customHeight="1">
      <c r="A37" s="64"/>
      <c r="B37" s="231" t="s">
        <v>206</v>
      </c>
      <c r="C37" s="231"/>
      <c r="D37" s="237"/>
      <c r="E37" s="59">
        <v>106200</v>
      </c>
      <c r="F37" s="212">
        <v>120100</v>
      </c>
      <c r="G37" s="230">
        <f>100*E37/E$35</f>
        <v>29.65652052499302</v>
      </c>
      <c r="H37" s="230">
        <f>100*F37/F$35</f>
        <v>30.81857839363613</v>
      </c>
      <c r="I37" s="164">
        <f>100*(F37-E37)/E37</f>
        <v>13.088512241054614</v>
      </c>
      <c r="L37" s="79" t="s">
        <v>195</v>
      </c>
      <c r="M37" s="206"/>
      <c r="N37" s="49" t="s">
        <v>194</v>
      </c>
      <c r="O37" s="50"/>
      <c r="P37" s="49" t="s">
        <v>193</v>
      </c>
      <c r="Q37" s="51"/>
    </row>
    <row r="38" spans="1:17" ht="22.5" customHeight="1">
      <c r="A38" s="64"/>
      <c r="B38" s="64"/>
      <c r="C38" s="231" t="s">
        <v>205</v>
      </c>
      <c r="D38" s="237"/>
      <c r="E38" s="59">
        <v>11100</v>
      </c>
      <c r="F38" s="212">
        <v>11600</v>
      </c>
      <c r="G38" s="230">
        <f>100*E38/E$35</f>
        <v>3.0996928232337337</v>
      </c>
      <c r="H38" s="230">
        <f>100*F38/F$35</f>
        <v>2.976648704131383</v>
      </c>
      <c r="I38" s="164">
        <f>100*(F38-E38)/E38</f>
        <v>4.504504504504505</v>
      </c>
      <c r="L38" s="224"/>
      <c r="M38" s="225"/>
      <c r="N38" s="214" t="s">
        <v>192</v>
      </c>
      <c r="O38" s="214" t="s">
        <v>191</v>
      </c>
      <c r="P38" s="214" t="s">
        <v>192</v>
      </c>
      <c r="Q38" s="214" t="s">
        <v>191</v>
      </c>
    </row>
    <row r="39" spans="1:17" ht="22.5" customHeight="1">
      <c r="A39" s="64"/>
      <c r="B39" s="64"/>
      <c r="C39" s="231" t="s">
        <v>204</v>
      </c>
      <c r="D39" s="237"/>
      <c r="E39" s="59">
        <v>3600</v>
      </c>
      <c r="F39" s="212">
        <v>500</v>
      </c>
      <c r="G39" s="230">
        <f>100*E39/E$35</f>
        <v>1.005305780508238</v>
      </c>
      <c r="H39" s="230">
        <f>100*F39/F$35</f>
        <v>0.12830382345393893</v>
      </c>
      <c r="I39" s="164">
        <f>100*(F39-E39)/E39</f>
        <v>-86.11111111111111</v>
      </c>
      <c r="L39" s="226" t="s">
        <v>197</v>
      </c>
      <c r="M39" s="220"/>
      <c r="N39" s="213">
        <v>10366</v>
      </c>
      <c r="O39" s="213">
        <v>166657</v>
      </c>
      <c r="P39" s="213">
        <v>6305</v>
      </c>
      <c r="Q39" s="213">
        <v>99287</v>
      </c>
    </row>
    <row r="40" spans="1:17" ht="22.5" customHeight="1">
      <c r="A40" s="64"/>
      <c r="B40" s="64"/>
      <c r="C40" s="231" t="s">
        <v>203</v>
      </c>
      <c r="D40" s="237"/>
      <c r="E40" s="59">
        <v>74100</v>
      </c>
      <c r="F40" s="212">
        <v>89200</v>
      </c>
      <c r="G40" s="230">
        <f>100*E40/E$35</f>
        <v>20.692543982127898</v>
      </c>
      <c r="H40" s="230">
        <f>100*F40/F$35</f>
        <v>22.889402104182704</v>
      </c>
      <c r="I40" s="164">
        <f>100*(F40-E40)/E40</f>
        <v>20.3778677462888</v>
      </c>
      <c r="L40" s="219" t="s">
        <v>190</v>
      </c>
      <c r="M40" s="221"/>
      <c r="N40" s="212">
        <v>7684</v>
      </c>
      <c r="O40" s="212">
        <v>124179</v>
      </c>
      <c r="P40" s="212">
        <v>7727</v>
      </c>
      <c r="Q40" s="212">
        <v>126672</v>
      </c>
    </row>
    <row r="41" spans="1:17" ht="22.5" customHeight="1">
      <c r="A41" s="64"/>
      <c r="B41" s="64"/>
      <c r="C41" s="231" t="s">
        <v>202</v>
      </c>
      <c r="D41" s="237"/>
      <c r="E41" s="59">
        <v>3300</v>
      </c>
      <c r="F41" s="212">
        <v>3300</v>
      </c>
      <c r="G41" s="230">
        <f>100*E41/E$35</f>
        <v>0.9215302987992181</v>
      </c>
      <c r="H41" s="230">
        <f>100*F41/F$35</f>
        <v>0.8468052347959969</v>
      </c>
      <c r="I41" s="229" t="s">
        <v>54</v>
      </c>
      <c r="L41" s="219" t="s">
        <v>189</v>
      </c>
      <c r="M41" s="221"/>
      <c r="N41" s="212">
        <v>5154</v>
      </c>
      <c r="O41" s="212">
        <v>83618</v>
      </c>
      <c r="P41" s="212">
        <v>5046</v>
      </c>
      <c r="Q41" s="212">
        <v>83472</v>
      </c>
    </row>
    <row r="42" spans="1:17" ht="22.5" customHeight="1">
      <c r="A42" s="163"/>
      <c r="B42" s="163"/>
      <c r="C42" s="238" t="s">
        <v>201</v>
      </c>
      <c r="D42" s="239"/>
      <c r="E42" s="56">
        <v>14000</v>
      </c>
      <c r="F42" s="7">
        <v>15300</v>
      </c>
      <c r="G42" s="228">
        <f>100*E42/E$35</f>
        <v>3.9095224797542585</v>
      </c>
      <c r="H42" s="228">
        <f>100*F42/F$35</f>
        <v>3.9260969976905313</v>
      </c>
      <c r="I42" s="160">
        <f>100*(F42-E42)/E42</f>
        <v>9.285714285714286</v>
      </c>
      <c r="L42" s="219" t="s">
        <v>188</v>
      </c>
      <c r="M42" s="221"/>
      <c r="N42" s="212">
        <v>6588</v>
      </c>
      <c r="O42" s="212">
        <v>113245</v>
      </c>
      <c r="P42" s="212">
        <v>5451</v>
      </c>
      <c r="Q42" s="212">
        <v>94919</v>
      </c>
    </row>
    <row r="43" spans="1:17" ht="22.5" customHeight="1">
      <c r="A43" s="3" t="s">
        <v>200</v>
      </c>
      <c r="B43" s="3"/>
      <c r="C43" s="3"/>
      <c r="D43" s="3"/>
      <c r="E43" s="3"/>
      <c r="F43" s="3"/>
      <c r="G43" s="3"/>
      <c r="H43" s="3"/>
      <c r="L43" s="222" t="s">
        <v>187</v>
      </c>
      <c r="M43" s="223"/>
      <c r="N43" s="211">
        <v>5131</v>
      </c>
      <c r="O43" s="211">
        <v>90175</v>
      </c>
      <c r="P43" s="210">
        <v>5488</v>
      </c>
      <c r="Q43" s="210">
        <v>99833</v>
      </c>
    </row>
    <row r="44" spans="1:16" ht="22.5" customHeight="1">
      <c r="A44" s="3" t="s">
        <v>143</v>
      </c>
      <c r="B44" s="3"/>
      <c r="C44" s="3"/>
      <c r="D44" s="3"/>
      <c r="E44" s="3"/>
      <c r="F44" s="3"/>
      <c r="G44" s="3"/>
      <c r="H44" s="3"/>
      <c r="L44" s="3" t="s">
        <v>186</v>
      </c>
      <c r="M44" s="3"/>
      <c r="N44" s="3"/>
      <c r="O44" s="3"/>
      <c r="P44" s="3"/>
    </row>
  </sheetData>
  <sheetProtection/>
  <mergeCells count="46">
    <mergeCell ref="C42:D42"/>
    <mergeCell ref="A30:I30"/>
    <mergeCell ref="A31:I31"/>
    <mergeCell ref="B36:D36"/>
    <mergeCell ref="B37:D37"/>
    <mergeCell ref="C38:D38"/>
    <mergeCell ref="C39:D39"/>
    <mergeCell ref="C40:D40"/>
    <mergeCell ref="C41:D41"/>
    <mergeCell ref="E33:F33"/>
    <mergeCell ref="G33:H33"/>
    <mergeCell ref="A33:D34"/>
    <mergeCell ref="A35:D35"/>
    <mergeCell ref="L34:Q34"/>
    <mergeCell ref="L35:Q35"/>
    <mergeCell ref="L37:M38"/>
    <mergeCell ref="L39:M39"/>
    <mergeCell ref="L40:M40"/>
    <mergeCell ref="L41:M41"/>
    <mergeCell ref="L42:M42"/>
    <mergeCell ref="L43:M43"/>
    <mergeCell ref="L14:M14"/>
    <mergeCell ref="L20:M20"/>
    <mergeCell ref="L26:M26"/>
    <mergeCell ref="N37:O37"/>
    <mergeCell ref="P37:Q37"/>
    <mergeCell ref="Q6:T6"/>
    <mergeCell ref="L3:T3"/>
    <mergeCell ref="L4:T4"/>
    <mergeCell ref="L6:M7"/>
    <mergeCell ref="N6:N7"/>
    <mergeCell ref="O6:P6"/>
    <mergeCell ref="F6:F7"/>
    <mergeCell ref="G6:G7"/>
    <mergeCell ref="H6:H7"/>
    <mergeCell ref="L8:M8"/>
    <mergeCell ref="B16:C16"/>
    <mergeCell ref="I6:I7"/>
    <mergeCell ref="A8:C8"/>
    <mergeCell ref="B9:C9"/>
    <mergeCell ref="A15:C15"/>
    <mergeCell ref="A3:I3"/>
    <mergeCell ref="A4:I4"/>
    <mergeCell ref="A6:C7"/>
    <mergeCell ref="D6:D7"/>
    <mergeCell ref="E6:E7"/>
  </mergeCells>
  <printOptions horizontalCentered="1" verticalCentered="1"/>
  <pageMargins left="0.5118110236220472" right="0.31496062992125984" top="0.35433070866141736" bottom="0.15748031496062992" header="0" footer="0"/>
  <pageSetup horizontalDpi="600" verticalDpi="600" orientation="landscape" paperSize="8" scale="75" r:id="rId1"/>
</worksheet>
</file>

<file path=xl/worksheets/sheet4.xml><?xml version="1.0" encoding="utf-8"?>
<worksheet xmlns="http://schemas.openxmlformats.org/spreadsheetml/2006/main" xmlns:r="http://schemas.openxmlformats.org/officeDocument/2006/relationships">
  <dimension ref="A1:U45"/>
  <sheetViews>
    <sheetView tabSelected="1" zoomScalePageLayoutView="0" workbookViewId="0" topLeftCell="A17">
      <selection activeCell="A19" sqref="A19:B19"/>
    </sheetView>
  </sheetViews>
  <sheetFormatPr defaultColWidth="8.796875" defaultRowHeight="22.5" customHeight="1"/>
  <cols>
    <col min="1" max="1" width="3.09765625" style="0" customWidth="1"/>
    <col min="2" max="2" width="23.69921875" style="0" customWidth="1"/>
    <col min="3" max="8" width="13.09765625" style="0" customWidth="1"/>
    <col min="9" max="9" width="17.5" style="0" customWidth="1"/>
    <col min="10" max="11" width="13.69921875" style="0" customWidth="1"/>
    <col min="12" max="16384" width="13.09765625" style="0" customWidth="1"/>
  </cols>
  <sheetData>
    <row r="1" spans="1:16" ht="22.5" customHeight="1">
      <c r="A1" s="53" t="s">
        <v>217</v>
      </c>
      <c r="P1" s="84" t="s">
        <v>262</v>
      </c>
    </row>
    <row r="3" spans="1:21" ht="22.5" customHeight="1">
      <c r="A3" s="41" t="s">
        <v>227</v>
      </c>
      <c r="B3" s="41"/>
      <c r="C3" s="41"/>
      <c r="D3" s="41"/>
      <c r="E3" s="41"/>
      <c r="F3" s="41"/>
      <c r="J3" s="41" t="s">
        <v>258</v>
      </c>
      <c r="K3" s="41"/>
      <c r="L3" s="41"/>
      <c r="M3" s="41"/>
      <c r="N3" s="41"/>
      <c r="O3" s="41"/>
      <c r="P3" s="41"/>
      <c r="Q3" s="80"/>
      <c r="R3" s="81"/>
      <c r="S3" s="81"/>
      <c r="T3" s="81"/>
      <c r="U3" s="81"/>
    </row>
    <row r="4" spans="1:21" ht="22.5" customHeight="1">
      <c r="A4" s="119" t="s">
        <v>226</v>
      </c>
      <c r="B4" s="119"/>
      <c r="C4" s="119"/>
      <c r="D4" s="119"/>
      <c r="E4" s="119"/>
      <c r="F4" s="119"/>
      <c r="J4" s="119" t="s">
        <v>257</v>
      </c>
      <c r="K4" s="119"/>
      <c r="L4" s="119"/>
      <c r="M4" s="119"/>
      <c r="N4" s="119"/>
      <c r="O4" s="119"/>
      <c r="P4" s="119"/>
      <c r="Q4" s="139"/>
      <c r="R4" s="52"/>
      <c r="S4" s="52"/>
      <c r="T4" s="52"/>
      <c r="U4" s="52"/>
    </row>
    <row r="5" spans="1:21" ht="22.5" customHeight="1" thickBot="1">
      <c r="A5" s="3"/>
      <c r="C5" s="3"/>
      <c r="D5" s="3"/>
      <c r="E5" s="3"/>
      <c r="F5" s="3"/>
      <c r="J5" s="254"/>
      <c r="K5" s="254"/>
      <c r="L5" s="254"/>
      <c r="M5" s="254"/>
      <c r="N5" s="254"/>
      <c r="O5" s="254"/>
      <c r="P5" s="254"/>
      <c r="Q5" s="254"/>
      <c r="R5" s="3"/>
      <c r="S5" s="3"/>
      <c r="T5" s="3"/>
      <c r="U5" s="3"/>
    </row>
    <row r="6" spans="1:16" ht="22.5" customHeight="1">
      <c r="A6" s="148" t="s">
        <v>123</v>
      </c>
      <c r="B6" s="118"/>
      <c r="C6" s="107" t="s">
        <v>225</v>
      </c>
      <c r="D6" s="108"/>
      <c r="E6" s="107" t="s">
        <v>224</v>
      </c>
      <c r="F6" s="106"/>
      <c r="J6" s="265" t="s">
        <v>261</v>
      </c>
      <c r="K6" s="264"/>
      <c r="L6" s="147" t="s">
        <v>118</v>
      </c>
      <c r="M6" s="271" t="s">
        <v>259</v>
      </c>
      <c r="N6" s="215"/>
      <c r="O6" s="215"/>
      <c r="P6" s="215"/>
    </row>
    <row r="7" spans="1:16" ht="22.5" customHeight="1">
      <c r="A7" s="74"/>
      <c r="B7" s="116"/>
      <c r="C7" s="96" t="s">
        <v>223</v>
      </c>
      <c r="D7" s="98" t="s">
        <v>222</v>
      </c>
      <c r="E7" s="98" t="s">
        <v>223</v>
      </c>
      <c r="F7" s="242" t="s">
        <v>222</v>
      </c>
      <c r="J7" s="276"/>
      <c r="K7" s="263"/>
      <c r="L7" s="146"/>
      <c r="M7" s="104" t="s">
        <v>118</v>
      </c>
      <c r="N7" s="286" t="s">
        <v>256</v>
      </c>
      <c r="O7" s="286" t="s">
        <v>255</v>
      </c>
      <c r="P7" s="269" t="s">
        <v>254</v>
      </c>
    </row>
    <row r="8" spans="1:16" ht="22.5" customHeight="1">
      <c r="A8" s="154" t="s">
        <v>221</v>
      </c>
      <c r="B8" s="121"/>
      <c r="C8" s="27">
        <v>358100</v>
      </c>
      <c r="D8" s="232">
        <f>100*C8/C$8</f>
        <v>100</v>
      </c>
      <c r="E8" s="27">
        <v>389700</v>
      </c>
      <c r="F8" s="232">
        <f>100*E8/E$8</f>
        <v>100</v>
      </c>
      <c r="J8" s="262"/>
      <c r="K8" s="261"/>
      <c r="L8" s="100"/>
      <c r="M8" s="100"/>
      <c r="N8" s="183"/>
      <c r="O8" s="183"/>
      <c r="P8" s="270"/>
    </row>
    <row r="9" spans="1:16" ht="22.5" customHeight="1">
      <c r="A9" s="139"/>
      <c r="B9" s="250"/>
      <c r="C9" s="90"/>
      <c r="D9" s="91"/>
      <c r="E9" s="91"/>
      <c r="F9" s="91"/>
      <c r="J9" s="273" t="s">
        <v>260</v>
      </c>
      <c r="K9" s="275"/>
      <c r="L9" s="266">
        <v>19400</v>
      </c>
      <c r="M9" s="277">
        <f>SUM(N9:T10)</f>
        <v>400</v>
      </c>
      <c r="N9" s="266">
        <v>0</v>
      </c>
      <c r="O9" s="266">
        <v>0</v>
      </c>
      <c r="P9" s="260">
        <v>400</v>
      </c>
    </row>
    <row r="10" spans="1:16" ht="22.5" customHeight="1">
      <c r="A10" s="119" t="s">
        <v>220</v>
      </c>
      <c r="B10" s="124"/>
      <c r="C10" s="5">
        <v>14800</v>
      </c>
      <c r="D10" s="164">
        <f>100*C10/C$8</f>
        <v>4.132923764311645</v>
      </c>
      <c r="E10" s="30">
        <v>19400</v>
      </c>
      <c r="F10" s="164">
        <f>100*E10/E$8</f>
        <v>4.9781883500128306</v>
      </c>
      <c r="J10" s="272"/>
      <c r="K10" s="274"/>
      <c r="L10" s="267"/>
      <c r="M10" s="278"/>
      <c r="N10" s="267"/>
      <c r="O10" s="267"/>
      <c r="P10" s="258"/>
    </row>
    <row r="11" spans="1:16" ht="22.5" customHeight="1">
      <c r="A11" s="119" t="s">
        <v>218</v>
      </c>
      <c r="B11" s="124"/>
      <c r="C11" s="5">
        <v>6300</v>
      </c>
      <c r="D11" s="164">
        <f>100*C11/C$8</f>
        <v>1.7592851158894163</v>
      </c>
      <c r="E11" s="30">
        <v>8200</v>
      </c>
      <c r="F11" s="164">
        <f>100*E11/E$8</f>
        <v>2.1041827046445984</v>
      </c>
      <c r="J11" s="282" t="s">
        <v>222</v>
      </c>
      <c r="K11" s="283"/>
      <c r="L11" s="257">
        <f>100*L9/$L9</f>
        <v>100</v>
      </c>
      <c r="M11" s="257">
        <f>100*M9/$L9</f>
        <v>2.0618556701030926</v>
      </c>
      <c r="N11" s="257">
        <f>100*N9/$L9</f>
        <v>0</v>
      </c>
      <c r="O11" s="257">
        <f>100*O9/$L9</f>
        <v>0</v>
      </c>
      <c r="P11" s="257">
        <f>100*P9/$L9</f>
        <v>2.0618556701030926</v>
      </c>
    </row>
    <row r="12" spans="1:16" ht="22.5" customHeight="1">
      <c r="A12" s="90"/>
      <c r="B12" s="250"/>
      <c r="C12" s="5"/>
      <c r="D12" s="164"/>
      <c r="E12" s="30"/>
      <c r="F12" s="164"/>
      <c r="J12" s="90"/>
      <c r="K12" s="123"/>
      <c r="L12" s="115"/>
      <c r="M12" s="174"/>
      <c r="N12" s="115"/>
      <c r="O12" s="115"/>
      <c r="P12" s="115"/>
    </row>
    <row r="13" spans="1:16" ht="22.5" customHeight="1">
      <c r="A13" s="253" t="s">
        <v>245</v>
      </c>
      <c r="B13" s="252"/>
      <c r="C13" s="212">
        <v>8000</v>
      </c>
      <c r="D13" s="229">
        <f>100*C13/C$8</f>
        <v>2.234012845573862</v>
      </c>
      <c r="E13" s="30">
        <v>8700</v>
      </c>
      <c r="F13" s="229">
        <f>100*E13/E$8</f>
        <v>2.2324865280985375</v>
      </c>
      <c r="J13" s="251" t="s">
        <v>250</v>
      </c>
      <c r="K13" s="252"/>
      <c r="L13" s="279">
        <v>8700</v>
      </c>
      <c r="M13" s="280">
        <f>SUM(N13:T14)</f>
        <v>200</v>
      </c>
      <c r="N13" s="281">
        <v>0</v>
      </c>
      <c r="O13" s="281">
        <v>0</v>
      </c>
      <c r="P13" s="259">
        <v>200</v>
      </c>
    </row>
    <row r="14" spans="1:16" ht="22.5" customHeight="1">
      <c r="A14" s="251"/>
      <c r="B14" s="252"/>
      <c r="C14" s="249"/>
      <c r="D14" s="229"/>
      <c r="E14" s="248"/>
      <c r="F14" s="229"/>
      <c r="J14" s="251"/>
      <c r="K14" s="252"/>
      <c r="L14" s="279"/>
      <c r="M14" s="278"/>
      <c r="N14" s="281"/>
      <c r="O14" s="281"/>
      <c r="P14" s="259"/>
    </row>
    <row r="15" spans="1:16" ht="22.5" customHeight="1">
      <c r="A15" s="119" t="s">
        <v>218</v>
      </c>
      <c r="B15" s="124"/>
      <c r="C15" s="5">
        <v>4200</v>
      </c>
      <c r="D15" s="164">
        <f>100*C15/C$8</f>
        <v>1.1728567439262776</v>
      </c>
      <c r="E15" s="30">
        <v>5600</v>
      </c>
      <c r="F15" s="164">
        <f>100*E15/E$8</f>
        <v>1.437002822684116</v>
      </c>
      <c r="J15" s="282" t="s">
        <v>222</v>
      </c>
      <c r="K15" s="283"/>
      <c r="L15" s="257">
        <f>100*L13/$L13</f>
        <v>100</v>
      </c>
      <c r="M15" s="257">
        <f>100*M13/$L13</f>
        <v>2.2988505747126435</v>
      </c>
      <c r="N15" s="257">
        <f>100*N13/$L13</f>
        <v>0</v>
      </c>
      <c r="O15" s="257">
        <f>100*O13/$L13</f>
        <v>0</v>
      </c>
      <c r="P15" s="257">
        <f>100*P13/$L13</f>
        <v>2.2988505747126435</v>
      </c>
    </row>
    <row r="16" spans="1:16" ht="22.5" customHeight="1">
      <c r="A16" s="90"/>
      <c r="B16" s="250"/>
      <c r="C16" s="5"/>
      <c r="D16" s="164"/>
      <c r="E16" s="30"/>
      <c r="F16" s="164"/>
      <c r="J16" s="85"/>
      <c r="K16" s="92"/>
      <c r="L16" s="91"/>
      <c r="M16" s="91"/>
      <c r="N16" s="91"/>
      <c r="O16" s="91"/>
      <c r="P16" s="91"/>
    </row>
    <row r="17" spans="1:16" ht="22.5" customHeight="1">
      <c r="A17" s="251" t="s">
        <v>219</v>
      </c>
      <c r="B17" s="252"/>
      <c r="C17" s="212">
        <v>13600</v>
      </c>
      <c r="D17" s="229">
        <f>100*C17/C$8</f>
        <v>3.7978218374755657</v>
      </c>
      <c r="E17" s="30">
        <v>21400</v>
      </c>
      <c r="F17" s="229">
        <f>100*E17/E$8</f>
        <v>5.491403643828586</v>
      </c>
      <c r="J17" s="251" t="s">
        <v>249</v>
      </c>
      <c r="K17" s="252"/>
      <c r="L17" s="32">
        <v>21400</v>
      </c>
      <c r="M17" s="280">
        <f>SUM(N17:T18)</f>
        <v>600</v>
      </c>
      <c r="N17" s="30">
        <v>100</v>
      </c>
      <c r="O17" s="30">
        <v>0</v>
      </c>
      <c r="P17" s="241">
        <v>500</v>
      </c>
    </row>
    <row r="18" spans="1:16" ht="22.5" customHeight="1">
      <c r="A18" s="251"/>
      <c r="B18" s="252"/>
      <c r="C18" s="249"/>
      <c r="D18" s="229"/>
      <c r="E18" s="248"/>
      <c r="F18" s="229"/>
      <c r="J18" s="251"/>
      <c r="K18" s="252"/>
      <c r="L18" s="31"/>
      <c r="M18" s="278"/>
      <c r="N18" s="30"/>
      <c r="O18" s="30"/>
      <c r="P18" s="241"/>
    </row>
    <row r="19" spans="1:16" ht="22.5" customHeight="1">
      <c r="A19" s="74" t="s">
        <v>218</v>
      </c>
      <c r="B19" s="116"/>
      <c r="C19" s="7">
        <v>2100</v>
      </c>
      <c r="D19" s="160">
        <f>100*C19/C$8</f>
        <v>0.5864283719631388</v>
      </c>
      <c r="E19" s="86">
        <v>4000</v>
      </c>
      <c r="F19" s="160">
        <f>100*E19/E$8</f>
        <v>1.0264305876315114</v>
      </c>
      <c r="J19" s="284" t="s">
        <v>222</v>
      </c>
      <c r="K19" s="285"/>
      <c r="L19" s="256">
        <f>100*L17/$L17</f>
        <v>100</v>
      </c>
      <c r="M19" s="255">
        <f>100*M17/$L17</f>
        <v>2.803738317757009</v>
      </c>
      <c r="N19" s="255">
        <f>100*N17/$L17</f>
        <v>0.4672897196261682</v>
      </c>
      <c r="O19" s="255">
        <f>100*O17/$L17</f>
        <v>0</v>
      </c>
      <c r="P19" s="255">
        <f>100*P17/$L17</f>
        <v>2.336448598130841</v>
      </c>
    </row>
    <row r="20" spans="1:21" ht="22.5" customHeight="1">
      <c r="A20" s="240" t="s">
        <v>143</v>
      </c>
      <c r="B20" s="3"/>
      <c r="C20" s="3"/>
      <c r="D20" s="3"/>
      <c r="E20" s="3"/>
      <c r="K20" s="3"/>
      <c r="L20" s="3"/>
      <c r="M20" s="3"/>
      <c r="N20" s="3"/>
      <c r="O20" s="3"/>
      <c r="P20" s="3"/>
      <c r="Q20" s="3"/>
      <c r="R20" s="3"/>
      <c r="S20" s="3"/>
      <c r="T20" s="3"/>
      <c r="U20" s="3"/>
    </row>
    <row r="21" spans="11:21" ht="22.5" customHeight="1">
      <c r="K21" s="3"/>
      <c r="L21" s="3"/>
      <c r="M21" s="3"/>
      <c r="N21" s="3"/>
      <c r="O21" s="3"/>
      <c r="P21" s="3"/>
      <c r="Q21" s="3"/>
      <c r="R21" s="3"/>
      <c r="S21" s="3"/>
      <c r="T21" s="3"/>
      <c r="U21" s="3"/>
    </row>
    <row r="22" spans="11:21" ht="22.5" customHeight="1">
      <c r="K22" s="3"/>
      <c r="L22" s="3"/>
      <c r="M22" s="3"/>
      <c r="N22" s="3"/>
      <c r="O22" s="3"/>
      <c r="P22" s="3"/>
      <c r="Q22" s="3"/>
      <c r="R22" s="3"/>
      <c r="S22" s="3"/>
      <c r="T22" s="3"/>
      <c r="U22" s="3"/>
    </row>
    <row r="23" spans="11:21" ht="22.5" customHeight="1">
      <c r="K23" s="3"/>
      <c r="L23" s="254"/>
      <c r="M23" s="254"/>
      <c r="N23" s="254"/>
      <c r="O23" s="254"/>
      <c r="P23" s="254"/>
      <c r="Q23" s="3"/>
      <c r="R23" s="3"/>
      <c r="S23" s="3"/>
      <c r="T23" s="3"/>
      <c r="U23" s="3"/>
    </row>
    <row r="24" spans="1:8" ht="22.5" customHeight="1">
      <c r="A24" s="41" t="s">
        <v>227</v>
      </c>
      <c r="B24" s="41"/>
      <c r="C24" s="41"/>
      <c r="D24" s="41"/>
      <c r="E24" s="41"/>
      <c r="F24" s="41"/>
      <c r="G24" s="41"/>
      <c r="H24" s="41"/>
    </row>
    <row r="25" spans="1:8" ht="22.5" customHeight="1">
      <c r="A25" s="144" t="s">
        <v>244</v>
      </c>
      <c r="B25" s="144"/>
      <c r="C25" s="144"/>
      <c r="D25" s="144"/>
      <c r="E25" s="144"/>
      <c r="F25" s="144"/>
      <c r="G25" s="144"/>
      <c r="H25" s="144"/>
    </row>
    <row r="26" spans="1:8" ht="22.5" customHeight="1" thickBot="1">
      <c r="A26" s="3"/>
      <c r="B26" s="3"/>
      <c r="C26" s="3"/>
      <c r="D26" s="3"/>
      <c r="E26" s="3"/>
      <c r="F26" s="3"/>
      <c r="G26" s="3"/>
      <c r="H26" s="3"/>
    </row>
    <row r="27" spans="1:8" ht="22.5" customHeight="1" thickBot="1">
      <c r="A27" s="148" t="s">
        <v>243</v>
      </c>
      <c r="B27" s="118"/>
      <c r="C27" s="148" t="s">
        <v>242</v>
      </c>
      <c r="D27" s="118"/>
      <c r="E27" s="247" t="s">
        <v>241</v>
      </c>
      <c r="F27" s="118"/>
      <c r="G27" s="247" t="s">
        <v>240</v>
      </c>
      <c r="H27" s="148"/>
    </row>
    <row r="28" spans="1:13" ht="22.5" customHeight="1">
      <c r="A28" s="119"/>
      <c r="B28" s="124"/>
      <c r="C28" s="74" t="s">
        <v>239</v>
      </c>
      <c r="D28" s="116"/>
      <c r="E28" s="182" t="s">
        <v>238</v>
      </c>
      <c r="F28" s="116"/>
      <c r="G28" s="182" t="s">
        <v>237</v>
      </c>
      <c r="H28" s="74"/>
      <c r="J28" s="215" t="s">
        <v>264</v>
      </c>
      <c r="K28" s="215"/>
      <c r="L28" s="216"/>
      <c r="M28" s="289" t="s">
        <v>263</v>
      </c>
    </row>
    <row r="29" spans="1:13" ht="22.5" customHeight="1">
      <c r="A29" s="74"/>
      <c r="B29" s="116"/>
      <c r="C29" s="99" t="s">
        <v>223</v>
      </c>
      <c r="D29" s="99" t="s">
        <v>222</v>
      </c>
      <c r="E29" s="99" t="s">
        <v>223</v>
      </c>
      <c r="F29" s="99" t="s">
        <v>222</v>
      </c>
      <c r="G29" s="99" t="s">
        <v>223</v>
      </c>
      <c r="H29" s="152" t="s">
        <v>222</v>
      </c>
      <c r="J29" s="287" t="s">
        <v>253</v>
      </c>
      <c r="K29" s="286" t="s">
        <v>252</v>
      </c>
      <c r="L29" s="286" t="s">
        <v>251</v>
      </c>
      <c r="M29" s="145"/>
    </row>
    <row r="30" spans="1:13" ht="22.5" customHeight="1">
      <c r="A30" s="180" t="s">
        <v>148</v>
      </c>
      <c r="B30" s="179"/>
      <c r="C30" s="27">
        <f>SUM(C32:C33)</f>
        <v>19400</v>
      </c>
      <c r="D30" s="232">
        <f>100*C30/C$30</f>
        <v>100</v>
      </c>
      <c r="E30" s="27">
        <f>SUM(E32:E33)</f>
        <v>8700</v>
      </c>
      <c r="F30" s="232">
        <f>100*E30/E$30</f>
        <v>100</v>
      </c>
      <c r="G30" s="27">
        <f>SUM(G32:G33)</f>
        <v>21400</v>
      </c>
      <c r="H30" s="232">
        <f>100*G30/G$30</f>
        <v>100</v>
      </c>
      <c r="J30" s="288"/>
      <c r="K30" s="183"/>
      <c r="L30" s="183"/>
      <c r="M30" s="120"/>
    </row>
    <row r="31" spans="1:13" ht="22.5" customHeight="1">
      <c r="A31" s="139"/>
      <c r="B31" s="92"/>
      <c r="C31" s="90"/>
      <c r="D31" s="90"/>
      <c r="E31" s="90"/>
      <c r="F31" s="90"/>
      <c r="G31" s="90"/>
      <c r="H31" s="90"/>
      <c r="J31" s="266">
        <v>1700</v>
      </c>
      <c r="K31" s="266">
        <v>4200</v>
      </c>
      <c r="L31" s="266">
        <v>4700</v>
      </c>
      <c r="M31" s="266">
        <v>3800</v>
      </c>
    </row>
    <row r="32" spans="1:13" ht="22.5" customHeight="1">
      <c r="A32" s="132" t="s">
        <v>236</v>
      </c>
      <c r="B32" s="246"/>
      <c r="C32" s="5">
        <v>14800</v>
      </c>
      <c r="D32" s="164">
        <f>100*C32/C$30</f>
        <v>76.28865979381443</v>
      </c>
      <c r="E32" s="30">
        <v>8000</v>
      </c>
      <c r="F32" s="164">
        <f>100*E32/E$30</f>
        <v>91.95402298850574</v>
      </c>
      <c r="G32" s="30">
        <v>20000</v>
      </c>
      <c r="H32" s="164">
        <f>100*G32/G$30</f>
        <v>93.45794392523365</v>
      </c>
      <c r="J32" s="267"/>
      <c r="K32" s="267"/>
      <c r="L32" s="267"/>
      <c r="M32" s="267"/>
    </row>
    <row r="33" spans="1:13" ht="22.5" customHeight="1">
      <c r="A33" s="132" t="s">
        <v>206</v>
      </c>
      <c r="B33" s="246"/>
      <c r="C33" s="5">
        <v>4600</v>
      </c>
      <c r="D33" s="164">
        <f>100*C33/C$30</f>
        <v>23.711340206185568</v>
      </c>
      <c r="E33" s="30">
        <f>SUM(E34:E37)</f>
        <v>700</v>
      </c>
      <c r="F33" s="164">
        <f>100*E33/E$30</f>
        <v>8.045977011494253</v>
      </c>
      <c r="G33" s="30">
        <v>1400</v>
      </c>
      <c r="H33" s="164">
        <f>100*G33/G$30</f>
        <v>6.542056074766355</v>
      </c>
      <c r="J33" s="257">
        <f>100*J31/$L9</f>
        <v>8.762886597938145</v>
      </c>
      <c r="K33" s="257">
        <f>100*K31/$L9</f>
        <v>21.649484536082475</v>
      </c>
      <c r="L33" s="257">
        <f>100*L31/$L9</f>
        <v>24.22680412371134</v>
      </c>
      <c r="M33" s="257">
        <f>100*M31/$L9</f>
        <v>19.587628865979383</v>
      </c>
    </row>
    <row r="34" spans="1:13" ht="22.5" customHeight="1">
      <c r="A34" s="139"/>
      <c r="B34" s="95" t="s">
        <v>205</v>
      </c>
      <c r="C34" s="5">
        <v>1100</v>
      </c>
      <c r="D34" s="164">
        <f>100*C34/C$30</f>
        <v>5.670103092783505</v>
      </c>
      <c r="E34" s="30">
        <v>200</v>
      </c>
      <c r="F34" s="164">
        <f>100*E34/E$30</f>
        <v>2.2988505747126435</v>
      </c>
      <c r="G34" s="30">
        <v>400</v>
      </c>
      <c r="H34" s="164">
        <f>100*G34/G$30</f>
        <v>1.8691588785046729</v>
      </c>
      <c r="J34" s="115"/>
      <c r="K34" s="115"/>
      <c r="L34" s="115"/>
      <c r="M34" s="115"/>
    </row>
    <row r="35" spans="1:13" ht="22.5" customHeight="1">
      <c r="A35" s="139"/>
      <c r="B35" s="95" t="s">
        <v>235</v>
      </c>
      <c r="C35" s="6">
        <v>100</v>
      </c>
      <c r="D35" s="164">
        <f>100*C35/C$30</f>
        <v>0.5154639175257731</v>
      </c>
      <c r="E35" s="34" t="s">
        <v>91</v>
      </c>
      <c r="F35" s="34" t="s">
        <v>91</v>
      </c>
      <c r="G35" s="34" t="s">
        <v>91</v>
      </c>
      <c r="H35" s="34" t="s">
        <v>91</v>
      </c>
      <c r="J35" s="268">
        <v>700</v>
      </c>
      <c r="K35" s="268">
        <v>2700</v>
      </c>
      <c r="L35" s="268">
        <v>3100</v>
      </c>
      <c r="M35" s="268">
        <v>2000</v>
      </c>
    </row>
    <row r="36" spans="1:13" ht="22.5" customHeight="1">
      <c r="A36" s="139"/>
      <c r="B36" s="95" t="s">
        <v>234</v>
      </c>
      <c r="C36" s="5">
        <v>3400</v>
      </c>
      <c r="D36" s="164">
        <f>100*C36/C$30</f>
        <v>17.52577319587629</v>
      </c>
      <c r="E36" s="30">
        <v>500</v>
      </c>
      <c r="F36" s="164">
        <f>100*E36/E$30</f>
        <v>5.747126436781609</v>
      </c>
      <c r="G36" s="30">
        <v>1000</v>
      </c>
      <c r="H36" s="164">
        <f>100*G36/G$30</f>
        <v>4.672897196261682</v>
      </c>
      <c r="J36" s="267"/>
      <c r="K36" s="267"/>
      <c r="L36" s="267"/>
      <c r="M36" s="267"/>
    </row>
    <row r="37" spans="1:13" ht="22.5" customHeight="1">
      <c r="A37" s="139"/>
      <c r="B37" s="95" t="s">
        <v>201</v>
      </c>
      <c r="C37" s="5">
        <v>100</v>
      </c>
      <c r="D37" s="164">
        <f>100*C37/C$30</f>
        <v>0.5154639175257731</v>
      </c>
      <c r="E37" s="34">
        <v>0</v>
      </c>
      <c r="F37" s="164">
        <f>100*E37/E$30</f>
        <v>0</v>
      </c>
      <c r="G37" s="34">
        <v>100</v>
      </c>
      <c r="H37" s="164">
        <f>100*G37/G$30</f>
        <v>0.4672897196261682</v>
      </c>
      <c r="J37" s="257">
        <f>100*J35/$L13</f>
        <v>8.045977011494253</v>
      </c>
      <c r="K37" s="257">
        <f>100*K35/$L13</f>
        <v>31.03448275862069</v>
      </c>
      <c r="L37" s="257">
        <f>100*L35/$L13</f>
        <v>35.632183908045974</v>
      </c>
      <c r="M37" s="257">
        <f>100*M35/$L13</f>
        <v>22.988505747126435</v>
      </c>
    </row>
    <row r="38" spans="1:13" ht="22.5" customHeight="1">
      <c r="A38" s="139"/>
      <c r="B38" s="92"/>
      <c r="C38" s="90"/>
      <c r="D38" s="91"/>
      <c r="E38" s="91"/>
      <c r="F38" s="91"/>
      <c r="G38" s="91"/>
      <c r="H38" s="91"/>
      <c r="J38" s="248"/>
      <c r="K38" s="248"/>
      <c r="L38" s="248"/>
      <c r="M38" s="248"/>
    </row>
    <row r="39" spans="1:13" ht="22.5" customHeight="1">
      <c r="A39" s="132" t="s">
        <v>233</v>
      </c>
      <c r="B39" s="246"/>
      <c r="C39" s="5">
        <v>15400</v>
      </c>
      <c r="D39" s="164">
        <f>100*C39/C$30</f>
        <v>79.38144329896907</v>
      </c>
      <c r="E39" s="30">
        <v>8000</v>
      </c>
      <c r="F39" s="164">
        <f>100*E39/E$30</f>
        <v>91.95402298850574</v>
      </c>
      <c r="G39" s="30">
        <v>20300</v>
      </c>
      <c r="H39" s="164">
        <f>100*G39/G$30</f>
        <v>94.85981308411215</v>
      </c>
      <c r="J39" s="30">
        <v>2900</v>
      </c>
      <c r="K39" s="30">
        <v>6100</v>
      </c>
      <c r="L39" s="30">
        <v>7400</v>
      </c>
      <c r="M39" s="30">
        <v>4400</v>
      </c>
    </row>
    <row r="40" spans="1:13" ht="22.5" customHeight="1">
      <c r="A40" s="132" t="s">
        <v>232</v>
      </c>
      <c r="B40" s="246"/>
      <c r="C40" s="5">
        <v>800</v>
      </c>
      <c r="D40" s="164">
        <f>100*C40/C$30</f>
        <v>4.123711340206185</v>
      </c>
      <c r="E40" s="30">
        <v>200</v>
      </c>
      <c r="F40" s="164">
        <f>100*E40/E$30</f>
        <v>2.2988505747126435</v>
      </c>
      <c r="G40" s="30">
        <v>300</v>
      </c>
      <c r="H40" s="164">
        <f>100*G40/G$30</f>
        <v>1.4018691588785046</v>
      </c>
      <c r="J40" s="248"/>
      <c r="K40" s="248"/>
      <c r="L40" s="248"/>
      <c r="M40" s="248"/>
    </row>
    <row r="41" spans="1:13" ht="22.5" customHeight="1">
      <c r="A41" s="132" t="s">
        <v>231</v>
      </c>
      <c r="B41" s="246"/>
      <c r="C41" s="5">
        <v>3100</v>
      </c>
      <c r="D41" s="164">
        <f>100*C41/C$30</f>
        <v>15.97938144329897</v>
      </c>
      <c r="E41" s="30">
        <v>500</v>
      </c>
      <c r="F41" s="164">
        <f>100*E41/E$30</f>
        <v>5.747126436781609</v>
      </c>
      <c r="G41" s="30">
        <v>700</v>
      </c>
      <c r="H41" s="164">
        <f>100*G41/G$30</f>
        <v>3.2710280373831777</v>
      </c>
      <c r="J41" s="255">
        <f>100*J39/$L17</f>
        <v>13.551401869158878</v>
      </c>
      <c r="K41" s="255">
        <f>100*K39/$L17</f>
        <v>28.50467289719626</v>
      </c>
      <c r="L41" s="255">
        <f>100*L39/$L17</f>
        <v>34.57943925233645</v>
      </c>
      <c r="M41" s="255">
        <f>100*M39/$L17</f>
        <v>20.560747663551403</v>
      </c>
    </row>
    <row r="42" spans="1:10" ht="22.5" customHeight="1">
      <c r="A42" s="245" t="s">
        <v>230</v>
      </c>
      <c r="B42" s="244"/>
      <c r="C42" s="54">
        <v>0</v>
      </c>
      <c r="D42" s="160">
        <f>100*C42/C$30</f>
        <v>0</v>
      </c>
      <c r="E42" s="86">
        <v>0</v>
      </c>
      <c r="F42" s="160">
        <f>100*E42/E$30</f>
        <v>0</v>
      </c>
      <c r="G42" s="37">
        <v>100</v>
      </c>
      <c r="H42" s="160">
        <f>100*G42/G$30</f>
        <v>0.4672897196261682</v>
      </c>
      <c r="J42" s="3" t="s">
        <v>248</v>
      </c>
    </row>
    <row r="43" spans="1:10" ht="22.5" customHeight="1">
      <c r="A43" s="3" t="s">
        <v>229</v>
      </c>
      <c r="B43" s="3"/>
      <c r="C43" s="3"/>
      <c r="D43" s="3"/>
      <c r="E43" s="3"/>
      <c r="F43" s="3"/>
      <c r="G43" s="3"/>
      <c r="H43" s="3"/>
      <c r="J43" s="243" t="s">
        <v>247</v>
      </c>
    </row>
    <row r="44" spans="1:10" ht="22.5" customHeight="1">
      <c r="A44" s="243" t="s">
        <v>228</v>
      </c>
      <c r="B44" s="3"/>
      <c r="C44" s="3"/>
      <c r="D44" s="3"/>
      <c r="E44" s="3"/>
      <c r="F44" s="3"/>
      <c r="G44" s="3"/>
      <c r="H44" s="3"/>
      <c r="J44" s="243" t="s">
        <v>246</v>
      </c>
    </row>
    <row r="45" spans="1:10" ht="22.5" customHeight="1">
      <c r="A45" s="240" t="s">
        <v>143</v>
      </c>
      <c r="B45" s="3"/>
      <c r="C45" s="3"/>
      <c r="D45" s="3"/>
      <c r="E45" s="3"/>
      <c r="F45" s="3"/>
      <c r="G45" s="3"/>
      <c r="H45" s="3"/>
      <c r="J45" s="240" t="s">
        <v>143</v>
      </c>
    </row>
  </sheetData>
  <sheetProtection/>
  <mergeCells count="51">
    <mergeCell ref="J3:P3"/>
    <mergeCell ref="J4:P4"/>
    <mergeCell ref="J29:J30"/>
    <mergeCell ref="K29:K30"/>
    <mergeCell ref="L29:L30"/>
    <mergeCell ref="M28:M30"/>
    <mergeCell ref="J28:L28"/>
    <mergeCell ref="J9:K9"/>
    <mergeCell ref="J11:K11"/>
    <mergeCell ref="J13:K14"/>
    <mergeCell ref="J15:K15"/>
    <mergeCell ref="J17:K18"/>
    <mergeCell ref="J19:K19"/>
    <mergeCell ref="J6:K8"/>
    <mergeCell ref="N7:N8"/>
    <mergeCell ref="O7:O8"/>
    <mergeCell ref="P7:P8"/>
    <mergeCell ref="L6:L8"/>
    <mergeCell ref="M6:P6"/>
    <mergeCell ref="M7:M8"/>
    <mergeCell ref="P17:P18"/>
    <mergeCell ref="A3:F3"/>
    <mergeCell ref="A4:F4"/>
    <mergeCell ref="P13:P14"/>
    <mergeCell ref="P9:P10"/>
    <mergeCell ref="A10:B10"/>
    <mergeCell ref="A11:B11"/>
    <mergeCell ref="A13:B14"/>
    <mergeCell ref="A15:B15"/>
    <mergeCell ref="A17:B18"/>
    <mergeCell ref="A19:B19"/>
    <mergeCell ref="A40:B40"/>
    <mergeCell ref="A41:B41"/>
    <mergeCell ref="A42:B42"/>
    <mergeCell ref="A33:B33"/>
    <mergeCell ref="G27:H27"/>
    <mergeCell ref="C28:D28"/>
    <mergeCell ref="E28:F28"/>
    <mergeCell ref="G28:H28"/>
    <mergeCell ref="A30:B30"/>
    <mergeCell ref="A25:H25"/>
    <mergeCell ref="A27:B29"/>
    <mergeCell ref="C27:D27"/>
    <mergeCell ref="E27:F27"/>
    <mergeCell ref="A32:B32"/>
    <mergeCell ref="A39:B39"/>
    <mergeCell ref="A24:H24"/>
    <mergeCell ref="C6:D6"/>
    <mergeCell ref="E6:F6"/>
    <mergeCell ref="A6:B7"/>
    <mergeCell ref="A8:B8"/>
  </mergeCells>
  <printOptions horizontalCentered="1" verticalCentered="1"/>
  <pageMargins left="0.5118110236220472" right="0.31496062992125984" top="0.35433070866141736" bottom="0.15748031496062992" header="0" footer="0"/>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石川県統計課</dc:creator>
  <cp:keywords/>
  <dc:description/>
  <cp:lastModifiedBy>yutaka-k</cp:lastModifiedBy>
  <cp:lastPrinted>2013-05-16T04:23:58Z</cp:lastPrinted>
  <dcterms:created xsi:type="dcterms:W3CDTF">1997-12-02T07:14:46Z</dcterms:created>
  <dcterms:modified xsi:type="dcterms:W3CDTF">2013-05-16T04:24:23Z</dcterms:modified>
  <cp:category/>
  <cp:version/>
  <cp:contentType/>
  <cp:contentStatus/>
</cp:coreProperties>
</file>