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270" activeTab="0"/>
  </bookViews>
  <sheets>
    <sheet name="202" sheetId="1" r:id="rId1"/>
  </sheets>
  <definedNames>
    <definedName name="_xlnm.Print_Area" localSheetId="0">'202'!$A$1:$AB$73</definedName>
  </definedNames>
  <calcPr fullCalcOnLoad="1"/>
</workbook>
</file>

<file path=xl/sharedStrings.xml><?xml version="1.0" encoding="utf-8"?>
<sst xmlns="http://schemas.openxmlformats.org/spreadsheetml/2006/main" count="332" uniqueCount="208">
  <si>
    <t>（単位：人）</t>
  </si>
  <si>
    <t>職 員 数</t>
  </si>
  <si>
    <t>総　理　府</t>
  </si>
  <si>
    <t>厚  生  省</t>
  </si>
  <si>
    <t>運  輸  省</t>
  </si>
  <si>
    <t>労  働  省</t>
  </si>
  <si>
    <t>法　務　省</t>
  </si>
  <si>
    <t>農林水産省</t>
  </si>
  <si>
    <t>通商産業省</t>
  </si>
  <si>
    <t>建  設  省</t>
  </si>
  <si>
    <t>大　蔵　省</t>
  </si>
  <si>
    <t>文  部  省</t>
  </si>
  <si>
    <t>郵  政  省</t>
  </si>
  <si>
    <t>区　　　　　　　　　分</t>
  </si>
  <si>
    <t>課・所数</t>
  </si>
  <si>
    <t>教  員</t>
  </si>
  <si>
    <t>警察官</t>
  </si>
  <si>
    <t>事  務</t>
  </si>
  <si>
    <t>総　　　　　　　数</t>
  </si>
  <si>
    <t>知事部局（出先を含む）</t>
  </si>
  <si>
    <t>―</t>
  </si>
  <si>
    <t>総 　務　 部</t>
  </si>
  <si>
    <t>県庁舎建設局</t>
  </si>
  <si>
    <t>企画開発部</t>
  </si>
  <si>
    <t>県民文化局</t>
  </si>
  <si>
    <t>商工労働部</t>
  </si>
  <si>
    <t>農林水産部</t>
  </si>
  <si>
    <t>競馬事業局</t>
  </si>
  <si>
    <t>土  木  部</t>
  </si>
  <si>
    <t>出  納  課</t>
  </si>
  <si>
    <t>地方労働委員会事務局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</si>
  <si>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</si>
  <si>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</si>
  <si>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</si>
  <si>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</si>
  <si>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</si>
  <si>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</si>
  <si>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</si>
  <si>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</si>
  <si>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</si>
  <si>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</si>
  <si>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警  察  職  員</t>
  </si>
  <si>
    <t>市町村別</t>
  </si>
  <si>
    <t>合計</t>
  </si>
  <si>
    <t>石川郡</t>
  </si>
  <si>
    <t>志雄町</t>
  </si>
  <si>
    <t>金沢市</t>
  </si>
  <si>
    <t>押水町</t>
  </si>
  <si>
    <t>美川町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</si>
  <si>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</si>
  <si>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</si>
  <si>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</si>
  <si>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</si>
  <si>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</si>
  <si>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</si>
  <si>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</si>
  <si>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</si>
  <si>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</si>
  <si>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</si>
  <si>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</si>
  <si>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</si>
  <si>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</si>
  <si>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</si>
  <si>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</si>
  <si>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</si>
  <si>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</si>
  <si>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</si>
  <si>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</si>
  <si>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</si>
  <si>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</si>
  <si>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</si>
  <si>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</si>
  <si>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</si>
  <si>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</si>
  <si>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</si>
  <si>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</si>
  <si>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</si>
  <si>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</si>
  <si>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</si>
  <si>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</si>
  <si>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</si>
  <si>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</si>
  <si>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</si>
  <si>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</si>
  <si>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</si>
  <si>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</si>
  <si>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</si>
  <si>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</si>
  <si>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</si>
  <si>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</si>
  <si>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</si>
  <si>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</si>
  <si>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</si>
  <si>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職　員　数</t>
  </si>
  <si>
    <t>職　員　数</t>
  </si>
  <si>
    <t>環境安全部</t>
  </si>
  <si>
    <t>１０９　　公　　　　　　　務　　　　　　　員</t>
  </si>
  <si>
    <t>省　庁　名</t>
  </si>
  <si>
    <t>健　康　福　祉  部</t>
  </si>
  <si>
    <t>看護大学</t>
  </si>
  <si>
    <r>
      <t>（１）　　国　　　　職　　　　員　（平成９</t>
    </r>
    <r>
      <rPr>
        <sz val="12"/>
        <rFont val="ＭＳ 明朝"/>
        <family val="1"/>
      </rPr>
      <t>年７月１日現在）</t>
    </r>
  </si>
  <si>
    <r>
      <t>資料　石川行政監察事務所「平成1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年版行政機関等ガイドブック」</t>
    </r>
  </si>
  <si>
    <t>資料　石川県人事課、石川県教育委員会事務局庶務課、石川県警察本部警務課</t>
  </si>
  <si>
    <t>１０９　　　公　　　　　　　務　　　　　　　員（つづき）</t>
  </si>
  <si>
    <r>
      <t>（２）　　県 　　　　　 職　　　　　  員　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年４月１日現在）</t>
    </r>
  </si>
  <si>
    <t>一　 般　 職　 員</t>
  </si>
  <si>
    <r>
      <t>（３）　　市　　　町　　　村　　　職　　　員　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年４月１日現在）</t>
    </r>
  </si>
  <si>
    <t>総　　数</t>
  </si>
  <si>
    <t>資料　石川県地方課</t>
  </si>
  <si>
    <t>省　庁　名</t>
  </si>
  <si>
    <t>省　庁　名</t>
  </si>
  <si>
    <t>省　庁 名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</si>
  <si>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警察、自衛官、高等検察庁関係不明</t>
    </r>
  </si>
  <si>
    <t>職員総数</t>
  </si>
  <si>
    <r>
      <t xml:space="preserve">一般行政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員</t>
    </r>
  </si>
  <si>
    <r>
      <t xml:space="preserve">その他の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員</t>
    </r>
  </si>
  <si>
    <t>―</t>
  </si>
  <si>
    <t>…</t>
  </si>
  <si>
    <r>
      <t>2</t>
    </r>
    <r>
      <rPr>
        <sz val="12"/>
        <rFont val="ＭＳ 明朝"/>
        <family val="1"/>
      </rPr>
      <t>02  公務員及び選挙</t>
    </r>
  </si>
  <si>
    <t>教育委員会の所管する        学校以外の教育機関等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</si>
  <si>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</si>
  <si>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t>資料　石川県選挙管理委員会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</si>
  <si>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県議会議員選挙については、無競争当選区を除いた数値である。</t>
    </r>
  </si>
  <si>
    <r>
      <t xml:space="preserve">最高裁判所裁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判官国民審査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</si>
  <si>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</si>
  <si>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r>
      <t>(補欠選挙</t>
    </r>
    <r>
      <rPr>
        <sz val="12"/>
        <rFont val="ＭＳ 明朝"/>
        <family val="1"/>
      </rPr>
      <t>)</t>
    </r>
  </si>
  <si>
    <t>参議院議員</t>
  </si>
  <si>
    <t>（比例代表）</t>
  </si>
  <si>
    <t>衆議院議員</t>
  </si>
  <si>
    <t>(小選挙区)</t>
  </si>
  <si>
    <t>衆議院議員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</si>
  <si>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</si>
  <si>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t>県議会議員</t>
  </si>
  <si>
    <r>
      <t>平成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1</t>
    </r>
  </si>
  <si>
    <t>女</t>
  </si>
  <si>
    <t>男</t>
  </si>
  <si>
    <t>総　数</t>
  </si>
  <si>
    <t>投  票  率（％）</t>
  </si>
  <si>
    <t>投 票 者 数（人）</t>
  </si>
  <si>
    <t>選挙当日の有権者数（人）</t>
  </si>
  <si>
    <t>選 挙 名</t>
  </si>
  <si>
    <t>選挙執行　　　　年 月 日</t>
  </si>
  <si>
    <t>（１）　当 日 有 権 者 、投 票 者 数 及 び 投 票 率</t>
  </si>
  <si>
    <t>１１０　　主　  要　  選　  挙　  投　  票　  状　  況</t>
  </si>
  <si>
    <t>資料　石川県選挙管理委員会</t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</si>
  <si>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</si>
  <si>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25</t>
    </r>
  </si>
  <si>
    <r>
      <t>平成 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1</t>
    </r>
  </si>
  <si>
    <t>.466</t>
  </si>
  <si>
    <t>.072</t>
  </si>
  <si>
    <t>.358</t>
  </si>
  <si>
    <t>.533</t>
  </si>
  <si>
    <t>.559</t>
  </si>
  <si>
    <t>.988</t>
  </si>
  <si>
    <t>無所属</t>
  </si>
  <si>
    <t>その他</t>
  </si>
  <si>
    <t>共　産</t>
  </si>
  <si>
    <t>公　明</t>
  </si>
  <si>
    <t>自　由</t>
  </si>
  <si>
    <t>民　主</t>
  </si>
  <si>
    <t>新　進</t>
  </si>
  <si>
    <t>社会民主</t>
  </si>
  <si>
    <t>自  民</t>
  </si>
  <si>
    <t>総  数</t>
  </si>
  <si>
    <t>選 挙 名</t>
  </si>
  <si>
    <r>
      <t>選 挙 執 行　　　　　　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月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日</t>
    </r>
  </si>
  <si>
    <t>（２）　　党　　派　　別　　得　　票　　数</t>
  </si>
  <si>
    <t>１１０　　主　要　選　挙　投　票　状　況（つづき）</t>
  </si>
  <si>
    <t>第三区計</t>
  </si>
  <si>
    <t>第二区計</t>
  </si>
  <si>
    <t>第一区計</t>
  </si>
  <si>
    <t>１１１　　市町村別選挙人名簿登録者数（平成12年９月２日現在）</t>
  </si>
  <si>
    <r>
      <t>公務員及び選挙　2</t>
    </r>
    <r>
      <rPr>
        <sz val="12"/>
        <rFont val="ＭＳ 明朝"/>
        <family val="1"/>
      </rPr>
      <t>03</t>
    </r>
  </si>
  <si>
    <t>総　 数</t>
  </si>
  <si>
    <r>
      <t xml:space="preserve">山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中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</si>
  <si>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根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上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</si>
  <si>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寺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井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</si>
  <si>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辰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口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</si>
  <si>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北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</si>
  <si>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美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川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</si>
  <si>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鶴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来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</si>
  <si>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>野 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町</t>
    </r>
  </si>
  <si>
    <t>河   内   村</t>
  </si>
  <si>
    <t>白   峰   村</t>
  </si>
  <si>
    <t>吉 野 谷  村</t>
  </si>
  <si>
    <t>鳥   越   村</t>
  </si>
  <si>
    <t>尾   口   村</t>
  </si>
  <si>
    <r>
      <t xml:space="preserve">津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幡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</si>
  <si>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高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松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</si>
  <si>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七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塚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</si>
  <si>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t>宇 ノ 気  町</t>
  </si>
  <si>
    <r>
      <t xml:space="preserve">内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灘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</si>
  <si>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r>
      <t xml:space="preserve">富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来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町</t>
    </r>
  </si>
  <si>
    <t>志   雄   町</t>
  </si>
  <si>
    <t>志   賀   町</t>
  </si>
  <si>
    <t>押   水   町</t>
  </si>
  <si>
    <t>田 鶴 浜  町</t>
  </si>
  <si>
    <t>鳥   屋   町</t>
  </si>
  <si>
    <t>中   島   町</t>
  </si>
  <si>
    <t>鹿   島   町</t>
  </si>
  <si>
    <t>能 登 島  町</t>
  </si>
  <si>
    <t>鹿   西   町</t>
  </si>
  <si>
    <t>穴   水   町</t>
  </si>
  <si>
    <t>門   前   町</t>
  </si>
  <si>
    <t>能   都   町</t>
  </si>
  <si>
    <t>柳   田   村</t>
  </si>
  <si>
    <t>内   浦   町</t>
  </si>
  <si>
    <t>１８　　公　　　務　　　員　　　及　　　び　　　選　　　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</si>
</sst>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#,##0"/>
    <numFmt numFmtId="178" formatCode="#,##0.000_ 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/>
    </xf>
    <xf numFmtId="37" fontId="0" fillId="0" borderId="28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31" xfId="48" applyFont="1" applyFill="1" applyBorder="1" applyAlignment="1" applyProtection="1">
      <alignment vertical="center"/>
      <protection/>
    </xf>
    <xf numFmtId="38" fontId="10" fillId="0" borderId="32" xfId="48" applyFont="1" applyFill="1" applyBorder="1" applyAlignment="1" applyProtection="1">
      <alignment vertical="center"/>
      <protection/>
    </xf>
    <xf numFmtId="38" fontId="10" fillId="0" borderId="10" xfId="48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10" fillId="0" borderId="32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37" fontId="10" fillId="0" borderId="27" xfId="0" applyNumberFormat="1" applyFont="1" applyFill="1" applyBorder="1" applyAlignment="1" applyProtection="1">
      <alignment horizontal="distributed" vertical="center"/>
      <protection/>
    </xf>
    <xf numFmtId="37" fontId="10" fillId="0" borderId="28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37" fontId="10" fillId="0" borderId="29" xfId="0" applyNumberFormat="1" applyFont="1" applyFill="1" applyBorder="1" applyAlignment="1" applyProtection="1">
      <alignment horizontal="distributed" vertical="center"/>
      <protection/>
    </xf>
    <xf numFmtId="37" fontId="1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43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44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38" fontId="10" fillId="0" borderId="10" xfId="48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top"/>
      <protection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53" xfId="0" applyFont="1" applyFill="1" applyBorder="1" applyAlignment="1">
      <alignment vertical="center"/>
    </xf>
    <xf numFmtId="2" fontId="0" fillId="0" borderId="10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0" xfId="48" applyNumberFormat="1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horizontal="right" vertical="center"/>
    </xf>
    <xf numFmtId="3" fontId="0" fillId="0" borderId="15" xfId="48" applyNumberFormat="1" applyFont="1" applyFill="1" applyBorder="1" applyAlignment="1">
      <alignment vertical="center"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178" fontId="0" fillId="0" borderId="15" xfId="0" applyNumberFormat="1" applyFill="1" applyBorder="1" applyAlignment="1" applyProtection="1" quotePrefix="1">
      <alignment horizontal="right"/>
      <protection/>
    </xf>
    <xf numFmtId="37" fontId="0" fillId="0" borderId="0" xfId="0" applyNumberFormat="1" applyFill="1" applyBorder="1" applyAlignment="1" applyProtection="1" quotePrefix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right" vertical="center"/>
      <protection/>
    </xf>
    <xf numFmtId="37" fontId="0" fillId="0" borderId="25" xfId="0" applyNumberForma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37" fontId="0" fillId="0" borderId="26" xfId="0" applyNumberForma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73"/>
  <sheetViews>
    <sheetView showGridLines="0" tabSelected="1" defaultGridColor="0" zoomScalePageLayoutView="0" colorId="27" workbookViewId="0" topLeftCell="A1">
      <selection activeCell="B4" sqref="B4"/>
    </sheetView>
  </sheetViews>
  <sheetFormatPr defaultColWidth="10.59765625" defaultRowHeight="19.5" customHeight="1"/>
  <cols>
    <col min="1" max="1" width="3.09765625" style="3" customWidth="1"/>
    <col min="2" max="2" width="22.5" style="3" customWidth="1"/>
    <col min="3" max="5" width="11.59765625" style="3" customWidth="1"/>
    <col min="6" max="6" width="3.09765625" style="3" customWidth="1"/>
    <col min="7" max="8" width="11.59765625" style="3" customWidth="1"/>
    <col min="9" max="9" width="10.59765625" style="3" customWidth="1"/>
    <col min="10" max="10" width="8.59765625" style="3" customWidth="1"/>
    <col min="11" max="11" width="3.09765625" style="3" customWidth="1"/>
    <col min="12" max="16" width="10.59765625" style="3" customWidth="1"/>
    <col min="17" max="17" width="14.3984375" style="3" customWidth="1"/>
    <col min="18" max="18" width="13.09765625" style="3" customWidth="1"/>
    <col min="19" max="20" width="10.59765625" style="3" customWidth="1"/>
    <col min="21" max="21" width="14.3984375" style="3" customWidth="1"/>
    <col min="22" max="24" width="10.59765625" style="3" customWidth="1"/>
    <col min="25" max="25" width="14.3984375" style="3" customWidth="1"/>
    <col min="26" max="16384" width="10.59765625" style="3" customWidth="1"/>
  </cols>
  <sheetData>
    <row r="1" spans="1:28" ht="19.5" customHeight="1">
      <c r="A1" s="120" t="s">
        <v>118</v>
      </c>
      <c r="AB1" s="218" t="s">
        <v>172</v>
      </c>
    </row>
    <row r="3" spans="1:28" ht="19.5" customHeight="1">
      <c r="A3" s="225" t="s">
        <v>207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2:7" ht="19.5" customHeight="1">
      <c r="B4" s="75"/>
      <c r="C4" s="75"/>
      <c r="D4" s="75"/>
      <c r="E4" s="75"/>
      <c r="F4" s="75"/>
      <c r="G4" s="75"/>
    </row>
    <row r="5" spans="1:27" s="1" customFormat="1" ht="19.5" customHeight="1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  <c r="Q5" s="82" t="s">
        <v>143</v>
      </c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s="1" customFormat="1" ht="19.5" customHeight="1">
      <c r="A6" s="83" t="s">
        <v>100</v>
      </c>
      <c r="B6" s="83"/>
      <c r="C6" s="83"/>
      <c r="D6" s="83"/>
      <c r="E6" s="83"/>
      <c r="F6" s="83"/>
      <c r="G6" s="83"/>
      <c r="H6" s="83"/>
      <c r="I6" s="83"/>
      <c r="J6" s="83"/>
      <c r="Q6" s="88" t="s">
        <v>142</v>
      </c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3:27" s="1" customFormat="1" ht="19.5" customHeight="1" thickBot="1">
      <c r="C7" s="25"/>
      <c r="D7" s="25"/>
      <c r="E7" s="25"/>
      <c r="F7" s="25"/>
      <c r="H7" s="25"/>
      <c r="I7" s="25"/>
      <c r="J7" s="26" t="s">
        <v>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" customFormat="1" ht="19.5" customHeight="1">
      <c r="A8" s="126" t="s">
        <v>109</v>
      </c>
      <c r="B8" s="127"/>
      <c r="C8" s="27" t="s">
        <v>93</v>
      </c>
      <c r="D8" s="28" t="s">
        <v>97</v>
      </c>
      <c r="E8" s="29" t="s">
        <v>94</v>
      </c>
      <c r="F8" s="144" t="s">
        <v>110</v>
      </c>
      <c r="G8" s="145"/>
      <c r="H8" s="152" t="s">
        <v>1</v>
      </c>
      <c r="I8" s="30" t="s">
        <v>111</v>
      </c>
      <c r="J8" s="31" t="s">
        <v>1</v>
      </c>
      <c r="Q8" s="189" t="s">
        <v>141</v>
      </c>
      <c r="R8" s="86" t="s">
        <v>140</v>
      </c>
      <c r="S8" s="89" t="s">
        <v>139</v>
      </c>
      <c r="T8" s="137"/>
      <c r="U8" s="90"/>
      <c r="V8" s="89" t="s">
        <v>138</v>
      </c>
      <c r="W8" s="137"/>
      <c r="X8" s="90"/>
      <c r="Y8" s="89" t="s">
        <v>137</v>
      </c>
      <c r="Z8" s="188"/>
      <c r="AA8" s="188"/>
    </row>
    <row r="9" spans="1:27" s="1" customFormat="1" ht="19.5" customHeight="1">
      <c r="A9" s="128" t="s">
        <v>2</v>
      </c>
      <c r="B9" s="129"/>
      <c r="C9" s="6">
        <v>27</v>
      </c>
      <c r="D9" s="32" t="s">
        <v>3</v>
      </c>
      <c r="E9" s="7">
        <v>1082</v>
      </c>
      <c r="F9" s="146" t="s">
        <v>4</v>
      </c>
      <c r="G9" s="147"/>
      <c r="H9" s="6">
        <v>249</v>
      </c>
      <c r="I9" s="32" t="s">
        <v>5</v>
      </c>
      <c r="J9" s="4">
        <v>245</v>
      </c>
      <c r="Q9" s="187"/>
      <c r="R9" s="95"/>
      <c r="S9" s="81" t="s">
        <v>136</v>
      </c>
      <c r="T9" s="81" t="s">
        <v>135</v>
      </c>
      <c r="U9" s="136" t="s">
        <v>134</v>
      </c>
      <c r="V9" s="81" t="s">
        <v>136</v>
      </c>
      <c r="W9" s="81" t="s">
        <v>135</v>
      </c>
      <c r="X9" s="81" t="s">
        <v>134</v>
      </c>
      <c r="Y9" s="136" t="s">
        <v>136</v>
      </c>
      <c r="Z9" s="81" t="s">
        <v>135</v>
      </c>
      <c r="AA9" s="80" t="s">
        <v>134</v>
      </c>
    </row>
    <row r="10" spans="1:27" s="1" customFormat="1" ht="19.5" customHeight="1">
      <c r="A10" s="130" t="s">
        <v>6</v>
      </c>
      <c r="B10" s="131"/>
      <c r="C10" s="8">
        <v>503</v>
      </c>
      <c r="D10" s="33" t="s">
        <v>7</v>
      </c>
      <c r="E10" s="9">
        <v>729</v>
      </c>
      <c r="F10" s="148" t="s">
        <v>8</v>
      </c>
      <c r="G10" s="149"/>
      <c r="H10" s="8">
        <v>29</v>
      </c>
      <c r="I10" s="33" t="s">
        <v>9</v>
      </c>
      <c r="J10" s="2">
        <v>174</v>
      </c>
      <c r="Q10" s="186" t="s">
        <v>133</v>
      </c>
      <c r="R10" s="185" t="s">
        <v>132</v>
      </c>
      <c r="S10" s="184">
        <f>SUM(T10:U10)</f>
        <v>789408</v>
      </c>
      <c r="T10" s="63">
        <v>375785</v>
      </c>
      <c r="U10" s="63">
        <v>413623</v>
      </c>
      <c r="V10" s="63">
        <f>SUM(W10:X10)</f>
        <v>536721</v>
      </c>
      <c r="W10" s="63">
        <v>249719</v>
      </c>
      <c r="X10" s="63">
        <v>287002</v>
      </c>
      <c r="Y10" s="183">
        <f>100*V10/S10</f>
        <v>67.99031679435728</v>
      </c>
      <c r="Z10" s="183">
        <f>100*W10/T10</f>
        <v>66.45262583658209</v>
      </c>
      <c r="AA10" s="183">
        <f>100*X10/U10</f>
        <v>69.38734064595054</v>
      </c>
    </row>
    <row r="11" spans="1:27" s="1" customFormat="1" ht="19.5" customHeight="1">
      <c r="A11" s="132" t="s">
        <v>10</v>
      </c>
      <c r="B11" s="133"/>
      <c r="C11" s="10">
        <v>846</v>
      </c>
      <c r="D11" s="34" t="s">
        <v>11</v>
      </c>
      <c r="E11" s="11">
        <v>2649</v>
      </c>
      <c r="F11" s="150" t="s">
        <v>12</v>
      </c>
      <c r="G11" s="151"/>
      <c r="H11" s="11">
        <v>3472</v>
      </c>
      <c r="I11" s="35"/>
      <c r="J11" s="5"/>
      <c r="Q11" s="169"/>
      <c r="R11" s="182"/>
      <c r="S11" s="167"/>
      <c r="T11" s="166"/>
      <c r="U11" s="166"/>
      <c r="V11" s="166"/>
      <c r="W11" s="166"/>
      <c r="X11" s="166"/>
      <c r="Y11" s="166"/>
      <c r="Z11" s="166"/>
      <c r="AA11" s="166"/>
    </row>
    <row r="12" spans="1:27" s="1" customFormat="1" ht="19.5" customHeight="1">
      <c r="A12" s="36" t="s">
        <v>112</v>
      </c>
      <c r="B12" s="36"/>
      <c r="C12" s="36"/>
      <c r="D12" s="36"/>
      <c r="E12" s="36"/>
      <c r="F12" s="36"/>
      <c r="G12" s="36"/>
      <c r="H12" s="36"/>
      <c r="Q12" s="181" t="s">
        <v>131</v>
      </c>
      <c r="R12" s="172" t="s">
        <v>130</v>
      </c>
      <c r="S12" s="64">
        <f>SUM(T12:U12)</f>
        <v>934037</v>
      </c>
      <c r="T12" s="180">
        <v>445079</v>
      </c>
      <c r="U12" s="180">
        <v>488958</v>
      </c>
      <c r="V12" s="65">
        <f>SUM(W12:X12)</f>
        <v>641948</v>
      </c>
      <c r="W12" s="180">
        <v>304769</v>
      </c>
      <c r="X12" s="180">
        <v>337179</v>
      </c>
      <c r="Y12" s="170">
        <f>100*V12/S12</f>
        <v>68.72832660804657</v>
      </c>
      <c r="Z12" s="170">
        <f>100*W12/T12</f>
        <v>68.47525944832266</v>
      </c>
      <c r="AA12" s="170">
        <f>100*X12/U12</f>
        <v>68.95868356791381</v>
      </c>
    </row>
    <row r="13" spans="1:27" s="1" customFormat="1" ht="19.5" customHeight="1">
      <c r="A13" s="36" t="s">
        <v>101</v>
      </c>
      <c r="B13" s="36"/>
      <c r="C13" s="36"/>
      <c r="D13" s="36"/>
      <c r="E13" s="36"/>
      <c r="F13" s="36"/>
      <c r="G13" s="36"/>
      <c r="H13" s="36"/>
      <c r="Q13" s="169"/>
      <c r="R13" s="177" t="s">
        <v>129</v>
      </c>
      <c r="S13" s="179"/>
      <c r="T13" s="178"/>
      <c r="U13" s="178"/>
      <c r="V13" s="178"/>
      <c r="W13" s="178"/>
      <c r="X13" s="178"/>
      <c r="Y13" s="166"/>
      <c r="Z13" s="166"/>
      <c r="AA13" s="166"/>
    </row>
    <row r="14" spans="17:27" ht="19.5" customHeight="1">
      <c r="Q14" s="173" t="s">
        <v>124</v>
      </c>
      <c r="R14" s="172" t="s">
        <v>128</v>
      </c>
      <c r="S14" s="64">
        <f>SUM(T14:U14)</f>
        <v>934291</v>
      </c>
      <c r="T14" s="171">
        <v>445211</v>
      </c>
      <c r="U14" s="171">
        <v>489080</v>
      </c>
      <c r="V14" s="65">
        <f>SUM(W14:X14)</f>
        <v>641911</v>
      </c>
      <c r="W14" s="171">
        <v>304751</v>
      </c>
      <c r="X14" s="171">
        <v>337160</v>
      </c>
      <c r="Y14" s="170">
        <f>100*V14/S14</f>
        <v>68.70568163452286</v>
      </c>
      <c r="Z14" s="170">
        <f>100*W14/T14</f>
        <v>68.45091428558594</v>
      </c>
      <c r="AA14" s="170">
        <f>100*X14/U14</f>
        <v>68.93759712112538</v>
      </c>
    </row>
    <row r="15" spans="1:27" ht="19.5" customHeight="1">
      <c r="A15" s="82" t="s">
        <v>103</v>
      </c>
      <c r="B15" s="82"/>
      <c r="C15" s="82"/>
      <c r="D15" s="82"/>
      <c r="E15" s="82"/>
      <c r="F15" s="82"/>
      <c r="G15" s="82"/>
      <c r="H15" s="82"/>
      <c r="I15" s="82"/>
      <c r="Q15" s="169"/>
      <c r="R15" s="177" t="s">
        <v>127</v>
      </c>
      <c r="S15" s="176"/>
      <c r="T15" s="175"/>
      <c r="U15" s="175"/>
      <c r="V15" s="175"/>
      <c r="W15" s="175"/>
      <c r="X15" s="175"/>
      <c r="Y15" s="174"/>
      <c r="Z15" s="174"/>
      <c r="AA15" s="174"/>
    </row>
    <row r="16" spans="1:27" ht="19.5" customHeight="1">
      <c r="A16" s="88" t="s">
        <v>104</v>
      </c>
      <c r="B16" s="88"/>
      <c r="C16" s="88"/>
      <c r="D16" s="88"/>
      <c r="E16" s="88"/>
      <c r="F16" s="88"/>
      <c r="G16" s="88"/>
      <c r="H16" s="88"/>
      <c r="I16" s="88"/>
      <c r="Q16" s="173" t="s">
        <v>124</v>
      </c>
      <c r="R16" s="172" t="s">
        <v>126</v>
      </c>
      <c r="S16" s="64">
        <f>SUM(T16:U16)</f>
        <v>934037</v>
      </c>
      <c r="T16" s="171">
        <v>445079</v>
      </c>
      <c r="U16" s="171">
        <v>488958</v>
      </c>
      <c r="V16" s="65">
        <f>SUM(W16:X16)</f>
        <v>641659</v>
      </c>
      <c r="W16" s="171">
        <v>304610</v>
      </c>
      <c r="X16" s="171">
        <v>337049</v>
      </c>
      <c r="Y16" s="170">
        <f>100*V16/S16</f>
        <v>68.69738564960488</v>
      </c>
      <c r="Z16" s="170">
        <f>100*W16/T16</f>
        <v>68.43953545325661</v>
      </c>
      <c r="AA16" s="170">
        <f>100*X16/U16</f>
        <v>68.9320964172792</v>
      </c>
    </row>
    <row r="17" spans="1:27" ht="19.5" customHeight="1" thickBot="1">
      <c r="A17" s="13"/>
      <c r="B17" s="14"/>
      <c r="C17" s="14"/>
      <c r="D17" s="14"/>
      <c r="E17" s="14"/>
      <c r="F17" s="14"/>
      <c r="H17" s="14"/>
      <c r="I17" s="37" t="s">
        <v>0</v>
      </c>
      <c r="Q17" s="169"/>
      <c r="R17" s="168" t="s">
        <v>125</v>
      </c>
      <c r="S17" s="167"/>
      <c r="T17" s="166"/>
      <c r="U17" s="166"/>
      <c r="V17" s="166"/>
      <c r="W17" s="166"/>
      <c r="X17" s="166"/>
      <c r="Y17" s="166"/>
      <c r="Z17" s="166"/>
      <c r="AA17" s="166"/>
    </row>
    <row r="18" spans="1:27" ht="19.5" customHeight="1">
      <c r="A18" s="96" t="s">
        <v>13</v>
      </c>
      <c r="B18" s="97"/>
      <c r="C18" s="86" t="s">
        <v>14</v>
      </c>
      <c r="D18" s="86" t="s">
        <v>113</v>
      </c>
      <c r="E18" s="89" t="s">
        <v>105</v>
      </c>
      <c r="F18" s="137"/>
      <c r="G18" s="90"/>
      <c r="H18" s="86" t="s">
        <v>15</v>
      </c>
      <c r="I18" s="91" t="s">
        <v>16</v>
      </c>
      <c r="Q18" s="165" t="s">
        <v>124</v>
      </c>
      <c r="R18" s="164" t="s">
        <v>123</v>
      </c>
      <c r="S18" s="163">
        <f>SUM(T18:U18)</f>
        <v>934037</v>
      </c>
      <c r="T18" s="161">
        <v>445079</v>
      </c>
      <c r="U18" s="161">
        <v>488958</v>
      </c>
      <c r="V18" s="162">
        <f>SUM(W18:X18)</f>
        <v>631368</v>
      </c>
      <c r="W18" s="161">
        <v>299008</v>
      </c>
      <c r="X18" s="161">
        <v>332360</v>
      </c>
      <c r="Y18" s="160">
        <f>100*V18/S18</f>
        <v>67.59560916751691</v>
      </c>
      <c r="Z18" s="159">
        <f>100*W18/T18</f>
        <v>67.18088249501774</v>
      </c>
      <c r="AA18" s="159">
        <f>100*X18/U18</f>
        <v>67.97311834554297</v>
      </c>
    </row>
    <row r="19" spans="1:27" ht="19.5" customHeight="1">
      <c r="A19" s="98"/>
      <c r="B19" s="99"/>
      <c r="C19" s="95"/>
      <c r="D19" s="87"/>
      <c r="E19" s="38" t="s">
        <v>17</v>
      </c>
      <c r="F19" s="139" t="s">
        <v>120</v>
      </c>
      <c r="G19" s="138"/>
      <c r="H19" s="87"/>
      <c r="I19" s="135"/>
      <c r="Q19" s="158"/>
      <c r="R19" s="104"/>
      <c r="S19" s="157"/>
      <c r="T19" s="155"/>
      <c r="U19" s="155"/>
      <c r="V19" s="156"/>
      <c r="W19" s="155"/>
      <c r="X19" s="155"/>
      <c r="Y19" s="154"/>
      <c r="Z19" s="153"/>
      <c r="AA19" s="153"/>
    </row>
    <row r="20" spans="1:27" ht="19.5" customHeight="1">
      <c r="A20" s="93" t="s">
        <v>18</v>
      </c>
      <c r="B20" s="94"/>
      <c r="C20" s="61">
        <f>SUM(C22,C35:C48)</f>
        <v>685</v>
      </c>
      <c r="D20" s="62">
        <f>SUM(D22,D35:D48)</f>
        <v>17858</v>
      </c>
      <c r="E20" s="62">
        <f>SUM(E22,E35:E48)</f>
        <v>3005</v>
      </c>
      <c r="F20" s="140">
        <f>SUM(F22,F35:F48)</f>
        <v>3733</v>
      </c>
      <c r="G20" s="140"/>
      <c r="H20" s="62">
        <f>SUM(H22,H35:H48)</f>
        <v>9321</v>
      </c>
      <c r="I20" s="62">
        <f>SUM(I22,I35:I48)</f>
        <v>1799</v>
      </c>
      <c r="Q20" s="13" t="s">
        <v>122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9.5" customHeight="1">
      <c r="A21" s="15"/>
      <c r="B21" s="15"/>
      <c r="C21" s="16"/>
      <c r="D21" s="17"/>
      <c r="E21" s="17"/>
      <c r="F21" s="17"/>
      <c r="H21" s="12"/>
      <c r="I21" s="17"/>
      <c r="Q21" s="19" t="s">
        <v>121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9" ht="19.5" customHeight="1">
      <c r="A22" s="84" t="s">
        <v>19</v>
      </c>
      <c r="B22" s="85"/>
      <c r="C22" s="18">
        <f>SUM(C23:C34)</f>
        <v>156</v>
      </c>
      <c r="D22" s="142">
        <f>SUM(D23:D34)</f>
        <v>4151</v>
      </c>
      <c r="E22" s="142">
        <f>SUM(E23:E34)</f>
        <v>1799</v>
      </c>
      <c r="F22" s="143">
        <f>SUM(F23:F34)</f>
        <v>2352</v>
      </c>
      <c r="G22" s="143"/>
      <c r="H22" s="20" t="s">
        <v>116</v>
      </c>
      <c r="I22" s="20" t="s">
        <v>116</v>
      </c>
    </row>
    <row r="23" spans="1:9" ht="19.5" customHeight="1">
      <c r="A23" s="15"/>
      <c r="B23" s="39" t="s">
        <v>21</v>
      </c>
      <c r="C23" s="18">
        <v>15</v>
      </c>
      <c r="D23" s="59">
        <f>SUM(E23:I23)</f>
        <v>509</v>
      </c>
      <c r="E23" s="12">
        <v>375</v>
      </c>
      <c r="F23" s="123">
        <v>134</v>
      </c>
      <c r="G23" s="123"/>
      <c r="H23" s="20" t="s">
        <v>116</v>
      </c>
      <c r="I23" s="20" t="s">
        <v>116</v>
      </c>
    </row>
    <row r="24" spans="1:9" ht="19.5" customHeight="1">
      <c r="A24" s="15"/>
      <c r="B24" s="39" t="s">
        <v>22</v>
      </c>
      <c r="C24" s="18">
        <v>2</v>
      </c>
      <c r="D24" s="59">
        <f>SUM(E24:I24)</f>
        <v>16</v>
      </c>
      <c r="E24" s="12">
        <v>6</v>
      </c>
      <c r="F24" s="123">
        <v>10</v>
      </c>
      <c r="G24" s="123"/>
      <c r="H24" s="20" t="s">
        <v>116</v>
      </c>
      <c r="I24" s="20" t="s">
        <v>116</v>
      </c>
    </row>
    <row r="25" spans="1:9" ht="19.5" customHeight="1">
      <c r="A25" s="15"/>
      <c r="B25" s="39" t="s">
        <v>23</v>
      </c>
      <c r="C25" s="18">
        <v>6</v>
      </c>
      <c r="D25" s="59">
        <f>SUM(E25:I25)</f>
        <v>150</v>
      </c>
      <c r="E25" s="12">
        <v>142</v>
      </c>
      <c r="F25" s="123">
        <v>8</v>
      </c>
      <c r="G25" s="123"/>
      <c r="H25" s="20" t="s">
        <v>116</v>
      </c>
      <c r="I25" s="20" t="s">
        <v>116</v>
      </c>
    </row>
    <row r="26" spans="1:9" ht="19.5" customHeight="1">
      <c r="A26" s="15"/>
      <c r="B26" s="39" t="s">
        <v>24</v>
      </c>
      <c r="C26" s="18">
        <v>12</v>
      </c>
      <c r="D26" s="59">
        <f>SUM(E26:I26)</f>
        <v>182</v>
      </c>
      <c r="E26" s="12">
        <v>149</v>
      </c>
      <c r="F26" s="123">
        <v>33</v>
      </c>
      <c r="G26" s="123"/>
      <c r="H26" s="20" t="s">
        <v>116</v>
      </c>
      <c r="I26" s="20" t="s">
        <v>116</v>
      </c>
    </row>
    <row r="27" spans="1:9" ht="19.5" customHeight="1">
      <c r="A27" s="15"/>
      <c r="B27" s="39" t="s">
        <v>98</v>
      </c>
      <c r="C27" s="18">
        <v>30</v>
      </c>
      <c r="D27" s="59">
        <f>SUM(E27:I27)</f>
        <v>650</v>
      </c>
      <c r="E27" s="12">
        <v>353</v>
      </c>
      <c r="F27" s="123">
        <v>297</v>
      </c>
      <c r="G27" s="123"/>
      <c r="H27" s="20" t="s">
        <v>116</v>
      </c>
      <c r="I27" s="20" t="s">
        <v>116</v>
      </c>
    </row>
    <row r="28" spans="1:28" ht="19.5" customHeight="1">
      <c r="A28" s="15"/>
      <c r="B28" s="39" t="s">
        <v>95</v>
      </c>
      <c r="C28" s="18">
        <v>8</v>
      </c>
      <c r="D28" s="59">
        <f>SUM(E28:I28)</f>
        <v>146</v>
      </c>
      <c r="E28" s="12">
        <v>77</v>
      </c>
      <c r="F28" s="123">
        <v>69</v>
      </c>
      <c r="G28" s="123"/>
      <c r="H28" s="20" t="s">
        <v>116</v>
      </c>
      <c r="I28" s="20" t="s">
        <v>116</v>
      </c>
      <c r="Q28" s="82" t="s">
        <v>167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9.5" customHeight="1">
      <c r="A29" s="15"/>
      <c r="B29" s="39" t="s">
        <v>25</v>
      </c>
      <c r="C29" s="18">
        <v>17</v>
      </c>
      <c r="D29" s="59">
        <f>SUM(E29:I29)</f>
        <v>297</v>
      </c>
      <c r="E29" s="12">
        <v>159</v>
      </c>
      <c r="F29" s="123">
        <v>138</v>
      </c>
      <c r="G29" s="123"/>
      <c r="H29" s="20" t="s">
        <v>116</v>
      </c>
      <c r="I29" s="20" t="s">
        <v>116</v>
      </c>
      <c r="Q29" s="88" t="s">
        <v>166</v>
      </c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9.5" customHeight="1" thickBot="1">
      <c r="A30" s="15"/>
      <c r="B30" s="39" t="s">
        <v>26</v>
      </c>
      <c r="C30" s="18">
        <v>25</v>
      </c>
      <c r="D30" s="59">
        <f>SUM(E30:I30)</f>
        <v>1055</v>
      </c>
      <c r="E30" s="12">
        <v>190</v>
      </c>
      <c r="F30" s="123">
        <v>865</v>
      </c>
      <c r="G30" s="123"/>
      <c r="H30" s="20" t="s">
        <v>116</v>
      </c>
      <c r="I30" s="20" t="s">
        <v>116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9.5" customHeight="1">
      <c r="A31" s="15"/>
      <c r="B31" s="39" t="s">
        <v>27</v>
      </c>
      <c r="C31" s="18">
        <v>2</v>
      </c>
      <c r="D31" s="59">
        <f>SUM(E31:I31)</f>
        <v>29</v>
      </c>
      <c r="E31" s="12">
        <v>15</v>
      </c>
      <c r="F31" s="123">
        <v>14</v>
      </c>
      <c r="G31" s="123"/>
      <c r="H31" s="20" t="s">
        <v>116</v>
      </c>
      <c r="I31" s="20" t="s">
        <v>116</v>
      </c>
      <c r="Q31" s="189" t="s">
        <v>165</v>
      </c>
      <c r="R31" s="86" t="s">
        <v>164</v>
      </c>
      <c r="S31" s="86" t="s">
        <v>163</v>
      </c>
      <c r="T31" s="86" t="s">
        <v>162</v>
      </c>
      <c r="U31" s="86" t="s">
        <v>161</v>
      </c>
      <c r="V31" s="86" t="s">
        <v>160</v>
      </c>
      <c r="W31" s="86" t="s">
        <v>159</v>
      </c>
      <c r="X31" s="86" t="s">
        <v>158</v>
      </c>
      <c r="Y31" s="206" t="s">
        <v>157</v>
      </c>
      <c r="Z31" s="86" t="s">
        <v>156</v>
      </c>
      <c r="AA31" s="86" t="s">
        <v>155</v>
      </c>
      <c r="AB31" s="91" t="s">
        <v>154</v>
      </c>
    </row>
    <row r="32" spans="1:28" ht="19.5" customHeight="1">
      <c r="A32" s="15"/>
      <c r="B32" s="39" t="s">
        <v>28</v>
      </c>
      <c r="C32" s="18">
        <v>36</v>
      </c>
      <c r="D32" s="59">
        <f>SUM(E32:I32)</f>
        <v>1073</v>
      </c>
      <c r="E32" s="12">
        <v>291</v>
      </c>
      <c r="F32" s="123">
        <v>782</v>
      </c>
      <c r="G32" s="123"/>
      <c r="H32" s="20" t="s">
        <v>116</v>
      </c>
      <c r="I32" s="20" t="s">
        <v>116</v>
      </c>
      <c r="Q32" s="215"/>
      <c r="R32" s="95"/>
      <c r="S32" s="95"/>
      <c r="T32" s="95"/>
      <c r="U32" s="87"/>
      <c r="V32" s="95"/>
      <c r="W32" s="95"/>
      <c r="X32" s="95"/>
      <c r="Y32" s="87"/>
      <c r="Z32" s="95"/>
      <c r="AA32" s="95"/>
      <c r="AB32" s="92"/>
    </row>
    <row r="33" spans="1:28" ht="19.5" customHeight="1">
      <c r="A33" s="15"/>
      <c r="B33" s="39" t="s">
        <v>29</v>
      </c>
      <c r="C33" s="18">
        <v>1</v>
      </c>
      <c r="D33" s="59">
        <f>SUM(E33:I33)</f>
        <v>38</v>
      </c>
      <c r="E33" s="12">
        <v>36</v>
      </c>
      <c r="F33" s="123">
        <v>2</v>
      </c>
      <c r="G33" s="123"/>
      <c r="H33" s="20" t="s">
        <v>116</v>
      </c>
      <c r="I33" s="20" t="s">
        <v>116</v>
      </c>
      <c r="Q33" s="205"/>
      <c r="R33" s="204"/>
      <c r="S33" s="207" t="s">
        <v>153</v>
      </c>
      <c r="T33" s="208" t="s">
        <v>152</v>
      </c>
      <c r="U33" s="20"/>
      <c r="V33" s="20"/>
      <c r="W33" s="20"/>
      <c r="X33" s="20"/>
      <c r="Y33" s="208" t="s">
        <v>151</v>
      </c>
      <c r="Z33" s="208" t="s">
        <v>150</v>
      </c>
      <c r="AA33" s="208" t="s">
        <v>149</v>
      </c>
      <c r="AB33" s="208" t="s">
        <v>148</v>
      </c>
    </row>
    <row r="34" spans="1:28" ht="19.5" customHeight="1">
      <c r="A34" s="15"/>
      <c r="B34" s="39" t="s">
        <v>30</v>
      </c>
      <c r="C34" s="18">
        <v>2</v>
      </c>
      <c r="D34" s="59">
        <f>SUM(E34:I34)</f>
        <v>6</v>
      </c>
      <c r="E34" s="12">
        <v>6</v>
      </c>
      <c r="F34" s="123" t="s">
        <v>20</v>
      </c>
      <c r="G34" s="123"/>
      <c r="H34" s="20" t="s">
        <v>116</v>
      </c>
      <c r="I34" s="20" t="s">
        <v>116</v>
      </c>
      <c r="Q34" s="15" t="s">
        <v>147</v>
      </c>
      <c r="R34" s="172" t="s">
        <v>132</v>
      </c>
      <c r="S34" s="195">
        <v>528570</v>
      </c>
      <c r="T34" s="201">
        <v>189418</v>
      </c>
      <c r="U34" s="201">
        <v>9225</v>
      </c>
      <c r="V34" s="20" t="s">
        <v>20</v>
      </c>
      <c r="W34" s="201">
        <v>19909</v>
      </c>
      <c r="X34" s="20" t="s">
        <v>20</v>
      </c>
      <c r="Y34" s="194">
        <v>12928</v>
      </c>
      <c r="Z34" s="201">
        <v>16438</v>
      </c>
      <c r="AA34" s="201">
        <v>74903</v>
      </c>
      <c r="AB34" s="201">
        <v>205748</v>
      </c>
    </row>
    <row r="35" spans="1:28" ht="19.5" customHeight="1">
      <c r="A35" s="84" t="s">
        <v>31</v>
      </c>
      <c r="B35" s="85"/>
      <c r="C35" s="18">
        <v>5</v>
      </c>
      <c r="D35" s="59">
        <f>SUM(E35:I35)</f>
        <v>102</v>
      </c>
      <c r="E35" s="12">
        <v>18</v>
      </c>
      <c r="F35" s="123">
        <v>84</v>
      </c>
      <c r="G35" s="123"/>
      <c r="H35" s="20" t="s">
        <v>116</v>
      </c>
      <c r="I35" s="20" t="s">
        <v>116</v>
      </c>
      <c r="Q35" s="51"/>
      <c r="R35" s="203"/>
      <c r="S35" s="64"/>
      <c r="T35" s="12"/>
      <c r="U35" s="20"/>
      <c r="V35" s="20"/>
      <c r="W35" s="12"/>
      <c r="X35" s="20"/>
      <c r="Y35" s="202"/>
      <c r="Z35" s="12"/>
      <c r="AA35" s="20"/>
      <c r="AB35" s="20"/>
    </row>
    <row r="36" spans="1:28" ht="19.5" customHeight="1">
      <c r="A36" s="84" t="s">
        <v>32</v>
      </c>
      <c r="B36" s="85"/>
      <c r="C36" s="18">
        <v>2</v>
      </c>
      <c r="D36" s="59">
        <f>SUM(E36:I36)</f>
        <v>925</v>
      </c>
      <c r="E36" s="12">
        <v>43</v>
      </c>
      <c r="F36" s="123">
        <v>882</v>
      </c>
      <c r="G36" s="123"/>
      <c r="H36" s="20" t="s">
        <v>116</v>
      </c>
      <c r="I36" s="20" t="s">
        <v>116</v>
      </c>
      <c r="Q36" s="15" t="s">
        <v>146</v>
      </c>
      <c r="R36" s="172" t="s">
        <v>130</v>
      </c>
      <c r="S36" s="195">
        <f>SUM(T36:AB36)</f>
        <v>625284</v>
      </c>
      <c r="T36" s="201">
        <v>383303</v>
      </c>
      <c r="U36" s="20" t="s">
        <v>20</v>
      </c>
      <c r="V36" s="20" t="s">
        <v>20</v>
      </c>
      <c r="W36" s="201">
        <v>140079</v>
      </c>
      <c r="X36" s="201">
        <v>67756</v>
      </c>
      <c r="Y36" s="20" t="s">
        <v>20</v>
      </c>
      <c r="Z36" s="201">
        <v>31023</v>
      </c>
      <c r="AA36" s="201">
        <v>3123</v>
      </c>
      <c r="AB36" s="20" t="s">
        <v>20</v>
      </c>
    </row>
    <row r="37" spans="1:28" ht="19.5" customHeight="1">
      <c r="A37" s="84" t="s">
        <v>33</v>
      </c>
      <c r="B37" s="85"/>
      <c r="C37" s="18">
        <v>4</v>
      </c>
      <c r="D37" s="59">
        <f>SUM(E37:I37)</f>
        <v>38</v>
      </c>
      <c r="E37" s="12">
        <v>28</v>
      </c>
      <c r="F37" s="123">
        <v>10</v>
      </c>
      <c r="G37" s="123"/>
      <c r="H37" s="20" t="s">
        <v>116</v>
      </c>
      <c r="I37" s="20" t="s">
        <v>116</v>
      </c>
      <c r="Q37" s="51"/>
      <c r="R37" s="177" t="s">
        <v>129</v>
      </c>
      <c r="S37" s="198"/>
      <c r="T37" s="196"/>
      <c r="U37" s="201"/>
      <c r="V37" s="201"/>
      <c r="W37" s="201"/>
      <c r="X37" s="201"/>
      <c r="Y37" s="201"/>
      <c r="Z37" s="196"/>
      <c r="AA37" s="201"/>
      <c r="AB37" s="196"/>
    </row>
    <row r="38" spans="1:28" ht="19.5" customHeight="1">
      <c r="A38" s="84" t="s">
        <v>34</v>
      </c>
      <c r="B38" s="85"/>
      <c r="C38" s="21" t="s">
        <v>116</v>
      </c>
      <c r="D38" s="59">
        <f>SUM(E38:I38)</f>
        <v>1</v>
      </c>
      <c r="E38" s="12">
        <v>1</v>
      </c>
      <c r="F38" s="123" t="s">
        <v>20</v>
      </c>
      <c r="G38" s="123"/>
      <c r="H38" s="20" t="s">
        <v>116</v>
      </c>
      <c r="I38" s="20" t="s">
        <v>116</v>
      </c>
      <c r="Q38" s="15" t="s">
        <v>145</v>
      </c>
      <c r="R38" s="172" t="s">
        <v>128</v>
      </c>
      <c r="S38" s="195">
        <f>SUM(T38:AB38)</f>
        <v>589992</v>
      </c>
      <c r="T38" s="199">
        <v>265731</v>
      </c>
      <c r="U38" s="200">
        <v>30560</v>
      </c>
      <c r="V38" s="20" t="s">
        <v>20</v>
      </c>
      <c r="W38" s="200">
        <v>135451</v>
      </c>
      <c r="X38" s="200">
        <v>75048</v>
      </c>
      <c r="Y38" s="199">
        <v>47613</v>
      </c>
      <c r="Z38" s="199">
        <v>33777</v>
      </c>
      <c r="AA38" s="199">
        <v>1812</v>
      </c>
      <c r="AB38" s="199" t="s">
        <v>20</v>
      </c>
    </row>
    <row r="39" spans="1:28" ht="19.5" customHeight="1">
      <c r="A39" s="84" t="s">
        <v>35</v>
      </c>
      <c r="B39" s="85"/>
      <c r="C39" s="18">
        <v>3</v>
      </c>
      <c r="D39" s="59">
        <f>SUM(E39:I39)</f>
        <v>20</v>
      </c>
      <c r="E39" s="12">
        <v>19</v>
      </c>
      <c r="F39" s="123">
        <v>1</v>
      </c>
      <c r="G39" s="123"/>
      <c r="H39" s="20" t="s">
        <v>116</v>
      </c>
      <c r="I39" s="20" t="s">
        <v>116</v>
      </c>
      <c r="Q39" s="15"/>
      <c r="R39" s="177" t="s">
        <v>127</v>
      </c>
      <c r="S39" s="198"/>
      <c r="T39" s="196"/>
      <c r="U39" s="196"/>
      <c r="V39" s="197"/>
      <c r="W39" s="196"/>
      <c r="X39" s="197"/>
      <c r="Y39" s="196"/>
      <c r="Z39" s="196"/>
      <c r="AA39" s="196"/>
      <c r="AB39" s="196"/>
    </row>
    <row r="40" spans="1:28" ht="19.5" customHeight="1">
      <c r="A40" s="84" t="s">
        <v>36</v>
      </c>
      <c r="B40" s="85"/>
      <c r="C40" s="18">
        <v>2</v>
      </c>
      <c r="D40" s="59">
        <f>SUM(E40:I40)</f>
        <v>10</v>
      </c>
      <c r="E40" s="12">
        <v>10</v>
      </c>
      <c r="F40" s="123" t="s">
        <v>20</v>
      </c>
      <c r="G40" s="123"/>
      <c r="H40" s="20" t="s">
        <v>116</v>
      </c>
      <c r="I40" s="20" t="s">
        <v>116</v>
      </c>
      <c r="Q40" s="15" t="s">
        <v>145</v>
      </c>
      <c r="R40" s="172" t="s">
        <v>126</v>
      </c>
      <c r="S40" s="195">
        <f>SUM(T40:AB40)</f>
        <v>609140</v>
      </c>
      <c r="T40" s="193">
        <v>369915</v>
      </c>
      <c r="U40" s="194" t="s">
        <v>20</v>
      </c>
      <c r="V40" s="194" t="s">
        <v>20</v>
      </c>
      <c r="W40" s="194" t="s">
        <v>20</v>
      </c>
      <c r="X40" s="194" t="s">
        <v>20</v>
      </c>
      <c r="Y40" s="194" t="s">
        <v>20</v>
      </c>
      <c r="Z40" s="193">
        <v>71887</v>
      </c>
      <c r="AA40" s="194" t="s">
        <v>20</v>
      </c>
      <c r="AB40" s="193">
        <v>167338</v>
      </c>
    </row>
    <row r="41" spans="1:28" ht="19.5" customHeight="1">
      <c r="A41" s="84" t="s">
        <v>37</v>
      </c>
      <c r="B41" s="85"/>
      <c r="C41" s="21" t="s">
        <v>20</v>
      </c>
      <c r="D41" s="59">
        <f>SUM(E41:I41)</f>
        <v>5</v>
      </c>
      <c r="E41" s="20" t="s">
        <v>20</v>
      </c>
      <c r="F41" s="123">
        <v>5</v>
      </c>
      <c r="G41" s="123"/>
      <c r="H41" s="20" t="s">
        <v>116</v>
      </c>
      <c r="I41" s="20" t="s">
        <v>116</v>
      </c>
      <c r="Q41" s="192"/>
      <c r="R41" s="76" t="s">
        <v>125</v>
      </c>
      <c r="S41" s="191"/>
      <c r="T41" s="190"/>
      <c r="U41" s="190"/>
      <c r="V41" s="190"/>
      <c r="W41" s="190"/>
      <c r="X41" s="190"/>
      <c r="Y41" s="190"/>
      <c r="Z41" s="190"/>
      <c r="AA41" s="190"/>
      <c r="AB41" s="190"/>
    </row>
    <row r="42" spans="1:28" ht="19.5" customHeight="1">
      <c r="A42" s="84" t="s">
        <v>99</v>
      </c>
      <c r="B42" s="100"/>
      <c r="C42" s="21">
        <v>1</v>
      </c>
      <c r="D42" s="59">
        <f>SUM(E42:I42)</f>
        <v>43</v>
      </c>
      <c r="E42" s="20">
        <v>13</v>
      </c>
      <c r="F42" s="123">
        <v>2</v>
      </c>
      <c r="G42" s="123"/>
      <c r="H42" s="20">
        <v>28</v>
      </c>
      <c r="I42" s="20" t="s">
        <v>116</v>
      </c>
      <c r="Q42" s="13" t="s">
        <v>122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9.5" customHeight="1">
      <c r="A43" s="84" t="s">
        <v>38</v>
      </c>
      <c r="B43" s="85"/>
      <c r="C43" s="18">
        <v>1</v>
      </c>
      <c r="D43" s="59">
        <f>SUM(E43:I43)</f>
        <v>75</v>
      </c>
      <c r="E43" s="12">
        <v>13</v>
      </c>
      <c r="F43" s="123">
        <v>23</v>
      </c>
      <c r="G43" s="123"/>
      <c r="H43" s="20">
        <v>39</v>
      </c>
      <c r="I43" s="20" t="s">
        <v>116</v>
      </c>
      <c r="Q43" s="19" t="s">
        <v>144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9" ht="19.5" customHeight="1">
      <c r="A44" s="84" t="s">
        <v>39</v>
      </c>
      <c r="B44" s="85"/>
      <c r="C44" s="18">
        <v>13</v>
      </c>
      <c r="D44" s="59">
        <f>SUM(E44:I44)</f>
        <v>191</v>
      </c>
      <c r="E44" s="12">
        <v>187</v>
      </c>
      <c r="F44" s="123">
        <v>4</v>
      </c>
      <c r="G44" s="123"/>
      <c r="H44" s="20" t="s">
        <v>117</v>
      </c>
      <c r="I44" s="20" t="s">
        <v>116</v>
      </c>
    </row>
    <row r="45" spans="1:9" ht="19.5" customHeight="1">
      <c r="A45" s="84" t="s">
        <v>40</v>
      </c>
      <c r="B45" s="85"/>
      <c r="C45" s="18">
        <v>448</v>
      </c>
      <c r="D45" s="59">
        <f>SUM(E45:I45)</f>
        <v>10034</v>
      </c>
      <c r="E45" s="12">
        <v>531</v>
      </c>
      <c r="F45" s="123">
        <v>249</v>
      </c>
      <c r="G45" s="123"/>
      <c r="H45" s="12">
        <v>9254</v>
      </c>
      <c r="I45" s="20" t="s">
        <v>116</v>
      </c>
    </row>
    <row r="46" spans="1:9" ht="19.5" customHeight="1">
      <c r="A46" s="124" t="s">
        <v>119</v>
      </c>
      <c r="B46" s="125"/>
      <c r="C46" s="121">
        <v>10</v>
      </c>
      <c r="D46" s="122">
        <f>SUM(E46:I46)</f>
        <v>85</v>
      </c>
      <c r="E46" s="123">
        <v>64</v>
      </c>
      <c r="F46" s="123">
        <v>21</v>
      </c>
      <c r="H46" s="123" t="s">
        <v>117</v>
      </c>
      <c r="I46" s="20" t="s">
        <v>116</v>
      </c>
    </row>
    <row r="47" spans="1:9" ht="19.5" customHeight="1">
      <c r="A47" s="124"/>
      <c r="B47" s="125"/>
      <c r="C47" s="121"/>
      <c r="D47" s="122"/>
      <c r="E47" s="123"/>
      <c r="F47" s="123"/>
      <c r="H47" s="123"/>
      <c r="I47" s="20"/>
    </row>
    <row r="48" spans="1:9" ht="19.5" customHeight="1">
      <c r="A48" s="101" t="s">
        <v>41</v>
      </c>
      <c r="B48" s="102"/>
      <c r="C48" s="22">
        <v>40</v>
      </c>
      <c r="D48" s="60">
        <f>SUM(E48:I48)</f>
        <v>2178</v>
      </c>
      <c r="E48" s="23">
        <v>279</v>
      </c>
      <c r="F48" s="23">
        <v>100</v>
      </c>
      <c r="G48" s="141"/>
      <c r="H48" s="24" t="s">
        <v>116</v>
      </c>
      <c r="I48" s="23">
        <v>1799</v>
      </c>
    </row>
    <row r="49" spans="1:8" ht="19.5" customHeight="1">
      <c r="A49" s="19" t="s">
        <v>102</v>
      </c>
      <c r="B49" s="19"/>
      <c r="C49" s="19"/>
      <c r="D49" s="19"/>
      <c r="E49" s="19"/>
      <c r="F49" s="19"/>
      <c r="G49" s="19"/>
      <c r="H49" s="19"/>
    </row>
    <row r="51" spans="1:32" ht="19.5" customHeight="1">
      <c r="A51" s="82" t="s">
        <v>103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Q51" s="82" t="s">
        <v>171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134"/>
      <c r="AD51" s="134"/>
      <c r="AE51" s="134"/>
      <c r="AF51" s="134"/>
    </row>
    <row r="52" spans="1:29" ht="19.5" customHeight="1" thickBot="1">
      <c r="A52" s="88" t="s">
        <v>106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7" t="s">
        <v>0</v>
      </c>
      <c r="AC52" s="14"/>
    </row>
    <row r="53" spans="1:29" ht="19.5" customHeight="1" thickBo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37" t="s">
        <v>0</v>
      </c>
      <c r="Q53" s="77" t="s">
        <v>42</v>
      </c>
      <c r="R53" s="220" t="s">
        <v>173</v>
      </c>
      <c r="S53" s="77" t="s">
        <v>135</v>
      </c>
      <c r="T53" s="214" t="s">
        <v>134</v>
      </c>
      <c r="U53" s="219" t="s">
        <v>42</v>
      </c>
      <c r="V53" s="77" t="s">
        <v>136</v>
      </c>
      <c r="W53" s="77" t="s">
        <v>135</v>
      </c>
      <c r="X53" s="214" t="s">
        <v>134</v>
      </c>
      <c r="Y53" s="219" t="s">
        <v>42</v>
      </c>
      <c r="Z53" s="77" t="s">
        <v>136</v>
      </c>
      <c r="AA53" s="77" t="s">
        <v>135</v>
      </c>
      <c r="AB53" s="213" t="s">
        <v>134</v>
      </c>
      <c r="AC53" s="15"/>
    </row>
    <row r="54" spans="1:29" ht="19.5" customHeight="1">
      <c r="A54" s="96" t="s">
        <v>42</v>
      </c>
      <c r="B54" s="97"/>
      <c r="C54" s="86" t="s">
        <v>107</v>
      </c>
      <c r="D54" s="103" t="s">
        <v>114</v>
      </c>
      <c r="E54" s="105" t="s">
        <v>115</v>
      </c>
      <c r="F54" s="117" t="s">
        <v>42</v>
      </c>
      <c r="G54" s="118"/>
      <c r="H54" s="86" t="s">
        <v>107</v>
      </c>
      <c r="I54" s="103" t="s">
        <v>114</v>
      </c>
      <c r="J54" s="105" t="s">
        <v>115</v>
      </c>
      <c r="K54" s="117" t="s">
        <v>42</v>
      </c>
      <c r="L54" s="118"/>
      <c r="M54" s="86" t="s">
        <v>107</v>
      </c>
      <c r="N54" s="103" t="s">
        <v>114</v>
      </c>
      <c r="O54" s="113" t="s">
        <v>115</v>
      </c>
      <c r="Q54" s="78" t="s">
        <v>43</v>
      </c>
      <c r="R54" s="70">
        <f>SUM(R57,V59,Z71)</f>
        <v>936014</v>
      </c>
      <c r="S54" s="71">
        <f>SUM(S57,W59,AA71)</f>
        <v>445929</v>
      </c>
      <c r="T54" s="72">
        <f>SUM(T57,X59,AB71)</f>
        <v>490085</v>
      </c>
      <c r="U54" s="223" t="s">
        <v>182</v>
      </c>
      <c r="V54" s="184">
        <f>SUM(W54:X54)</f>
        <v>968</v>
      </c>
      <c r="W54" s="212">
        <v>450</v>
      </c>
      <c r="X54" s="211">
        <v>518</v>
      </c>
      <c r="Y54" s="223" t="s">
        <v>193</v>
      </c>
      <c r="Z54" s="64">
        <f>SUM(AA54:AB54)</f>
        <v>6052</v>
      </c>
      <c r="AA54" s="63">
        <v>2807</v>
      </c>
      <c r="AB54" s="63">
        <v>3245</v>
      </c>
      <c r="AC54" s="217"/>
    </row>
    <row r="55" spans="1:29" ht="19.5" customHeight="1">
      <c r="A55" s="115"/>
      <c r="B55" s="116"/>
      <c r="C55" s="87"/>
      <c r="D55" s="104"/>
      <c r="E55" s="106"/>
      <c r="F55" s="119"/>
      <c r="G55" s="116"/>
      <c r="H55" s="87"/>
      <c r="I55" s="104"/>
      <c r="J55" s="106"/>
      <c r="K55" s="119"/>
      <c r="L55" s="116"/>
      <c r="M55" s="87"/>
      <c r="N55" s="104"/>
      <c r="O55" s="114"/>
      <c r="Q55" s="52"/>
      <c r="R55" s="54"/>
      <c r="S55" s="55"/>
      <c r="T55" s="56"/>
      <c r="U55" s="221" t="s">
        <v>184</v>
      </c>
      <c r="V55" s="64">
        <f>SUM(W55:X55)</f>
        <v>1244</v>
      </c>
      <c r="W55" s="65">
        <v>565</v>
      </c>
      <c r="X55" s="66">
        <v>679</v>
      </c>
      <c r="Y55" s="224" t="s">
        <v>194</v>
      </c>
      <c r="Z55" s="64">
        <f>SUM(AA55:AB55)</f>
        <v>13024</v>
      </c>
      <c r="AA55" s="65">
        <v>6223</v>
      </c>
      <c r="AB55" s="65">
        <v>6801</v>
      </c>
      <c r="AC55" s="217"/>
    </row>
    <row r="56" spans="1:29" ht="19.5" customHeight="1">
      <c r="A56" s="93" t="s">
        <v>43</v>
      </c>
      <c r="B56" s="94"/>
      <c r="C56" s="70">
        <f>SUM(C58:C66,C68,H56,H65,H71,M59,M66,M71)</f>
        <v>13877</v>
      </c>
      <c r="D56" s="71">
        <f>SUM(D58:D66,D68,I56,I65,I71,N59,N66,N71)</f>
        <v>8127</v>
      </c>
      <c r="E56" s="72">
        <f>SUM(E58:E66,E68,J56,J65,J71,O59,O66,O71)</f>
        <v>5750</v>
      </c>
      <c r="F56" s="107" t="s">
        <v>44</v>
      </c>
      <c r="G56" s="108"/>
      <c r="H56" s="70">
        <f>SUM(H57:H64)</f>
        <v>913</v>
      </c>
      <c r="I56" s="71">
        <f>SUM(I57:I64)</f>
        <v>688</v>
      </c>
      <c r="J56" s="72">
        <f>SUM(J57:J64)</f>
        <v>225</v>
      </c>
      <c r="K56" s="42"/>
      <c r="L56" s="43" t="s">
        <v>45</v>
      </c>
      <c r="M56" s="64">
        <f>SUM(N56:O56)</f>
        <v>183</v>
      </c>
      <c r="N56" s="63">
        <v>84</v>
      </c>
      <c r="O56" s="63">
        <v>99</v>
      </c>
      <c r="Q56" s="79" t="s">
        <v>46</v>
      </c>
      <c r="R56" s="73">
        <v>349957</v>
      </c>
      <c r="S56" s="57">
        <v>167420</v>
      </c>
      <c r="T56" s="58">
        <v>182537</v>
      </c>
      <c r="U56" s="221" t="s">
        <v>185</v>
      </c>
      <c r="V56" s="64">
        <f>SUM(W56:X56)</f>
        <v>2607</v>
      </c>
      <c r="W56" s="65">
        <v>1211</v>
      </c>
      <c r="X56" s="66">
        <v>1396</v>
      </c>
      <c r="Y56" s="224" t="s">
        <v>195</v>
      </c>
      <c r="Z56" s="64">
        <f>SUM(AA56:AB56)</f>
        <v>7189</v>
      </c>
      <c r="AA56" s="65">
        <v>3380</v>
      </c>
      <c r="AB56" s="65">
        <v>3809</v>
      </c>
      <c r="AC56" s="217"/>
    </row>
    <row r="57" spans="1:29" ht="19.5" customHeight="1">
      <c r="A57" s="52"/>
      <c r="B57" s="53"/>
      <c r="C57" s="54"/>
      <c r="D57" s="55"/>
      <c r="E57" s="56"/>
      <c r="F57" s="44"/>
      <c r="G57" s="45" t="s">
        <v>48</v>
      </c>
      <c r="H57" s="64">
        <f>SUM(I57:J57)</f>
        <v>134</v>
      </c>
      <c r="I57" s="65">
        <v>102</v>
      </c>
      <c r="J57" s="66">
        <v>32</v>
      </c>
      <c r="K57" s="44"/>
      <c r="L57" s="45" t="s">
        <v>49</v>
      </c>
      <c r="M57" s="64">
        <f>SUM(N57:O57)</f>
        <v>236</v>
      </c>
      <c r="N57" s="65">
        <v>191</v>
      </c>
      <c r="O57" s="65">
        <v>45</v>
      </c>
      <c r="Q57" s="79" t="s">
        <v>170</v>
      </c>
      <c r="R57" s="73">
        <f>SUM(R56)</f>
        <v>349957</v>
      </c>
      <c r="S57" s="57">
        <f>SUM(S56)</f>
        <v>167420</v>
      </c>
      <c r="T57" s="58">
        <f>SUM(T56)</f>
        <v>182537</v>
      </c>
      <c r="U57" s="221" t="s">
        <v>186</v>
      </c>
      <c r="V57" s="64">
        <f>SUM(W57:X57)</f>
        <v>658</v>
      </c>
      <c r="W57" s="65">
        <v>307</v>
      </c>
      <c r="X57" s="66">
        <v>351</v>
      </c>
      <c r="Y57" s="79" t="s">
        <v>50</v>
      </c>
      <c r="Z57" s="73">
        <f>SUM(Z58:Z63)</f>
        <v>30963</v>
      </c>
      <c r="AA57" s="57">
        <f>SUM(AA58:AA63)</f>
        <v>14619</v>
      </c>
      <c r="AB57" s="57">
        <f>SUM(AB58:AB63)</f>
        <v>16344</v>
      </c>
      <c r="AC57" s="57"/>
    </row>
    <row r="58" spans="1:29" ht="19.5" customHeight="1">
      <c r="A58" s="109" t="s">
        <v>46</v>
      </c>
      <c r="B58" s="110"/>
      <c r="C58" s="73">
        <f>SUM(D58:E58)</f>
        <v>3739</v>
      </c>
      <c r="D58" s="57">
        <v>1896</v>
      </c>
      <c r="E58" s="58">
        <v>1843</v>
      </c>
      <c r="F58" s="44"/>
      <c r="G58" s="45" t="s">
        <v>51</v>
      </c>
      <c r="H58" s="64">
        <f>SUM(I58:J58)</f>
        <v>176</v>
      </c>
      <c r="I58" s="65">
        <v>134</v>
      </c>
      <c r="J58" s="66">
        <v>42</v>
      </c>
      <c r="K58" s="44"/>
      <c r="L58" s="45" t="s">
        <v>47</v>
      </c>
      <c r="M58" s="64">
        <f>SUM(N58:O58)</f>
        <v>130</v>
      </c>
      <c r="N58" s="65">
        <v>109</v>
      </c>
      <c r="O58" s="65">
        <v>21</v>
      </c>
      <c r="Q58" s="52"/>
      <c r="R58" s="54"/>
      <c r="S58" s="55"/>
      <c r="T58" s="56"/>
      <c r="U58" s="221" t="s">
        <v>183</v>
      </c>
      <c r="V58" s="64">
        <f>SUM(W58:X58)</f>
        <v>991</v>
      </c>
      <c r="W58" s="65">
        <v>491</v>
      </c>
      <c r="X58" s="66">
        <v>500</v>
      </c>
      <c r="Y58" s="224" t="s">
        <v>196</v>
      </c>
      <c r="Z58" s="64">
        <f>SUM(AA58:AB58)</f>
        <v>4885</v>
      </c>
      <c r="AA58" s="65">
        <v>2311</v>
      </c>
      <c r="AB58" s="65">
        <v>2574</v>
      </c>
      <c r="AC58" s="217"/>
    </row>
    <row r="59" spans="1:29" ht="19.5" customHeight="1">
      <c r="A59" s="109" t="s">
        <v>52</v>
      </c>
      <c r="B59" s="110"/>
      <c r="C59" s="73">
        <f>SUM(D59:E59)</f>
        <v>514</v>
      </c>
      <c r="D59" s="57">
        <v>364</v>
      </c>
      <c r="E59" s="58">
        <v>150</v>
      </c>
      <c r="F59" s="44"/>
      <c r="G59" s="45" t="s">
        <v>53</v>
      </c>
      <c r="H59" s="64">
        <f>SUM(I59:J59)</f>
        <v>318</v>
      </c>
      <c r="I59" s="74">
        <v>228</v>
      </c>
      <c r="J59" s="66">
        <v>90</v>
      </c>
      <c r="K59" s="111" t="s">
        <v>50</v>
      </c>
      <c r="L59" s="112"/>
      <c r="M59" s="73">
        <f>SUM(M60:M65)</f>
        <v>784</v>
      </c>
      <c r="N59" s="57">
        <f>SUM(N60:N65)</f>
        <v>547</v>
      </c>
      <c r="O59" s="57">
        <f>SUM(O60:O65)</f>
        <v>237</v>
      </c>
      <c r="Q59" s="79" t="s">
        <v>54</v>
      </c>
      <c r="R59" s="73">
        <f>SUM(S59:T59)</f>
        <v>86140</v>
      </c>
      <c r="S59" s="57">
        <v>41182</v>
      </c>
      <c r="T59" s="58">
        <v>44958</v>
      </c>
      <c r="U59" s="79" t="s">
        <v>169</v>
      </c>
      <c r="V59" s="73">
        <f>SUM(R59:R62,R64,R69)</f>
        <v>305869</v>
      </c>
      <c r="W59" s="57">
        <f>SUM(S59:S62,S64,S69)</f>
        <v>146448</v>
      </c>
      <c r="X59" s="58">
        <f>SUM(T59:T62,T64,T69)</f>
        <v>159421</v>
      </c>
      <c r="Y59" s="224" t="s">
        <v>197</v>
      </c>
      <c r="Z59" s="64">
        <f>SUM(AA59:AB59)</f>
        <v>4793</v>
      </c>
      <c r="AA59" s="65">
        <v>2252</v>
      </c>
      <c r="AB59" s="65">
        <v>2541</v>
      </c>
      <c r="AC59" s="217"/>
    </row>
    <row r="60" spans="1:29" ht="19.5" customHeight="1">
      <c r="A60" s="109" t="s">
        <v>54</v>
      </c>
      <c r="B60" s="110"/>
      <c r="C60" s="73">
        <f>SUM(D60:E60)</f>
        <v>1514</v>
      </c>
      <c r="D60" s="57">
        <v>675</v>
      </c>
      <c r="E60" s="58">
        <v>839</v>
      </c>
      <c r="F60" s="44"/>
      <c r="G60" s="45" t="s">
        <v>55</v>
      </c>
      <c r="H60" s="64">
        <f>SUM(I60:J60)</f>
        <v>49</v>
      </c>
      <c r="I60" s="74">
        <v>44</v>
      </c>
      <c r="J60" s="66">
        <v>5</v>
      </c>
      <c r="K60" s="44"/>
      <c r="L60" s="45" t="s">
        <v>56</v>
      </c>
      <c r="M60" s="64">
        <f>SUM(N60:O60)</f>
        <v>139</v>
      </c>
      <c r="N60" s="65">
        <v>102</v>
      </c>
      <c r="O60" s="65">
        <v>37</v>
      </c>
      <c r="Q60" s="79" t="s">
        <v>57</v>
      </c>
      <c r="R60" s="73">
        <f>SUM(S60:T60)</f>
        <v>55097</v>
      </c>
      <c r="S60" s="57">
        <v>25453</v>
      </c>
      <c r="T60" s="58">
        <v>29644</v>
      </c>
      <c r="U60" s="79"/>
      <c r="V60" s="54"/>
      <c r="W60" s="55"/>
      <c r="X60" s="56"/>
      <c r="Y60" s="224" t="s">
        <v>198</v>
      </c>
      <c r="Z60" s="64">
        <f>SUM(AA60:AB60)</f>
        <v>6532</v>
      </c>
      <c r="AA60" s="65">
        <v>3050</v>
      </c>
      <c r="AB60" s="65">
        <v>3482</v>
      </c>
      <c r="AC60" s="217"/>
    </row>
    <row r="61" spans="1:29" ht="19.5" customHeight="1">
      <c r="A61" s="109" t="s">
        <v>58</v>
      </c>
      <c r="B61" s="110"/>
      <c r="C61" s="73">
        <f>SUM(D61:E61)</f>
        <v>591</v>
      </c>
      <c r="D61" s="57">
        <v>284</v>
      </c>
      <c r="E61" s="58">
        <v>307</v>
      </c>
      <c r="F61" s="44"/>
      <c r="G61" s="45" t="s">
        <v>59</v>
      </c>
      <c r="H61" s="64">
        <f>SUM(I61:J61)</f>
        <v>54</v>
      </c>
      <c r="I61" s="65">
        <v>39</v>
      </c>
      <c r="J61" s="66">
        <v>15</v>
      </c>
      <c r="K61" s="44"/>
      <c r="L61" s="45" t="s">
        <v>60</v>
      </c>
      <c r="M61" s="64">
        <f>SUM(N61:O61)</f>
        <v>107</v>
      </c>
      <c r="N61" s="65">
        <v>79</v>
      </c>
      <c r="O61" s="65">
        <v>28</v>
      </c>
      <c r="Q61" s="79" t="s">
        <v>61</v>
      </c>
      <c r="R61" s="73">
        <f>SUM(S61:T61)</f>
        <v>51113</v>
      </c>
      <c r="S61" s="57">
        <v>24687</v>
      </c>
      <c r="T61" s="58">
        <v>26426</v>
      </c>
      <c r="U61" s="79" t="s">
        <v>52</v>
      </c>
      <c r="V61" s="73">
        <f>SUM(W61:X61)</f>
        <v>38165</v>
      </c>
      <c r="W61" s="57">
        <v>17817</v>
      </c>
      <c r="X61" s="58">
        <v>20348</v>
      </c>
      <c r="Y61" s="224" t="s">
        <v>199</v>
      </c>
      <c r="Z61" s="64">
        <f>SUM(AA61:AB61)</f>
        <v>7370</v>
      </c>
      <c r="AA61" s="65">
        <v>3517</v>
      </c>
      <c r="AB61" s="65">
        <v>3853</v>
      </c>
      <c r="AC61" s="217"/>
    </row>
    <row r="62" spans="1:29" ht="19.5" customHeight="1">
      <c r="A62" s="109" t="s">
        <v>62</v>
      </c>
      <c r="B62" s="110"/>
      <c r="C62" s="73">
        <f>SUM(D62:E62)</f>
        <v>558</v>
      </c>
      <c r="D62" s="57">
        <v>267</v>
      </c>
      <c r="E62" s="58">
        <v>291</v>
      </c>
      <c r="F62" s="44"/>
      <c r="G62" s="45" t="s">
        <v>63</v>
      </c>
      <c r="H62" s="64">
        <f>SUM(I62:J62)</f>
        <v>75</v>
      </c>
      <c r="I62" s="65">
        <v>58</v>
      </c>
      <c r="J62" s="66">
        <v>17</v>
      </c>
      <c r="K62" s="44"/>
      <c r="L62" s="45" t="s">
        <v>64</v>
      </c>
      <c r="M62" s="64">
        <f>SUM(N62:O62)</f>
        <v>194</v>
      </c>
      <c r="N62" s="65">
        <v>120</v>
      </c>
      <c r="O62" s="65">
        <v>74</v>
      </c>
      <c r="Q62" s="79" t="s">
        <v>65</v>
      </c>
      <c r="R62" s="73">
        <f>SUM(R63)</f>
        <v>8463</v>
      </c>
      <c r="S62" s="57">
        <f>SUM(S63)</f>
        <v>3805</v>
      </c>
      <c r="T62" s="58">
        <f>SUM(T63)</f>
        <v>4658</v>
      </c>
      <c r="U62" s="79" t="s">
        <v>58</v>
      </c>
      <c r="V62" s="73">
        <f>SUM(W62:X62)</f>
        <v>22946</v>
      </c>
      <c r="W62" s="57">
        <v>10817</v>
      </c>
      <c r="X62" s="58">
        <v>12129</v>
      </c>
      <c r="Y62" s="224" t="s">
        <v>200</v>
      </c>
      <c r="Z62" s="64">
        <f>SUM(AA62:AB62)</f>
        <v>2943</v>
      </c>
      <c r="AA62" s="65">
        <v>1382</v>
      </c>
      <c r="AB62" s="65">
        <v>1561</v>
      </c>
      <c r="AC62" s="217"/>
    </row>
    <row r="63" spans="1:29" ht="19.5" customHeight="1">
      <c r="A63" s="109" t="s">
        <v>57</v>
      </c>
      <c r="B63" s="110"/>
      <c r="C63" s="73">
        <f>SUM(D63:E63)</f>
        <v>684</v>
      </c>
      <c r="D63" s="57">
        <v>431</v>
      </c>
      <c r="E63" s="58">
        <v>253</v>
      </c>
      <c r="F63" s="44"/>
      <c r="G63" s="45" t="s">
        <v>66</v>
      </c>
      <c r="H63" s="64">
        <f>SUM(I63:J63)</f>
        <v>56</v>
      </c>
      <c r="I63" s="65">
        <v>40</v>
      </c>
      <c r="J63" s="66">
        <v>16</v>
      </c>
      <c r="K63" s="44"/>
      <c r="L63" s="45" t="s">
        <v>67</v>
      </c>
      <c r="M63" s="64">
        <f>SUM(N63:O63)</f>
        <v>150</v>
      </c>
      <c r="N63" s="65">
        <v>108</v>
      </c>
      <c r="O63" s="65">
        <v>42</v>
      </c>
      <c r="Q63" s="221" t="s">
        <v>174</v>
      </c>
      <c r="R63" s="64">
        <f>SUM(S63:T63)</f>
        <v>8463</v>
      </c>
      <c r="S63" s="65">
        <v>3805</v>
      </c>
      <c r="T63" s="66">
        <v>4658</v>
      </c>
      <c r="U63" s="79" t="s">
        <v>62</v>
      </c>
      <c r="V63" s="73">
        <f>SUM(W63:X63)</f>
        <v>17941</v>
      </c>
      <c r="W63" s="57">
        <v>8284</v>
      </c>
      <c r="X63" s="58">
        <v>9657</v>
      </c>
      <c r="Y63" s="224" t="s">
        <v>201</v>
      </c>
      <c r="Z63" s="64">
        <f>SUM(AA63:AB63)</f>
        <v>4440</v>
      </c>
      <c r="AA63" s="65">
        <v>2107</v>
      </c>
      <c r="AB63" s="65">
        <v>2333</v>
      </c>
      <c r="AC63" s="217"/>
    </row>
    <row r="64" spans="1:29" ht="19.5" customHeight="1">
      <c r="A64" s="109" t="s">
        <v>69</v>
      </c>
      <c r="B64" s="110"/>
      <c r="C64" s="73">
        <f>SUM(D64:E64)</f>
        <v>314</v>
      </c>
      <c r="D64" s="57">
        <v>240</v>
      </c>
      <c r="E64" s="58">
        <v>74</v>
      </c>
      <c r="F64" s="44"/>
      <c r="G64" s="45" t="s">
        <v>70</v>
      </c>
      <c r="H64" s="64">
        <f>SUM(I64:J64)</f>
        <v>51</v>
      </c>
      <c r="I64" s="65">
        <v>43</v>
      </c>
      <c r="J64" s="66">
        <v>8</v>
      </c>
      <c r="K64" s="44"/>
      <c r="L64" s="45" t="s">
        <v>71</v>
      </c>
      <c r="M64" s="64">
        <f>SUM(N64:O64)</f>
        <v>117</v>
      </c>
      <c r="N64" s="65">
        <v>83</v>
      </c>
      <c r="O64" s="65">
        <v>34</v>
      </c>
      <c r="Q64" s="79" t="s">
        <v>72</v>
      </c>
      <c r="R64" s="73">
        <f>SUM(R65:R68)</f>
        <v>39272</v>
      </c>
      <c r="S64" s="57">
        <f>SUM(S65:S68)</f>
        <v>19077</v>
      </c>
      <c r="T64" s="58">
        <f>SUM(T65:T68)</f>
        <v>20195</v>
      </c>
      <c r="U64" s="79" t="s">
        <v>69</v>
      </c>
      <c r="V64" s="73">
        <f>SUM(W64:X64)</f>
        <v>21436</v>
      </c>
      <c r="W64" s="57">
        <v>10089</v>
      </c>
      <c r="X64" s="58">
        <v>11347</v>
      </c>
      <c r="Y64" s="79" t="s">
        <v>73</v>
      </c>
      <c r="Z64" s="73">
        <f>SUM(Z65:Z68)</f>
        <v>32106</v>
      </c>
      <c r="AA64" s="57">
        <f>SUM(AA65:AA68)</f>
        <v>14907</v>
      </c>
      <c r="AB64" s="57">
        <f>SUM(AB65:AB68)</f>
        <v>17199</v>
      </c>
      <c r="AC64" s="57"/>
    </row>
    <row r="65" spans="1:29" ht="19.5" customHeight="1">
      <c r="A65" s="109" t="s">
        <v>61</v>
      </c>
      <c r="B65" s="110"/>
      <c r="C65" s="73">
        <f>SUM(D65:E65)</f>
        <v>506</v>
      </c>
      <c r="D65" s="57">
        <v>400</v>
      </c>
      <c r="E65" s="58">
        <v>106</v>
      </c>
      <c r="F65" s="111" t="s">
        <v>74</v>
      </c>
      <c r="G65" s="112"/>
      <c r="H65" s="73">
        <f>SUM(H66:H70)</f>
        <v>1015</v>
      </c>
      <c r="I65" s="57">
        <f>SUM(I66:I70)</f>
        <v>655</v>
      </c>
      <c r="J65" s="58">
        <f>SUM(J66:J70)</f>
        <v>360</v>
      </c>
      <c r="K65" s="44"/>
      <c r="L65" s="45" t="s">
        <v>75</v>
      </c>
      <c r="M65" s="64">
        <f>SUM(N65:O65)</f>
        <v>77</v>
      </c>
      <c r="N65" s="65">
        <v>55</v>
      </c>
      <c r="O65" s="65">
        <v>22</v>
      </c>
      <c r="Q65" s="221" t="s">
        <v>175</v>
      </c>
      <c r="R65" s="64">
        <f>SUM(S65:T65)</f>
        <v>12339</v>
      </c>
      <c r="S65" s="65">
        <v>5894</v>
      </c>
      <c r="T65" s="66">
        <v>6445</v>
      </c>
      <c r="U65" s="79" t="s">
        <v>74</v>
      </c>
      <c r="V65" s="73">
        <f>SUM(V66:V70)</f>
        <v>74383</v>
      </c>
      <c r="W65" s="57">
        <f>SUM(W66:W70)</f>
        <v>35657</v>
      </c>
      <c r="X65" s="58">
        <f>SUM(X66:X70)</f>
        <v>38726</v>
      </c>
      <c r="Y65" s="224" t="s">
        <v>202</v>
      </c>
      <c r="Z65" s="64">
        <f>SUM(AA65:AB65)</f>
        <v>9942</v>
      </c>
      <c r="AA65" s="65">
        <v>4672</v>
      </c>
      <c r="AB65" s="65">
        <v>5270</v>
      </c>
      <c r="AC65" s="217"/>
    </row>
    <row r="66" spans="1:29" ht="19.5" customHeight="1">
      <c r="A66" s="109" t="s">
        <v>65</v>
      </c>
      <c r="B66" s="110"/>
      <c r="C66" s="73">
        <f>SUM(C67)</f>
        <v>201</v>
      </c>
      <c r="D66" s="57">
        <f>SUM(D67)</f>
        <v>108</v>
      </c>
      <c r="E66" s="58">
        <f>SUM(E67)</f>
        <v>93</v>
      </c>
      <c r="F66" s="44"/>
      <c r="G66" s="45" t="s">
        <v>77</v>
      </c>
      <c r="H66" s="64">
        <f>SUM(I66:J66)</f>
        <v>392</v>
      </c>
      <c r="I66" s="65">
        <v>210</v>
      </c>
      <c r="J66" s="66">
        <v>182</v>
      </c>
      <c r="K66" s="111" t="s">
        <v>73</v>
      </c>
      <c r="L66" s="112"/>
      <c r="M66" s="73">
        <f>SUM(M67:M70)</f>
        <v>877</v>
      </c>
      <c r="N66" s="57">
        <f>SUM(N67:N70)</f>
        <v>492</v>
      </c>
      <c r="O66" s="57">
        <f>SUM(O67:O70)</f>
        <v>385</v>
      </c>
      <c r="Q66" s="221" t="s">
        <v>176</v>
      </c>
      <c r="R66" s="64">
        <f>SUM(S66:T66)</f>
        <v>12327</v>
      </c>
      <c r="S66" s="65">
        <v>5948</v>
      </c>
      <c r="T66" s="66">
        <v>6379</v>
      </c>
      <c r="U66" s="221" t="s">
        <v>187</v>
      </c>
      <c r="V66" s="64">
        <f>SUM(W66:X66)</f>
        <v>26112</v>
      </c>
      <c r="W66" s="65">
        <v>12610</v>
      </c>
      <c r="X66" s="66">
        <v>13502</v>
      </c>
      <c r="Y66" s="224" t="s">
        <v>203</v>
      </c>
      <c r="Z66" s="64">
        <f>SUM(AA66:AB66)</f>
        <v>7976</v>
      </c>
      <c r="AA66" s="65">
        <v>3668</v>
      </c>
      <c r="AB66" s="65">
        <v>4308</v>
      </c>
      <c r="AC66" s="217"/>
    </row>
    <row r="67" spans="1:29" ht="19.5" customHeight="1">
      <c r="A67" s="46"/>
      <c r="B67" s="40" t="s">
        <v>68</v>
      </c>
      <c r="C67" s="64">
        <f>SUM(D67:E67)</f>
        <v>201</v>
      </c>
      <c r="D67" s="65">
        <v>108</v>
      </c>
      <c r="E67" s="66">
        <v>93</v>
      </c>
      <c r="F67" s="44"/>
      <c r="G67" s="45" t="s">
        <v>79</v>
      </c>
      <c r="H67" s="64">
        <f>SUM(I67:J67)</f>
        <v>130</v>
      </c>
      <c r="I67" s="65">
        <v>102</v>
      </c>
      <c r="J67" s="66">
        <v>28</v>
      </c>
      <c r="K67" s="44"/>
      <c r="L67" s="45" t="s">
        <v>80</v>
      </c>
      <c r="M67" s="64">
        <f>SUM(N67:O67)</f>
        <v>396</v>
      </c>
      <c r="N67" s="65">
        <v>120</v>
      </c>
      <c r="O67" s="65">
        <v>276</v>
      </c>
      <c r="Q67" s="221" t="s">
        <v>177</v>
      </c>
      <c r="R67" s="64">
        <f>SUM(S67:T67)</f>
        <v>10811</v>
      </c>
      <c r="S67" s="65">
        <v>5444</v>
      </c>
      <c r="T67" s="66">
        <v>5367</v>
      </c>
      <c r="U67" s="221" t="s">
        <v>188</v>
      </c>
      <c r="V67" s="64">
        <f>SUM(W67:X67)</f>
        <v>8890</v>
      </c>
      <c r="W67" s="65">
        <v>4150</v>
      </c>
      <c r="X67" s="66">
        <v>4740</v>
      </c>
      <c r="Y67" s="224" t="s">
        <v>204</v>
      </c>
      <c r="Z67" s="64">
        <f>SUM(AA67:AB67)</f>
        <v>10302</v>
      </c>
      <c r="AA67" s="65">
        <v>4766</v>
      </c>
      <c r="AB67" s="65">
        <v>5536</v>
      </c>
      <c r="AC67" s="217"/>
    </row>
    <row r="68" spans="1:29" ht="19.5" customHeight="1">
      <c r="A68" s="109" t="s">
        <v>72</v>
      </c>
      <c r="B68" s="110"/>
      <c r="C68" s="73">
        <f>SUM(C69:C72)</f>
        <v>742</v>
      </c>
      <c r="D68" s="57">
        <f>SUM(D69:D72)</f>
        <v>458</v>
      </c>
      <c r="E68" s="58">
        <f>SUM(E69:E72)</f>
        <v>284</v>
      </c>
      <c r="F68" s="44"/>
      <c r="G68" s="45" t="s">
        <v>82</v>
      </c>
      <c r="H68" s="64">
        <f>SUM(I68:J68)</f>
        <v>114</v>
      </c>
      <c r="I68" s="65">
        <v>89</v>
      </c>
      <c r="J68" s="66">
        <v>25</v>
      </c>
      <c r="K68" s="44"/>
      <c r="L68" s="45" t="s">
        <v>83</v>
      </c>
      <c r="M68" s="64">
        <f>SUM(N68:O68)</f>
        <v>175</v>
      </c>
      <c r="N68" s="65">
        <v>126</v>
      </c>
      <c r="O68" s="65">
        <v>49</v>
      </c>
      <c r="Q68" s="221" t="s">
        <v>178</v>
      </c>
      <c r="R68" s="64">
        <f>SUM(S68:T68)</f>
        <v>3795</v>
      </c>
      <c r="S68" s="65">
        <v>1791</v>
      </c>
      <c r="T68" s="66">
        <v>2004</v>
      </c>
      <c r="U68" s="221" t="s">
        <v>189</v>
      </c>
      <c r="V68" s="64">
        <f>SUM(W68:X68)</f>
        <v>9255</v>
      </c>
      <c r="W68" s="65">
        <v>4413</v>
      </c>
      <c r="X68" s="66">
        <v>4842</v>
      </c>
      <c r="Y68" s="224" t="s">
        <v>205</v>
      </c>
      <c r="Z68" s="64">
        <f>SUM(AA68:AB68)</f>
        <v>3886</v>
      </c>
      <c r="AA68" s="65">
        <v>1801</v>
      </c>
      <c r="AB68" s="65">
        <v>2085</v>
      </c>
      <c r="AC68" s="217"/>
    </row>
    <row r="69" spans="1:29" ht="19.5" customHeight="1">
      <c r="A69" s="46"/>
      <c r="B69" s="40" t="s">
        <v>76</v>
      </c>
      <c r="C69" s="64">
        <f>SUM(D69:E69)</f>
        <v>348</v>
      </c>
      <c r="D69" s="65">
        <v>149</v>
      </c>
      <c r="E69" s="66">
        <v>199</v>
      </c>
      <c r="F69" s="44"/>
      <c r="G69" s="45" t="s">
        <v>85</v>
      </c>
      <c r="H69" s="64">
        <f>SUM(I69:J69)</f>
        <v>128</v>
      </c>
      <c r="I69" s="65">
        <v>103</v>
      </c>
      <c r="J69" s="66">
        <v>25</v>
      </c>
      <c r="K69" s="44"/>
      <c r="L69" s="45" t="s">
        <v>86</v>
      </c>
      <c r="M69" s="64">
        <f>SUM(N69:O69)</f>
        <v>197</v>
      </c>
      <c r="N69" s="65">
        <v>156</v>
      </c>
      <c r="O69" s="65">
        <v>41</v>
      </c>
      <c r="Q69" s="79" t="s">
        <v>44</v>
      </c>
      <c r="R69" s="73">
        <f>SUM(S69:T69)</f>
        <v>65784</v>
      </c>
      <c r="S69" s="57">
        <v>32244</v>
      </c>
      <c r="T69" s="58">
        <v>33540</v>
      </c>
      <c r="U69" s="221" t="s">
        <v>190</v>
      </c>
      <c r="V69" s="64">
        <f>SUM(W69:X69)</f>
        <v>9857</v>
      </c>
      <c r="W69" s="65">
        <v>4732</v>
      </c>
      <c r="X69" s="66">
        <v>5125</v>
      </c>
      <c r="Y69" s="79" t="s">
        <v>87</v>
      </c>
      <c r="Z69" s="73">
        <f>SUM(Z70)</f>
        <v>6930</v>
      </c>
      <c r="AA69" s="57">
        <f>SUM(AA70)</f>
        <v>3273</v>
      </c>
      <c r="AB69" s="57">
        <f>SUM(AB70)</f>
        <v>3657</v>
      </c>
      <c r="AC69" s="57"/>
    </row>
    <row r="70" spans="1:29" ht="19.5" customHeight="1">
      <c r="A70" s="46"/>
      <c r="B70" s="40" t="s">
        <v>78</v>
      </c>
      <c r="C70" s="64">
        <f>SUM(D70:E70)</f>
        <v>175</v>
      </c>
      <c r="D70" s="65">
        <v>135</v>
      </c>
      <c r="E70" s="66">
        <v>40</v>
      </c>
      <c r="F70" s="47"/>
      <c r="G70" s="45" t="s">
        <v>88</v>
      </c>
      <c r="H70" s="64">
        <f>SUM(I70:J70)</f>
        <v>251</v>
      </c>
      <c r="I70" s="65">
        <v>151</v>
      </c>
      <c r="J70" s="66">
        <v>100</v>
      </c>
      <c r="K70" s="47"/>
      <c r="L70" s="45" t="s">
        <v>89</v>
      </c>
      <c r="M70" s="64">
        <f>SUM(N70:O70)</f>
        <v>109</v>
      </c>
      <c r="N70" s="65">
        <v>90</v>
      </c>
      <c r="O70" s="65">
        <v>19</v>
      </c>
      <c r="Q70" s="221" t="s">
        <v>179</v>
      </c>
      <c r="R70" s="64">
        <f>SUM(S70:T70)</f>
        <v>10105</v>
      </c>
      <c r="S70" s="65">
        <v>4787</v>
      </c>
      <c r="T70" s="66">
        <v>5318</v>
      </c>
      <c r="U70" s="221" t="s">
        <v>191</v>
      </c>
      <c r="V70" s="64">
        <f>SUM(W70:X70)</f>
        <v>20269</v>
      </c>
      <c r="W70" s="65">
        <v>9752</v>
      </c>
      <c r="X70" s="66">
        <v>10517</v>
      </c>
      <c r="Y70" s="224" t="s">
        <v>206</v>
      </c>
      <c r="Z70" s="64">
        <f>SUM(AA70:AB70)</f>
        <v>6930</v>
      </c>
      <c r="AA70" s="65">
        <v>3273</v>
      </c>
      <c r="AB70" s="65">
        <v>3657</v>
      </c>
      <c r="AC70" s="217"/>
    </row>
    <row r="71" spans="1:29" ht="19.5" customHeight="1">
      <c r="A71" s="46"/>
      <c r="B71" s="40" t="s">
        <v>81</v>
      </c>
      <c r="C71" s="64">
        <f>SUM(D71:E71)</f>
        <v>132</v>
      </c>
      <c r="D71" s="65">
        <v>106</v>
      </c>
      <c r="E71" s="66">
        <v>26</v>
      </c>
      <c r="F71" s="111" t="s">
        <v>90</v>
      </c>
      <c r="G71" s="112"/>
      <c r="H71" s="73">
        <f>SUM(H72,M56:M58)</f>
        <v>798</v>
      </c>
      <c r="I71" s="57">
        <f>SUM(I72,N56:N58)</f>
        <v>528</v>
      </c>
      <c r="J71" s="58">
        <f>SUM(J72,O56:O58)</f>
        <v>270</v>
      </c>
      <c r="K71" s="111" t="s">
        <v>87</v>
      </c>
      <c r="L71" s="112"/>
      <c r="M71" s="73">
        <f>SUM(M72)</f>
        <v>127</v>
      </c>
      <c r="N71" s="57">
        <f>SUM(N72)</f>
        <v>94</v>
      </c>
      <c r="O71" s="57">
        <f>SUM(O72)</f>
        <v>33</v>
      </c>
      <c r="Q71" s="221" t="s">
        <v>180</v>
      </c>
      <c r="R71" s="64">
        <f>SUM(S71:T71)</f>
        <v>17004</v>
      </c>
      <c r="S71" s="65">
        <v>8251</v>
      </c>
      <c r="T71" s="66">
        <v>8753</v>
      </c>
      <c r="U71" s="79" t="s">
        <v>90</v>
      </c>
      <c r="V71" s="73">
        <f>SUM(V72,Z54:Z56)</f>
        <v>35318</v>
      </c>
      <c r="W71" s="57">
        <f>SUM(W72,AA54:AA56)</f>
        <v>16598</v>
      </c>
      <c r="X71" s="58">
        <f>SUM(X72,AB54:AB56)</f>
        <v>18720</v>
      </c>
      <c r="Y71" s="79" t="s">
        <v>168</v>
      </c>
      <c r="Z71" s="73">
        <f>SUM(V61:V65,V71,Z57,Z64,Z69)</f>
        <v>280188</v>
      </c>
      <c r="AA71" s="57">
        <f>SUM(W61:W65,W71,AA57,AA64,AA69)</f>
        <v>132061</v>
      </c>
      <c r="AB71" s="57">
        <f>SUM(X61:X65,X71,AB57,AB64,AB69)</f>
        <v>148127</v>
      </c>
      <c r="AC71" s="216"/>
    </row>
    <row r="72" spans="1:29" ht="19.5" customHeight="1">
      <c r="A72" s="48"/>
      <c r="B72" s="41" t="s">
        <v>84</v>
      </c>
      <c r="C72" s="67">
        <f>SUM(D72:E72)</f>
        <v>87</v>
      </c>
      <c r="D72" s="68">
        <v>68</v>
      </c>
      <c r="E72" s="69">
        <v>19</v>
      </c>
      <c r="F72" s="49"/>
      <c r="G72" s="50" t="s">
        <v>91</v>
      </c>
      <c r="H72" s="67">
        <f>SUM(I72:J72)</f>
        <v>249</v>
      </c>
      <c r="I72" s="68">
        <v>144</v>
      </c>
      <c r="J72" s="69">
        <v>105</v>
      </c>
      <c r="K72" s="49"/>
      <c r="L72" s="50" t="s">
        <v>92</v>
      </c>
      <c r="M72" s="67">
        <f>SUM(N72:O72)</f>
        <v>127</v>
      </c>
      <c r="N72" s="68">
        <v>94</v>
      </c>
      <c r="O72" s="68">
        <v>33</v>
      </c>
      <c r="Q72" s="222" t="s">
        <v>181</v>
      </c>
      <c r="R72" s="67">
        <f>SUM(S72:T72)</f>
        <v>32207</v>
      </c>
      <c r="S72" s="68">
        <v>16182</v>
      </c>
      <c r="T72" s="69">
        <v>16025</v>
      </c>
      <c r="U72" s="222" t="s">
        <v>192</v>
      </c>
      <c r="V72" s="67">
        <f>SUM(W72:X72)</f>
        <v>9053</v>
      </c>
      <c r="W72" s="68">
        <v>4188</v>
      </c>
      <c r="X72" s="69">
        <v>4865</v>
      </c>
      <c r="Y72" s="210"/>
      <c r="Z72" s="209"/>
      <c r="AA72" s="80"/>
      <c r="AB72" s="80"/>
      <c r="AC72" s="17"/>
    </row>
    <row r="73" spans="1:32" ht="19.5" customHeight="1">
      <c r="A73" s="13" t="s">
        <v>108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Q73" s="19" t="s">
        <v>144</v>
      </c>
      <c r="R73" s="13"/>
      <c r="S73" s="13"/>
      <c r="T73" s="13"/>
      <c r="U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</sheetData>
  <sheetProtection/>
  <mergeCells count="129">
    <mergeCell ref="Q51:AB51"/>
    <mergeCell ref="A3:AB3"/>
    <mergeCell ref="Y31:Y32"/>
    <mergeCell ref="U31:U32"/>
    <mergeCell ref="Q29:AB29"/>
    <mergeCell ref="X31:X32"/>
    <mergeCell ref="Z31:Z32"/>
    <mergeCell ref="AA31:AA32"/>
    <mergeCell ref="AB31:AB32"/>
    <mergeCell ref="Q31:Q32"/>
    <mergeCell ref="V31:V32"/>
    <mergeCell ref="W31:W32"/>
    <mergeCell ref="R31:R32"/>
    <mergeCell ref="S31:S32"/>
    <mergeCell ref="T31:T32"/>
    <mergeCell ref="Q28:AB28"/>
    <mergeCell ref="T18:T19"/>
    <mergeCell ref="AA18:AA19"/>
    <mergeCell ref="U18:U19"/>
    <mergeCell ref="V18:V19"/>
    <mergeCell ref="W18:W19"/>
    <mergeCell ref="X18:X19"/>
    <mergeCell ref="Y18:Y19"/>
    <mergeCell ref="Z18:Z19"/>
    <mergeCell ref="R18:R19"/>
    <mergeCell ref="Q8:Q9"/>
    <mergeCell ref="Y8:AA8"/>
    <mergeCell ref="Q5:AA5"/>
    <mergeCell ref="Q6:AA6"/>
    <mergeCell ref="R8:R9"/>
    <mergeCell ref="S8:U8"/>
    <mergeCell ref="V8:X8"/>
    <mergeCell ref="Q18:Q19"/>
    <mergeCell ref="S18:S19"/>
    <mergeCell ref="F41:G41"/>
    <mergeCell ref="F42:G42"/>
    <mergeCell ref="F43:G43"/>
    <mergeCell ref="F44:G44"/>
    <mergeCell ref="F45:G45"/>
    <mergeCell ref="A15:I15"/>
    <mergeCell ref="A16:I1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M54:M55"/>
    <mergeCell ref="A56:B56"/>
    <mergeCell ref="A54:B55"/>
    <mergeCell ref="F54:G55"/>
    <mergeCell ref="C54:C55"/>
    <mergeCell ref="F8:G8"/>
    <mergeCell ref="F9:G9"/>
    <mergeCell ref="F10:G10"/>
    <mergeCell ref="F11:G11"/>
    <mergeCell ref="I18:I19"/>
    <mergeCell ref="A51:O51"/>
    <mergeCell ref="A61:B61"/>
    <mergeCell ref="A62:B62"/>
    <mergeCell ref="A64:B64"/>
    <mergeCell ref="A65:B65"/>
    <mergeCell ref="N54:N55"/>
    <mergeCell ref="O54:O55"/>
    <mergeCell ref="I54:I55"/>
    <mergeCell ref="J54:J55"/>
    <mergeCell ref="A52:O52"/>
    <mergeCell ref="A58:B58"/>
    <mergeCell ref="A68:B68"/>
    <mergeCell ref="A59:B59"/>
    <mergeCell ref="A60:B60"/>
    <mergeCell ref="A66:B66"/>
    <mergeCell ref="A63:B63"/>
    <mergeCell ref="D54:D55"/>
    <mergeCell ref="K54:L55"/>
    <mergeCell ref="F71:G71"/>
    <mergeCell ref="K59:L59"/>
    <mergeCell ref="K66:L66"/>
    <mergeCell ref="K71:L71"/>
    <mergeCell ref="F65:G65"/>
    <mergeCell ref="E54:E55"/>
    <mergeCell ref="F56:G56"/>
    <mergeCell ref="H54:H55"/>
    <mergeCell ref="A8:B8"/>
    <mergeCell ref="A9:B9"/>
    <mergeCell ref="A10:B10"/>
    <mergeCell ref="A11:B11"/>
    <mergeCell ref="A5:J5"/>
    <mergeCell ref="A6:J6"/>
    <mergeCell ref="E18:G18"/>
    <mergeCell ref="A46:B47"/>
    <mergeCell ref="C46:C47"/>
    <mergeCell ref="D46:D47"/>
    <mergeCell ref="E46:E47"/>
    <mergeCell ref="F46:F47"/>
    <mergeCell ref="H46:H47"/>
    <mergeCell ref="H18:H19"/>
    <mergeCell ref="A20:B20"/>
    <mergeCell ref="A22:B22"/>
    <mergeCell ref="F19:G19"/>
    <mergeCell ref="F20:G20"/>
    <mergeCell ref="F22:G22"/>
    <mergeCell ref="A45:B45"/>
    <mergeCell ref="A48:B48"/>
    <mergeCell ref="A35:B35"/>
    <mergeCell ref="D18:D19"/>
    <mergeCell ref="A40:B40"/>
    <mergeCell ref="A41:B41"/>
    <mergeCell ref="A39:B39"/>
    <mergeCell ref="C18:C19"/>
    <mergeCell ref="A18:B19"/>
    <mergeCell ref="A42:B42"/>
    <mergeCell ref="A43:B43"/>
    <mergeCell ref="A44:B44"/>
    <mergeCell ref="A36:B36"/>
    <mergeCell ref="A37:B37"/>
    <mergeCell ref="A38:B3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2013-05-16T05:15:35Z</cp:lastPrinted>
  <dcterms:created xsi:type="dcterms:W3CDTF">1998-01-17T13:25:31Z</dcterms:created>
  <dcterms:modified xsi:type="dcterms:W3CDTF">2013-05-16T05:15:49Z</dcterms:modified>
  <cp:category/>
  <cp:version/>
  <cp:contentType/>
  <cp:contentStatus/>
</cp:coreProperties>
</file>