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50" activeTab="12"/>
  </bookViews>
  <sheets>
    <sheet name="204" sheetId="1" r:id="rId1"/>
    <sheet name="206" sheetId="2" r:id="rId2"/>
    <sheet name="208" sheetId="3" r:id="rId3"/>
    <sheet name="210" sheetId="4" r:id="rId4"/>
    <sheet name="212" sheetId="5" r:id="rId5"/>
    <sheet name="214" sheetId="6" r:id="rId6"/>
    <sheet name="216" sheetId="7" r:id="rId7"/>
    <sheet name="218" sheetId="8" r:id="rId8"/>
    <sheet name="220" sheetId="9" r:id="rId9"/>
    <sheet name="222" sheetId="10" r:id="rId10"/>
    <sheet name="224" sheetId="11" r:id="rId11"/>
    <sheet name="226" sheetId="12" r:id="rId12"/>
    <sheet name="228" sheetId="13" r:id="rId13"/>
  </sheets>
  <definedNames>
    <definedName name="_xlnm.Print_Area" localSheetId="0">'204'!$A$1:$AP$61</definedName>
    <definedName name="_xlnm.Print_Area" localSheetId="1">'206'!$A$1:$AA$74</definedName>
    <definedName name="_xlnm.Print_Area" localSheetId="2">'208'!$A$1:$AM$77</definedName>
    <definedName name="_xlnm.Print_Area" localSheetId="3">'210'!$A$1:$AL$85</definedName>
    <definedName name="_xlnm.Print_Area" localSheetId="4">'212'!$A$1:$AD$81</definedName>
    <definedName name="_xlnm.Print_Area" localSheetId="5">'214'!$A$1:$AD$52</definedName>
    <definedName name="_xlnm.Print_Area" localSheetId="6">'216'!$A$1:$AB$57</definedName>
    <definedName name="_xlnm.Print_Area" localSheetId="7">'218'!$A$1:$AT$65</definedName>
    <definedName name="_xlnm.Print_Area" localSheetId="8">'220'!$A$1:$AL$54</definedName>
    <definedName name="_xlnm.Print_Area" localSheetId="9">'222'!$A$1:$R$57</definedName>
    <definedName name="_xlnm.Print_Area" localSheetId="10">'224'!$A$1:$P$69</definedName>
    <definedName name="_xlnm.Print_Area" localSheetId="11">'226'!$A$1:$V$64</definedName>
    <definedName name="_xlnm.Print_Area" localSheetId="12">'228'!$A$1:$Y$72</definedName>
  </definedNames>
  <calcPr fullCalcOnLoad="1"/>
</workbook>
</file>

<file path=xl/sharedStrings.xml><?xml version="1.0" encoding="utf-8"?>
<sst xmlns="http://schemas.openxmlformats.org/spreadsheetml/2006/main" count="5218" uniqueCount="885">
  <si>
    <t>園児・児童・生徒・学生数</t>
  </si>
  <si>
    <t>教　　　　　員　　　　　数</t>
  </si>
  <si>
    <t>計</t>
  </si>
  <si>
    <t>男</t>
  </si>
  <si>
    <t>女</t>
  </si>
  <si>
    <t>本　務　者</t>
  </si>
  <si>
    <t>兼　務　者</t>
  </si>
  <si>
    <t>公立</t>
  </si>
  <si>
    <t>私立</t>
  </si>
  <si>
    <t>国立</t>
  </si>
  <si>
    <t>幼 稚 園</t>
  </si>
  <si>
    <t>小 学 校</t>
  </si>
  <si>
    <t>―</t>
  </si>
  <si>
    <t>中 学 校</t>
  </si>
  <si>
    <t>高等学校</t>
  </si>
  <si>
    <t>短期大学</t>
  </si>
  <si>
    <t>大　　学</t>
  </si>
  <si>
    <t>専修学校</t>
  </si>
  <si>
    <t>各種学校</t>
  </si>
  <si>
    <t>ろう学校</t>
  </si>
  <si>
    <t>養護学校</t>
  </si>
  <si>
    <t>学　 校 　種 　別　　　　　　　設　 置　 者　 別</t>
  </si>
  <si>
    <r>
      <t>学級・学部   　　・学科・  　　　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</si>
  <si>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―</t>
  </si>
  <si>
    <t>資料　石川県統計課「学校基本調査」、当該学校（文部省「学校基本調査報告書」）</t>
  </si>
  <si>
    <t>国立</t>
  </si>
  <si>
    <t>盲学校</t>
  </si>
  <si>
    <t>公立</t>
  </si>
  <si>
    <t>工業高等　　　　専門学校</t>
  </si>
  <si>
    <t>１１２　学　校　種　別　設　置　者　別　学　校　数　（平成11年５月１日現在）</t>
  </si>
  <si>
    <t>学 校 数</t>
  </si>
  <si>
    <r>
      <t>2</t>
    </r>
    <r>
      <rPr>
        <sz val="12"/>
        <rFont val="ＭＳ 明朝"/>
        <family val="1"/>
      </rPr>
      <t>04  教育及び文化</t>
    </r>
  </si>
  <si>
    <t>資料　石川県統計課「学校基本調査」</t>
  </si>
  <si>
    <t>　２　国立計、公立計、私立計の就園率はそれぞれの幼稚園修了者が小学校１年生（全県）に占める割合である。</t>
  </si>
  <si>
    <t>注１　就園率とは、小学校１年生に対する修了者の割合である。</t>
  </si>
  <si>
    <t>鹿島町</t>
  </si>
  <si>
    <t>内灘町</t>
  </si>
  <si>
    <t>七塚町</t>
  </si>
  <si>
    <t>野々市町</t>
  </si>
  <si>
    <t>鶴来町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</si>
  <si>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</si>
  <si>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</si>
  <si>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</si>
  <si>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</si>
  <si>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</si>
  <si>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</si>
  <si>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</si>
  <si>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</si>
  <si>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私立計</t>
  </si>
  <si>
    <t>内浦町</t>
  </si>
  <si>
    <t>穴水町</t>
  </si>
  <si>
    <t>津幡町</t>
  </si>
  <si>
    <t>美川町</t>
  </si>
  <si>
    <t>山中町</t>
  </si>
  <si>
    <t>七尾市</t>
  </si>
  <si>
    <t>公立計</t>
  </si>
  <si>
    <t>国立計</t>
  </si>
  <si>
    <t>11</t>
  </si>
  <si>
    <t>10</t>
  </si>
  <si>
    <t>９</t>
  </si>
  <si>
    <t>８</t>
  </si>
  <si>
    <t>平成７年度</t>
  </si>
  <si>
    <t>女</t>
  </si>
  <si>
    <t>男</t>
  </si>
  <si>
    <t>計</t>
  </si>
  <si>
    <t>分園</t>
  </si>
  <si>
    <t>本園</t>
  </si>
  <si>
    <t>兼　務　者</t>
  </si>
  <si>
    <t>本　務　者</t>
  </si>
  <si>
    <t>教　　　員　　　数</t>
  </si>
  <si>
    <t>就園率</t>
  </si>
  <si>
    <r>
      <t>修 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</si>
  <si>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園　 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数</t>
    </r>
  </si>
  <si>
    <t>学級数</t>
  </si>
  <si>
    <t>園　　　数</t>
  </si>
  <si>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　　　　　及　び　　　　　市町別</t>
    </r>
  </si>
  <si>
    <t>（単位：園、学級、人、％）</t>
  </si>
  <si>
    <t>１１３　　　　幼　　　　　　稚　　　　　　園（各年度５月１日現在）</t>
  </si>
  <si>
    <r>
      <t>職　 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数　　　　　　（本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者）</t>
    </r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</si>
  <si>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学級数０の学校は休校中の学校である。</t>
    </r>
  </si>
  <si>
    <t>４３以上</t>
  </si>
  <si>
    <t>３７　～　４２</t>
  </si>
  <si>
    <t>３１　～　３６</t>
  </si>
  <si>
    <t>２５　～　３０</t>
  </si>
  <si>
    <t>１９　～　２４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</si>
  <si>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</si>
  <si>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</si>
  <si>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</si>
  <si>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</si>
  <si>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</si>
  <si>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</si>
  <si>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</si>
  <si>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</si>
  <si>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</si>
  <si>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</si>
  <si>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</si>
  <si>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</si>
  <si>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</si>
  <si>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</si>
  <si>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</si>
  <si>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</si>
  <si>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</si>
  <si>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</si>
  <si>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０</t>
  </si>
  <si>
    <t>総数</t>
  </si>
  <si>
    <r>
      <t>（１）　学　　級　　数　　別　　小　　中　　学　　校　　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年５月１日現在）</t>
    </r>
  </si>
  <si>
    <t>１１４　　規　模　別　小　中　学　校　数</t>
  </si>
  <si>
    <t>学校種別</t>
  </si>
  <si>
    <r>
      <t>小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</si>
  <si>
    <r>
      <t>中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</si>
  <si>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児童、生徒数０の学校は休校中の学校である。</t>
    </r>
  </si>
  <si>
    <t>―</t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</si>
  <si>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000～</t>
    </r>
    <r>
      <rPr>
        <sz val="12"/>
        <rFont val="ＭＳ 明朝"/>
        <family val="1"/>
      </rPr>
      <t>1,099</t>
    </r>
  </si>
  <si>
    <r>
      <t>900　～　</t>
    </r>
    <r>
      <rPr>
        <sz val="12"/>
        <rFont val="ＭＳ 明朝"/>
        <family val="1"/>
      </rPr>
      <t>999</t>
    </r>
  </si>
  <si>
    <r>
      <t>800　～　</t>
    </r>
    <r>
      <rPr>
        <sz val="12"/>
        <rFont val="ＭＳ 明朝"/>
        <family val="1"/>
      </rPr>
      <t>899</t>
    </r>
  </si>
  <si>
    <r>
      <t>700　～　</t>
    </r>
    <r>
      <rPr>
        <sz val="12"/>
        <rFont val="ＭＳ 明朝"/>
        <family val="1"/>
      </rPr>
      <t>799</t>
    </r>
  </si>
  <si>
    <r>
      <t>600　～　</t>
    </r>
    <r>
      <rPr>
        <sz val="12"/>
        <rFont val="ＭＳ 明朝"/>
        <family val="1"/>
      </rPr>
      <t>699</t>
    </r>
  </si>
  <si>
    <r>
      <t>500　～　</t>
    </r>
    <r>
      <rPr>
        <sz val="12"/>
        <rFont val="ＭＳ 明朝"/>
        <family val="1"/>
      </rPr>
      <t>599</t>
    </r>
  </si>
  <si>
    <r>
      <t>400　～　</t>
    </r>
    <r>
      <rPr>
        <sz val="12"/>
        <rFont val="ＭＳ 明朝"/>
        <family val="1"/>
      </rPr>
      <t>499</t>
    </r>
  </si>
  <si>
    <r>
      <t>300　～　</t>
    </r>
    <r>
      <rPr>
        <sz val="12"/>
        <rFont val="ＭＳ 明朝"/>
        <family val="1"/>
      </rPr>
      <t>399</t>
    </r>
  </si>
  <si>
    <r>
      <t>250　～　</t>
    </r>
    <r>
      <rPr>
        <sz val="12"/>
        <rFont val="ＭＳ 明朝"/>
        <family val="1"/>
      </rPr>
      <t>299</t>
    </r>
  </si>
  <si>
    <r>
      <t>200　～　</t>
    </r>
    <r>
      <rPr>
        <sz val="12"/>
        <rFont val="ＭＳ 明朝"/>
        <family val="1"/>
      </rPr>
      <t>249</t>
    </r>
  </si>
  <si>
    <r>
      <t>150　～　</t>
    </r>
    <r>
      <rPr>
        <sz val="12"/>
        <rFont val="ＭＳ 明朝"/>
        <family val="1"/>
      </rPr>
      <t>199</t>
    </r>
  </si>
  <si>
    <r>
      <t>100　～　</t>
    </r>
    <r>
      <rPr>
        <sz val="12"/>
        <rFont val="ＭＳ 明朝"/>
        <family val="1"/>
      </rPr>
      <t>149</t>
    </r>
  </si>
  <si>
    <t>０</t>
  </si>
  <si>
    <t>総数</t>
  </si>
  <si>
    <r>
      <t>（２）　児 　童　、　生　 徒　 数　 別　 小　 中　 学　 校　 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年５月１日現在）</t>
    </r>
  </si>
  <si>
    <t>１１４　　規　模　別　小　中　学　校　数（つづき）</t>
  </si>
  <si>
    <r>
      <t>５０～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９９</t>
    </r>
  </si>
  <si>
    <t>１人～　４９</t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</si>
  <si>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100～　</t>
    </r>
    <r>
      <rPr>
        <sz val="12"/>
        <rFont val="ＭＳ 明朝"/>
        <family val="1"/>
      </rPr>
      <t>1,199</t>
    </r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</si>
  <si>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200～　</t>
    </r>
    <r>
      <rPr>
        <sz val="12"/>
        <rFont val="ＭＳ 明朝"/>
        <family val="1"/>
      </rPr>
      <t>1,299</t>
    </r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</si>
  <si>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300～　</t>
    </r>
    <r>
      <rPr>
        <sz val="12"/>
        <rFont val="ＭＳ 明朝"/>
        <family val="1"/>
      </rPr>
      <t>1,399</t>
    </r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</si>
  <si>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400～　</t>
    </r>
    <r>
      <rPr>
        <sz val="12"/>
        <rFont val="ＭＳ 明朝"/>
        <family val="1"/>
      </rPr>
      <t>1,499</t>
    </r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</si>
  <si>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500～　</t>
    </r>
    <r>
      <rPr>
        <sz val="12"/>
        <rFont val="ＭＳ 明朝"/>
        <family val="1"/>
      </rPr>
      <t>1,999</t>
    </r>
  </si>
  <si>
    <r>
      <t xml:space="preserve">2,000   </t>
    </r>
    <r>
      <rPr>
        <sz val="12"/>
        <rFont val="ＭＳ 明朝"/>
        <family val="1"/>
      </rPr>
      <t>　以上</t>
    </r>
  </si>
  <si>
    <r>
      <t>教育及び文化　2</t>
    </r>
    <r>
      <rPr>
        <sz val="12"/>
        <rFont val="ＭＳ 明朝"/>
        <family val="1"/>
      </rPr>
      <t>05</t>
    </r>
  </si>
  <si>
    <t>１９　　　教　　　　　育　　　　　及　　　　　び　　　　　文　　　　　化</t>
  </si>
  <si>
    <t>206  教育及び文化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</si>
  <si>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</si>
  <si>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</si>
  <si>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</si>
  <si>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</si>
  <si>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</si>
  <si>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</si>
  <si>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</si>
  <si>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</si>
  <si>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</si>
  <si>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</si>
  <si>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</si>
  <si>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</si>
  <si>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</si>
  <si>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</si>
  <si>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</si>
  <si>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</si>
  <si>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</si>
  <si>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</si>
  <si>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</si>
  <si>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</si>
  <si>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</si>
  <si>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</si>
  <si>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</si>
  <si>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</si>
  <si>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</si>
  <si>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</si>
  <si>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</si>
  <si>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</si>
  <si>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</si>
  <si>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</si>
  <si>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</si>
  <si>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</si>
  <si>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</si>
  <si>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</si>
  <si>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</si>
  <si>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</si>
  <si>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</si>
  <si>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</si>
  <si>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</si>
  <si>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</si>
  <si>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</si>
  <si>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</si>
  <si>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</si>
  <si>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</si>
  <si>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</si>
  <si>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</si>
  <si>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</si>
  <si>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金沢市</t>
  </si>
  <si>
    <t>私立計</t>
  </si>
  <si>
    <t>公立計</t>
  </si>
  <si>
    <t>国立計</t>
  </si>
  <si>
    <t>分　校</t>
  </si>
  <si>
    <t>本　校</t>
  </si>
  <si>
    <t>６　　学　　年</t>
  </si>
  <si>
    <t>５　　学　　年</t>
  </si>
  <si>
    <t>４　　学　　年</t>
  </si>
  <si>
    <t>３　　学　　年</t>
  </si>
  <si>
    <t>２　　学　　年</t>
  </si>
  <si>
    <t>１　　学　　年</t>
  </si>
  <si>
    <t>合　　　　　計</t>
  </si>
  <si>
    <t>学級数</t>
  </si>
  <si>
    <t>学　　　校　　　数</t>
  </si>
  <si>
    <t>年度及び　　　　市町村別</t>
  </si>
  <si>
    <t>（単位：校、学級、人）</t>
  </si>
  <si>
    <r>
      <t>（１）市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 校 数 、学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</si>
  <si>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１１５　　　　小　　　　　　　　　　　学　　　　　　　　　　　　校　</t>
  </si>
  <si>
    <t>教育及び文化　207</t>
  </si>
  <si>
    <t>208  教育及び文化</t>
  </si>
  <si>
    <t>私立</t>
  </si>
  <si>
    <t>公立</t>
  </si>
  <si>
    <t>国立</t>
  </si>
  <si>
    <t>市町村別</t>
  </si>
  <si>
    <r>
      <t>兼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</si>
  <si>
    <t>講　師</t>
  </si>
  <si>
    <t>養護教諭　　　　　助 教 諭</t>
  </si>
  <si>
    <r>
      <t>教 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　　　　　　　　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教</t>
    </r>
    <r>
      <rPr>
        <sz val="12"/>
        <rFont val="ＭＳ 明朝"/>
        <family val="1"/>
      </rPr>
      <t xml:space="preserve"> 諭</t>
    </r>
  </si>
  <si>
    <t>教　頭</t>
  </si>
  <si>
    <t>校　長</t>
  </si>
  <si>
    <t>合　　　　計</t>
  </si>
  <si>
    <t>本　　　　　　　　　　　　務　　　　　　　　　　　　者</t>
  </si>
  <si>
    <t>年度及び</t>
  </si>
  <si>
    <t>職　　員　　数　　　　　　　　（本　務　者）</t>
  </si>
  <si>
    <t>教　　　　　　　　　　　　　　員　　　　　　　　　　　　　　数</t>
  </si>
  <si>
    <t>（単位：人）</t>
  </si>
  <si>
    <t>（２）  市　町　村　別　教　員　数　及　び　職　員　数（各年度５月１日現在）</t>
  </si>
  <si>
    <t>１１５　　　小　　　　　　学　　　　　　校　（つ　づ　き）</t>
  </si>
  <si>
    <t>分 校</t>
  </si>
  <si>
    <t>本 校</t>
  </si>
  <si>
    <t>３　学　年</t>
  </si>
  <si>
    <t>２　学　年</t>
  </si>
  <si>
    <t>１　学　年</t>
  </si>
  <si>
    <t>合　　　計</t>
  </si>
  <si>
    <t>学　　校　　数</t>
  </si>
  <si>
    <t>年度及び　市町村別</t>
  </si>
  <si>
    <t>（単位：校、学級、人）</t>
  </si>
  <si>
    <r>
      <t>（１） 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、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</si>
  <si>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１１６　　　中　　　　　　　　　　　学　　　　　　　　　　　校　</t>
  </si>
  <si>
    <t>教育及び文化　209</t>
  </si>
  <si>
    <t>210  教育及び文化</t>
  </si>
  <si>
    <t>助教諭</t>
  </si>
  <si>
    <t>助　教　諭</t>
  </si>
  <si>
    <t>（本　務　者）</t>
  </si>
  <si>
    <t>講　　　師</t>
  </si>
  <si>
    <t>養護教諭</t>
  </si>
  <si>
    <t>教　諭　・</t>
  </si>
  <si>
    <t>教　　　頭</t>
  </si>
  <si>
    <t>校　　　長</t>
  </si>
  <si>
    <t>本　　　　　　　務　　　　　　　者</t>
  </si>
  <si>
    <t>職　　員　　数</t>
  </si>
  <si>
    <t>教　　　　　　　　　　　　　員　　　　　　　　　　　　　数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</si>
  <si>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</si>
  <si>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（２）  市　町　村　別　教  員  数  及  び  職  員  数（各年度５月１日現在）</t>
  </si>
  <si>
    <t>１１６　　　中　　　　　　学　　　　　　校　（つ　づ　き）</t>
  </si>
  <si>
    <t>１１７　　　高　   　　　　等　　   　　　学　　　   　　校</t>
  </si>
  <si>
    <r>
      <t>（１）　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</si>
  <si>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（単位：校、人）</t>
  </si>
  <si>
    <t>年 度 及 び　 　市 町 村 別</t>
  </si>
  <si>
    <t>学 校 数</t>
  </si>
  <si>
    <t>教　　　　　  　　　　員　　　  　　　　　　数</t>
  </si>
  <si>
    <t>職 員 数（本務者）</t>
  </si>
  <si>
    <t>合　　　  　計</t>
  </si>
  <si>
    <t>本　 　務　 　者</t>
  </si>
  <si>
    <t>兼　 　務 　　者</t>
  </si>
  <si>
    <t>公立全日制計</t>
  </si>
  <si>
    <t>公立定時制計</t>
  </si>
  <si>
    <r>
      <t>注　　(</t>
    </r>
    <r>
      <rPr>
        <sz val="12"/>
        <rFont val="ＭＳ 明朝"/>
        <family val="1"/>
      </rPr>
      <t xml:space="preserve">  )は内数で、併置校を再掲したものである。</t>
    </r>
  </si>
  <si>
    <t>教育及び文化　211</t>
  </si>
  <si>
    <t>212  教育及び文化</t>
  </si>
  <si>
    <t>１１７　　　高　　　　　　等　　　　　　学　　　　　　校　（つ　づ　き）</t>
  </si>
  <si>
    <t>（２）　市　　町　  村　　別　　学　　年　　別　　生　　徒　　数　（各年度５月１日現在）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</si>
  <si>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市 町 村 別</t>
    </r>
  </si>
  <si>
    <t>合　　　　　　計</t>
  </si>
  <si>
    <t>全　　　　　　　　　　　　　日　　　　　　　　　　　　　制</t>
  </si>
  <si>
    <t>定　　　　　　　　　　　　　　　　　時　　　　　　　　　　　　　　　　　制</t>
  </si>
  <si>
    <t>１ 学 年</t>
  </si>
  <si>
    <t>２ 学 年</t>
  </si>
  <si>
    <t>３ 学 年</t>
  </si>
  <si>
    <t>専 攻 科</t>
  </si>
  <si>
    <t>４ 学 年</t>
  </si>
  <si>
    <t>平成８年度新設</t>
  </si>
  <si>
    <t>国立</t>
  </si>
  <si>
    <t>公立</t>
  </si>
  <si>
    <t>江沼郡</t>
  </si>
  <si>
    <t>根上町</t>
  </si>
  <si>
    <t>寺井町</t>
  </si>
  <si>
    <t>辰口町</t>
  </si>
  <si>
    <t>川北町</t>
  </si>
  <si>
    <t>河内村</t>
  </si>
  <si>
    <t>吉野谷村</t>
  </si>
  <si>
    <t>鳥越村</t>
  </si>
  <si>
    <t>尾口村</t>
  </si>
  <si>
    <t>白峰村</t>
  </si>
  <si>
    <t>高松町</t>
  </si>
  <si>
    <t>宇ノ気町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</si>
  <si>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</si>
  <si>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</si>
  <si>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</si>
  <si>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</si>
  <si>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</si>
  <si>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</si>
  <si>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</si>
  <si>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能登島町</t>
  </si>
  <si>
    <t>鹿西町</t>
  </si>
  <si>
    <t>門前町</t>
  </si>
  <si>
    <t>能都町</t>
  </si>
  <si>
    <t>柳田村</t>
  </si>
  <si>
    <t>私立</t>
  </si>
  <si>
    <t>教育及び文化　213</t>
  </si>
  <si>
    <t>214  教育及び文化</t>
  </si>
  <si>
    <t>１１８　盲　　　　学　　　　校　</t>
  </si>
  <si>
    <t>（１）教員数、職員数及び学級数（各年度５月１日現在）</t>
  </si>
  <si>
    <t>（単位：人、学級）</t>
  </si>
  <si>
    <t>年　　度</t>
  </si>
  <si>
    <t>教　員　数</t>
  </si>
  <si>
    <t>職　員　数</t>
  </si>
  <si>
    <t>学　級　数</t>
  </si>
  <si>
    <t>小学部</t>
  </si>
  <si>
    <t>中学部</t>
  </si>
  <si>
    <t>高等部</t>
  </si>
  <si>
    <t>注　  教員数には兼務者を含む。</t>
  </si>
  <si>
    <t>１１８　盲　　　学　　　校（つづき）　</t>
  </si>
  <si>
    <t>（２）児　童・生　徒　数（各年度５月１日現在）</t>
  </si>
  <si>
    <t>総　　　　数</t>
  </si>
  <si>
    <t>小  学  部</t>
  </si>
  <si>
    <t>中  学  部</t>
  </si>
  <si>
    <t>高　    　等　    　部</t>
  </si>
  <si>
    <t>本　科</t>
  </si>
  <si>
    <t>専攻科</t>
  </si>
  <si>
    <t>別　科</t>
  </si>
  <si>
    <t>１１９　ろ　　う　　学　　校　</t>
  </si>
  <si>
    <t>教　　員 　数</t>
  </si>
  <si>
    <t>職　　員　　数</t>
  </si>
  <si>
    <t>学　　　級　　　数</t>
  </si>
  <si>
    <t>幼稚部</t>
  </si>
  <si>
    <t>８</t>
  </si>
  <si>
    <t>９</t>
  </si>
  <si>
    <t>10</t>
  </si>
  <si>
    <t>11</t>
  </si>
  <si>
    <t>注　  教員数には兼務者を含む。</t>
  </si>
  <si>
    <t>１１９　　ろ　　　う　　　学　　　校（つづき）　</t>
  </si>
  <si>
    <t>（２）　幼  　児 ・ 児　  童 ・ 生 　 徒　  数（各年度５月１日現在）</t>
  </si>
  <si>
    <t>年   度</t>
  </si>
  <si>
    <t>総　　　　数</t>
  </si>
  <si>
    <t>幼　稚　部</t>
  </si>
  <si>
    <t>小　学　部</t>
  </si>
  <si>
    <t>中　学　部</t>
  </si>
  <si>
    <t>高　等　部</t>
  </si>
  <si>
    <t>１２０　　養　　　護　　　学　　　校</t>
  </si>
  <si>
    <t>（１）　教　員　数 、 職　員　数　及　び　学　級　数（各年度５月１日現在）</t>
  </si>
  <si>
    <t>学　  　級　  　数</t>
  </si>
  <si>
    <t>１２０　養　　護　　学　　校（つづき）</t>
  </si>
  <si>
    <t>（２）　幼 児・児 童・生 徒 数（各年度５月１日現在）</t>
  </si>
  <si>
    <t>(単位：人）</t>
  </si>
  <si>
    <t>総　　　　数</t>
  </si>
  <si>
    <t>小 学 部</t>
  </si>
  <si>
    <t>中 学 部</t>
  </si>
  <si>
    <t>高 等 部</t>
  </si>
  <si>
    <t>１２１　　専　　修　　学　　校</t>
  </si>
  <si>
    <t>（１）　学　校　数　及　び　学　科　数（平成11年５月１日現在）</t>
  </si>
  <si>
    <t>（単位：校、学科）</t>
  </si>
  <si>
    <t>設  置  者  別</t>
  </si>
  <si>
    <t>学　　　　　　　　科　　　　　　　　数</t>
  </si>
  <si>
    <t>学校数</t>
  </si>
  <si>
    <t>総　　　数</t>
  </si>
  <si>
    <t>高等課程</t>
  </si>
  <si>
    <t>専門課程</t>
  </si>
  <si>
    <t>一般課程</t>
  </si>
  <si>
    <t>昼 間</t>
  </si>
  <si>
    <t>その他</t>
  </si>
  <si>
    <t>総　　　　　数</t>
  </si>
  <si>
    <t>国　　　　　立</t>
  </si>
  <si>
    <t>公　　　　　立</t>
  </si>
  <si>
    <t>私　　　　　立</t>
  </si>
  <si>
    <t>学 校 法 人</t>
  </si>
  <si>
    <t>準学校法人</t>
  </si>
  <si>
    <t>財 団 法 人</t>
  </si>
  <si>
    <t>社 団 法 人</t>
  </si>
  <si>
    <t>その他の法人</t>
  </si>
  <si>
    <t>個       人</t>
  </si>
  <si>
    <t>教育及び文化　215</t>
  </si>
  <si>
    <r>
      <t>年 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</si>
  <si>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</si>
  <si>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 xml:space="preserve">年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</si>
  <si>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216  教育及び文化</t>
  </si>
  <si>
    <t>１２１　専　　修　　学　　校（つづき）</t>
  </si>
  <si>
    <r>
      <t>（２）生 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年５月１日現在）</t>
    </r>
  </si>
  <si>
    <t>ア  　専 　 　門　 　 課　　  程</t>
  </si>
  <si>
    <t>生　　徒　　数</t>
  </si>
  <si>
    <t>入 学 者 数（春 期）</t>
  </si>
  <si>
    <t>合計</t>
  </si>
  <si>
    <t>看護</t>
  </si>
  <si>
    <t>医療その他</t>
  </si>
  <si>
    <t>栄養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</si>
  <si>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</si>
  <si>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</si>
  <si>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</si>
  <si>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</si>
  <si>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</si>
  <si>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</si>
  <si>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</si>
  <si>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工業その他</t>
  </si>
  <si>
    <t>看護</t>
  </si>
  <si>
    <t>歯科衛生</t>
  </si>
  <si>
    <t>歯科技工</t>
  </si>
  <si>
    <t>柔道整復</t>
  </si>
  <si>
    <t>調理</t>
  </si>
  <si>
    <t>理容</t>
  </si>
  <si>
    <t>美容</t>
  </si>
  <si>
    <t>教育社会福祉その他</t>
  </si>
  <si>
    <t>商業</t>
  </si>
  <si>
    <t>経理・簿記</t>
  </si>
  <si>
    <t>秘書</t>
  </si>
  <si>
    <t>経営</t>
  </si>
  <si>
    <t>商業その他</t>
  </si>
  <si>
    <t>家政</t>
  </si>
  <si>
    <t>和洋裁</t>
  </si>
  <si>
    <t>服飾・家政その他</t>
  </si>
  <si>
    <t>デザイン</t>
  </si>
  <si>
    <t>外国語</t>
  </si>
  <si>
    <t>通訳・ガイド</t>
  </si>
  <si>
    <t>文化・教養その他</t>
  </si>
  <si>
    <t>保育士養成　</t>
  </si>
  <si>
    <t>学　　　　　科</t>
  </si>
  <si>
    <t>１２１ 専　修　学　校（つづき）</t>
  </si>
  <si>
    <t>イ　　　高　　　  等 　　 　課 　　 　程</t>
  </si>
  <si>
    <t>生　　徒　　数</t>
  </si>
  <si>
    <t>入 学 者 数（春 期）</t>
  </si>
  <si>
    <t>准看護</t>
  </si>
  <si>
    <t>公立計</t>
  </si>
  <si>
    <t>情報処理</t>
  </si>
  <si>
    <t>准看護</t>
  </si>
  <si>
    <t>調理</t>
  </si>
  <si>
    <t>理容</t>
  </si>
  <si>
    <t>美容</t>
  </si>
  <si>
    <t>教育その他</t>
  </si>
  <si>
    <t>和洋裁</t>
  </si>
  <si>
    <t>外国語</t>
  </si>
  <si>
    <t>文化・教養・その他</t>
  </si>
  <si>
    <t>１２１　専　　修　　学　　校（つづき）</t>
  </si>
  <si>
    <r>
      <t>（３）教 員 数 及 び 職 員 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年５月１日現在）</t>
    </r>
  </si>
  <si>
    <t>公　　　　　　立</t>
  </si>
  <si>
    <t>職員数</t>
  </si>
  <si>
    <t>高 等</t>
  </si>
  <si>
    <t>専 門</t>
  </si>
  <si>
    <t>一 般</t>
  </si>
  <si>
    <t>…</t>
  </si>
  <si>
    <t>…</t>
  </si>
  <si>
    <t>本　　　務　　　者</t>
  </si>
  <si>
    <t>兼　　　務　　　者</t>
  </si>
  <si>
    <t>区　　　　　　　分</t>
  </si>
  <si>
    <t>国　　　　　　　立</t>
  </si>
  <si>
    <t>私　　　　　　　立</t>
  </si>
  <si>
    <t>高 等</t>
  </si>
  <si>
    <t>専 門</t>
  </si>
  <si>
    <t>一 般</t>
  </si>
  <si>
    <t>―</t>
  </si>
  <si>
    <t>…</t>
  </si>
  <si>
    <r>
      <t>家</t>
    </r>
    <r>
      <rPr>
        <sz val="12"/>
        <rFont val="ＭＳ 明朝"/>
        <family val="1"/>
      </rPr>
      <t>政</t>
    </r>
  </si>
  <si>
    <t>私立計</t>
  </si>
  <si>
    <t>公立計</t>
  </si>
  <si>
    <t>国立計</t>
  </si>
  <si>
    <t>合計</t>
  </si>
  <si>
    <t>入　学　者　数（春 期）</t>
  </si>
  <si>
    <t>生　　　　徒　　　　数</t>
  </si>
  <si>
    <t>ウ　　　 一 　　般　　 課　　 程</t>
  </si>
  <si>
    <t>教育及び文化　217</t>
  </si>
  <si>
    <t>教　　　　員　　　　数</t>
  </si>
  <si>
    <t>218  教育及び文化</t>
  </si>
  <si>
    <t>１２２　　各　　　  　種　 　　 　学　  　　　校</t>
  </si>
  <si>
    <t>（１）  学 校 数、課 程 数 及 び 男 女 別 教 職 員 数（各年度５月１日現在）</t>
  </si>
  <si>
    <t>（単位：学校、課程、人）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</si>
  <si>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</si>
  <si>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学 校 数</t>
  </si>
  <si>
    <t>課 程 数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</si>
  <si>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教員数には、兼務者を含む。</t>
    </r>
  </si>
  <si>
    <t>１２２　各　　　 種　　　 学　　　 校　（つづき）</t>
  </si>
  <si>
    <t>（２）　　生　　　　　徒　　　　　数</t>
  </si>
  <si>
    <t>ア　　設　置　者　別　生　徒　数（各年度５月１日現在）</t>
  </si>
  <si>
    <t>（単位：人）</t>
  </si>
  <si>
    <r>
      <t xml:space="preserve">年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度</t>
    </r>
  </si>
  <si>
    <t>総    　　数</t>
  </si>
  <si>
    <t>国   　　立</t>
  </si>
  <si>
    <t>公   　　立</t>
  </si>
  <si>
    <t>私   　　立</t>
  </si>
  <si>
    <t>（２）　　生　　　　徒　　　　数</t>
  </si>
  <si>
    <r>
      <t>イ　課　程　別　生　徒　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年５月１日現在）</t>
    </r>
  </si>
  <si>
    <t>性別</t>
  </si>
  <si>
    <t>総　　　数</t>
  </si>
  <si>
    <t>和　洋　裁</t>
  </si>
  <si>
    <t>准　看　護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</si>
  <si>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　　　商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実</t>
    </r>
    <r>
      <rPr>
        <sz val="12"/>
        <rFont val="ＭＳ 明朝"/>
        <family val="1"/>
      </rPr>
      <t>務</t>
    </r>
  </si>
  <si>
    <t>料　　　理</t>
  </si>
  <si>
    <t>編物・手芸</t>
  </si>
  <si>
    <t>演劇・映画</t>
  </si>
  <si>
    <t>文化その他</t>
  </si>
  <si>
    <t>予 備 校</t>
  </si>
  <si>
    <t>自動車操縦</t>
  </si>
  <si>
    <t>総  数</t>
  </si>
  <si>
    <r>
      <t>設 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　　　　　　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び　　　　　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別　</t>
    </r>
  </si>
  <si>
    <t>教　　　　員　　　　数</t>
  </si>
  <si>
    <t>職　　員　　数</t>
  </si>
  <si>
    <t>学 科 別 在 学 者 数</t>
  </si>
  <si>
    <t>入　　　　　学　　　　　状　　　　　況</t>
  </si>
  <si>
    <t>総　　　　　数</t>
  </si>
  <si>
    <t>本　　　務　　　者</t>
  </si>
  <si>
    <t>兼　　　務　　　者</t>
  </si>
  <si>
    <t>本　　務　　者</t>
  </si>
  <si>
    <t>学 科 別 志 願 者 数</t>
  </si>
  <si>
    <t>学 科 別 入 学 者 数</t>
  </si>
  <si>
    <t>校長</t>
  </si>
  <si>
    <t>教授</t>
  </si>
  <si>
    <t>助教授</t>
  </si>
  <si>
    <t>講師</t>
  </si>
  <si>
    <t>助手</t>
  </si>
  <si>
    <t>事務系</t>
  </si>
  <si>
    <t>その他</t>
  </si>
  <si>
    <t>機械工学科</t>
  </si>
  <si>
    <t>電気工学科</t>
  </si>
  <si>
    <t>電子情報工学科</t>
  </si>
  <si>
    <t>環境都市工学科</t>
  </si>
  <si>
    <t>建築学科</t>
  </si>
  <si>
    <t>資料　当該学校（文部省「学校基本調査報告書」）</t>
  </si>
  <si>
    <t>１２３　　高 　等　 専　 門　 学　 校（国 立 及 び 私 立）（平成11年５月１日現在）</t>
  </si>
  <si>
    <t>総　　数</t>
  </si>
  <si>
    <t>総　　数</t>
  </si>
  <si>
    <t>国　　立</t>
  </si>
  <si>
    <t>私　　立</t>
  </si>
  <si>
    <t>資料　当該学校（文部省「学校基本調査報告書」）</t>
  </si>
  <si>
    <t>兼　 務　 者</t>
  </si>
  <si>
    <t>助手</t>
  </si>
  <si>
    <t>講師</t>
  </si>
  <si>
    <t>助教授</t>
  </si>
  <si>
    <t>教授</t>
  </si>
  <si>
    <t>副学長</t>
  </si>
  <si>
    <t>学長</t>
  </si>
  <si>
    <t>総数</t>
  </si>
  <si>
    <t>私　　立</t>
  </si>
  <si>
    <t>公　　立</t>
  </si>
  <si>
    <t>国　　立</t>
  </si>
  <si>
    <t>小　　計</t>
  </si>
  <si>
    <t>短　　　期　　　大　　　学</t>
  </si>
  <si>
    <t>大　　　　　　　　　　学</t>
  </si>
  <si>
    <t>ア　  　教　　  　　員　　  　　数</t>
  </si>
  <si>
    <r>
      <t>（１）　職  名  別  教  員  数 、職  員  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年５月１日現在）</t>
    </r>
  </si>
  <si>
    <t>１２４　　大　    学  、 短    　期　    大　    学</t>
  </si>
  <si>
    <t>　本</t>
  </si>
  <si>
    <t>　務</t>
  </si>
  <si>
    <t>　者</t>
  </si>
  <si>
    <t>職 　名　 別</t>
  </si>
  <si>
    <t>総　　　　　　数</t>
  </si>
  <si>
    <t>附属病院</t>
  </si>
  <si>
    <t>看護婦</t>
  </si>
  <si>
    <t>学 生 の健康管理</t>
  </si>
  <si>
    <t>再　　掲</t>
  </si>
  <si>
    <t>そ　の　他</t>
  </si>
  <si>
    <t>教　務　系</t>
  </si>
  <si>
    <t>医　療　系</t>
  </si>
  <si>
    <t>技術技能系</t>
  </si>
  <si>
    <t>事　務　系</t>
  </si>
  <si>
    <t>私　  立</t>
  </si>
  <si>
    <t>公　  立</t>
  </si>
  <si>
    <t>国    立</t>
  </si>
  <si>
    <t>小　　計</t>
  </si>
  <si>
    <t>国　  立</t>
  </si>
  <si>
    <t>イ　  　職　  　　  員　    　　数</t>
  </si>
  <si>
    <t>１２４　　大　　学 、短　　期　　大　　学（つ　づ　き）</t>
  </si>
  <si>
    <t>職　　　名　　　別</t>
  </si>
  <si>
    <t>総　　　　　数</t>
  </si>
  <si>
    <t>大　　　　　　　　　　　　　　　　学</t>
  </si>
  <si>
    <t>短　　　　　期　　　　　大　　　　　学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</si>
  <si>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その他には、別科、聴講生、研究生等を含む。</t>
    </r>
  </si>
  <si>
    <t>私　　　立</t>
  </si>
  <si>
    <t>公　　　立</t>
  </si>
  <si>
    <t>国　　　立</t>
  </si>
  <si>
    <t>専　攻　科</t>
  </si>
  <si>
    <t>学　　　部</t>
  </si>
  <si>
    <t>大　学　院</t>
  </si>
  <si>
    <t>短 期 大 学</t>
  </si>
  <si>
    <t>大　　　　　　　　　　　　　　　　　学</t>
  </si>
  <si>
    <t>総　　　　数</t>
  </si>
  <si>
    <t>設　　置　　　　者　　別　　　</t>
  </si>
  <si>
    <t>（単位：人）</t>
  </si>
  <si>
    <r>
      <t>（２）　　学　　　　　生　　　　　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年５月１日現在）</t>
    </r>
  </si>
  <si>
    <t>１２４　　大　　学 、短　　期　　大　　学（つ　づ　き）</t>
  </si>
  <si>
    <t>教 　 員　  数</t>
  </si>
  <si>
    <t>職　　員　　数</t>
  </si>
  <si>
    <t>教育及び文化　219</t>
  </si>
  <si>
    <t>220  教育及び文化</t>
  </si>
  <si>
    <t>１２４　　　　　　大　　　　　学　　・　　短　　　　　期　　　　　大　　　　　学　　（つ　　づ　　き）</t>
  </si>
  <si>
    <t>（３）　　学 部 ( 科 ) 別 入 学 志 願 者 、入 学 者 及 び 卒 業 者 数</t>
  </si>
  <si>
    <t>ア　　　　　大　　　　　　　　　　　　学</t>
  </si>
  <si>
    <t>（単位:人）</t>
  </si>
  <si>
    <t>教育学部</t>
  </si>
  <si>
    <t>美術工芸学部</t>
  </si>
  <si>
    <t>外国語学部</t>
  </si>
  <si>
    <t>情報科学研究科　　 　　 経営情報学研究科</t>
  </si>
  <si>
    <t>材料科学研究科</t>
  </si>
  <si>
    <t>知識科学研究科</t>
  </si>
  <si>
    <t>入学志願者</t>
  </si>
  <si>
    <t>国　立</t>
  </si>
  <si>
    <t>公　立</t>
  </si>
  <si>
    <t>私　立</t>
  </si>
  <si>
    <t>入学者</t>
  </si>
  <si>
    <t>卒業者</t>
  </si>
  <si>
    <r>
      <t>注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入学志願者数、入学者数は、平成1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年度の募集によるもの、卒業者数は平成1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年３月のものである。</t>
    </r>
  </si>
  <si>
    <t>法　学　部</t>
  </si>
  <si>
    <t>理　学　部</t>
  </si>
  <si>
    <t>医　学　部</t>
  </si>
  <si>
    <t>薬　学　部</t>
  </si>
  <si>
    <r>
      <t>工　学　</t>
    </r>
    <r>
      <rPr>
        <sz val="12"/>
        <rFont val="ＭＳ 明朝"/>
        <family val="1"/>
      </rPr>
      <t>部</t>
    </r>
  </si>
  <si>
    <t>経 済 学 部　　　　　経営情報学部</t>
  </si>
  <si>
    <t>文　学　部</t>
  </si>
  <si>
    <t>　２　農業工学科には、生物生産学科、食品学科を含む。　</t>
  </si>
  <si>
    <r>
      <t>注１　入学志願者数、入学者数は、平成1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年度の募集によるもの、卒業者数は平成1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年３月のものである。</t>
    </r>
  </si>
  <si>
    <t>人間福祉学科</t>
  </si>
  <si>
    <t>経営情報学科</t>
  </si>
  <si>
    <t>秘書学科</t>
  </si>
  <si>
    <t>経営実務科</t>
  </si>
  <si>
    <t>美術学科</t>
  </si>
  <si>
    <t>幼児教育学科</t>
  </si>
  <si>
    <t>産業情報科</t>
  </si>
  <si>
    <r>
      <t>教 養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</si>
  <si>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食物栄養学科</t>
  </si>
  <si>
    <r>
      <t>保 育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</si>
  <si>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生活文化学科</t>
  </si>
  <si>
    <t>農業工学科</t>
  </si>
  <si>
    <t>医 療 技 術　　　　短期大学部</t>
  </si>
  <si>
    <t>イ　　　短　　　期　　　大　　　学</t>
  </si>
  <si>
    <t>文　学　科</t>
  </si>
  <si>
    <t>英語コミュニ　　　ケーション学科</t>
  </si>
  <si>
    <t>言語コミュニ　　　ケーション学科</t>
  </si>
  <si>
    <t>教育及び文化　221</t>
  </si>
  <si>
    <t>総　　　　数</t>
  </si>
  <si>
    <r>
      <t xml:space="preserve">区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</t>
    </r>
  </si>
  <si>
    <t>区  　分</t>
  </si>
  <si>
    <t>222  教育及び文化</t>
  </si>
  <si>
    <t>資料　石川県統計課「学校基本調査」</t>
  </si>
  <si>
    <t xml:space="preserve">      女</t>
  </si>
  <si>
    <t>　 　 男</t>
  </si>
  <si>
    <t xml:space="preserve">     11</t>
  </si>
  <si>
    <r>
      <t xml:space="preserve">   </t>
    </r>
    <r>
      <rPr>
        <sz val="12"/>
        <rFont val="ＭＳ 明朝"/>
        <family val="1"/>
      </rPr>
      <t xml:space="preserve">   10</t>
    </r>
  </si>
  <si>
    <r>
      <t xml:space="preserve">    </t>
    </r>
    <r>
      <rPr>
        <sz val="12"/>
        <rFont val="ＭＳ 明朝"/>
        <family val="1"/>
      </rPr>
      <t xml:space="preserve">  ９</t>
    </r>
  </si>
  <si>
    <r>
      <t xml:space="preserve">   </t>
    </r>
    <r>
      <rPr>
        <sz val="12"/>
        <rFont val="ＭＳ 明朝"/>
        <family val="1"/>
      </rPr>
      <t xml:space="preserve">   ８</t>
    </r>
  </si>
  <si>
    <t>平成７年</t>
  </si>
  <si>
    <t>うち就職　　　　　　している者</t>
  </si>
  <si>
    <t>うち就職　　　　進 学 者</t>
  </si>
  <si>
    <t>そ の 他　    （死亡・不詳）</t>
  </si>
  <si>
    <t>無 業 者</t>
  </si>
  <si>
    <t>就 職 者</t>
  </si>
  <si>
    <t>専修学校等進入学者</t>
  </si>
  <si>
    <t>進 学 者</t>
  </si>
  <si>
    <r>
      <t>年次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>び　　   　男 女 別</t>
    </r>
  </si>
  <si>
    <t xml:space="preserve">（１）　　中 　　　学 　　　校　 </t>
  </si>
  <si>
    <t>　１２５　　卒　　　　業　　　　者</t>
  </si>
  <si>
    <t>資料　石川県統計課「学校基本調査」</t>
  </si>
  <si>
    <t xml:space="preserve">      女</t>
  </si>
  <si>
    <t>　 　 男</t>
  </si>
  <si>
    <t xml:space="preserve">     11</t>
  </si>
  <si>
    <r>
      <t xml:space="preserve">   </t>
    </r>
    <r>
      <rPr>
        <sz val="12"/>
        <rFont val="ＭＳ 明朝"/>
        <family val="1"/>
      </rPr>
      <t xml:space="preserve">   10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</si>
  <si>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</si>
  <si>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 xml:space="preserve">  ８</t>
    </r>
  </si>
  <si>
    <t>平成７年</t>
  </si>
  <si>
    <t>う ち 就 職　　　している者</t>
  </si>
  <si>
    <t>うち就職　　　進 学 者</t>
  </si>
  <si>
    <r>
      <t>そ  の  他　</t>
    </r>
    <r>
      <rPr>
        <sz val="10"/>
        <rFont val="ＭＳ 明朝"/>
        <family val="1"/>
      </rPr>
      <t>（死亡・不詳）</t>
    </r>
  </si>
  <si>
    <t>専修学校等進入学者</t>
  </si>
  <si>
    <t>大学等進学者</t>
  </si>
  <si>
    <t>総    数</t>
  </si>
  <si>
    <t>年次及び　　   　男 女 別</t>
  </si>
  <si>
    <r>
      <t>（２）　高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学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校</t>
    </r>
  </si>
  <si>
    <t>　１２５　卒　　　業　　　者（つづき）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</si>
  <si>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就職者＋就職進学者の内訳である。</t>
    </r>
  </si>
  <si>
    <t>その他</t>
  </si>
  <si>
    <t>第３次産業</t>
  </si>
  <si>
    <t>第２次産業</t>
  </si>
  <si>
    <t>第１次産業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</si>
  <si>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</si>
  <si>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10年</t>
  </si>
  <si>
    <t>９年</t>
  </si>
  <si>
    <t>８年</t>
  </si>
  <si>
    <t xml:space="preserve">（３） 高 等 学 校 産 業 別 就 職 状 況 </t>
  </si>
  <si>
    <t>　１２５　卒　　　業　　　者（つづき）</t>
  </si>
  <si>
    <t>産　　 業 　　別</t>
  </si>
  <si>
    <r>
      <t>農　 　　　　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業</t>
    </r>
  </si>
  <si>
    <r>
      <t xml:space="preserve">林 </t>
    </r>
    <r>
      <rPr>
        <sz val="12"/>
        <rFont val="ＭＳ 明朝"/>
        <family val="1"/>
      </rPr>
      <t xml:space="preserve">                </t>
    </r>
    <r>
      <rPr>
        <sz val="12"/>
        <rFont val="ＭＳ 明朝"/>
        <family val="1"/>
      </rPr>
      <t>業</t>
    </r>
  </si>
  <si>
    <r>
      <t xml:space="preserve">漁 </t>
    </r>
    <r>
      <rPr>
        <sz val="12"/>
        <rFont val="ＭＳ 明朝"/>
        <family val="1"/>
      </rPr>
      <t xml:space="preserve">                </t>
    </r>
    <r>
      <rPr>
        <sz val="12"/>
        <rFont val="ＭＳ 明朝"/>
        <family val="1"/>
      </rPr>
      <t>業</t>
    </r>
  </si>
  <si>
    <r>
      <t xml:space="preserve">鉱        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業</t>
    </r>
  </si>
  <si>
    <r>
      <t xml:space="preserve">建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 業</t>
    </r>
  </si>
  <si>
    <r>
      <t xml:space="preserve">製　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造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 　業</t>
    </r>
  </si>
  <si>
    <r>
      <t xml:space="preserve">公   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   務</t>
    </r>
  </si>
  <si>
    <r>
      <t xml:space="preserve">サ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ス  業</t>
    </r>
  </si>
  <si>
    <r>
      <t>電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気･ｶﾞ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ｽ･水道業、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 xml:space="preserve">運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輸・通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業</t>
    </r>
  </si>
  <si>
    <t>卸 売・小売業、飲食店</t>
  </si>
  <si>
    <t>金  融・保険業、不動産業</t>
  </si>
  <si>
    <r>
      <t xml:space="preserve">      </t>
    </r>
    <r>
      <rPr>
        <sz val="12"/>
        <rFont val="ＭＳ 明朝"/>
        <family val="1"/>
      </rPr>
      <t>女</t>
    </r>
  </si>
  <si>
    <r>
      <t xml:space="preserve">      </t>
    </r>
    <r>
      <rPr>
        <sz val="12"/>
        <rFont val="ＭＳ 明朝"/>
        <family val="1"/>
      </rPr>
      <t>女</t>
    </r>
  </si>
  <si>
    <t xml:space="preserve">      男</t>
  </si>
  <si>
    <t xml:space="preserve">      男</t>
  </si>
  <si>
    <t xml:space="preserve">  　 11</t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</si>
  <si>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</si>
  <si>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 xml:space="preserve">   ８</t>
    </r>
  </si>
  <si>
    <t>そ の 他</t>
  </si>
  <si>
    <t>専修学校等　　　進 入 学 者</t>
  </si>
  <si>
    <t>大 学 等　　　進 学 者</t>
  </si>
  <si>
    <r>
      <t xml:space="preserve">年次及び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男 女 別</t>
    </r>
  </si>
  <si>
    <r>
      <t xml:space="preserve">    （４）  盲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校 （高 等 部）</t>
    </r>
  </si>
  <si>
    <t xml:space="preserve">      10</t>
  </si>
  <si>
    <t xml:space="preserve">      ９</t>
  </si>
  <si>
    <t xml:space="preserve">      ８</t>
  </si>
  <si>
    <t>専修学校等　　　進入学者</t>
  </si>
  <si>
    <r>
      <t xml:space="preserve">年次及び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男 女 別</t>
    </r>
  </si>
  <si>
    <t>（６）　養 護 学 校 （高等部）</t>
  </si>
  <si>
    <t xml:space="preserve">      10</t>
  </si>
  <si>
    <t xml:space="preserve">      ９</t>
  </si>
  <si>
    <t xml:space="preserve">      ８</t>
  </si>
  <si>
    <t>専修学校等　　　進入学者</t>
  </si>
  <si>
    <t>年次及び  男 女 別</t>
  </si>
  <si>
    <t>（５）  ろ う 学 校 （高 等 部）</t>
  </si>
  <si>
    <t>教育及び文化　223</t>
  </si>
  <si>
    <t>224  教育及び文化</t>
  </si>
  <si>
    <t>資料　石川県立図書館「業務実績調査」</t>
  </si>
  <si>
    <t>10</t>
  </si>
  <si>
    <t>平成７年度</t>
  </si>
  <si>
    <t>自然科学</t>
  </si>
  <si>
    <t>社会科学</t>
  </si>
  <si>
    <t>年　  度</t>
  </si>
  <si>
    <t>（単位：冊）</t>
  </si>
  <si>
    <t>ア　　部　 　　門　  　別　  　蔵　 　　書　  　数</t>
  </si>
  <si>
    <t>（１）　　県　　　  　　立　 　　 　　図　  　　　　書　 　　 　　館</t>
  </si>
  <si>
    <t>１２６　  　図　　　　　　　　　　書　　　　　　　　　　館</t>
  </si>
  <si>
    <t>総　　数</t>
  </si>
  <si>
    <t>総　　記</t>
  </si>
  <si>
    <t>哲　　学</t>
  </si>
  <si>
    <t>歴　　史</t>
  </si>
  <si>
    <t>工　　学</t>
  </si>
  <si>
    <t>産　　業</t>
  </si>
  <si>
    <t>芸　　術</t>
  </si>
  <si>
    <t>語　　学</t>
  </si>
  <si>
    <t>文　　学</t>
  </si>
  <si>
    <t>児　　童</t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</si>
  <si>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３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</si>
  <si>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</si>
  <si>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 年１月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</si>
  <si>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12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</si>
  <si>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</si>
  <si>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</si>
  <si>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</si>
  <si>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</si>
  <si>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</si>
  <si>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</si>
  <si>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</si>
  <si>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年４月</t>
    </r>
  </si>
  <si>
    <t>平成７年度</t>
  </si>
  <si>
    <t>件</t>
  </si>
  <si>
    <t>人</t>
  </si>
  <si>
    <t>冊</t>
  </si>
  <si>
    <t>日</t>
  </si>
  <si>
    <t>新    規     登録者数</t>
  </si>
  <si>
    <t>貸出冊数</t>
  </si>
  <si>
    <t>貸出人員</t>
  </si>
  <si>
    <t>自    習     コーナー</t>
  </si>
  <si>
    <t>子どもの      本のひろば</t>
  </si>
  <si>
    <t>子どもの本のひろば</t>
  </si>
  <si>
    <t>閲　　　覧　　　室</t>
  </si>
  <si>
    <t>合　　　　　　　　計</t>
  </si>
  <si>
    <t>館　　　　　　　　　　外　　　　　　　　　　貸　　　　　　　　　　　出</t>
  </si>
  <si>
    <t>利　　　用　　　者　　　数</t>
  </si>
  <si>
    <t>開館日数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</si>
  <si>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び　   　　月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次</t>
    </r>
  </si>
  <si>
    <t>イ　　各　　　室　　　別　　　利　　　用　　　状　　　況</t>
  </si>
  <si>
    <t>（１）　　　県　　　  立　 　　 図　  　　書　 　　 館（つ　づ　き）</t>
  </si>
  <si>
    <t>１２６　  　　　図　　　　　　　　　　　書　　　　　　　　　　　館（つ　づ　き）</t>
  </si>
  <si>
    <r>
      <t>複写申込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件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>数</t>
    </r>
  </si>
  <si>
    <r>
      <t xml:space="preserve">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３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</si>
  <si>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 年１月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</si>
  <si>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</si>
  <si>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</si>
  <si>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t>11</t>
  </si>
  <si>
    <t>平成７年度</t>
  </si>
  <si>
    <t>年度及び月次</t>
  </si>
  <si>
    <t>ウ　　部　　　門　　　別　　　貸　　　出　　　利　　　用　　　冊　　　数</t>
  </si>
  <si>
    <t>（１）　　県　　　  　　立　 　　 　　図　  　　　　書　 　　 　　館（つ　づ　き）</t>
  </si>
  <si>
    <t>１２６　  　　　図　　　　　　　　　　　書　　　　　　　　　　　館（つ　づ　き）</t>
  </si>
  <si>
    <t>郷　　土</t>
  </si>
  <si>
    <t>教育及び文化　225</t>
  </si>
  <si>
    <t>閲 覧 室</t>
  </si>
  <si>
    <t>226  教育及び文化</t>
  </si>
  <si>
    <t>資料　石川県教育委員会生涯学習課「市町村社会教育行政調査」</t>
  </si>
  <si>
    <r>
      <t>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（人）</t>
    </r>
  </si>
  <si>
    <r>
      <t>蔵 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（冊）</t>
    </r>
  </si>
  <si>
    <r>
      <t>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（館）</t>
    </r>
  </si>
  <si>
    <t>項　　目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</si>
  <si>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</si>
  <si>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</si>
  <si>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９ 年 度</t>
  </si>
  <si>
    <t>８ 年 度</t>
  </si>
  <si>
    <t>年　　度</t>
  </si>
  <si>
    <r>
      <t>（２）　　市 　 町　  村 　 立 　 図 　 書  　館　（各年度３月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</t>
    </r>
  </si>
  <si>
    <t>１２６　　　図　　　　書　　　　館　（つ　づ　き）</t>
  </si>
  <si>
    <t>資料　石川県税務課、教育委員会体育課、石川県ボウリング連盟</t>
  </si>
  <si>
    <t>ス　　キ　　ー　　場</t>
  </si>
  <si>
    <t>ボウリング場</t>
  </si>
  <si>
    <t>ゴ　　ル　　フ　　場</t>
  </si>
  <si>
    <t>ゲートボールコート</t>
  </si>
  <si>
    <t>漕　艇　競　技　場</t>
  </si>
  <si>
    <t>馬　　事　　公　　苑</t>
  </si>
  <si>
    <t>運　　動　　広　　場</t>
  </si>
  <si>
    <t>相　　　撲　　　場</t>
  </si>
  <si>
    <t>弓　　　道　　　場</t>
  </si>
  <si>
    <t>武道場</t>
  </si>
  <si>
    <t>野　　　球　　　場</t>
  </si>
  <si>
    <t>バレー・テニスコート</t>
  </si>
  <si>
    <t>球　　　技　　　場</t>
  </si>
  <si>
    <t>プ　　　ー　　　ル</t>
  </si>
  <si>
    <t>体　　　育　　　館</t>
  </si>
  <si>
    <t>陸　上　競　技　場</t>
  </si>
  <si>
    <t>施 設 名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</si>
  <si>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</si>
  <si>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</si>
  <si>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９ 年 度</t>
  </si>
  <si>
    <t>８ 年 度</t>
  </si>
  <si>
    <t>平成７年度</t>
  </si>
  <si>
    <t>１２７　　公共社会体育施設等（各年度３月31日現在）</t>
  </si>
  <si>
    <t>資料　（社）日本新聞協会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</si>
  <si>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</si>
  <si>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１世帯当たり部数</t>
  </si>
  <si>
    <t>１部当たり人口</t>
  </si>
  <si>
    <t>夕刊のみ</t>
  </si>
  <si>
    <t>朝刊のみ</t>
  </si>
  <si>
    <t>朝夕刊セット</t>
  </si>
  <si>
    <t>総    数</t>
  </si>
  <si>
    <t>普　　　及　　　度</t>
  </si>
  <si>
    <t>発　　  　行　  　　部  　　　数</t>
  </si>
  <si>
    <t>年　　次</t>
  </si>
  <si>
    <t>１２８　　新　聞　発　行　部　数　及　び　普　及　度（10月度）</t>
  </si>
  <si>
    <t>資料　日本放送協会金沢放送局</t>
  </si>
  <si>
    <t>うち衛星放送契約数</t>
  </si>
  <si>
    <t>テレビ受信契約数</t>
  </si>
  <si>
    <t>１２９　　テ レ ビ 受 信 契 約 数 （各年度３月31日現在）</t>
  </si>
  <si>
    <t>資料　石川県総務課</t>
  </si>
  <si>
    <t>諸                教</t>
  </si>
  <si>
    <t>キ リ ス ト 教 系</t>
  </si>
  <si>
    <t>仏　　 　教　 　　系</t>
  </si>
  <si>
    <t>神 社 及 び 神 道 系</t>
  </si>
  <si>
    <t>項　　目</t>
  </si>
  <si>
    <t>１３０　　社 寺 ・ 教 会 数（宗 教 法 人）（各年度３月31日現在）</t>
  </si>
  <si>
    <t>資料　石川県教育委員会生涯学習課「市町村生涯学習・社会教育行政調査」</t>
  </si>
  <si>
    <r>
      <t>平成７</t>
    </r>
    <r>
      <rPr>
        <sz val="12"/>
        <rFont val="ＭＳ 明朝"/>
        <family val="1"/>
      </rPr>
      <t>年度</t>
    </r>
  </si>
  <si>
    <t>学級生数</t>
  </si>
  <si>
    <t>高齢者対象学級</t>
  </si>
  <si>
    <t>成人対象学級</t>
  </si>
  <si>
    <t>家庭教育学級</t>
  </si>
  <si>
    <t>婦人対象学級</t>
  </si>
  <si>
    <t>青少年対象学級</t>
  </si>
  <si>
    <t>年 度 及 び     市 町 村 別</t>
  </si>
  <si>
    <t>（単位：学級、人）</t>
  </si>
  <si>
    <t>１３１　　市　 町　 村 　別 　各 　種 　学 　級　（各年度３月31日現在）</t>
  </si>
  <si>
    <t>教育及び文化　227</t>
  </si>
  <si>
    <t>総　　　　　　　　      数</t>
  </si>
  <si>
    <t>228  教育及び文化</t>
  </si>
  <si>
    <t>資料　石川県教育委員会生涯学習課「市町村生涯学習・社会教育行政調査」</t>
  </si>
  <si>
    <t>会 員 数</t>
  </si>
  <si>
    <t>団 体 数</t>
  </si>
  <si>
    <t>主事等</t>
  </si>
  <si>
    <t>館　長</t>
  </si>
  <si>
    <t>総　数</t>
  </si>
  <si>
    <t>　　  （小学校・中学校）</t>
  </si>
  <si>
    <t>地区館数　    　（含分館）</t>
  </si>
  <si>
    <t>中央館数</t>
  </si>
  <si>
    <t>ＰＴＡ（公立・幼稚園）</t>
  </si>
  <si>
    <t>海 洋 少 年 団</t>
  </si>
  <si>
    <t>ガールスカウト</t>
  </si>
  <si>
    <t>ボーイスカウト</t>
  </si>
  <si>
    <t>スポーツ少年団</t>
  </si>
  <si>
    <t>子 ど も 会</t>
  </si>
  <si>
    <t>単　位　団体数</t>
  </si>
  <si>
    <t>団 員 数</t>
  </si>
  <si>
    <t>職　　　　員　　　　数（常　勤）</t>
  </si>
  <si>
    <t>公民館数</t>
  </si>
  <si>
    <t>各　　　　　　種　　　　　　団　　　　　　体</t>
  </si>
  <si>
    <t>地 域 婦 人 会</t>
  </si>
  <si>
    <t>地 域 青 年 団</t>
  </si>
  <si>
    <t>公　　　　　　　　　民　　　　　　　　　館</t>
  </si>
  <si>
    <t>年 度 及 び　市 町 村 別</t>
  </si>
  <si>
    <t>１３２　　市町村別公民館、青年団、婦人会及び各種団体　　（各年度３月31日現在）</t>
  </si>
  <si>
    <t>教育及び文化　229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</si>
</sst>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\-#,##0.0"/>
    <numFmt numFmtId="201" formatCode="0.0"/>
    <numFmt numFmtId="202" formatCode="#,##0.0;[Red]\-#,##0.0"/>
    <numFmt numFmtId="203" formatCode="\(#,##0\)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lr ¾©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7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top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0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200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202" fontId="8" fillId="0" borderId="0" xfId="48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right" vertical="center"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202" fontId="0" fillId="0" borderId="0" xfId="48" applyNumberFormat="1" applyFont="1" applyFill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top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7" fontId="8" fillId="0" borderId="25" xfId="0" applyNumberFormat="1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38" fontId="0" fillId="0" borderId="0" xfId="48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03" fontId="0" fillId="0" borderId="0" xfId="48" applyNumberFormat="1" applyFont="1" applyFill="1" applyBorder="1" applyAlignment="1" applyProtection="1" quotePrefix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>
      <alignment vertical="center"/>
    </xf>
    <xf numFmtId="203" fontId="0" fillId="0" borderId="0" xfId="48" applyNumberFormat="1" applyFont="1" applyFill="1" applyAlignment="1" quotePrefix="1">
      <alignment vertical="center"/>
    </xf>
    <xf numFmtId="38" fontId="0" fillId="0" borderId="0" xfId="48" applyFont="1" applyFill="1" applyBorder="1" applyAlignment="1">
      <alignment vertical="center"/>
    </xf>
    <xf numFmtId="203" fontId="8" fillId="0" borderId="0" xfId="48" applyNumberFormat="1" applyFont="1" applyFill="1" applyAlignment="1">
      <alignment vertical="center"/>
    </xf>
    <xf numFmtId="203" fontId="8" fillId="0" borderId="0" xfId="48" applyNumberFormat="1" applyFont="1" applyFill="1" applyAlignment="1">
      <alignment horizontal="right" vertical="center"/>
    </xf>
    <xf numFmtId="203" fontId="8" fillId="0" borderId="0" xfId="48" applyNumberFormat="1" applyFont="1" applyFill="1" applyAlignment="1" quotePrefix="1">
      <alignment vertical="center"/>
    </xf>
    <xf numFmtId="38" fontId="8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203" fontId="0" fillId="0" borderId="0" xfId="48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203" fontId="0" fillId="0" borderId="0" xfId="48" applyNumberFormat="1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distributed" vertical="center"/>
    </xf>
    <xf numFmtId="203" fontId="0" fillId="0" borderId="0" xfId="48" applyNumberFormat="1" applyFont="1" applyFill="1" applyAlignment="1" quotePrefix="1">
      <alignment horizontal="right"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distributed" vertical="center"/>
    </xf>
    <xf numFmtId="38" fontId="0" fillId="0" borderId="10" xfId="48" applyFont="1" applyFill="1" applyBorder="1" applyAlignment="1">
      <alignment horizontal="right" vertical="center"/>
    </xf>
    <xf numFmtId="203" fontId="0" fillId="0" borderId="10" xfId="48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>
      <alignment vertical="center"/>
    </xf>
    <xf numFmtId="0" fontId="0" fillId="0" borderId="0" xfId="0" applyFill="1" applyAlignment="1">
      <alignment/>
    </xf>
    <xf numFmtId="38" fontId="0" fillId="0" borderId="0" xfId="48" applyFont="1" applyFill="1" applyAlignment="1">
      <alignment/>
    </xf>
    <xf numFmtId="37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37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5" xfId="0" applyFont="1" applyFill="1" applyBorder="1" applyAlignment="1" applyProtection="1" quotePrefix="1">
      <alignment horizontal="center" vertical="center"/>
      <protection/>
    </xf>
    <xf numFmtId="0" fontId="8" fillId="0" borderId="16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8" fillId="0" borderId="17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0" fontId="1" fillId="0" borderId="17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 textRotation="255"/>
      <protection/>
    </xf>
    <xf numFmtId="38" fontId="0" fillId="0" borderId="0" xfId="48" applyFont="1" applyFill="1" applyAlignment="1" applyProtection="1" quotePrefix="1">
      <alignment horizontal="right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distributed" vertical="center"/>
      <protection/>
    </xf>
    <xf numFmtId="38" fontId="0" fillId="0" borderId="14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 quotePrefix="1">
      <alignment horizontal="center" vertical="center"/>
      <protection/>
    </xf>
    <xf numFmtId="38" fontId="8" fillId="0" borderId="14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>
      <alignment horizontal="left" vertical="center"/>
      <protection/>
    </xf>
    <xf numFmtId="38" fontId="0" fillId="0" borderId="14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horizontal="distributed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34" xfId="48" applyFont="1" applyFill="1" applyBorder="1" applyAlignment="1" applyProtection="1">
      <alignment vertical="center"/>
      <protection/>
    </xf>
    <xf numFmtId="38" fontId="0" fillId="0" borderId="0" xfId="48" applyFont="1" applyFill="1" applyAlignment="1" quotePrefix="1">
      <alignment vertical="center"/>
    </xf>
    <xf numFmtId="38" fontId="0" fillId="0" borderId="0" xfId="48" applyFont="1" applyFill="1" applyAlignment="1" quotePrefix="1">
      <alignment horizontal="right" vertical="center"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 quotePrefix="1">
      <alignment horizontal="center" vertical="center"/>
      <protection/>
    </xf>
    <xf numFmtId="38" fontId="8" fillId="0" borderId="16" xfId="48" applyFont="1" applyFill="1" applyBorder="1" applyAlignment="1" applyProtection="1">
      <alignment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8" xfId="48" applyFont="1" applyFill="1" applyBorder="1" applyAlignment="1" applyProtection="1">
      <alignment horizontal="distributed" vertical="center"/>
      <protection/>
    </xf>
    <xf numFmtId="38" fontId="8" fillId="0" borderId="0" xfId="48" applyFont="1" applyFill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centerContinuous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8" fillId="0" borderId="18" xfId="48" applyFont="1" applyFill="1" applyBorder="1" applyAlignment="1" applyProtection="1">
      <alignment horizontal="center" vertical="center"/>
      <protection/>
    </xf>
    <xf numFmtId="38" fontId="8" fillId="0" borderId="29" xfId="48" applyNumberFormat="1" applyFont="1" applyFill="1" applyBorder="1" applyAlignment="1" applyProtection="1">
      <alignment vertical="center"/>
      <protection/>
    </xf>
    <xf numFmtId="38" fontId="8" fillId="0" borderId="17" xfId="48" applyNumberFormat="1" applyFont="1" applyFill="1" applyBorder="1" applyAlignment="1" applyProtection="1">
      <alignment vertical="center"/>
      <protection/>
    </xf>
    <xf numFmtId="38" fontId="8" fillId="0" borderId="14" xfId="48" applyFont="1" applyFill="1" applyBorder="1" applyAlignment="1" applyProtection="1">
      <alignment horizontal="center" vertical="center"/>
      <protection/>
    </xf>
    <xf numFmtId="38" fontId="8" fillId="0" borderId="25" xfId="48" applyNumberFormat="1" applyFont="1" applyFill="1" applyBorder="1" applyAlignment="1" applyProtection="1">
      <alignment vertical="center"/>
      <protection/>
    </xf>
    <xf numFmtId="38" fontId="8" fillId="0" borderId="0" xfId="48" applyNumberFormat="1" applyFont="1" applyFill="1" applyBorder="1" applyAlignment="1" applyProtection="1">
      <alignment vertical="center"/>
      <protection/>
    </xf>
    <xf numFmtId="38" fontId="8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25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24" xfId="48" applyNumberFormat="1" applyFont="1" applyFill="1" applyBorder="1" applyAlignment="1" applyProtection="1">
      <alignment vertical="center"/>
      <protection/>
    </xf>
    <xf numFmtId="38" fontId="0" fillId="0" borderId="10" xfId="48" applyNumberFormat="1" applyFont="1" applyFill="1" applyBorder="1" applyAlignment="1" applyProtection="1">
      <alignment vertical="center"/>
      <protection/>
    </xf>
    <xf numFmtId="38" fontId="0" fillId="0" borderId="10" xfId="48" applyNumberFormat="1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horizontal="left" vertical="center"/>
      <protection/>
    </xf>
    <xf numFmtId="38" fontId="0" fillId="0" borderId="24" xfId="48" applyFont="1" applyFill="1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distributed" vertical="top"/>
      <protection/>
    </xf>
    <xf numFmtId="38" fontId="8" fillId="0" borderId="17" xfId="48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38" fontId="8" fillId="0" borderId="29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30" xfId="48" applyFont="1" applyFill="1" applyBorder="1" applyAlignment="1" applyProtection="1">
      <alignment horizontal="right" vertical="center"/>
      <protection/>
    </xf>
    <xf numFmtId="38" fontId="11" fillId="0" borderId="15" xfId="48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center" textRotation="255"/>
    </xf>
    <xf numFmtId="38" fontId="0" fillId="0" borderId="25" xfId="48" applyFont="1" applyFill="1" applyBorder="1" applyAlignment="1" applyProtection="1">
      <alignment horizontal="left" vertical="center"/>
      <protection/>
    </xf>
    <xf numFmtId="38" fontId="0" fillId="0" borderId="21" xfId="48" applyFont="1" applyFill="1" applyBorder="1" applyAlignment="1">
      <alignment horizontal="center" vertical="center"/>
    </xf>
    <xf numFmtId="38" fontId="0" fillId="0" borderId="14" xfId="48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4" xfId="48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>
      <alignment vertical="center"/>
    </xf>
    <xf numFmtId="38" fontId="0" fillId="0" borderId="35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 textRotation="255"/>
      <protection/>
    </xf>
    <xf numFmtId="38" fontId="0" fillId="0" borderId="25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 textRotation="255"/>
    </xf>
    <xf numFmtId="0" fontId="0" fillId="0" borderId="10" xfId="0" applyFont="1" applyFill="1" applyBorder="1" applyAlignment="1" applyProtection="1">
      <alignment vertical="center"/>
      <protection/>
    </xf>
    <xf numFmtId="37" fontId="8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 quotePrefix="1">
      <alignment horizontal="left" vertical="center"/>
      <protection/>
    </xf>
    <xf numFmtId="0" fontId="0" fillId="0" borderId="14" xfId="0" applyFont="1" applyFill="1" applyBorder="1" applyAlignment="1" applyProtection="1" quotePrefix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 quotePrefix="1">
      <alignment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8" fillId="0" borderId="24" xfId="48" applyFont="1" applyFill="1" applyBorder="1" applyAlignment="1">
      <alignment vertical="center"/>
    </xf>
    <xf numFmtId="38" fontId="0" fillId="0" borderId="0" xfId="48" applyFill="1" applyBorder="1" applyAlignment="1">
      <alignment vertical="center"/>
    </xf>
    <xf numFmtId="38" fontId="0" fillId="0" borderId="17" xfId="48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5" xfId="48" applyFill="1" applyBorder="1" applyAlignment="1">
      <alignment horizontal="center" vertical="center"/>
    </xf>
    <xf numFmtId="38" fontId="0" fillId="0" borderId="36" xfId="48" applyFill="1" applyBorder="1" applyAlignment="1">
      <alignment horizontal="center" vertical="center"/>
    </xf>
    <xf numFmtId="38" fontId="0" fillId="0" borderId="36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vertical="center"/>
    </xf>
    <xf numFmtId="38" fontId="0" fillId="0" borderId="15" xfId="48" applyFont="1" applyFill="1" applyBorder="1" applyAlignment="1" applyProtection="1" quotePrefix="1">
      <alignment vertical="center"/>
      <protection/>
    </xf>
    <xf numFmtId="38" fontId="0" fillId="0" borderId="14" xfId="48" applyFont="1" applyFill="1" applyBorder="1" applyAlignment="1" applyProtection="1" quotePrefix="1">
      <alignment vertical="center"/>
      <protection/>
    </xf>
    <xf numFmtId="38" fontId="0" fillId="0" borderId="14" xfId="48" applyFont="1" applyFill="1" applyBorder="1" applyAlignment="1" applyProtection="1" quotePrefix="1">
      <alignment vertical="center"/>
      <protection/>
    </xf>
    <xf numFmtId="38" fontId="8" fillId="0" borderId="25" xfId="48" applyFont="1" applyFill="1" applyBorder="1" applyAlignment="1">
      <alignment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18" xfId="48" applyFont="1" applyFill="1" applyBorder="1" applyAlignment="1" applyProtection="1">
      <alignment vertical="center"/>
      <protection/>
    </xf>
    <xf numFmtId="38" fontId="0" fillId="0" borderId="37" xfId="48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7" fontId="0" fillId="0" borderId="38" xfId="0" applyNumberFormat="1" applyFill="1" applyBorder="1" applyAlignment="1" applyProtection="1">
      <alignment horizontal="center" vertical="center" wrapText="1"/>
      <protection/>
    </xf>
    <xf numFmtId="37" fontId="0" fillId="0" borderId="28" xfId="0" applyNumberFormat="1" applyFont="1" applyFill="1" applyBorder="1" applyAlignment="1" applyProtection="1">
      <alignment horizontal="center" vertical="center" wrapText="1"/>
      <protection/>
    </xf>
    <xf numFmtId="37" fontId="0" fillId="0" borderId="27" xfId="0" applyNumberFormat="1" applyFill="1" applyBorder="1" applyAlignment="1" applyProtection="1">
      <alignment horizontal="center" vertical="center" wrapText="1"/>
      <protection/>
    </xf>
    <xf numFmtId="37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37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 quotePrefix="1">
      <alignment horizontal="center" vertical="center"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0" xfId="48" applyFont="1" applyFill="1" applyAlignment="1">
      <alignment horizontal="distributed" vertical="center"/>
    </xf>
    <xf numFmtId="38" fontId="8" fillId="0" borderId="14" xfId="48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0" xfId="0" applyFill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quotePrefix="1">
      <alignment horizontal="center" vertical="center"/>
    </xf>
    <xf numFmtId="0" fontId="8" fillId="0" borderId="33" xfId="0" applyFont="1" applyFill="1" applyBorder="1" applyAlignment="1" applyProtection="1" quotePrefix="1">
      <alignment horizontal="center" vertical="center"/>
      <protection/>
    </xf>
    <xf numFmtId="0" fontId="8" fillId="0" borderId="48" xfId="0" applyFont="1" applyFill="1" applyBorder="1" applyAlignment="1" applyProtection="1" quotePrefix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26" xfId="48" applyFont="1" applyFill="1" applyBorder="1" applyAlignment="1" applyProtection="1">
      <alignment horizontal="center" vertical="center" wrapText="1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35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35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0" xfId="48" applyFont="1" applyFill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9" fontId="0" fillId="0" borderId="0" xfId="57" applyFont="1" applyFill="1" applyAlignment="1" applyProtection="1">
      <alignment horizontal="distributed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26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8" fillId="0" borderId="17" xfId="48" applyFont="1" applyFill="1" applyBorder="1" applyAlignment="1" applyProtection="1">
      <alignment horizontal="distributed" vertical="center"/>
      <protection/>
    </xf>
    <xf numFmtId="38" fontId="8" fillId="0" borderId="18" xfId="48" applyFont="1" applyFill="1" applyBorder="1" applyAlignment="1" applyProtection="1">
      <alignment horizontal="distributed" vertical="center"/>
      <protection/>
    </xf>
    <xf numFmtId="38" fontId="0" fillId="0" borderId="14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11" fillId="0" borderId="14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38" fontId="0" fillId="0" borderId="35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distributed" vertical="center"/>
      <protection/>
    </xf>
    <xf numFmtId="38" fontId="0" fillId="0" borderId="15" xfId="48" applyFont="1" applyFill="1" applyBorder="1" applyAlignment="1" applyProtection="1">
      <alignment horizontal="distributed" vertical="center"/>
      <protection/>
    </xf>
    <xf numFmtId="0" fontId="0" fillId="0" borderId="40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14" xfId="48" applyFont="1" applyFill="1" applyBorder="1" applyAlignment="1" applyProtection="1">
      <alignment horizontal="center" vertical="center" wrapText="1"/>
      <protection/>
    </xf>
    <xf numFmtId="38" fontId="0" fillId="0" borderId="10" xfId="48" applyFont="1" applyFill="1" applyBorder="1" applyAlignment="1" applyProtection="1">
      <alignment horizontal="center" vertical="center" wrapText="1"/>
      <protection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distributed" textRotation="255"/>
    </xf>
    <xf numFmtId="0" fontId="0" fillId="0" borderId="39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0" fillId="0" borderId="29" xfId="0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38" fontId="8" fillId="0" borderId="17" xfId="48" applyFont="1" applyFill="1" applyBorder="1" applyAlignment="1" applyProtection="1">
      <alignment horizontal="center" vertical="center"/>
      <protection/>
    </xf>
    <xf numFmtId="38" fontId="8" fillId="0" borderId="0" xfId="48" applyFont="1" applyFill="1" applyBorder="1" applyAlignment="1" applyProtection="1">
      <alignment horizontal="center" vertical="center"/>
      <protection/>
    </xf>
    <xf numFmtId="38" fontId="0" fillId="0" borderId="38" xfId="48" applyFont="1" applyFill="1" applyBorder="1" applyAlignment="1" applyProtection="1">
      <alignment horizontal="center" vertical="distributed" textRotation="255"/>
      <protection/>
    </xf>
    <xf numFmtId="38" fontId="0" fillId="0" borderId="27" xfId="48" applyFont="1" applyFill="1" applyBorder="1" applyAlignment="1" applyProtection="1">
      <alignment horizontal="center" vertical="distributed" textRotation="255"/>
      <protection/>
    </xf>
    <xf numFmtId="38" fontId="0" fillId="0" borderId="0" xfId="48" applyFont="1" applyFill="1" applyAlignment="1" applyProtection="1">
      <alignment horizontal="center" vertical="center"/>
      <protection/>
    </xf>
    <xf numFmtId="38" fontId="0" fillId="0" borderId="26" xfId="48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38" fontId="0" fillId="0" borderId="38" xfId="48" applyFont="1" applyFill="1" applyBorder="1" applyAlignment="1" applyProtection="1">
      <alignment horizontal="center" vertical="distributed" textRotation="255" wrapText="1"/>
      <protection/>
    </xf>
    <xf numFmtId="0" fontId="0" fillId="0" borderId="39" xfId="0" applyFill="1" applyBorder="1" applyAlignment="1">
      <alignment horizontal="center" vertical="distributed" textRotation="255" wrapText="1"/>
    </xf>
    <xf numFmtId="0" fontId="0" fillId="0" borderId="28" xfId="0" applyFill="1" applyBorder="1" applyAlignment="1">
      <alignment horizontal="center" vertical="distributed" textRotation="255" wrapText="1"/>
    </xf>
    <xf numFmtId="38" fontId="0" fillId="0" borderId="38" xfId="48" applyFont="1" applyFill="1" applyBorder="1" applyAlignment="1" applyProtection="1">
      <alignment horizontal="center" vertical="center"/>
      <protection/>
    </xf>
    <xf numFmtId="38" fontId="0" fillId="0" borderId="35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top" textRotation="255"/>
      <protection/>
    </xf>
    <xf numFmtId="0" fontId="0" fillId="0" borderId="0" xfId="0" applyFill="1" applyBorder="1" applyAlignment="1">
      <alignment horizontal="center" vertical="top" textRotation="255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1" fillId="0" borderId="0" xfId="0" applyFont="1" applyFill="1" applyAlignment="1">
      <alignment horizontal="center" vertical="center"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38" fontId="0" fillId="0" borderId="40" xfId="48" applyFont="1" applyFill="1" applyBorder="1" applyAlignment="1">
      <alignment horizontal="center" vertical="center"/>
    </xf>
    <xf numFmtId="38" fontId="13" fillId="0" borderId="40" xfId="48" applyFont="1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38" fontId="0" fillId="0" borderId="40" xfId="48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8" fontId="0" fillId="0" borderId="27" xfId="48" applyFont="1" applyFill="1" applyBorder="1" applyAlignment="1">
      <alignment horizontal="center" vertical="center" wrapText="1"/>
    </xf>
    <xf numFmtId="38" fontId="0" fillId="0" borderId="25" xfId="48" applyFont="1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38" fontId="0" fillId="0" borderId="12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 wrapText="1"/>
    </xf>
    <xf numFmtId="38" fontId="0" fillId="0" borderId="38" xfId="48" applyFont="1" applyFill="1" applyBorder="1" applyAlignment="1">
      <alignment horizontal="center" vertical="center"/>
    </xf>
    <xf numFmtId="38" fontId="0" fillId="0" borderId="39" xfId="48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9" fontId="0" fillId="0" borderId="19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8" fillId="0" borderId="2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13" fillId="0" borderId="10" xfId="0" applyFont="1" applyFill="1" applyBorder="1" applyAlignment="1">
      <alignment horizontal="right" vertical="center"/>
    </xf>
    <xf numFmtId="0" fontId="13" fillId="0" borderId="24" xfId="0" applyFont="1" applyFill="1" applyBorder="1" applyAlignment="1" applyProtection="1">
      <alignment horizontal="right" vertical="center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161925</xdr:rowOff>
    </xdr:from>
    <xdr:to>
      <xdr:col>2</xdr:col>
      <xdr:colOff>9525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81075" y="3505200"/>
          <a:ext cx="952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161925</xdr:rowOff>
    </xdr:from>
    <xdr:to>
      <xdr:col>2</xdr:col>
      <xdr:colOff>9525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981075" y="4991100"/>
          <a:ext cx="952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171450</xdr:rowOff>
    </xdr:from>
    <xdr:to>
      <xdr:col>2</xdr:col>
      <xdr:colOff>9525</xdr:colOff>
      <xdr:row>20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981075" y="6486525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152400</xdr:rowOff>
    </xdr:from>
    <xdr:to>
      <xdr:col>2</xdr:col>
      <xdr:colOff>28575</xdr:colOff>
      <xdr:row>24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000125" y="7953375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152400</xdr:rowOff>
    </xdr:from>
    <xdr:to>
      <xdr:col>2</xdr:col>
      <xdr:colOff>28575</xdr:colOff>
      <xdr:row>28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000125" y="9439275"/>
          <a:ext cx="9525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161925</xdr:rowOff>
    </xdr:from>
    <xdr:to>
      <xdr:col>2</xdr:col>
      <xdr:colOff>28575</xdr:colOff>
      <xdr:row>36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1000125" y="12420600"/>
          <a:ext cx="9525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37</xdr:row>
      <xdr:rowOff>142875</xdr:rowOff>
    </xdr:from>
    <xdr:to>
      <xdr:col>2</xdr:col>
      <xdr:colOff>28575</xdr:colOff>
      <xdr:row>40</xdr:row>
      <xdr:rowOff>171450</xdr:rowOff>
    </xdr:to>
    <xdr:sp>
      <xdr:nvSpPr>
        <xdr:cNvPr id="7" name="AutoShape 8"/>
        <xdr:cNvSpPr>
          <a:spLocks/>
        </xdr:cNvSpPr>
      </xdr:nvSpPr>
      <xdr:spPr>
        <a:xfrm>
          <a:off x="1000125" y="13887450"/>
          <a:ext cx="9525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171450</xdr:rowOff>
    </xdr:from>
    <xdr:to>
      <xdr:col>2</xdr:col>
      <xdr:colOff>9525</xdr:colOff>
      <xdr:row>44</xdr:row>
      <xdr:rowOff>171450</xdr:rowOff>
    </xdr:to>
    <xdr:sp>
      <xdr:nvSpPr>
        <xdr:cNvPr id="8" name="AutoShape 9"/>
        <xdr:cNvSpPr>
          <a:spLocks/>
        </xdr:cNvSpPr>
      </xdr:nvSpPr>
      <xdr:spPr>
        <a:xfrm>
          <a:off x="981075" y="15401925"/>
          <a:ext cx="9525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171450</xdr:rowOff>
    </xdr:from>
    <xdr:to>
      <xdr:col>2</xdr:col>
      <xdr:colOff>28575</xdr:colOff>
      <xdr:row>52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1000125" y="18373725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53</xdr:row>
      <xdr:rowOff>152400</xdr:rowOff>
    </xdr:from>
    <xdr:to>
      <xdr:col>2</xdr:col>
      <xdr:colOff>28575</xdr:colOff>
      <xdr:row>56</xdr:row>
      <xdr:rowOff>190500</xdr:rowOff>
    </xdr:to>
    <xdr:sp>
      <xdr:nvSpPr>
        <xdr:cNvPr id="10" name="AutoShape 12"/>
        <xdr:cNvSpPr>
          <a:spLocks/>
        </xdr:cNvSpPr>
      </xdr:nvSpPr>
      <xdr:spPr>
        <a:xfrm>
          <a:off x="1000125" y="19840575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45</xdr:row>
      <xdr:rowOff>152400</xdr:rowOff>
    </xdr:from>
    <xdr:to>
      <xdr:col>2</xdr:col>
      <xdr:colOff>0</xdr:colOff>
      <xdr:row>48</xdr:row>
      <xdr:rowOff>190500</xdr:rowOff>
    </xdr:to>
    <xdr:sp>
      <xdr:nvSpPr>
        <xdr:cNvPr id="11" name="AutoShape 14"/>
        <xdr:cNvSpPr>
          <a:spLocks/>
        </xdr:cNvSpPr>
      </xdr:nvSpPr>
      <xdr:spPr>
        <a:xfrm>
          <a:off x="971550" y="16868775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29</xdr:row>
      <xdr:rowOff>142875</xdr:rowOff>
    </xdr:from>
    <xdr:to>
      <xdr:col>2</xdr:col>
      <xdr:colOff>38100</xdr:colOff>
      <xdr:row>32</xdr:row>
      <xdr:rowOff>161925</xdr:rowOff>
    </xdr:to>
    <xdr:sp>
      <xdr:nvSpPr>
        <xdr:cNvPr id="12" name="AutoShape 15"/>
        <xdr:cNvSpPr>
          <a:spLocks/>
        </xdr:cNvSpPr>
      </xdr:nvSpPr>
      <xdr:spPr>
        <a:xfrm>
          <a:off x="1000125" y="10915650"/>
          <a:ext cx="1047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49</xdr:row>
      <xdr:rowOff>104775</xdr:rowOff>
    </xdr:from>
    <xdr:to>
      <xdr:col>12</xdr:col>
      <xdr:colOff>200025</xdr:colOff>
      <xdr:row>51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601450" y="14106525"/>
          <a:ext cx="142875" cy="609600"/>
        </a:xfrm>
        <a:prstGeom prst="leftBrace">
          <a:avLst>
            <a:gd name="adj" fmla="val -42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53</xdr:row>
      <xdr:rowOff>85725</xdr:rowOff>
    </xdr:from>
    <xdr:to>
      <xdr:col>12</xdr:col>
      <xdr:colOff>200025</xdr:colOff>
      <xdr:row>55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601450" y="15230475"/>
          <a:ext cx="142875" cy="609600"/>
        </a:xfrm>
        <a:prstGeom prst="leftBrace">
          <a:avLst>
            <a:gd name="adj" fmla="val -42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56</xdr:row>
      <xdr:rowOff>85725</xdr:rowOff>
    </xdr:from>
    <xdr:to>
      <xdr:col>1</xdr:col>
      <xdr:colOff>200025</xdr:colOff>
      <xdr:row>57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1181100" y="18754725"/>
          <a:ext cx="152400" cy="428625"/>
        </a:xfrm>
        <a:prstGeom prst="leftBrace">
          <a:avLst>
            <a:gd name="adj" fmla="val -38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59</xdr:row>
      <xdr:rowOff>66675</xdr:rowOff>
    </xdr:from>
    <xdr:to>
      <xdr:col>1</xdr:col>
      <xdr:colOff>180975</xdr:colOff>
      <xdr:row>60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1171575" y="19735800"/>
          <a:ext cx="142875" cy="428625"/>
        </a:xfrm>
        <a:prstGeom prst="leftBrace">
          <a:avLst>
            <a:gd name="adj" fmla="val -39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62</xdr:row>
      <xdr:rowOff>66675</xdr:rowOff>
    </xdr:from>
    <xdr:to>
      <xdr:col>1</xdr:col>
      <xdr:colOff>219075</xdr:colOff>
      <xdr:row>63</xdr:row>
      <xdr:rowOff>161925</xdr:rowOff>
    </xdr:to>
    <xdr:sp>
      <xdr:nvSpPr>
        <xdr:cNvPr id="3" name="AutoShape 5"/>
        <xdr:cNvSpPr>
          <a:spLocks/>
        </xdr:cNvSpPr>
      </xdr:nvSpPr>
      <xdr:spPr>
        <a:xfrm>
          <a:off x="1190625" y="20735925"/>
          <a:ext cx="152400" cy="428625"/>
        </a:xfrm>
        <a:prstGeom prst="leftBrace">
          <a:avLst>
            <a:gd name="adj" fmla="val -38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495300</xdr:colOff>
      <xdr:row>11</xdr:row>
      <xdr:rowOff>57150</xdr:rowOff>
    </xdr:from>
    <xdr:to>
      <xdr:col>15</xdr:col>
      <xdr:colOff>771525</xdr:colOff>
      <xdr:row>18</xdr:row>
      <xdr:rowOff>0</xdr:rowOff>
    </xdr:to>
    <xdr:sp>
      <xdr:nvSpPr>
        <xdr:cNvPr id="4" name="AutoShape 1"/>
        <xdr:cNvSpPr>
          <a:spLocks/>
        </xdr:cNvSpPr>
      </xdr:nvSpPr>
      <xdr:spPr>
        <a:xfrm>
          <a:off x="12677775" y="3724275"/>
          <a:ext cx="276225" cy="2276475"/>
        </a:xfrm>
        <a:prstGeom prst="leftBrace">
          <a:avLst>
            <a:gd name="adj" fmla="val -40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714375</xdr:colOff>
      <xdr:row>39</xdr:row>
      <xdr:rowOff>114300</xdr:rowOff>
    </xdr:from>
    <xdr:to>
      <xdr:col>16</xdr:col>
      <xdr:colOff>771525</xdr:colOff>
      <xdr:row>41</xdr:row>
      <xdr:rowOff>152400</xdr:rowOff>
    </xdr:to>
    <xdr:sp>
      <xdr:nvSpPr>
        <xdr:cNvPr id="5" name="AutoShape 2"/>
        <xdr:cNvSpPr>
          <a:spLocks/>
        </xdr:cNvSpPr>
      </xdr:nvSpPr>
      <xdr:spPr>
        <a:xfrm>
          <a:off x="13668375" y="13115925"/>
          <a:ext cx="57150" cy="704850"/>
        </a:xfrm>
        <a:prstGeom prst="leftBrace">
          <a:avLst>
            <a:gd name="adj" fmla="val -45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1</xdr:col>
      <xdr:colOff>104775</xdr:colOff>
      <xdr:row>12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361950" y="2657475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1</xdr:col>
      <xdr:colOff>95250</xdr:colOff>
      <xdr:row>17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352425" y="410527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85725</xdr:rowOff>
    </xdr:from>
    <xdr:to>
      <xdr:col>1</xdr:col>
      <xdr:colOff>104775</xdr:colOff>
      <xdr:row>22</xdr:row>
      <xdr:rowOff>123825</xdr:rowOff>
    </xdr:to>
    <xdr:sp>
      <xdr:nvSpPr>
        <xdr:cNvPr id="3" name="AutoShape 8"/>
        <xdr:cNvSpPr>
          <a:spLocks/>
        </xdr:cNvSpPr>
      </xdr:nvSpPr>
      <xdr:spPr>
        <a:xfrm>
          <a:off x="361950" y="5514975"/>
          <a:ext cx="952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42</xdr:row>
      <xdr:rowOff>123825</xdr:rowOff>
    </xdr:from>
    <xdr:to>
      <xdr:col>1</xdr:col>
      <xdr:colOff>142875</xdr:colOff>
      <xdr:row>45</xdr:row>
      <xdr:rowOff>123825</xdr:rowOff>
    </xdr:to>
    <xdr:sp>
      <xdr:nvSpPr>
        <xdr:cNvPr id="4" name="AutoShape 9"/>
        <xdr:cNvSpPr>
          <a:spLocks/>
        </xdr:cNvSpPr>
      </xdr:nvSpPr>
      <xdr:spPr>
        <a:xfrm>
          <a:off x="333375" y="12125325"/>
          <a:ext cx="1619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47</xdr:row>
      <xdr:rowOff>123825</xdr:rowOff>
    </xdr:from>
    <xdr:to>
      <xdr:col>1</xdr:col>
      <xdr:colOff>152400</xdr:colOff>
      <xdr:row>50</xdr:row>
      <xdr:rowOff>123825</xdr:rowOff>
    </xdr:to>
    <xdr:sp>
      <xdr:nvSpPr>
        <xdr:cNvPr id="5" name="AutoShape 10"/>
        <xdr:cNvSpPr>
          <a:spLocks/>
        </xdr:cNvSpPr>
      </xdr:nvSpPr>
      <xdr:spPr>
        <a:xfrm>
          <a:off x="400050" y="13554075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85725</xdr:rowOff>
    </xdr:from>
    <xdr:to>
      <xdr:col>1</xdr:col>
      <xdr:colOff>95250</xdr:colOff>
      <xdr:row>40</xdr:row>
      <xdr:rowOff>142875</xdr:rowOff>
    </xdr:to>
    <xdr:sp>
      <xdr:nvSpPr>
        <xdr:cNvPr id="6" name="AutoShape 11"/>
        <xdr:cNvSpPr>
          <a:spLocks/>
        </xdr:cNvSpPr>
      </xdr:nvSpPr>
      <xdr:spPr>
        <a:xfrm>
          <a:off x="352425" y="1065847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1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2124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16</xdr:row>
      <xdr:rowOff>238125</xdr:rowOff>
    </xdr:to>
    <xdr:sp>
      <xdr:nvSpPr>
        <xdr:cNvPr id="2" name="Line 3"/>
        <xdr:cNvSpPr>
          <a:spLocks/>
        </xdr:cNvSpPr>
      </xdr:nvSpPr>
      <xdr:spPr>
        <a:xfrm>
          <a:off x="0" y="3581400"/>
          <a:ext cx="31527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2</xdr:col>
      <xdr:colOff>0</xdr:colOff>
      <xdr:row>47</xdr:row>
      <xdr:rowOff>238125</xdr:rowOff>
    </xdr:to>
    <xdr:sp>
      <xdr:nvSpPr>
        <xdr:cNvPr id="3" name="Line 4"/>
        <xdr:cNvSpPr>
          <a:spLocks/>
        </xdr:cNvSpPr>
      </xdr:nvSpPr>
      <xdr:spPr>
        <a:xfrm>
          <a:off x="19050" y="10963275"/>
          <a:ext cx="31337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38100</xdr:rowOff>
    </xdr:from>
    <xdr:to>
      <xdr:col>1</xdr:col>
      <xdr:colOff>990600</xdr:colOff>
      <xdr:row>56</xdr:row>
      <xdr:rowOff>209550</xdr:rowOff>
    </xdr:to>
    <xdr:sp>
      <xdr:nvSpPr>
        <xdr:cNvPr id="4" name="Line 5"/>
        <xdr:cNvSpPr>
          <a:spLocks/>
        </xdr:cNvSpPr>
      </xdr:nvSpPr>
      <xdr:spPr>
        <a:xfrm>
          <a:off x="0" y="13134975"/>
          <a:ext cx="3133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61"/>
  <sheetViews>
    <sheetView showGridLines="0" defaultGridColor="0" zoomScale="75" zoomScaleNormal="75" zoomScalePageLayoutView="0" colorId="27" workbookViewId="0" topLeftCell="AB1">
      <selection activeCell="AP1" sqref="AP1"/>
    </sheetView>
  </sheetViews>
  <sheetFormatPr defaultColWidth="10.59765625" defaultRowHeight="29.25" customHeight="1"/>
  <cols>
    <col min="1" max="1" width="9.59765625" style="1" customWidth="1"/>
    <col min="2" max="2" width="1.59765625" style="1" customWidth="1"/>
    <col min="3" max="3" width="7.59765625" style="1" customWidth="1"/>
    <col min="4" max="4" width="9.59765625" style="1" customWidth="1"/>
    <col min="5" max="5" width="11.09765625" style="1" customWidth="1"/>
    <col min="6" max="13" width="9.59765625" style="1" customWidth="1"/>
    <col min="14" max="15" width="10.59765625" style="1" customWidth="1"/>
    <col min="16" max="16" width="3.09765625" style="1" customWidth="1"/>
    <col min="17" max="17" width="10.59765625" style="1" customWidth="1"/>
    <col min="18" max="37" width="9.19921875" style="1" customWidth="1"/>
    <col min="38" max="16384" width="10.59765625" style="1" customWidth="1"/>
  </cols>
  <sheetData>
    <row r="1" spans="1:42" ht="29.25" customHeight="1">
      <c r="A1" s="39" t="s">
        <v>31</v>
      </c>
      <c r="AP1" s="102" t="s">
        <v>136</v>
      </c>
    </row>
    <row r="3" spans="1:42" ht="29.25" customHeight="1">
      <c r="A3" s="368" t="s">
        <v>137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</row>
    <row r="4" spans="3:12" ht="29.25" customHeight="1"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37" s="4" customFormat="1" ht="29.25" customHeight="1">
      <c r="A5" s="383" t="s">
        <v>29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"/>
      <c r="O5" s="3"/>
      <c r="P5" s="383" t="s">
        <v>77</v>
      </c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6:37" s="4" customFormat="1" ht="29.25" customHeight="1" thickBot="1"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3" t="s">
        <v>76</v>
      </c>
    </row>
    <row r="7" spans="1:37" s="4" customFormat="1" ht="29.25" customHeight="1">
      <c r="A7" s="434" t="s">
        <v>21</v>
      </c>
      <c r="B7" s="435"/>
      <c r="C7" s="436"/>
      <c r="D7" s="6"/>
      <c r="E7" s="431" t="s">
        <v>22</v>
      </c>
      <c r="F7" s="7" t="s">
        <v>0</v>
      </c>
      <c r="G7" s="7"/>
      <c r="H7" s="8"/>
      <c r="I7" s="7" t="s">
        <v>1</v>
      </c>
      <c r="J7" s="7"/>
      <c r="K7" s="7"/>
      <c r="L7" s="7"/>
      <c r="M7" s="7"/>
      <c r="P7" s="419" t="s">
        <v>75</v>
      </c>
      <c r="Q7" s="419"/>
      <c r="R7" s="403" t="s">
        <v>74</v>
      </c>
      <c r="S7" s="404"/>
      <c r="T7" s="405"/>
      <c r="U7" s="373" t="s">
        <v>73</v>
      </c>
      <c r="V7" s="394" t="s">
        <v>72</v>
      </c>
      <c r="W7" s="395"/>
      <c r="X7" s="396"/>
      <c r="Y7" s="395" t="s">
        <v>71</v>
      </c>
      <c r="Z7" s="395"/>
      <c r="AA7" s="396"/>
      <c r="AB7" s="377" t="s">
        <v>70</v>
      </c>
      <c r="AC7" s="400" t="s">
        <v>69</v>
      </c>
      <c r="AD7" s="401"/>
      <c r="AE7" s="401"/>
      <c r="AF7" s="401"/>
      <c r="AG7" s="401"/>
      <c r="AH7" s="402"/>
      <c r="AI7" s="389" t="s">
        <v>78</v>
      </c>
      <c r="AJ7" s="390"/>
      <c r="AK7" s="390"/>
    </row>
    <row r="8" spans="1:37" s="2" customFormat="1" ht="29.25" customHeight="1">
      <c r="A8" s="437"/>
      <c r="B8" s="437"/>
      <c r="C8" s="438"/>
      <c r="D8" s="9" t="s">
        <v>30</v>
      </c>
      <c r="E8" s="432"/>
      <c r="F8" s="429" t="s">
        <v>2</v>
      </c>
      <c r="G8" s="429" t="s">
        <v>3</v>
      </c>
      <c r="H8" s="429" t="s">
        <v>4</v>
      </c>
      <c r="I8" s="429" t="s">
        <v>2</v>
      </c>
      <c r="J8" s="10" t="s">
        <v>5</v>
      </c>
      <c r="K8" s="11"/>
      <c r="L8" s="10" t="s">
        <v>6</v>
      </c>
      <c r="M8" s="10"/>
      <c r="P8" s="420"/>
      <c r="Q8" s="420"/>
      <c r="R8" s="406"/>
      <c r="S8" s="384"/>
      <c r="T8" s="370"/>
      <c r="U8" s="407"/>
      <c r="V8" s="397"/>
      <c r="W8" s="398"/>
      <c r="X8" s="399"/>
      <c r="Y8" s="398"/>
      <c r="Z8" s="398"/>
      <c r="AA8" s="399"/>
      <c r="AB8" s="393"/>
      <c r="AC8" s="408" t="s">
        <v>68</v>
      </c>
      <c r="AD8" s="409"/>
      <c r="AE8" s="410"/>
      <c r="AF8" s="408" t="s">
        <v>67</v>
      </c>
      <c r="AG8" s="409"/>
      <c r="AH8" s="410"/>
      <c r="AI8" s="391"/>
      <c r="AJ8" s="392"/>
      <c r="AK8" s="392"/>
    </row>
    <row r="9" spans="1:37" s="2" customFormat="1" ht="29.25" customHeight="1">
      <c r="A9" s="439"/>
      <c r="B9" s="439"/>
      <c r="C9" s="440"/>
      <c r="D9" s="12"/>
      <c r="E9" s="433"/>
      <c r="F9" s="430"/>
      <c r="G9" s="430"/>
      <c r="H9" s="430"/>
      <c r="I9" s="430"/>
      <c r="J9" s="13" t="s">
        <v>3</v>
      </c>
      <c r="K9" s="13" t="s">
        <v>4</v>
      </c>
      <c r="L9" s="13" t="s">
        <v>3</v>
      </c>
      <c r="M9" s="14" t="s">
        <v>4</v>
      </c>
      <c r="P9" s="381"/>
      <c r="Q9" s="381"/>
      <c r="R9" s="79" t="s">
        <v>64</v>
      </c>
      <c r="S9" s="83" t="s">
        <v>66</v>
      </c>
      <c r="T9" s="83" t="s">
        <v>65</v>
      </c>
      <c r="U9" s="374"/>
      <c r="V9" s="81" t="s">
        <v>64</v>
      </c>
      <c r="W9" s="81" t="s">
        <v>63</v>
      </c>
      <c r="X9" s="79" t="s">
        <v>62</v>
      </c>
      <c r="Y9" s="81" t="s">
        <v>64</v>
      </c>
      <c r="Z9" s="81" t="s">
        <v>63</v>
      </c>
      <c r="AA9" s="82" t="s">
        <v>62</v>
      </c>
      <c r="AB9" s="378"/>
      <c r="AC9" s="81" t="s">
        <v>64</v>
      </c>
      <c r="AD9" s="81" t="s">
        <v>63</v>
      </c>
      <c r="AE9" s="79" t="s">
        <v>62</v>
      </c>
      <c r="AF9" s="81" t="s">
        <v>64</v>
      </c>
      <c r="AG9" s="81" t="s">
        <v>63</v>
      </c>
      <c r="AH9" s="80" t="s">
        <v>62</v>
      </c>
      <c r="AI9" s="79" t="s">
        <v>64</v>
      </c>
      <c r="AJ9" s="78" t="s">
        <v>63</v>
      </c>
      <c r="AK9" s="77" t="s">
        <v>62</v>
      </c>
    </row>
    <row r="10" spans="1:37" ht="29.25" customHeight="1">
      <c r="A10" s="15"/>
      <c r="B10" s="15"/>
      <c r="C10" s="31" t="s">
        <v>2</v>
      </c>
      <c r="D10" s="35">
        <f>SUM(D11:D13)</f>
        <v>79</v>
      </c>
      <c r="E10" s="35">
        <f aca="true" t="shared" si="0" ref="E10:M10">SUM(E11:E13)</f>
        <v>456</v>
      </c>
      <c r="F10" s="35">
        <f t="shared" si="0"/>
        <v>9305</v>
      </c>
      <c r="G10" s="35">
        <f t="shared" si="0"/>
        <v>4621</v>
      </c>
      <c r="H10" s="35">
        <f t="shared" si="0"/>
        <v>4684</v>
      </c>
      <c r="I10" s="35">
        <f t="shared" si="0"/>
        <v>659</v>
      </c>
      <c r="J10" s="35">
        <f t="shared" si="0"/>
        <v>36</v>
      </c>
      <c r="K10" s="35">
        <f t="shared" si="0"/>
        <v>568</v>
      </c>
      <c r="L10" s="35">
        <f t="shared" si="0"/>
        <v>26</v>
      </c>
      <c r="M10" s="35">
        <f t="shared" si="0"/>
        <v>29</v>
      </c>
      <c r="P10" s="413" t="s">
        <v>61</v>
      </c>
      <c r="Q10" s="414"/>
      <c r="R10" s="75">
        <f>SUM(S10:T10)</f>
        <v>79</v>
      </c>
      <c r="S10" s="1">
        <v>79</v>
      </c>
      <c r="T10" s="53" t="s">
        <v>12</v>
      </c>
      <c r="U10" s="73">
        <v>433</v>
      </c>
      <c r="V10" s="75">
        <f>SUM(W10:X10)</f>
        <v>10018</v>
      </c>
      <c r="W10" s="73">
        <v>5020</v>
      </c>
      <c r="X10" s="73">
        <v>4998</v>
      </c>
      <c r="Y10" s="75">
        <f>SUM(Z10:AA10)</f>
        <v>3940</v>
      </c>
      <c r="Z10" s="61">
        <v>1983</v>
      </c>
      <c r="AA10" s="61">
        <v>1957</v>
      </c>
      <c r="AB10" s="74">
        <v>31.7</v>
      </c>
      <c r="AC10" s="75">
        <f>SUM(AD10:AE10)</f>
        <v>605</v>
      </c>
      <c r="AD10" s="73">
        <v>36</v>
      </c>
      <c r="AE10" s="73">
        <v>569</v>
      </c>
      <c r="AF10" s="75">
        <f>SUM(AG10:AH10)</f>
        <v>51</v>
      </c>
      <c r="AG10" s="73">
        <v>27</v>
      </c>
      <c r="AH10" s="73">
        <v>24</v>
      </c>
      <c r="AI10" s="75">
        <f>SUM(AJ10:AK10)</f>
        <v>100</v>
      </c>
      <c r="AJ10" s="73">
        <v>65</v>
      </c>
      <c r="AK10" s="73">
        <v>35</v>
      </c>
    </row>
    <row r="11" spans="1:37" ht="29.25" customHeight="1">
      <c r="A11" s="423" t="s">
        <v>10</v>
      </c>
      <c r="B11" s="16"/>
      <c r="C11" s="17" t="s">
        <v>9</v>
      </c>
      <c r="D11" s="34">
        <v>1</v>
      </c>
      <c r="E11" s="34">
        <v>5</v>
      </c>
      <c r="F11" s="33">
        <f aca="true" t="shared" si="1" ref="F11:F56">SUM(G11:H11)</f>
        <v>152</v>
      </c>
      <c r="G11" s="34">
        <v>75</v>
      </c>
      <c r="H11" s="34">
        <v>77</v>
      </c>
      <c r="I11" s="33">
        <f aca="true" t="shared" si="2" ref="I11:I56">SUM(J11:M11)</f>
        <v>11</v>
      </c>
      <c r="J11" s="34">
        <v>1</v>
      </c>
      <c r="K11" s="34">
        <v>6</v>
      </c>
      <c r="L11" s="34">
        <v>1</v>
      </c>
      <c r="M11" s="34">
        <v>3</v>
      </c>
      <c r="P11" s="415" t="s">
        <v>60</v>
      </c>
      <c r="Q11" s="416"/>
      <c r="R11" s="50">
        <f>SUM(S11:T11)</f>
        <v>79</v>
      </c>
      <c r="S11" s="1">
        <v>79</v>
      </c>
      <c r="T11" s="53" t="s">
        <v>12</v>
      </c>
      <c r="U11" s="73">
        <v>429</v>
      </c>
      <c r="V11" s="50">
        <f>SUM(W11:X11)</f>
        <v>9765</v>
      </c>
      <c r="W11" s="73">
        <v>4891</v>
      </c>
      <c r="X11" s="73">
        <v>4874</v>
      </c>
      <c r="Y11" s="50">
        <f>SUM(Z11:AA11)</f>
        <v>3726</v>
      </c>
      <c r="Z11" s="61">
        <v>1885</v>
      </c>
      <c r="AA11" s="61">
        <v>1841</v>
      </c>
      <c r="AB11" s="74">
        <v>31.5</v>
      </c>
      <c r="AC11" s="50">
        <f>SUM(AD11:AE11)</f>
        <v>619</v>
      </c>
      <c r="AD11" s="73">
        <v>39</v>
      </c>
      <c r="AE11" s="73">
        <v>580</v>
      </c>
      <c r="AF11" s="50">
        <f>SUM(AG11:AH11)</f>
        <v>46</v>
      </c>
      <c r="AG11" s="73">
        <v>30</v>
      </c>
      <c r="AH11" s="73">
        <v>16</v>
      </c>
      <c r="AI11" s="50">
        <f>SUM(AJ11:AK11)</f>
        <v>104</v>
      </c>
      <c r="AJ11" s="73">
        <v>64</v>
      </c>
      <c r="AK11" s="73">
        <v>40</v>
      </c>
    </row>
    <row r="12" spans="1:37" ht="29.25" customHeight="1">
      <c r="A12" s="424"/>
      <c r="B12" s="18"/>
      <c r="C12" s="17" t="s">
        <v>7</v>
      </c>
      <c r="D12" s="34">
        <v>13</v>
      </c>
      <c r="E12" s="34">
        <v>45</v>
      </c>
      <c r="F12" s="33">
        <f t="shared" si="1"/>
        <v>661</v>
      </c>
      <c r="G12" s="34">
        <v>349</v>
      </c>
      <c r="H12" s="34">
        <v>312</v>
      </c>
      <c r="I12" s="33">
        <f t="shared" si="2"/>
        <v>58</v>
      </c>
      <c r="J12" s="34">
        <v>1</v>
      </c>
      <c r="K12" s="34">
        <v>53</v>
      </c>
      <c r="L12" s="34">
        <v>3</v>
      </c>
      <c r="M12" s="34">
        <v>1</v>
      </c>
      <c r="P12" s="415" t="s">
        <v>59</v>
      </c>
      <c r="Q12" s="416"/>
      <c r="R12" s="50">
        <f>SUM(S12:T12)</f>
        <v>79</v>
      </c>
      <c r="S12" s="1">
        <v>79</v>
      </c>
      <c r="T12" s="53" t="s">
        <v>12</v>
      </c>
      <c r="U12" s="73">
        <v>439</v>
      </c>
      <c r="V12" s="50">
        <f>SUM(W12:X12)</f>
        <v>9549</v>
      </c>
      <c r="W12" s="73">
        <v>4723</v>
      </c>
      <c r="X12" s="73">
        <v>4826</v>
      </c>
      <c r="Y12" s="50">
        <f>SUM(Z12:AA12)</f>
        <v>3575</v>
      </c>
      <c r="Z12" s="61">
        <v>1755</v>
      </c>
      <c r="AA12" s="61">
        <v>1820</v>
      </c>
      <c r="AB12" s="74">
        <v>31</v>
      </c>
      <c r="AC12" s="50">
        <f>SUM(AD12:AE12)</f>
        <v>616</v>
      </c>
      <c r="AD12" s="73">
        <v>40</v>
      </c>
      <c r="AE12" s="73">
        <v>576</v>
      </c>
      <c r="AF12" s="50">
        <f>SUM(AG12:AH12)</f>
        <v>42</v>
      </c>
      <c r="AG12" s="73">
        <v>26</v>
      </c>
      <c r="AH12" s="73">
        <v>16</v>
      </c>
      <c r="AI12" s="50">
        <f>SUM(AJ12:AK12)</f>
        <v>104</v>
      </c>
      <c r="AJ12" s="73">
        <v>65</v>
      </c>
      <c r="AK12" s="73">
        <v>39</v>
      </c>
    </row>
    <row r="13" spans="1:37" ht="29.25" customHeight="1">
      <c r="A13" s="18"/>
      <c r="B13" s="19"/>
      <c r="C13" s="17" t="s">
        <v>8</v>
      </c>
      <c r="D13" s="34">
        <v>65</v>
      </c>
      <c r="E13" s="34">
        <v>406</v>
      </c>
      <c r="F13" s="33">
        <f t="shared" si="1"/>
        <v>8492</v>
      </c>
      <c r="G13" s="34">
        <v>4197</v>
      </c>
      <c r="H13" s="34">
        <v>4295</v>
      </c>
      <c r="I13" s="33">
        <f t="shared" si="2"/>
        <v>590</v>
      </c>
      <c r="J13" s="34">
        <v>34</v>
      </c>
      <c r="K13" s="34">
        <v>509</v>
      </c>
      <c r="L13" s="34">
        <v>22</v>
      </c>
      <c r="M13" s="34">
        <v>25</v>
      </c>
      <c r="P13" s="417" t="s">
        <v>58</v>
      </c>
      <c r="Q13" s="418"/>
      <c r="R13" s="50">
        <f>SUM(S13:T13)</f>
        <v>79</v>
      </c>
      <c r="S13" s="1">
        <v>79</v>
      </c>
      <c r="T13" s="53" t="s">
        <v>12</v>
      </c>
      <c r="U13" s="72">
        <v>446</v>
      </c>
      <c r="V13" s="50">
        <f>SUM(W13:X13)</f>
        <v>9476</v>
      </c>
      <c r="W13" s="72">
        <v>4699</v>
      </c>
      <c r="X13" s="72">
        <v>4777</v>
      </c>
      <c r="Y13" s="50">
        <f>SUM(Z13:AA13)</f>
        <v>3468</v>
      </c>
      <c r="Z13" s="61">
        <v>1743</v>
      </c>
      <c r="AA13" s="61">
        <v>1725</v>
      </c>
      <c r="AB13" s="58">
        <v>30.4</v>
      </c>
      <c r="AC13" s="50">
        <f>SUM(AD13:AE13)</f>
        <v>616</v>
      </c>
      <c r="AD13" s="72">
        <v>43</v>
      </c>
      <c r="AE13" s="72">
        <v>573</v>
      </c>
      <c r="AF13" s="50">
        <f>SUM(AG13:AH13)</f>
        <v>39</v>
      </c>
      <c r="AG13" s="72">
        <v>19</v>
      </c>
      <c r="AH13" s="72">
        <v>20</v>
      </c>
      <c r="AI13" s="50">
        <f>SUM(AJ13:AK13)</f>
        <v>111</v>
      </c>
      <c r="AJ13" s="72">
        <v>67</v>
      </c>
      <c r="AK13" s="72">
        <v>44</v>
      </c>
    </row>
    <row r="14" spans="1:37" ht="29.25" customHeight="1">
      <c r="A14" s="19"/>
      <c r="B14" s="19"/>
      <c r="C14" s="31" t="s">
        <v>2</v>
      </c>
      <c r="D14" s="35">
        <f aca="true" t="shared" si="3" ref="D14:M14">SUM(D15:D17)</f>
        <v>277</v>
      </c>
      <c r="E14" s="35">
        <f t="shared" si="3"/>
        <v>2706</v>
      </c>
      <c r="F14" s="35">
        <f t="shared" si="3"/>
        <v>70798</v>
      </c>
      <c r="G14" s="35">
        <f t="shared" si="3"/>
        <v>35949</v>
      </c>
      <c r="H14" s="35">
        <f t="shared" si="3"/>
        <v>34849</v>
      </c>
      <c r="I14" s="35">
        <f t="shared" si="3"/>
        <v>4190</v>
      </c>
      <c r="J14" s="35">
        <f t="shared" si="3"/>
        <v>1448</v>
      </c>
      <c r="K14" s="35">
        <f t="shared" si="3"/>
        <v>2690</v>
      </c>
      <c r="L14" s="35">
        <f t="shared" si="3"/>
        <v>15</v>
      </c>
      <c r="M14" s="35">
        <f t="shared" si="3"/>
        <v>37</v>
      </c>
      <c r="P14" s="421" t="s">
        <v>57</v>
      </c>
      <c r="Q14" s="422"/>
      <c r="R14" s="64">
        <f>SUM(R15:R16,R25)</f>
        <v>79</v>
      </c>
      <c r="S14" s="64">
        <f>SUM(S15:S16,S25)</f>
        <v>79</v>
      </c>
      <c r="T14" s="69" t="s">
        <v>12</v>
      </c>
      <c r="U14" s="64">
        <f aca="true" t="shared" si="4" ref="U14:AA14">SUM(U15:U16,U25)</f>
        <v>456</v>
      </c>
      <c r="V14" s="64">
        <f t="shared" si="4"/>
        <v>9305</v>
      </c>
      <c r="W14" s="64">
        <f t="shared" si="4"/>
        <v>4621</v>
      </c>
      <c r="X14" s="64">
        <f t="shared" si="4"/>
        <v>4684</v>
      </c>
      <c r="Y14" s="64">
        <f t="shared" si="4"/>
        <v>3405</v>
      </c>
      <c r="Z14" s="64">
        <f t="shared" si="4"/>
        <v>1736</v>
      </c>
      <c r="AA14" s="64">
        <f t="shared" si="4"/>
        <v>1669</v>
      </c>
      <c r="AB14" s="65">
        <v>29.9</v>
      </c>
      <c r="AC14" s="64">
        <f aca="true" t="shared" si="5" ref="AC14:AK14">SUM(AC15:AC16,AC25)</f>
        <v>604</v>
      </c>
      <c r="AD14" s="64">
        <f t="shared" si="5"/>
        <v>36</v>
      </c>
      <c r="AE14" s="64">
        <f t="shared" si="5"/>
        <v>568</v>
      </c>
      <c r="AF14" s="64">
        <f t="shared" si="5"/>
        <v>55</v>
      </c>
      <c r="AG14" s="64">
        <f t="shared" si="5"/>
        <v>26</v>
      </c>
      <c r="AH14" s="64">
        <f t="shared" si="5"/>
        <v>29</v>
      </c>
      <c r="AI14" s="64">
        <f t="shared" si="5"/>
        <v>109</v>
      </c>
      <c r="AJ14" s="64">
        <f t="shared" si="5"/>
        <v>69</v>
      </c>
      <c r="AK14" s="64">
        <f t="shared" si="5"/>
        <v>40</v>
      </c>
    </row>
    <row r="15" spans="1:37" ht="29.25" customHeight="1">
      <c r="A15" s="423" t="s">
        <v>11</v>
      </c>
      <c r="B15" s="16"/>
      <c r="C15" s="17" t="s">
        <v>9</v>
      </c>
      <c r="D15" s="34">
        <v>1</v>
      </c>
      <c r="E15" s="34">
        <v>19</v>
      </c>
      <c r="F15" s="33">
        <f t="shared" si="1"/>
        <v>666</v>
      </c>
      <c r="G15" s="34">
        <v>342</v>
      </c>
      <c r="H15" s="34">
        <v>324</v>
      </c>
      <c r="I15" s="33">
        <f t="shared" si="2"/>
        <v>33</v>
      </c>
      <c r="J15" s="34">
        <v>17</v>
      </c>
      <c r="K15" s="34">
        <v>11</v>
      </c>
      <c r="L15" s="34">
        <v>2</v>
      </c>
      <c r="M15" s="34">
        <v>3</v>
      </c>
      <c r="P15" s="411" t="s">
        <v>56</v>
      </c>
      <c r="Q15" s="412"/>
      <c r="R15" s="64">
        <f>SUM(S15:T15)</f>
        <v>1</v>
      </c>
      <c r="S15" s="71">
        <v>1</v>
      </c>
      <c r="T15" s="69" t="s">
        <v>12</v>
      </c>
      <c r="U15" s="35">
        <v>5</v>
      </c>
      <c r="V15" s="64">
        <f>SUM(W15:X15)</f>
        <v>152</v>
      </c>
      <c r="W15" s="35">
        <v>75</v>
      </c>
      <c r="X15" s="35">
        <v>77</v>
      </c>
      <c r="Y15" s="64">
        <f>SUM(Z15:AA15)</f>
        <v>54</v>
      </c>
      <c r="Z15" s="71">
        <v>29</v>
      </c>
      <c r="AA15" s="71">
        <v>25</v>
      </c>
      <c r="AB15" s="70">
        <v>0.5</v>
      </c>
      <c r="AC15" s="64">
        <f>SUM(AD15:AE15)</f>
        <v>7</v>
      </c>
      <c r="AD15" s="35">
        <v>1</v>
      </c>
      <c r="AE15" s="35">
        <v>6</v>
      </c>
      <c r="AF15" s="64">
        <f>SUM(AG15:AH15)</f>
        <v>4</v>
      </c>
      <c r="AG15" s="35">
        <v>1</v>
      </c>
      <c r="AH15" s="35">
        <v>3</v>
      </c>
      <c r="AI15" s="64">
        <f>SUM(AJ15:AK15)</f>
        <v>1</v>
      </c>
      <c r="AJ15" s="35" t="s">
        <v>23</v>
      </c>
      <c r="AK15" s="35">
        <v>1</v>
      </c>
    </row>
    <row r="16" spans="1:37" ht="29.25" customHeight="1">
      <c r="A16" s="424"/>
      <c r="B16" s="18"/>
      <c r="C16" s="17" t="s">
        <v>7</v>
      </c>
      <c r="D16" s="34">
        <v>275</v>
      </c>
      <c r="E16" s="34">
        <v>2681</v>
      </c>
      <c r="F16" s="33">
        <f t="shared" si="1"/>
        <v>69955</v>
      </c>
      <c r="G16" s="34">
        <v>35546</v>
      </c>
      <c r="H16" s="34">
        <v>34409</v>
      </c>
      <c r="I16" s="33">
        <f t="shared" si="2"/>
        <v>4144</v>
      </c>
      <c r="J16" s="34">
        <v>1427</v>
      </c>
      <c r="K16" s="34">
        <v>2675</v>
      </c>
      <c r="L16" s="34">
        <v>13</v>
      </c>
      <c r="M16" s="34">
        <v>29</v>
      </c>
      <c r="P16" s="411" t="s">
        <v>55</v>
      </c>
      <c r="Q16" s="412"/>
      <c r="R16" s="64">
        <f>SUM(R17:R24)</f>
        <v>13</v>
      </c>
      <c r="S16" s="64">
        <f>SUM(S17:S24)</f>
        <v>13</v>
      </c>
      <c r="T16" s="69" t="s">
        <v>12</v>
      </c>
      <c r="U16" s="64">
        <f aca="true" t="shared" si="6" ref="U16:AA16">SUM(U17:U24)</f>
        <v>45</v>
      </c>
      <c r="V16" s="64">
        <f t="shared" si="6"/>
        <v>661</v>
      </c>
      <c r="W16" s="64">
        <f t="shared" si="6"/>
        <v>349</v>
      </c>
      <c r="X16" s="64">
        <f t="shared" si="6"/>
        <v>312</v>
      </c>
      <c r="Y16" s="64">
        <f t="shared" si="6"/>
        <v>366</v>
      </c>
      <c r="Z16" s="64">
        <f t="shared" si="6"/>
        <v>187</v>
      </c>
      <c r="AA16" s="64">
        <f t="shared" si="6"/>
        <v>179</v>
      </c>
      <c r="AB16" s="65">
        <v>3.2</v>
      </c>
      <c r="AC16" s="64">
        <f aca="true" t="shared" si="7" ref="AC16:AI16">SUM(AC17:AC24)</f>
        <v>54</v>
      </c>
      <c r="AD16" s="64">
        <f t="shared" si="7"/>
        <v>1</v>
      </c>
      <c r="AE16" s="64">
        <f t="shared" si="7"/>
        <v>53</v>
      </c>
      <c r="AF16" s="64">
        <f t="shared" si="7"/>
        <v>4</v>
      </c>
      <c r="AG16" s="64">
        <f t="shared" si="7"/>
        <v>3</v>
      </c>
      <c r="AH16" s="64">
        <f t="shared" si="7"/>
        <v>1</v>
      </c>
      <c r="AI16" s="64">
        <f t="shared" si="7"/>
        <v>8</v>
      </c>
      <c r="AJ16" s="66" t="s">
        <v>23</v>
      </c>
      <c r="AK16" s="64">
        <f>SUM(AK17:AK24)</f>
        <v>8</v>
      </c>
    </row>
    <row r="17" spans="1:37" ht="29.25" customHeight="1">
      <c r="A17" s="18"/>
      <c r="B17" s="19"/>
      <c r="C17" s="17" t="s">
        <v>8</v>
      </c>
      <c r="D17" s="34">
        <v>1</v>
      </c>
      <c r="E17" s="34">
        <v>6</v>
      </c>
      <c r="F17" s="33">
        <f t="shared" si="1"/>
        <v>177</v>
      </c>
      <c r="G17" s="34">
        <v>61</v>
      </c>
      <c r="H17" s="34">
        <v>116</v>
      </c>
      <c r="I17" s="33">
        <f t="shared" si="2"/>
        <v>13</v>
      </c>
      <c r="J17" s="34">
        <v>4</v>
      </c>
      <c r="K17" s="34">
        <v>4</v>
      </c>
      <c r="L17" s="34" t="s">
        <v>23</v>
      </c>
      <c r="M17" s="34">
        <v>5</v>
      </c>
      <c r="P17" s="51"/>
      <c r="Q17" s="17" t="s">
        <v>54</v>
      </c>
      <c r="R17" s="50">
        <f aca="true" t="shared" si="8" ref="R17:R24">SUM(S17:T17)</f>
        <v>2</v>
      </c>
      <c r="S17" s="1">
        <v>2</v>
      </c>
      <c r="T17" s="53" t="s">
        <v>12</v>
      </c>
      <c r="U17" s="29">
        <v>7</v>
      </c>
      <c r="V17" s="50">
        <f aca="true" t="shared" si="9" ref="V17:V24">SUM(W17:X17)</f>
        <v>58</v>
      </c>
      <c r="W17" s="49">
        <v>26</v>
      </c>
      <c r="X17" s="29">
        <v>32</v>
      </c>
      <c r="Y17" s="50">
        <f aca="true" t="shared" si="10" ref="Y17:Y24">SUM(Z17:AA17)</f>
        <v>29</v>
      </c>
      <c r="Z17" s="1">
        <v>16</v>
      </c>
      <c r="AA17" s="1">
        <v>13</v>
      </c>
      <c r="AB17" s="58">
        <v>6.4</v>
      </c>
      <c r="AC17" s="50">
        <f aca="true" t="shared" si="11" ref="AC17:AC24">SUM(AD17:AE17)</f>
        <v>6</v>
      </c>
      <c r="AD17" s="49" t="s">
        <v>23</v>
      </c>
      <c r="AE17" s="57">
        <v>6</v>
      </c>
      <c r="AF17" s="50">
        <f>SUM(AG17:AH17)</f>
        <v>1</v>
      </c>
      <c r="AG17" s="49" t="s">
        <v>23</v>
      </c>
      <c r="AH17" s="49">
        <v>1</v>
      </c>
      <c r="AI17" s="50">
        <f>SUM(AJ17:AK17)</f>
        <v>2</v>
      </c>
      <c r="AJ17" s="49" t="s">
        <v>23</v>
      </c>
      <c r="AK17" s="49">
        <v>2</v>
      </c>
    </row>
    <row r="18" spans="1:37" ht="29.25" customHeight="1">
      <c r="A18" s="19"/>
      <c r="B18" s="19"/>
      <c r="C18" s="31" t="s">
        <v>2</v>
      </c>
      <c r="D18" s="35">
        <f aca="true" t="shared" si="12" ref="D18:M18">SUM(D19:D21)</f>
        <v>113</v>
      </c>
      <c r="E18" s="35">
        <f t="shared" si="12"/>
        <v>1208</v>
      </c>
      <c r="F18" s="35">
        <f t="shared" si="12"/>
        <v>39979</v>
      </c>
      <c r="G18" s="35">
        <f t="shared" si="12"/>
        <v>20446</v>
      </c>
      <c r="H18" s="35">
        <f t="shared" si="12"/>
        <v>19533</v>
      </c>
      <c r="I18" s="35">
        <f t="shared" si="12"/>
        <v>2559</v>
      </c>
      <c r="J18" s="35">
        <f t="shared" si="12"/>
        <v>1379</v>
      </c>
      <c r="K18" s="35">
        <f t="shared" si="12"/>
        <v>1077</v>
      </c>
      <c r="L18" s="35">
        <f t="shared" si="12"/>
        <v>46</v>
      </c>
      <c r="M18" s="35">
        <f t="shared" si="12"/>
        <v>57</v>
      </c>
      <c r="P18" s="51"/>
      <c r="Q18" s="17" t="s">
        <v>42</v>
      </c>
      <c r="R18" s="50">
        <f t="shared" si="8"/>
        <v>2</v>
      </c>
      <c r="S18" s="1">
        <v>2</v>
      </c>
      <c r="T18" s="53" t="s">
        <v>12</v>
      </c>
      <c r="U18" s="49">
        <v>5</v>
      </c>
      <c r="V18" s="50">
        <f t="shared" si="9"/>
        <v>73</v>
      </c>
      <c r="W18" s="49">
        <v>41</v>
      </c>
      <c r="X18" s="29">
        <v>32</v>
      </c>
      <c r="Y18" s="50">
        <f t="shared" si="10"/>
        <v>49</v>
      </c>
      <c r="Z18" s="1">
        <v>15</v>
      </c>
      <c r="AA18" s="1">
        <v>34</v>
      </c>
      <c r="AB18" s="58">
        <v>8.1</v>
      </c>
      <c r="AC18" s="50">
        <f t="shared" si="11"/>
        <v>6</v>
      </c>
      <c r="AD18" s="49" t="s">
        <v>23</v>
      </c>
      <c r="AE18" s="57">
        <v>6</v>
      </c>
      <c r="AF18" s="49" t="s">
        <v>23</v>
      </c>
      <c r="AG18" s="49" t="s">
        <v>23</v>
      </c>
      <c r="AH18" s="49" t="s">
        <v>23</v>
      </c>
      <c r="AI18" s="50">
        <f>SUM(AJ18:AK18)</f>
        <v>1</v>
      </c>
      <c r="AJ18" s="49" t="s">
        <v>23</v>
      </c>
      <c r="AK18" s="49">
        <v>1</v>
      </c>
    </row>
    <row r="19" spans="1:37" ht="29.25" customHeight="1">
      <c r="A19" s="423" t="s">
        <v>13</v>
      </c>
      <c r="B19" s="16"/>
      <c r="C19" s="17" t="s">
        <v>9</v>
      </c>
      <c r="D19" s="34">
        <v>1</v>
      </c>
      <c r="E19" s="34">
        <v>12</v>
      </c>
      <c r="F19" s="33">
        <f t="shared" si="1"/>
        <v>469</v>
      </c>
      <c r="G19" s="34">
        <v>236</v>
      </c>
      <c r="H19" s="34">
        <v>233</v>
      </c>
      <c r="I19" s="33">
        <f t="shared" si="2"/>
        <v>31</v>
      </c>
      <c r="J19" s="34">
        <v>16</v>
      </c>
      <c r="K19" s="34">
        <v>7</v>
      </c>
      <c r="L19" s="34">
        <v>6</v>
      </c>
      <c r="M19" s="34">
        <v>2</v>
      </c>
      <c r="P19" s="51"/>
      <c r="Q19" s="17" t="s">
        <v>40</v>
      </c>
      <c r="R19" s="50">
        <f t="shared" si="8"/>
        <v>3</v>
      </c>
      <c r="S19" s="1">
        <v>3</v>
      </c>
      <c r="T19" s="53" t="s">
        <v>12</v>
      </c>
      <c r="U19" s="49">
        <v>12</v>
      </c>
      <c r="V19" s="50">
        <f t="shared" si="9"/>
        <v>213</v>
      </c>
      <c r="W19" s="49">
        <v>100</v>
      </c>
      <c r="X19" s="29">
        <v>113</v>
      </c>
      <c r="Y19" s="50">
        <f t="shared" si="10"/>
        <v>78</v>
      </c>
      <c r="Z19" s="1">
        <v>38</v>
      </c>
      <c r="AA19" s="1">
        <v>40</v>
      </c>
      <c r="AB19" s="58">
        <v>10.9</v>
      </c>
      <c r="AC19" s="50">
        <f t="shared" si="11"/>
        <v>16</v>
      </c>
      <c r="AD19" s="49" t="s">
        <v>23</v>
      </c>
      <c r="AE19" s="57">
        <v>16</v>
      </c>
      <c r="AF19" s="50">
        <f>SUM(AG19:AH19)</f>
        <v>1</v>
      </c>
      <c r="AG19" s="49">
        <v>1</v>
      </c>
      <c r="AH19" s="49" t="s">
        <v>23</v>
      </c>
      <c r="AI19" s="50">
        <f>SUM(AJ19:AK19)</f>
        <v>2</v>
      </c>
      <c r="AJ19" s="49" t="s">
        <v>23</v>
      </c>
      <c r="AK19" s="49">
        <v>2</v>
      </c>
    </row>
    <row r="20" spans="1:37" ht="29.25" customHeight="1">
      <c r="A20" s="424"/>
      <c r="B20" s="18"/>
      <c r="C20" s="17" t="s">
        <v>7</v>
      </c>
      <c r="D20" s="34">
        <v>109</v>
      </c>
      <c r="E20" s="34">
        <v>1187</v>
      </c>
      <c r="F20" s="33">
        <f t="shared" si="1"/>
        <v>39264</v>
      </c>
      <c r="G20" s="34">
        <v>20112</v>
      </c>
      <c r="H20" s="34">
        <v>19152</v>
      </c>
      <c r="I20" s="33">
        <f t="shared" si="2"/>
        <v>2474</v>
      </c>
      <c r="J20" s="34">
        <v>1355</v>
      </c>
      <c r="K20" s="34">
        <v>1063</v>
      </c>
      <c r="L20" s="34">
        <v>19</v>
      </c>
      <c r="M20" s="34">
        <v>37</v>
      </c>
      <c r="P20" s="51"/>
      <c r="Q20" s="17" t="s">
        <v>53</v>
      </c>
      <c r="R20" s="50">
        <f t="shared" si="8"/>
        <v>1</v>
      </c>
      <c r="S20" s="1">
        <v>1</v>
      </c>
      <c r="T20" s="53" t="s">
        <v>12</v>
      </c>
      <c r="U20" s="49">
        <v>3</v>
      </c>
      <c r="V20" s="50">
        <f t="shared" si="9"/>
        <v>46</v>
      </c>
      <c r="W20" s="49">
        <v>27</v>
      </c>
      <c r="X20" s="29">
        <v>19</v>
      </c>
      <c r="Y20" s="50">
        <f t="shared" si="10"/>
        <v>41</v>
      </c>
      <c r="Z20" s="1">
        <v>24</v>
      </c>
      <c r="AA20" s="1">
        <v>17</v>
      </c>
      <c r="AB20" s="58">
        <v>47.7</v>
      </c>
      <c r="AC20" s="50">
        <f t="shared" si="11"/>
        <v>4</v>
      </c>
      <c r="AD20" s="49" t="s">
        <v>23</v>
      </c>
      <c r="AE20" s="57">
        <v>4</v>
      </c>
      <c r="AF20" s="50">
        <f>SUM(AG20:AH20)</f>
        <v>1</v>
      </c>
      <c r="AG20" s="49">
        <v>1</v>
      </c>
      <c r="AH20" s="49" t="s">
        <v>23</v>
      </c>
      <c r="AI20" s="50">
        <f>SUM(AJ20:AK20)</f>
        <v>1</v>
      </c>
      <c r="AJ20" s="49" t="s">
        <v>23</v>
      </c>
      <c r="AK20" s="49">
        <v>1</v>
      </c>
    </row>
    <row r="21" spans="1:37" ht="29.25" customHeight="1">
      <c r="A21" s="18"/>
      <c r="B21" s="19"/>
      <c r="C21" s="17" t="s">
        <v>8</v>
      </c>
      <c r="D21" s="34">
        <v>3</v>
      </c>
      <c r="E21" s="34">
        <v>9</v>
      </c>
      <c r="F21" s="33">
        <f t="shared" si="1"/>
        <v>246</v>
      </c>
      <c r="G21" s="34">
        <v>98</v>
      </c>
      <c r="H21" s="34">
        <v>148</v>
      </c>
      <c r="I21" s="33">
        <f t="shared" si="2"/>
        <v>54</v>
      </c>
      <c r="J21" s="34">
        <v>8</v>
      </c>
      <c r="K21" s="34">
        <v>7</v>
      </c>
      <c r="L21" s="34">
        <v>21</v>
      </c>
      <c r="M21" s="34">
        <v>18</v>
      </c>
      <c r="P21" s="51"/>
      <c r="Q21" s="17" t="s">
        <v>52</v>
      </c>
      <c r="R21" s="50">
        <f t="shared" si="8"/>
        <v>1</v>
      </c>
      <c r="S21" s="1">
        <v>1</v>
      </c>
      <c r="T21" s="53" t="s">
        <v>12</v>
      </c>
      <c r="U21" s="29">
        <v>3</v>
      </c>
      <c r="V21" s="50">
        <f t="shared" si="9"/>
        <v>28</v>
      </c>
      <c r="W21" s="49">
        <v>16</v>
      </c>
      <c r="X21" s="29">
        <v>12</v>
      </c>
      <c r="Y21" s="50">
        <f t="shared" si="10"/>
        <v>9</v>
      </c>
      <c r="Z21" s="1">
        <v>6</v>
      </c>
      <c r="AA21" s="1">
        <v>3</v>
      </c>
      <c r="AB21" s="58">
        <v>7.3</v>
      </c>
      <c r="AC21" s="50">
        <f t="shared" si="11"/>
        <v>4</v>
      </c>
      <c r="AD21" s="49" t="s">
        <v>23</v>
      </c>
      <c r="AE21" s="57">
        <v>4</v>
      </c>
      <c r="AF21" s="49" t="s">
        <v>23</v>
      </c>
      <c r="AG21" s="49" t="s">
        <v>23</v>
      </c>
      <c r="AH21" s="49" t="s">
        <v>23</v>
      </c>
      <c r="AI21" s="49" t="s">
        <v>23</v>
      </c>
      <c r="AJ21" s="49" t="s">
        <v>23</v>
      </c>
      <c r="AK21" s="49" t="s">
        <v>23</v>
      </c>
    </row>
    <row r="22" spans="1:37" ht="29.25" customHeight="1">
      <c r="A22" s="19"/>
      <c r="B22" s="19"/>
      <c r="C22" s="31" t="s">
        <v>2</v>
      </c>
      <c r="D22" s="35">
        <f aca="true" t="shared" si="13" ref="D22:M22">SUM(D23:D25)</f>
        <v>66</v>
      </c>
      <c r="E22" s="35">
        <f t="shared" si="13"/>
        <v>81</v>
      </c>
      <c r="F22" s="35">
        <f t="shared" si="13"/>
        <v>40402</v>
      </c>
      <c r="G22" s="35">
        <f t="shared" si="13"/>
        <v>20277</v>
      </c>
      <c r="H22" s="35">
        <f t="shared" si="13"/>
        <v>20125</v>
      </c>
      <c r="I22" s="35">
        <f t="shared" si="13"/>
        <v>3499</v>
      </c>
      <c r="J22" s="35">
        <f t="shared" si="13"/>
        <v>2148</v>
      </c>
      <c r="K22" s="35">
        <f t="shared" si="13"/>
        <v>738</v>
      </c>
      <c r="L22" s="35">
        <f t="shared" si="13"/>
        <v>324</v>
      </c>
      <c r="M22" s="35">
        <f t="shared" si="13"/>
        <v>289</v>
      </c>
      <c r="P22" s="51"/>
      <c r="Q22" s="17" t="s">
        <v>51</v>
      </c>
      <c r="R22" s="50">
        <f t="shared" si="8"/>
        <v>1</v>
      </c>
      <c r="S22" s="1">
        <v>1</v>
      </c>
      <c r="T22" s="53" t="s">
        <v>12</v>
      </c>
      <c r="U22" s="49">
        <v>6</v>
      </c>
      <c r="V22" s="50">
        <f t="shared" si="9"/>
        <v>156</v>
      </c>
      <c r="W22" s="49">
        <v>88</v>
      </c>
      <c r="X22" s="29">
        <v>68</v>
      </c>
      <c r="Y22" s="50">
        <f t="shared" si="10"/>
        <v>71</v>
      </c>
      <c r="Z22" s="1">
        <v>39</v>
      </c>
      <c r="AA22" s="1">
        <v>32</v>
      </c>
      <c r="AB22" s="58">
        <v>14.8</v>
      </c>
      <c r="AC22" s="50">
        <f t="shared" si="11"/>
        <v>7</v>
      </c>
      <c r="AD22" s="49" t="s">
        <v>23</v>
      </c>
      <c r="AE22" s="49">
        <v>7</v>
      </c>
      <c r="AF22" s="49" t="s">
        <v>23</v>
      </c>
      <c r="AG22" s="49" t="s">
        <v>23</v>
      </c>
      <c r="AH22" s="49" t="s">
        <v>23</v>
      </c>
      <c r="AI22" s="50">
        <f>SUM(AJ22:AK22)</f>
        <v>1</v>
      </c>
      <c r="AJ22" s="49" t="s">
        <v>23</v>
      </c>
      <c r="AK22" s="49">
        <v>1</v>
      </c>
    </row>
    <row r="23" spans="1:37" ht="29.25" customHeight="1">
      <c r="A23" s="423" t="s">
        <v>14</v>
      </c>
      <c r="B23" s="16"/>
      <c r="C23" s="17" t="s">
        <v>9</v>
      </c>
      <c r="D23" s="34">
        <v>1</v>
      </c>
      <c r="E23" s="34">
        <v>1</v>
      </c>
      <c r="F23" s="33">
        <f t="shared" si="1"/>
        <v>363</v>
      </c>
      <c r="G23" s="34">
        <v>206</v>
      </c>
      <c r="H23" s="34">
        <v>157</v>
      </c>
      <c r="I23" s="33">
        <f t="shared" si="2"/>
        <v>32</v>
      </c>
      <c r="J23" s="34">
        <v>18</v>
      </c>
      <c r="K23" s="34">
        <v>6</v>
      </c>
      <c r="L23" s="34">
        <v>5</v>
      </c>
      <c r="M23" s="34">
        <v>3</v>
      </c>
      <c r="P23" s="51"/>
      <c r="Q23" s="17" t="s">
        <v>50</v>
      </c>
      <c r="R23" s="50">
        <f t="shared" si="8"/>
        <v>1</v>
      </c>
      <c r="S23" s="1">
        <v>1</v>
      </c>
      <c r="T23" s="53" t="s">
        <v>12</v>
      </c>
      <c r="U23" s="29">
        <v>3</v>
      </c>
      <c r="V23" s="50">
        <f t="shared" si="9"/>
        <v>37</v>
      </c>
      <c r="W23" s="49">
        <v>22</v>
      </c>
      <c r="X23" s="29">
        <v>15</v>
      </c>
      <c r="Y23" s="50">
        <f t="shared" si="10"/>
        <v>31</v>
      </c>
      <c r="Z23" s="1">
        <v>24</v>
      </c>
      <c r="AA23" s="1">
        <v>7</v>
      </c>
      <c r="AB23" s="58">
        <v>36.9</v>
      </c>
      <c r="AC23" s="50">
        <f t="shared" si="11"/>
        <v>4</v>
      </c>
      <c r="AD23" s="49" t="s">
        <v>23</v>
      </c>
      <c r="AE23" s="57">
        <v>4</v>
      </c>
      <c r="AF23" s="50">
        <f>SUM(AG23:AH23)</f>
        <v>1</v>
      </c>
      <c r="AG23" s="29">
        <v>1</v>
      </c>
      <c r="AH23" s="49" t="s">
        <v>23</v>
      </c>
      <c r="AI23" s="50">
        <f>SUM(AJ23:AK23)</f>
        <v>1</v>
      </c>
      <c r="AJ23" s="49" t="s">
        <v>23</v>
      </c>
      <c r="AK23" s="49">
        <v>1</v>
      </c>
    </row>
    <row r="24" spans="1:37" ht="29.25" customHeight="1">
      <c r="A24" s="424"/>
      <c r="B24" s="18"/>
      <c r="C24" s="17" t="s">
        <v>7</v>
      </c>
      <c r="D24" s="34">
        <v>56</v>
      </c>
      <c r="E24" s="34">
        <v>69</v>
      </c>
      <c r="F24" s="33">
        <f t="shared" si="1"/>
        <v>31929</v>
      </c>
      <c r="G24" s="34">
        <v>15877</v>
      </c>
      <c r="H24" s="34">
        <v>16052</v>
      </c>
      <c r="I24" s="33">
        <f t="shared" si="2"/>
        <v>2850</v>
      </c>
      <c r="J24" s="34">
        <v>1828</v>
      </c>
      <c r="K24" s="34">
        <v>642</v>
      </c>
      <c r="L24" s="34">
        <v>192</v>
      </c>
      <c r="M24" s="34">
        <v>188</v>
      </c>
      <c r="P24" s="51"/>
      <c r="Q24" s="17" t="s">
        <v>49</v>
      </c>
      <c r="R24" s="50">
        <f t="shared" si="8"/>
        <v>2</v>
      </c>
      <c r="S24" s="1">
        <v>2</v>
      </c>
      <c r="T24" s="53" t="s">
        <v>12</v>
      </c>
      <c r="U24" s="29">
        <v>6</v>
      </c>
      <c r="V24" s="50">
        <f t="shared" si="9"/>
        <v>50</v>
      </c>
      <c r="W24" s="49">
        <v>29</v>
      </c>
      <c r="X24" s="29">
        <v>21</v>
      </c>
      <c r="Y24" s="50">
        <f t="shared" si="10"/>
        <v>58</v>
      </c>
      <c r="Z24" s="1">
        <v>25</v>
      </c>
      <c r="AA24" s="1">
        <v>33</v>
      </c>
      <c r="AB24" s="58">
        <v>68.2</v>
      </c>
      <c r="AC24" s="50">
        <f t="shared" si="11"/>
        <v>7</v>
      </c>
      <c r="AD24" s="57">
        <v>1</v>
      </c>
      <c r="AE24" s="57">
        <v>6</v>
      </c>
      <c r="AF24" s="49" t="s">
        <v>23</v>
      </c>
      <c r="AG24" s="49" t="s">
        <v>23</v>
      </c>
      <c r="AH24" s="49" t="s">
        <v>23</v>
      </c>
      <c r="AI24" s="49" t="s">
        <v>23</v>
      </c>
      <c r="AJ24" s="49" t="s">
        <v>23</v>
      </c>
      <c r="AK24" s="49" t="s">
        <v>23</v>
      </c>
    </row>
    <row r="25" spans="1:37" ht="29.25" customHeight="1">
      <c r="A25" s="18"/>
      <c r="B25" s="19"/>
      <c r="C25" s="17" t="s">
        <v>8</v>
      </c>
      <c r="D25" s="34">
        <v>9</v>
      </c>
      <c r="E25" s="34">
        <v>11</v>
      </c>
      <c r="F25" s="33">
        <f t="shared" si="1"/>
        <v>8110</v>
      </c>
      <c r="G25" s="34">
        <v>4194</v>
      </c>
      <c r="H25" s="34">
        <v>3916</v>
      </c>
      <c r="I25" s="33">
        <f t="shared" si="2"/>
        <v>617</v>
      </c>
      <c r="J25" s="34">
        <v>302</v>
      </c>
      <c r="K25" s="34">
        <v>90</v>
      </c>
      <c r="L25" s="34">
        <v>127</v>
      </c>
      <c r="M25" s="34">
        <v>98</v>
      </c>
      <c r="P25" s="411" t="s">
        <v>48</v>
      </c>
      <c r="Q25" s="412"/>
      <c r="R25" s="64">
        <f>SUM(R26:R38)</f>
        <v>65</v>
      </c>
      <c r="S25" s="64">
        <f>SUM(S26:S38)</f>
        <v>65</v>
      </c>
      <c r="T25" s="66" t="s">
        <v>23</v>
      </c>
      <c r="U25" s="64">
        <f aca="true" t="shared" si="14" ref="U25:AA25">SUM(U26:U38)</f>
        <v>406</v>
      </c>
      <c r="V25" s="64">
        <f t="shared" si="14"/>
        <v>8492</v>
      </c>
      <c r="W25" s="64">
        <f t="shared" si="14"/>
        <v>4197</v>
      </c>
      <c r="X25" s="64">
        <f t="shared" si="14"/>
        <v>4295</v>
      </c>
      <c r="Y25" s="64">
        <f t="shared" si="14"/>
        <v>2985</v>
      </c>
      <c r="Z25" s="64">
        <f t="shared" si="14"/>
        <v>1520</v>
      </c>
      <c r="AA25" s="64">
        <f t="shared" si="14"/>
        <v>1465</v>
      </c>
      <c r="AB25" s="65">
        <v>26.2</v>
      </c>
      <c r="AC25" s="64">
        <f aca="true" t="shared" si="15" ref="AC25:AK25">SUM(AC26:AC38)</f>
        <v>543</v>
      </c>
      <c r="AD25" s="64">
        <f t="shared" si="15"/>
        <v>34</v>
      </c>
      <c r="AE25" s="64">
        <f t="shared" si="15"/>
        <v>509</v>
      </c>
      <c r="AF25" s="64">
        <f t="shared" si="15"/>
        <v>47</v>
      </c>
      <c r="AG25" s="64">
        <f t="shared" si="15"/>
        <v>22</v>
      </c>
      <c r="AH25" s="64">
        <f t="shared" si="15"/>
        <v>25</v>
      </c>
      <c r="AI25" s="64">
        <f t="shared" si="15"/>
        <v>100</v>
      </c>
      <c r="AJ25" s="64">
        <f t="shared" si="15"/>
        <v>69</v>
      </c>
      <c r="AK25" s="64">
        <f t="shared" si="15"/>
        <v>31</v>
      </c>
    </row>
    <row r="26" spans="1:37" ht="29.25" customHeight="1">
      <c r="A26" s="19"/>
      <c r="B26" s="19"/>
      <c r="C26" s="31" t="s">
        <v>2</v>
      </c>
      <c r="D26" s="35">
        <f aca="true" t="shared" si="16" ref="D26:M26">SUM(D27:D29)</f>
        <v>2</v>
      </c>
      <c r="E26" s="35">
        <f t="shared" si="16"/>
        <v>7</v>
      </c>
      <c r="F26" s="35">
        <f t="shared" si="16"/>
        <v>1758</v>
      </c>
      <c r="G26" s="35">
        <f t="shared" si="16"/>
        <v>1380</v>
      </c>
      <c r="H26" s="35">
        <f t="shared" si="16"/>
        <v>378</v>
      </c>
      <c r="I26" s="35">
        <f t="shared" si="16"/>
        <v>188</v>
      </c>
      <c r="J26" s="35">
        <f t="shared" si="16"/>
        <v>116</v>
      </c>
      <c r="K26" s="35">
        <f t="shared" si="16"/>
        <v>12</v>
      </c>
      <c r="L26" s="35">
        <f t="shared" si="16"/>
        <v>57</v>
      </c>
      <c r="M26" s="35">
        <f t="shared" si="16"/>
        <v>3</v>
      </c>
      <c r="P26" s="51"/>
      <c r="Q26" s="17" t="s">
        <v>47</v>
      </c>
      <c r="R26" s="50">
        <f aca="true" t="shared" si="17" ref="R26:R38">SUM(S26:T26)</f>
        <v>39</v>
      </c>
      <c r="S26" s="1">
        <v>39</v>
      </c>
      <c r="T26" s="53" t="s">
        <v>12</v>
      </c>
      <c r="U26" s="49">
        <v>251</v>
      </c>
      <c r="V26" s="50">
        <f aca="true" t="shared" si="18" ref="V26:V38">SUM(W26:X26)</f>
        <v>5325</v>
      </c>
      <c r="W26" s="63">
        <v>2640</v>
      </c>
      <c r="X26" s="62">
        <v>2685</v>
      </c>
      <c r="Y26" s="50">
        <f aca="true" t="shared" si="19" ref="Y26:Y38">SUM(Z26:AA26)</f>
        <v>1903</v>
      </c>
      <c r="Z26" s="61">
        <v>980</v>
      </c>
      <c r="AA26" s="61">
        <v>923</v>
      </c>
      <c r="AB26" s="58">
        <v>44.6</v>
      </c>
      <c r="AC26" s="50">
        <f aca="true" t="shared" si="20" ref="AC26:AC38">SUM(AD26:AE26)</f>
        <v>340</v>
      </c>
      <c r="AD26" s="57">
        <v>17</v>
      </c>
      <c r="AE26" s="57">
        <v>323</v>
      </c>
      <c r="AF26" s="50">
        <f>SUM(AG26:AH26)</f>
        <v>36</v>
      </c>
      <c r="AG26" s="49">
        <v>16</v>
      </c>
      <c r="AH26" s="29">
        <v>20</v>
      </c>
      <c r="AI26" s="50">
        <f>SUM(AJ26:AK26)</f>
        <v>69</v>
      </c>
      <c r="AJ26" s="49">
        <v>47</v>
      </c>
      <c r="AK26" s="49">
        <v>22</v>
      </c>
    </row>
    <row r="27" spans="1:37" ht="29.25" customHeight="1">
      <c r="A27" s="426" t="s">
        <v>28</v>
      </c>
      <c r="B27" s="16"/>
      <c r="C27" s="17" t="s">
        <v>9</v>
      </c>
      <c r="D27" s="34">
        <v>1</v>
      </c>
      <c r="E27" s="34">
        <v>5</v>
      </c>
      <c r="F27" s="33">
        <f t="shared" si="1"/>
        <v>1028</v>
      </c>
      <c r="G27" s="34">
        <v>711</v>
      </c>
      <c r="H27" s="34">
        <v>317</v>
      </c>
      <c r="I27" s="33">
        <f t="shared" si="2"/>
        <v>125</v>
      </c>
      <c r="J27" s="34">
        <v>73</v>
      </c>
      <c r="K27" s="34">
        <v>3</v>
      </c>
      <c r="L27" s="34">
        <v>47</v>
      </c>
      <c r="M27" s="34">
        <v>2</v>
      </c>
      <c r="P27" s="51"/>
      <c r="Q27" s="17" t="s">
        <v>46</v>
      </c>
      <c r="R27" s="50">
        <f t="shared" si="17"/>
        <v>3</v>
      </c>
      <c r="S27" s="1">
        <v>3</v>
      </c>
      <c r="T27" s="53" t="s">
        <v>12</v>
      </c>
      <c r="U27" s="49">
        <v>12</v>
      </c>
      <c r="V27" s="50">
        <f t="shared" si="18"/>
        <v>203</v>
      </c>
      <c r="W27" s="49">
        <v>102</v>
      </c>
      <c r="X27" s="29">
        <v>101</v>
      </c>
      <c r="Y27" s="50">
        <f t="shared" si="19"/>
        <v>79</v>
      </c>
      <c r="Z27" s="1">
        <v>39</v>
      </c>
      <c r="AA27" s="1">
        <v>40</v>
      </c>
      <c r="AB27" s="58">
        <v>17.5</v>
      </c>
      <c r="AC27" s="50">
        <f t="shared" si="20"/>
        <v>17</v>
      </c>
      <c r="AD27" s="57">
        <v>2</v>
      </c>
      <c r="AE27" s="57">
        <v>15</v>
      </c>
      <c r="AF27" s="50">
        <f>SUM(AG27:AH27)</f>
        <v>1</v>
      </c>
      <c r="AG27" s="49">
        <v>1</v>
      </c>
      <c r="AH27" s="49" t="s">
        <v>23</v>
      </c>
      <c r="AI27" s="50">
        <f>SUM(AJ27:AK27)</f>
        <v>4</v>
      </c>
      <c r="AJ27" s="49">
        <v>2</v>
      </c>
      <c r="AK27" s="49">
        <v>2</v>
      </c>
    </row>
    <row r="28" spans="1:37" ht="29.25" customHeight="1">
      <c r="A28" s="427"/>
      <c r="B28" s="16"/>
      <c r="C28" s="17" t="s">
        <v>7</v>
      </c>
      <c r="D28" s="34" t="s">
        <v>23</v>
      </c>
      <c r="E28" s="34" t="s">
        <v>23</v>
      </c>
      <c r="F28" s="34" t="s">
        <v>23</v>
      </c>
      <c r="G28" s="34" t="s">
        <v>23</v>
      </c>
      <c r="H28" s="34" t="s">
        <v>23</v>
      </c>
      <c r="I28" s="34" t="s">
        <v>23</v>
      </c>
      <c r="J28" s="34" t="s">
        <v>23</v>
      </c>
      <c r="K28" s="34" t="s">
        <v>23</v>
      </c>
      <c r="L28" s="34" t="s">
        <v>23</v>
      </c>
      <c r="M28" s="34" t="s">
        <v>23</v>
      </c>
      <c r="P28" s="51"/>
      <c r="Q28" s="17" t="s">
        <v>45</v>
      </c>
      <c r="R28" s="50">
        <f t="shared" si="17"/>
        <v>8</v>
      </c>
      <c r="S28" s="1">
        <v>8</v>
      </c>
      <c r="T28" s="53" t="s">
        <v>12</v>
      </c>
      <c r="U28" s="59">
        <v>45</v>
      </c>
      <c r="V28" s="50">
        <f t="shared" si="18"/>
        <v>916</v>
      </c>
      <c r="W28" s="49">
        <v>440</v>
      </c>
      <c r="X28" s="59">
        <v>476</v>
      </c>
      <c r="Y28" s="50">
        <f t="shared" si="19"/>
        <v>316</v>
      </c>
      <c r="Z28" s="1">
        <v>151</v>
      </c>
      <c r="AA28" s="1">
        <v>165</v>
      </c>
      <c r="AB28" s="60">
        <v>28.7</v>
      </c>
      <c r="AC28" s="50">
        <f t="shared" si="20"/>
        <v>56</v>
      </c>
      <c r="AD28" s="59">
        <v>4</v>
      </c>
      <c r="AE28" s="59">
        <v>52</v>
      </c>
      <c r="AF28" s="50">
        <f>SUM(AG28:AH28)</f>
        <v>2</v>
      </c>
      <c r="AG28" s="49" t="s">
        <v>23</v>
      </c>
      <c r="AH28" s="49">
        <v>2</v>
      </c>
      <c r="AI28" s="50">
        <f>SUM(AJ28:AK28)</f>
        <v>6</v>
      </c>
      <c r="AJ28" s="49">
        <v>5</v>
      </c>
      <c r="AK28" s="49">
        <v>1</v>
      </c>
    </row>
    <row r="29" spans="1:37" ht="29.25" customHeight="1">
      <c r="A29" s="20"/>
      <c r="B29" s="19"/>
      <c r="C29" s="17" t="s">
        <v>8</v>
      </c>
      <c r="D29" s="34">
        <v>1</v>
      </c>
      <c r="E29" s="34">
        <v>2</v>
      </c>
      <c r="F29" s="33">
        <f t="shared" si="1"/>
        <v>730</v>
      </c>
      <c r="G29" s="34">
        <v>669</v>
      </c>
      <c r="H29" s="34">
        <v>61</v>
      </c>
      <c r="I29" s="33">
        <f t="shared" si="2"/>
        <v>63</v>
      </c>
      <c r="J29" s="34">
        <v>43</v>
      </c>
      <c r="K29" s="34">
        <v>9</v>
      </c>
      <c r="L29" s="34">
        <v>10</v>
      </c>
      <c r="M29" s="34">
        <v>1</v>
      </c>
      <c r="P29" s="51"/>
      <c r="Q29" s="17" t="s">
        <v>44</v>
      </c>
      <c r="R29" s="50">
        <f t="shared" si="17"/>
        <v>2</v>
      </c>
      <c r="S29" s="1">
        <v>2</v>
      </c>
      <c r="T29" s="53" t="s">
        <v>12</v>
      </c>
      <c r="U29" s="49">
        <v>12</v>
      </c>
      <c r="V29" s="50">
        <f t="shared" si="18"/>
        <v>254</v>
      </c>
      <c r="W29" s="49">
        <v>141</v>
      </c>
      <c r="X29" s="29">
        <v>113</v>
      </c>
      <c r="Y29" s="50">
        <f t="shared" si="19"/>
        <v>86</v>
      </c>
      <c r="Z29" s="1">
        <v>46</v>
      </c>
      <c r="AA29" s="1">
        <v>40</v>
      </c>
      <c r="AB29" s="58">
        <v>34.4</v>
      </c>
      <c r="AC29" s="50">
        <f t="shared" si="20"/>
        <v>17</v>
      </c>
      <c r="AD29" s="57">
        <v>2</v>
      </c>
      <c r="AE29" s="57">
        <v>15</v>
      </c>
      <c r="AF29" s="49" t="s">
        <v>23</v>
      </c>
      <c r="AG29" s="49" t="s">
        <v>23</v>
      </c>
      <c r="AH29" s="49" t="s">
        <v>23</v>
      </c>
      <c r="AI29" s="50">
        <f>SUM(AJ29:AK29)</f>
        <v>2</v>
      </c>
      <c r="AJ29" s="49">
        <v>2</v>
      </c>
      <c r="AK29" s="49" t="s">
        <v>23</v>
      </c>
    </row>
    <row r="30" spans="1:37" ht="29.25" customHeight="1">
      <c r="A30" s="19"/>
      <c r="B30" s="19"/>
      <c r="C30" s="31" t="s">
        <v>2</v>
      </c>
      <c r="D30" s="35">
        <f aca="true" t="shared" si="21" ref="D30:M30">SUM(D31:D33)</f>
        <v>7</v>
      </c>
      <c r="E30" s="35">
        <f t="shared" si="21"/>
        <v>14</v>
      </c>
      <c r="F30" s="35">
        <f t="shared" si="21"/>
        <v>3387</v>
      </c>
      <c r="G30" s="35">
        <f t="shared" si="21"/>
        <v>643</v>
      </c>
      <c r="H30" s="35">
        <f t="shared" si="21"/>
        <v>2744</v>
      </c>
      <c r="I30" s="35">
        <f t="shared" si="21"/>
        <v>430</v>
      </c>
      <c r="J30" s="35">
        <f t="shared" si="21"/>
        <v>153</v>
      </c>
      <c r="K30" s="35">
        <f t="shared" si="21"/>
        <v>61</v>
      </c>
      <c r="L30" s="35">
        <f t="shared" si="21"/>
        <v>133</v>
      </c>
      <c r="M30" s="35">
        <f t="shared" si="21"/>
        <v>83</v>
      </c>
      <c r="P30" s="51"/>
      <c r="Q30" s="17" t="s">
        <v>43</v>
      </c>
      <c r="R30" s="50">
        <f t="shared" si="17"/>
        <v>1</v>
      </c>
      <c r="S30" s="1">
        <v>1</v>
      </c>
      <c r="T30" s="53" t="s">
        <v>12</v>
      </c>
      <c r="U30" s="49">
        <v>3</v>
      </c>
      <c r="V30" s="50">
        <f t="shared" si="18"/>
        <v>47</v>
      </c>
      <c r="W30" s="49">
        <v>21</v>
      </c>
      <c r="X30" s="29">
        <v>26</v>
      </c>
      <c r="Y30" s="50">
        <f t="shared" si="19"/>
        <v>15</v>
      </c>
      <c r="Z30" s="1">
        <v>7</v>
      </c>
      <c r="AA30" s="1">
        <v>8</v>
      </c>
      <c r="AB30" s="58">
        <v>9.8</v>
      </c>
      <c r="AC30" s="50">
        <f t="shared" si="20"/>
        <v>6</v>
      </c>
      <c r="AD30" s="49" t="s">
        <v>23</v>
      </c>
      <c r="AE30" s="57">
        <v>6</v>
      </c>
      <c r="AF30" s="49" t="s">
        <v>23</v>
      </c>
      <c r="AG30" s="49" t="s">
        <v>23</v>
      </c>
      <c r="AH30" s="49" t="s">
        <v>23</v>
      </c>
      <c r="AI30" s="49" t="s">
        <v>23</v>
      </c>
      <c r="AJ30" s="49" t="s">
        <v>23</v>
      </c>
      <c r="AK30" s="49" t="s">
        <v>23</v>
      </c>
    </row>
    <row r="31" spans="1:37" ht="29.25" customHeight="1">
      <c r="A31" s="423" t="s">
        <v>15</v>
      </c>
      <c r="B31" s="16"/>
      <c r="C31" s="17" t="s">
        <v>9</v>
      </c>
      <c r="D31" s="34" t="s">
        <v>23</v>
      </c>
      <c r="E31" s="34" t="s">
        <v>23</v>
      </c>
      <c r="F31" s="34" t="s">
        <v>23</v>
      </c>
      <c r="G31" s="34" t="s">
        <v>23</v>
      </c>
      <c r="H31" s="34" t="s">
        <v>23</v>
      </c>
      <c r="I31" s="34" t="s">
        <v>23</v>
      </c>
      <c r="J31" s="34" t="s">
        <v>23</v>
      </c>
      <c r="K31" s="34" t="s">
        <v>23</v>
      </c>
      <c r="L31" s="34" t="s">
        <v>23</v>
      </c>
      <c r="M31" s="34" t="s">
        <v>23</v>
      </c>
      <c r="P31" s="51"/>
      <c r="Q31" s="17" t="s">
        <v>42</v>
      </c>
      <c r="R31" s="50">
        <f t="shared" si="17"/>
        <v>1</v>
      </c>
      <c r="S31" s="1">
        <v>1</v>
      </c>
      <c r="T31" s="53" t="s">
        <v>12</v>
      </c>
      <c r="U31" s="49">
        <v>6</v>
      </c>
      <c r="V31" s="50">
        <f t="shared" si="18"/>
        <v>109</v>
      </c>
      <c r="W31" s="49">
        <v>45</v>
      </c>
      <c r="X31" s="29">
        <v>64</v>
      </c>
      <c r="Y31" s="50">
        <f t="shared" si="19"/>
        <v>39</v>
      </c>
      <c r="Z31" s="1">
        <v>20</v>
      </c>
      <c r="AA31" s="1">
        <v>19</v>
      </c>
      <c r="AB31" s="58">
        <v>6.4</v>
      </c>
      <c r="AC31" s="50">
        <f t="shared" si="20"/>
        <v>8</v>
      </c>
      <c r="AD31" s="57">
        <v>1</v>
      </c>
      <c r="AE31" s="57">
        <v>7</v>
      </c>
      <c r="AF31" s="49" t="s">
        <v>23</v>
      </c>
      <c r="AG31" s="49" t="s">
        <v>23</v>
      </c>
      <c r="AH31" s="49" t="s">
        <v>23</v>
      </c>
      <c r="AI31" s="50">
        <f aca="true" t="shared" si="22" ref="AI31:AI38">SUM(AJ31:AK31)</f>
        <v>2</v>
      </c>
      <c r="AJ31" s="49">
        <v>2</v>
      </c>
      <c r="AK31" s="49" t="s">
        <v>23</v>
      </c>
    </row>
    <row r="32" spans="1:37" ht="29.25" customHeight="1">
      <c r="A32" s="423"/>
      <c r="B32" s="18"/>
      <c r="C32" s="17" t="s">
        <v>7</v>
      </c>
      <c r="D32" s="34">
        <v>1</v>
      </c>
      <c r="E32" s="34">
        <v>1</v>
      </c>
      <c r="F32" s="33">
        <f t="shared" si="1"/>
        <v>263</v>
      </c>
      <c r="G32" s="34">
        <v>113</v>
      </c>
      <c r="H32" s="34">
        <v>150</v>
      </c>
      <c r="I32" s="33">
        <f t="shared" si="2"/>
        <v>69</v>
      </c>
      <c r="J32" s="34">
        <v>39</v>
      </c>
      <c r="K32" s="34">
        <v>3</v>
      </c>
      <c r="L32" s="34">
        <v>25</v>
      </c>
      <c r="M32" s="34">
        <v>2</v>
      </c>
      <c r="P32" s="51"/>
      <c r="Q32" s="17" t="s">
        <v>41</v>
      </c>
      <c r="R32" s="50">
        <f t="shared" si="17"/>
        <v>2</v>
      </c>
      <c r="S32" s="1">
        <v>2</v>
      </c>
      <c r="T32" s="53" t="s">
        <v>12</v>
      </c>
      <c r="U32" s="49">
        <v>9</v>
      </c>
      <c r="V32" s="50">
        <f t="shared" si="18"/>
        <v>175</v>
      </c>
      <c r="W32" s="49">
        <v>84</v>
      </c>
      <c r="X32" s="29">
        <v>91</v>
      </c>
      <c r="Y32" s="50">
        <f t="shared" si="19"/>
        <v>55</v>
      </c>
      <c r="Z32" s="1">
        <v>28</v>
      </c>
      <c r="AA32" s="1">
        <v>27</v>
      </c>
      <c r="AB32" s="58">
        <v>27</v>
      </c>
      <c r="AC32" s="50">
        <f t="shared" si="20"/>
        <v>11</v>
      </c>
      <c r="AD32" s="49" t="s">
        <v>23</v>
      </c>
      <c r="AE32" s="57">
        <v>11</v>
      </c>
      <c r="AF32" s="50">
        <f>SUM(AG32:AH32)</f>
        <v>1</v>
      </c>
      <c r="AG32" s="49">
        <v>1</v>
      </c>
      <c r="AH32" s="49" t="s">
        <v>23</v>
      </c>
      <c r="AI32" s="50">
        <f t="shared" si="22"/>
        <v>2</v>
      </c>
      <c r="AJ32" s="49">
        <v>1</v>
      </c>
      <c r="AK32" s="49">
        <v>1</v>
      </c>
    </row>
    <row r="33" spans="1:37" ht="29.25" customHeight="1">
      <c r="A33" s="18"/>
      <c r="B33" s="19"/>
      <c r="C33" s="17" t="s">
        <v>8</v>
      </c>
      <c r="D33" s="34">
        <v>6</v>
      </c>
      <c r="E33" s="34">
        <v>13</v>
      </c>
      <c r="F33" s="33">
        <f t="shared" si="1"/>
        <v>3124</v>
      </c>
      <c r="G33" s="34">
        <v>530</v>
      </c>
      <c r="H33" s="34">
        <v>2594</v>
      </c>
      <c r="I33" s="33">
        <f t="shared" si="2"/>
        <v>361</v>
      </c>
      <c r="J33" s="34">
        <v>114</v>
      </c>
      <c r="K33" s="34">
        <v>58</v>
      </c>
      <c r="L33" s="34">
        <v>108</v>
      </c>
      <c r="M33" s="34">
        <v>81</v>
      </c>
      <c r="P33" s="51"/>
      <c r="Q33" s="17" t="s">
        <v>40</v>
      </c>
      <c r="R33" s="50">
        <f t="shared" si="17"/>
        <v>2</v>
      </c>
      <c r="S33" s="1">
        <v>2</v>
      </c>
      <c r="T33" s="53" t="s">
        <v>12</v>
      </c>
      <c r="U33" s="49">
        <v>16</v>
      </c>
      <c r="V33" s="50">
        <f t="shared" si="18"/>
        <v>323</v>
      </c>
      <c r="W33" s="49">
        <v>154</v>
      </c>
      <c r="X33" s="29">
        <v>169</v>
      </c>
      <c r="Y33" s="50">
        <f t="shared" si="19"/>
        <v>109</v>
      </c>
      <c r="Z33" s="1">
        <v>57</v>
      </c>
      <c r="AA33" s="1">
        <v>52</v>
      </c>
      <c r="AB33" s="58">
        <v>15.2</v>
      </c>
      <c r="AC33" s="50">
        <f t="shared" si="20"/>
        <v>22</v>
      </c>
      <c r="AD33" s="57">
        <v>4</v>
      </c>
      <c r="AE33" s="57">
        <v>18</v>
      </c>
      <c r="AF33" s="50">
        <f>SUM(AG33:AH33)</f>
        <v>2</v>
      </c>
      <c r="AG33" s="49">
        <v>1</v>
      </c>
      <c r="AH33" s="49">
        <v>1</v>
      </c>
      <c r="AI33" s="50">
        <f t="shared" si="22"/>
        <v>4</v>
      </c>
      <c r="AJ33" s="49">
        <v>2</v>
      </c>
      <c r="AK33" s="49">
        <v>2</v>
      </c>
    </row>
    <row r="34" spans="1:37" ht="29.25" customHeight="1">
      <c r="A34" s="19"/>
      <c r="B34" s="19"/>
      <c r="C34" s="31" t="s">
        <v>2</v>
      </c>
      <c r="D34" s="35">
        <f aca="true" t="shared" si="23" ref="D34:M34">SUM(D35:D37)</f>
        <v>8</v>
      </c>
      <c r="E34" s="35">
        <f t="shared" si="23"/>
        <v>20</v>
      </c>
      <c r="F34" s="35">
        <f t="shared" si="23"/>
        <v>30090</v>
      </c>
      <c r="G34" s="35">
        <f t="shared" si="23"/>
        <v>22242</v>
      </c>
      <c r="H34" s="35">
        <f t="shared" si="23"/>
        <v>7848</v>
      </c>
      <c r="I34" s="35">
        <f t="shared" si="23"/>
        <v>3533</v>
      </c>
      <c r="J34" s="35">
        <f t="shared" si="23"/>
        <v>1988</v>
      </c>
      <c r="K34" s="35">
        <f t="shared" si="23"/>
        <v>266</v>
      </c>
      <c r="L34" s="35">
        <f t="shared" si="23"/>
        <v>1067</v>
      </c>
      <c r="M34" s="35">
        <f t="shared" si="23"/>
        <v>212</v>
      </c>
      <c r="P34" s="51"/>
      <c r="Q34" s="17" t="s">
        <v>39</v>
      </c>
      <c r="R34" s="50">
        <f t="shared" si="17"/>
        <v>2</v>
      </c>
      <c r="S34" s="1">
        <v>2</v>
      </c>
      <c r="T34" s="53" t="s">
        <v>12</v>
      </c>
      <c r="U34" s="49">
        <v>13</v>
      </c>
      <c r="V34" s="50">
        <f t="shared" si="18"/>
        <v>305</v>
      </c>
      <c r="W34" s="49">
        <v>167</v>
      </c>
      <c r="X34" s="51">
        <v>138</v>
      </c>
      <c r="Y34" s="50">
        <f t="shared" si="19"/>
        <v>99</v>
      </c>
      <c r="Z34" s="1">
        <v>53</v>
      </c>
      <c r="AA34" s="1">
        <v>46</v>
      </c>
      <c r="AB34" s="52">
        <v>43</v>
      </c>
      <c r="AC34" s="50">
        <f t="shared" si="20"/>
        <v>15</v>
      </c>
      <c r="AD34" s="49" t="s">
        <v>23</v>
      </c>
      <c r="AE34" s="57">
        <v>15</v>
      </c>
      <c r="AF34" s="50">
        <f>SUM(AG34:AH34)</f>
        <v>2</v>
      </c>
      <c r="AG34" s="49">
        <v>2</v>
      </c>
      <c r="AH34" s="49" t="s">
        <v>23</v>
      </c>
      <c r="AI34" s="50">
        <f t="shared" si="22"/>
        <v>3</v>
      </c>
      <c r="AJ34" s="49">
        <v>3</v>
      </c>
      <c r="AK34" s="49" t="s">
        <v>23</v>
      </c>
    </row>
    <row r="35" spans="1:37" ht="29.25" customHeight="1">
      <c r="A35" s="423" t="s">
        <v>16</v>
      </c>
      <c r="B35" s="16"/>
      <c r="C35" s="17" t="s">
        <v>9</v>
      </c>
      <c r="D35" s="34">
        <v>2</v>
      </c>
      <c r="E35" s="34">
        <v>11</v>
      </c>
      <c r="F35" s="33">
        <f t="shared" si="1"/>
        <v>11905</v>
      </c>
      <c r="G35" s="34">
        <v>8262</v>
      </c>
      <c r="H35" s="34">
        <v>3643</v>
      </c>
      <c r="I35" s="33">
        <f t="shared" si="2"/>
        <v>1897</v>
      </c>
      <c r="J35" s="34">
        <v>1093</v>
      </c>
      <c r="K35" s="34">
        <v>142</v>
      </c>
      <c r="L35" s="34">
        <v>534</v>
      </c>
      <c r="M35" s="34">
        <v>128</v>
      </c>
      <c r="P35" s="51"/>
      <c r="Q35" s="54" t="s">
        <v>38</v>
      </c>
      <c r="R35" s="50">
        <f t="shared" si="17"/>
        <v>2</v>
      </c>
      <c r="S35" s="1">
        <v>2</v>
      </c>
      <c r="T35" s="53" t="s">
        <v>12</v>
      </c>
      <c r="U35" s="55">
        <v>15</v>
      </c>
      <c r="V35" s="50">
        <f t="shared" si="18"/>
        <v>315</v>
      </c>
      <c r="W35" s="49">
        <v>151</v>
      </c>
      <c r="X35" s="55">
        <v>164</v>
      </c>
      <c r="Y35" s="50">
        <f t="shared" si="19"/>
        <v>94</v>
      </c>
      <c r="Z35" s="1">
        <v>45</v>
      </c>
      <c r="AA35" s="1">
        <v>49</v>
      </c>
      <c r="AB35" s="56">
        <v>24</v>
      </c>
      <c r="AC35" s="50">
        <f t="shared" si="20"/>
        <v>20</v>
      </c>
      <c r="AD35" s="49">
        <v>1</v>
      </c>
      <c r="AE35" s="55">
        <v>19</v>
      </c>
      <c r="AF35" s="50">
        <f>SUM(AG35:AH35)</f>
        <v>2</v>
      </c>
      <c r="AG35" s="49" t="s">
        <v>23</v>
      </c>
      <c r="AH35" s="49">
        <v>2</v>
      </c>
      <c r="AI35" s="50">
        <f t="shared" si="22"/>
        <v>3</v>
      </c>
      <c r="AJ35" s="49">
        <v>2</v>
      </c>
      <c r="AK35" s="49">
        <v>1</v>
      </c>
    </row>
    <row r="36" spans="1:37" ht="29.25" customHeight="1">
      <c r="A36" s="423"/>
      <c r="B36" s="18"/>
      <c r="C36" s="17" t="s">
        <v>7</v>
      </c>
      <c r="D36" s="34">
        <v>1</v>
      </c>
      <c r="E36" s="34">
        <v>1</v>
      </c>
      <c r="F36" s="33">
        <f t="shared" si="1"/>
        <v>686</v>
      </c>
      <c r="G36" s="34">
        <v>300</v>
      </c>
      <c r="H36" s="34">
        <v>386</v>
      </c>
      <c r="I36" s="33">
        <f t="shared" si="2"/>
        <v>249</v>
      </c>
      <c r="J36" s="34">
        <v>57</v>
      </c>
      <c r="K36" s="34">
        <v>5</v>
      </c>
      <c r="L36" s="34">
        <v>159</v>
      </c>
      <c r="M36" s="34">
        <v>28</v>
      </c>
      <c r="P36" s="51"/>
      <c r="Q36" s="54" t="s">
        <v>37</v>
      </c>
      <c r="R36" s="50">
        <f t="shared" si="17"/>
        <v>1</v>
      </c>
      <c r="S36" s="1">
        <v>1</v>
      </c>
      <c r="T36" s="53" t="s">
        <v>12</v>
      </c>
      <c r="U36" s="51">
        <v>8</v>
      </c>
      <c r="V36" s="50">
        <f t="shared" si="18"/>
        <v>217</v>
      </c>
      <c r="W36" s="49">
        <v>102</v>
      </c>
      <c r="X36" s="51">
        <v>115</v>
      </c>
      <c r="Y36" s="50">
        <f t="shared" si="19"/>
        <v>70</v>
      </c>
      <c r="Z36" s="1">
        <v>35</v>
      </c>
      <c r="AA36" s="1">
        <v>35</v>
      </c>
      <c r="AB36" s="52">
        <v>63.1</v>
      </c>
      <c r="AC36" s="50">
        <f t="shared" si="20"/>
        <v>12</v>
      </c>
      <c r="AD36" s="51">
        <v>2</v>
      </c>
      <c r="AE36" s="51">
        <v>10</v>
      </c>
      <c r="AF36" s="50">
        <f>SUM(AG36:AH36)</f>
        <v>1</v>
      </c>
      <c r="AG36" s="51">
        <v>1</v>
      </c>
      <c r="AH36" s="49" t="s">
        <v>23</v>
      </c>
      <c r="AI36" s="50">
        <f t="shared" si="22"/>
        <v>1</v>
      </c>
      <c r="AJ36" s="49" t="s">
        <v>23</v>
      </c>
      <c r="AK36" s="49">
        <v>1</v>
      </c>
    </row>
    <row r="37" spans="1:37" ht="29.25" customHeight="1">
      <c r="A37" s="18"/>
      <c r="B37" s="19"/>
      <c r="C37" s="17" t="s">
        <v>8</v>
      </c>
      <c r="D37" s="34">
        <v>5</v>
      </c>
      <c r="E37" s="34">
        <v>8</v>
      </c>
      <c r="F37" s="33">
        <f t="shared" si="1"/>
        <v>17499</v>
      </c>
      <c r="G37" s="34">
        <v>13680</v>
      </c>
      <c r="H37" s="34">
        <v>3819</v>
      </c>
      <c r="I37" s="33">
        <f t="shared" si="2"/>
        <v>1387</v>
      </c>
      <c r="J37" s="34">
        <v>838</v>
      </c>
      <c r="K37" s="34">
        <v>119</v>
      </c>
      <c r="L37" s="34">
        <v>374</v>
      </c>
      <c r="M37" s="34">
        <v>56</v>
      </c>
      <c r="P37" s="51"/>
      <c r="Q37" s="54" t="s">
        <v>36</v>
      </c>
      <c r="R37" s="50">
        <f t="shared" si="17"/>
        <v>1</v>
      </c>
      <c r="S37" s="1">
        <v>1</v>
      </c>
      <c r="T37" s="53" t="s">
        <v>12</v>
      </c>
      <c r="U37" s="51">
        <v>10</v>
      </c>
      <c r="V37" s="50">
        <f t="shared" si="18"/>
        <v>256</v>
      </c>
      <c r="W37" s="49">
        <v>125</v>
      </c>
      <c r="X37" s="51">
        <v>131</v>
      </c>
      <c r="Y37" s="50">
        <f t="shared" si="19"/>
        <v>98</v>
      </c>
      <c r="Z37" s="1">
        <v>49</v>
      </c>
      <c r="AA37" s="1">
        <v>49</v>
      </c>
      <c r="AB37" s="52">
        <v>30.6</v>
      </c>
      <c r="AC37" s="50">
        <f t="shared" si="20"/>
        <v>14</v>
      </c>
      <c r="AD37" s="49" t="s">
        <v>23</v>
      </c>
      <c r="AE37" s="51">
        <v>14</v>
      </c>
      <c r="AF37" s="49" t="s">
        <v>23</v>
      </c>
      <c r="AG37" s="49" t="s">
        <v>23</v>
      </c>
      <c r="AH37" s="49" t="s">
        <v>23</v>
      </c>
      <c r="AI37" s="50">
        <f t="shared" si="22"/>
        <v>2</v>
      </c>
      <c r="AJ37" s="49">
        <v>2</v>
      </c>
      <c r="AK37" s="49" t="s">
        <v>23</v>
      </c>
    </row>
    <row r="38" spans="1:37" ht="29.25" customHeight="1">
      <c r="A38" s="19"/>
      <c r="B38" s="19"/>
      <c r="C38" s="31" t="s">
        <v>2</v>
      </c>
      <c r="D38" s="35">
        <f aca="true" t="shared" si="24" ref="D38:M38">SUM(D39:D41)</f>
        <v>41</v>
      </c>
      <c r="E38" s="35">
        <f t="shared" si="24"/>
        <v>127</v>
      </c>
      <c r="F38" s="35">
        <f t="shared" si="24"/>
        <v>5673</v>
      </c>
      <c r="G38" s="35">
        <f t="shared" si="24"/>
        <v>2000</v>
      </c>
      <c r="H38" s="35">
        <f t="shared" si="24"/>
        <v>3673</v>
      </c>
      <c r="I38" s="35">
        <f t="shared" si="24"/>
        <v>1775</v>
      </c>
      <c r="J38" s="35">
        <f t="shared" si="24"/>
        <v>138</v>
      </c>
      <c r="K38" s="35">
        <f t="shared" si="24"/>
        <v>232</v>
      </c>
      <c r="L38" s="35">
        <f t="shared" si="24"/>
        <v>862</v>
      </c>
      <c r="M38" s="35">
        <f t="shared" si="24"/>
        <v>543</v>
      </c>
      <c r="P38" s="44"/>
      <c r="Q38" s="48" t="s">
        <v>35</v>
      </c>
      <c r="R38" s="43">
        <f t="shared" si="17"/>
        <v>1</v>
      </c>
      <c r="S38" s="46">
        <v>1</v>
      </c>
      <c r="T38" s="47" t="s">
        <v>12</v>
      </c>
      <c r="U38" s="44">
        <v>6</v>
      </c>
      <c r="V38" s="43">
        <f t="shared" si="18"/>
        <v>47</v>
      </c>
      <c r="W38" s="42">
        <v>25</v>
      </c>
      <c r="X38" s="44">
        <v>22</v>
      </c>
      <c r="Y38" s="43">
        <f t="shared" si="19"/>
        <v>22</v>
      </c>
      <c r="Z38" s="46">
        <v>10</v>
      </c>
      <c r="AA38" s="46">
        <v>12</v>
      </c>
      <c r="AB38" s="45">
        <v>26.8</v>
      </c>
      <c r="AC38" s="43">
        <f t="shared" si="20"/>
        <v>5</v>
      </c>
      <c r="AD38" s="44">
        <v>1</v>
      </c>
      <c r="AE38" s="44">
        <v>4</v>
      </c>
      <c r="AF38" s="42" t="s">
        <v>23</v>
      </c>
      <c r="AG38" s="42" t="s">
        <v>12</v>
      </c>
      <c r="AH38" s="42" t="s">
        <v>12</v>
      </c>
      <c r="AI38" s="43">
        <f t="shared" si="22"/>
        <v>2</v>
      </c>
      <c r="AJ38" s="42">
        <v>1</v>
      </c>
      <c r="AK38" s="42">
        <v>1</v>
      </c>
    </row>
    <row r="39" spans="1:16" ht="29.25" customHeight="1">
      <c r="A39" s="428" t="s">
        <v>17</v>
      </c>
      <c r="B39" s="21"/>
      <c r="C39" s="22" t="s">
        <v>9</v>
      </c>
      <c r="D39" s="34">
        <v>3</v>
      </c>
      <c r="E39" s="34">
        <v>3</v>
      </c>
      <c r="F39" s="33">
        <f t="shared" si="1"/>
        <v>407</v>
      </c>
      <c r="G39" s="34">
        <v>15</v>
      </c>
      <c r="H39" s="34">
        <v>392</v>
      </c>
      <c r="I39" s="33">
        <f t="shared" si="2"/>
        <v>116</v>
      </c>
      <c r="J39" s="34" t="s">
        <v>12</v>
      </c>
      <c r="K39" s="34">
        <v>15</v>
      </c>
      <c r="L39" s="34">
        <v>48</v>
      </c>
      <c r="M39" s="34">
        <v>53</v>
      </c>
      <c r="P39" s="41" t="s">
        <v>34</v>
      </c>
    </row>
    <row r="40" spans="1:37" ht="29.25" customHeight="1">
      <c r="A40" s="428"/>
      <c r="B40" s="23"/>
      <c r="C40" s="22" t="s">
        <v>7</v>
      </c>
      <c r="D40" s="34">
        <v>4</v>
      </c>
      <c r="E40" s="34">
        <v>9</v>
      </c>
      <c r="F40" s="33">
        <f t="shared" si="1"/>
        <v>821</v>
      </c>
      <c r="G40" s="34">
        <v>92</v>
      </c>
      <c r="H40" s="34">
        <v>729</v>
      </c>
      <c r="I40" s="33">
        <f t="shared" si="2"/>
        <v>509</v>
      </c>
      <c r="J40" s="34">
        <v>8</v>
      </c>
      <c r="K40" s="34">
        <v>60</v>
      </c>
      <c r="L40" s="34">
        <v>281</v>
      </c>
      <c r="M40" s="34">
        <v>160</v>
      </c>
      <c r="P40" s="1" t="s">
        <v>33</v>
      </c>
      <c r="AG40" s="29"/>
      <c r="AH40" s="29"/>
      <c r="AI40" s="29"/>
      <c r="AJ40" s="29"/>
      <c r="AK40" s="29"/>
    </row>
    <row r="41" spans="1:16" ht="29.25" customHeight="1">
      <c r="A41" s="23"/>
      <c r="B41" s="24"/>
      <c r="C41" s="22" t="s">
        <v>8</v>
      </c>
      <c r="D41" s="34">
        <v>34</v>
      </c>
      <c r="E41" s="34">
        <v>115</v>
      </c>
      <c r="F41" s="33">
        <f t="shared" si="1"/>
        <v>4445</v>
      </c>
      <c r="G41" s="34">
        <v>1893</v>
      </c>
      <c r="H41" s="34">
        <v>2552</v>
      </c>
      <c r="I41" s="33">
        <f t="shared" si="2"/>
        <v>1150</v>
      </c>
      <c r="J41" s="34">
        <v>130</v>
      </c>
      <c r="K41" s="34">
        <v>157</v>
      </c>
      <c r="L41" s="34">
        <v>533</v>
      </c>
      <c r="M41" s="34">
        <v>330</v>
      </c>
      <c r="P41" s="40" t="s">
        <v>32</v>
      </c>
    </row>
    <row r="42" spans="1:13" ht="29.25" customHeight="1">
      <c r="A42" s="24"/>
      <c r="B42" s="24"/>
      <c r="C42" s="31" t="s">
        <v>2</v>
      </c>
      <c r="D42" s="35">
        <f aca="true" t="shared" si="25" ref="D42:M42">SUM(D43:D45)</f>
        <v>34</v>
      </c>
      <c r="E42" s="35">
        <f t="shared" si="25"/>
        <v>58</v>
      </c>
      <c r="F42" s="35">
        <f t="shared" si="25"/>
        <v>4988</v>
      </c>
      <c r="G42" s="35">
        <f t="shared" si="25"/>
        <v>2525</v>
      </c>
      <c r="H42" s="35">
        <f t="shared" si="25"/>
        <v>2463</v>
      </c>
      <c r="I42" s="35">
        <f t="shared" si="25"/>
        <v>560</v>
      </c>
      <c r="J42" s="35">
        <f t="shared" si="25"/>
        <v>391</v>
      </c>
      <c r="K42" s="35">
        <f t="shared" si="25"/>
        <v>80</v>
      </c>
      <c r="L42" s="35">
        <f t="shared" si="25"/>
        <v>57</v>
      </c>
      <c r="M42" s="35">
        <f t="shared" si="25"/>
        <v>32</v>
      </c>
    </row>
    <row r="43" spans="1:42" s="4" customFormat="1" ht="29.25" customHeight="1">
      <c r="A43" s="423" t="s">
        <v>18</v>
      </c>
      <c r="B43" s="16"/>
      <c r="C43" s="17" t="s">
        <v>9</v>
      </c>
      <c r="D43" s="34" t="s">
        <v>12</v>
      </c>
      <c r="E43" s="34" t="s">
        <v>12</v>
      </c>
      <c r="F43" s="34" t="s">
        <v>12</v>
      </c>
      <c r="G43" s="34" t="s">
        <v>12</v>
      </c>
      <c r="H43" s="34" t="s">
        <v>12</v>
      </c>
      <c r="I43" s="34" t="s">
        <v>12</v>
      </c>
      <c r="J43" s="34" t="s">
        <v>12</v>
      </c>
      <c r="K43" s="34" t="s">
        <v>12</v>
      </c>
      <c r="L43" s="34" t="s">
        <v>12</v>
      </c>
      <c r="M43" s="34" t="s">
        <v>12</v>
      </c>
      <c r="P43" s="383" t="s">
        <v>106</v>
      </c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</row>
    <row r="44" spans="1:42" s="4" customFormat="1" ht="29.25" customHeight="1">
      <c r="A44" s="423"/>
      <c r="B44" s="18"/>
      <c r="C44" s="17" t="s">
        <v>7</v>
      </c>
      <c r="D44" s="34">
        <v>1</v>
      </c>
      <c r="E44" s="34">
        <v>2</v>
      </c>
      <c r="F44" s="33">
        <f t="shared" si="1"/>
        <v>34</v>
      </c>
      <c r="G44" s="34" t="s">
        <v>12</v>
      </c>
      <c r="H44" s="34">
        <v>34</v>
      </c>
      <c r="I44" s="33">
        <f t="shared" si="2"/>
        <v>1</v>
      </c>
      <c r="J44" s="34" t="s">
        <v>12</v>
      </c>
      <c r="K44" s="34">
        <v>1</v>
      </c>
      <c r="L44" s="34" t="s">
        <v>12</v>
      </c>
      <c r="M44" s="34" t="s">
        <v>12</v>
      </c>
      <c r="P44" s="384" t="s">
        <v>105</v>
      </c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</row>
    <row r="45" spans="1:42" s="4" customFormat="1" ht="29.25" customHeight="1" thickBot="1">
      <c r="A45" s="18"/>
      <c r="B45" s="19"/>
      <c r="C45" s="17" t="s">
        <v>8</v>
      </c>
      <c r="D45" s="34">
        <v>33</v>
      </c>
      <c r="E45" s="34">
        <v>56</v>
      </c>
      <c r="F45" s="33">
        <f t="shared" si="1"/>
        <v>4954</v>
      </c>
      <c r="G45" s="34">
        <v>2525</v>
      </c>
      <c r="H45" s="34">
        <v>2429</v>
      </c>
      <c r="I45" s="33">
        <f t="shared" si="2"/>
        <v>559</v>
      </c>
      <c r="J45" s="34">
        <v>391</v>
      </c>
      <c r="K45" s="34">
        <v>79</v>
      </c>
      <c r="L45" s="34">
        <v>57</v>
      </c>
      <c r="M45" s="34">
        <v>32</v>
      </c>
      <c r="P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s="4" customFormat="1" ht="29.25" customHeight="1">
      <c r="A46" s="19"/>
      <c r="B46" s="19"/>
      <c r="C46" s="31" t="s">
        <v>2</v>
      </c>
      <c r="D46" s="35">
        <f aca="true" t="shared" si="26" ref="D46:L46">SUM(D47:D49)</f>
        <v>1</v>
      </c>
      <c r="E46" s="35">
        <f t="shared" si="26"/>
        <v>17</v>
      </c>
      <c r="F46" s="35">
        <f t="shared" si="26"/>
        <v>49</v>
      </c>
      <c r="G46" s="35">
        <f t="shared" si="26"/>
        <v>33</v>
      </c>
      <c r="H46" s="35">
        <f t="shared" si="26"/>
        <v>16</v>
      </c>
      <c r="I46" s="35">
        <f t="shared" si="26"/>
        <v>42</v>
      </c>
      <c r="J46" s="35">
        <f t="shared" si="26"/>
        <v>23</v>
      </c>
      <c r="K46" s="35">
        <f t="shared" si="26"/>
        <v>16</v>
      </c>
      <c r="L46" s="35">
        <f t="shared" si="26"/>
        <v>3</v>
      </c>
      <c r="M46" s="32" t="s">
        <v>12</v>
      </c>
      <c r="P46" s="379" t="s">
        <v>107</v>
      </c>
      <c r="Q46" s="380"/>
      <c r="R46" s="377" t="s">
        <v>104</v>
      </c>
      <c r="S46" s="387" t="s">
        <v>103</v>
      </c>
      <c r="T46" s="373" t="s">
        <v>102</v>
      </c>
      <c r="U46" s="373" t="s">
        <v>101</v>
      </c>
      <c r="V46" s="373" t="s">
        <v>100</v>
      </c>
      <c r="W46" s="373" t="s">
        <v>99</v>
      </c>
      <c r="X46" s="373" t="s">
        <v>98</v>
      </c>
      <c r="Y46" s="373" t="s">
        <v>97</v>
      </c>
      <c r="Z46" s="373" t="s">
        <v>96</v>
      </c>
      <c r="AA46" s="373" t="s">
        <v>95</v>
      </c>
      <c r="AB46" s="373" t="s">
        <v>94</v>
      </c>
      <c r="AC46" s="373" t="s">
        <v>93</v>
      </c>
      <c r="AD46" s="373" t="s">
        <v>92</v>
      </c>
      <c r="AE46" s="373" t="s">
        <v>91</v>
      </c>
      <c r="AF46" s="373" t="s">
        <v>90</v>
      </c>
      <c r="AG46" s="373" t="s">
        <v>89</v>
      </c>
      <c r="AH46" s="373" t="s">
        <v>88</v>
      </c>
      <c r="AI46" s="373" t="s">
        <v>87</v>
      </c>
      <c r="AJ46" s="373" t="s">
        <v>86</v>
      </c>
      <c r="AK46" s="373" t="s">
        <v>85</v>
      </c>
      <c r="AL46" s="362" t="s">
        <v>84</v>
      </c>
      <c r="AM46" s="362" t="s">
        <v>83</v>
      </c>
      <c r="AN46" s="362" t="s">
        <v>82</v>
      </c>
      <c r="AO46" s="362" t="s">
        <v>81</v>
      </c>
      <c r="AP46" s="385" t="s">
        <v>80</v>
      </c>
    </row>
    <row r="47" spans="1:42" ht="29.25" customHeight="1">
      <c r="A47" s="425" t="s">
        <v>26</v>
      </c>
      <c r="C47" s="17" t="s">
        <v>25</v>
      </c>
      <c r="D47" s="34" t="s">
        <v>12</v>
      </c>
      <c r="E47" s="34" t="s">
        <v>12</v>
      </c>
      <c r="F47" s="34" t="s">
        <v>12</v>
      </c>
      <c r="G47" s="34" t="s">
        <v>12</v>
      </c>
      <c r="H47" s="34" t="s">
        <v>12</v>
      </c>
      <c r="I47" s="34" t="s">
        <v>12</v>
      </c>
      <c r="J47" s="34" t="s">
        <v>12</v>
      </c>
      <c r="K47" s="34" t="s">
        <v>12</v>
      </c>
      <c r="L47" s="34" t="s">
        <v>12</v>
      </c>
      <c r="M47" s="34" t="s">
        <v>12</v>
      </c>
      <c r="P47" s="381"/>
      <c r="Q47" s="382"/>
      <c r="R47" s="378"/>
      <c r="S47" s="388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63"/>
      <c r="AM47" s="363"/>
      <c r="AN47" s="363"/>
      <c r="AO47" s="363"/>
      <c r="AP47" s="386"/>
    </row>
    <row r="48" spans="1:42" ht="29.25" customHeight="1">
      <c r="A48" s="425"/>
      <c r="C48" s="17" t="s">
        <v>27</v>
      </c>
      <c r="D48" s="34">
        <v>1</v>
      </c>
      <c r="E48" s="34">
        <v>17</v>
      </c>
      <c r="F48" s="33">
        <f t="shared" si="1"/>
        <v>49</v>
      </c>
      <c r="G48" s="33">
        <v>33</v>
      </c>
      <c r="H48" s="34">
        <v>16</v>
      </c>
      <c r="I48" s="33">
        <f t="shared" si="2"/>
        <v>42</v>
      </c>
      <c r="J48" s="34">
        <v>23</v>
      </c>
      <c r="K48" s="34">
        <v>16</v>
      </c>
      <c r="L48" s="34">
        <v>3</v>
      </c>
      <c r="M48" s="34" t="s">
        <v>12</v>
      </c>
      <c r="P48" s="369" t="s">
        <v>108</v>
      </c>
      <c r="Q48" s="370"/>
      <c r="R48" s="100">
        <f>SUM(S48:AP48)</f>
        <v>277</v>
      </c>
      <c r="S48" s="99">
        <v>3</v>
      </c>
      <c r="T48" s="99">
        <v>2</v>
      </c>
      <c r="U48" s="99">
        <v>3</v>
      </c>
      <c r="V48" s="99">
        <v>19</v>
      </c>
      <c r="W48" s="99">
        <v>14</v>
      </c>
      <c r="X48" s="99">
        <v>11</v>
      </c>
      <c r="Y48" s="99">
        <v>75</v>
      </c>
      <c r="Z48" s="99">
        <v>24</v>
      </c>
      <c r="AA48" s="99">
        <v>6</v>
      </c>
      <c r="AB48" s="99">
        <v>5</v>
      </c>
      <c r="AC48" s="99">
        <v>4</v>
      </c>
      <c r="AD48" s="99">
        <v>6</v>
      </c>
      <c r="AE48" s="99">
        <v>14</v>
      </c>
      <c r="AF48" s="99">
        <v>25</v>
      </c>
      <c r="AG48" s="99">
        <v>11</v>
      </c>
      <c r="AH48" s="99">
        <v>6</v>
      </c>
      <c r="AI48" s="99">
        <v>1</v>
      </c>
      <c r="AJ48" s="99">
        <v>4</v>
      </c>
      <c r="AK48" s="98">
        <v>9</v>
      </c>
      <c r="AL48" s="99">
        <v>31</v>
      </c>
      <c r="AM48" s="99">
        <v>4</v>
      </c>
      <c r="AN48" s="98" t="s">
        <v>23</v>
      </c>
      <c r="AO48" s="98" t="s">
        <v>23</v>
      </c>
      <c r="AP48" s="98" t="s">
        <v>23</v>
      </c>
    </row>
    <row r="49" spans="1:42" ht="29.25" customHeight="1">
      <c r="A49" s="18"/>
      <c r="B49" s="19"/>
      <c r="C49" s="17" t="s">
        <v>8</v>
      </c>
      <c r="D49" s="34" t="s">
        <v>12</v>
      </c>
      <c r="E49" s="34" t="s">
        <v>12</v>
      </c>
      <c r="F49" s="34" t="s">
        <v>12</v>
      </c>
      <c r="G49" s="34" t="s">
        <v>12</v>
      </c>
      <c r="H49" s="34" t="s">
        <v>12</v>
      </c>
      <c r="I49" s="34" t="s">
        <v>12</v>
      </c>
      <c r="J49" s="34" t="s">
        <v>12</v>
      </c>
      <c r="K49" s="34" t="s">
        <v>12</v>
      </c>
      <c r="L49" s="34" t="s">
        <v>12</v>
      </c>
      <c r="M49" s="34" t="s">
        <v>12</v>
      </c>
      <c r="P49" s="371" t="s">
        <v>109</v>
      </c>
      <c r="Q49" s="372"/>
      <c r="R49" s="96">
        <f>SUM(S49:AP49)</f>
        <v>113</v>
      </c>
      <c r="S49" s="42">
        <v>1</v>
      </c>
      <c r="T49" s="44">
        <v>1</v>
      </c>
      <c r="U49" s="44">
        <v>3</v>
      </c>
      <c r="V49" s="44">
        <v>19</v>
      </c>
      <c r="W49" s="44">
        <v>4</v>
      </c>
      <c r="X49" s="44">
        <v>4</v>
      </c>
      <c r="Y49" s="44">
        <v>11</v>
      </c>
      <c r="Z49" s="44">
        <v>5</v>
      </c>
      <c r="AA49" s="44">
        <v>3</v>
      </c>
      <c r="AB49" s="44">
        <v>8</v>
      </c>
      <c r="AC49" s="44">
        <v>4</v>
      </c>
      <c r="AD49" s="44">
        <v>3</v>
      </c>
      <c r="AE49" s="44">
        <v>3</v>
      </c>
      <c r="AF49" s="42">
        <v>4</v>
      </c>
      <c r="AG49" s="44">
        <v>4</v>
      </c>
      <c r="AH49" s="44">
        <v>5</v>
      </c>
      <c r="AI49" s="44">
        <v>6</v>
      </c>
      <c r="AJ49" s="44">
        <v>4</v>
      </c>
      <c r="AK49" s="42">
        <v>2</v>
      </c>
      <c r="AL49" s="44">
        <v>13</v>
      </c>
      <c r="AM49" s="44">
        <v>6</v>
      </c>
      <c r="AN49" s="42" t="s">
        <v>23</v>
      </c>
      <c r="AO49" s="42" t="s">
        <v>23</v>
      </c>
      <c r="AP49" s="42" t="s">
        <v>23</v>
      </c>
    </row>
    <row r="50" spans="1:16" ht="29.25" customHeight="1">
      <c r="A50" s="19"/>
      <c r="B50" s="19"/>
      <c r="C50" s="31" t="s">
        <v>2</v>
      </c>
      <c r="D50" s="35">
        <f aca="true" t="shared" si="27" ref="D50:K50">SUM(D51:D53)</f>
        <v>1</v>
      </c>
      <c r="E50" s="35">
        <f t="shared" si="27"/>
        <v>18</v>
      </c>
      <c r="F50" s="35">
        <f t="shared" si="27"/>
        <v>44</v>
      </c>
      <c r="G50" s="35">
        <f t="shared" si="27"/>
        <v>27</v>
      </c>
      <c r="H50" s="35">
        <f t="shared" si="27"/>
        <v>17</v>
      </c>
      <c r="I50" s="35">
        <f t="shared" si="27"/>
        <v>55</v>
      </c>
      <c r="J50" s="35">
        <f t="shared" si="27"/>
        <v>23</v>
      </c>
      <c r="K50" s="35">
        <f t="shared" si="27"/>
        <v>32</v>
      </c>
      <c r="L50" s="32" t="s">
        <v>12</v>
      </c>
      <c r="M50" s="32" t="s">
        <v>12</v>
      </c>
      <c r="P50" s="1" t="s">
        <v>79</v>
      </c>
    </row>
    <row r="51" spans="1:16" ht="29.25" customHeight="1">
      <c r="A51" s="423" t="s">
        <v>19</v>
      </c>
      <c r="B51" s="16"/>
      <c r="C51" s="17" t="s">
        <v>9</v>
      </c>
      <c r="D51" s="34" t="s">
        <v>12</v>
      </c>
      <c r="E51" s="34" t="s">
        <v>12</v>
      </c>
      <c r="F51" s="34" t="s">
        <v>12</v>
      </c>
      <c r="G51" s="34" t="s">
        <v>12</v>
      </c>
      <c r="H51" s="34" t="s">
        <v>12</v>
      </c>
      <c r="I51" s="34" t="s">
        <v>12</v>
      </c>
      <c r="J51" s="34" t="s">
        <v>12</v>
      </c>
      <c r="K51" s="34" t="s">
        <v>12</v>
      </c>
      <c r="L51" s="34" t="s">
        <v>12</v>
      </c>
      <c r="M51" s="34" t="s">
        <v>12</v>
      </c>
      <c r="P51" s="40" t="s">
        <v>32</v>
      </c>
    </row>
    <row r="52" spans="1:13" ht="29.25" customHeight="1">
      <c r="A52" s="423"/>
      <c r="B52" s="23"/>
      <c r="C52" s="22" t="s">
        <v>7</v>
      </c>
      <c r="D52" s="34">
        <v>1</v>
      </c>
      <c r="E52" s="34">
        <v>18</v>
      </c>
      <c r="F52" s="33">
        <f t="shared" si="1"/>
        <v>44</v>
      </c>
      <c r="G52" s="34">
        <v>27</v>
      </c>
      <c r="H52" s="34">
        <v>17</v>
      </c>
      <c r="I52" s="33">
        <f t="shared" si="2"/>
        <v>55</v>
      </c>
      <c r="J52" s="34">
        <v>23</v>
      </c>
      <c r="K52" s="34">
        <v>32</v>
      </c>
      <c r="L52" s="34" t="s">
        <v>12</v>
      </c>
      <c r="M52" s="34" t="s">
        <v>12</v>
      </c>
    </row>
    <row r="53" spans="1:38" ht="29.25" customHeight="1">
      <c r="A53" s="23"/>
      <c r="B53" s="24"/>
      <c r="C53" s="22" t="s">
        <v>8</v>
      </c>
      <c r="D53" s="34" t="s">
        <v>12</v>
      </c>
      <c r="E53" s="34" t="s">
        <v>12</v>
      </c>
      <c r="F53" s="34" t="s">
        <v>12</v>
      </c>
      <c r="G53" s="34" t="s">
        <v>12</v>
      </c>
      <c r="H53" s="34" t="s">
        <v>12</v>
      </c>
      <c r="I53" s="34" t="s">
        <v>12</v>
      </c>
      <c r="J53" s="34" t="s">
        <v>12</v>
      </c>
      <c r="K53" s="34" t="s">
        <v>12</v>
      </c>
      <c r="L53" s="34" t="s">
        <v>12</v>
      </c>
      <c r="M53" s="34" t="s">
        <v>12</v>
      </c>
      <c r="P53" s="383" t="s">
        <v>127</v>
      </c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</row>
    <row r="54" spans="1:38" s="4" customFormat="1" ht="29.25" customHeight="1">
      <c r="A54" s="24"/>
      <c r="B54" s="24"/>
      <c r="C54" s="31" t="s">
        <v>2</v>
      </c>
      <c r="D54" s="35">
        <f aca="true" t="shared" si="28" ref="D54:M54">SUM(D55:D57)</f>
        <v>12</v>
      </c>
      <c r="E54" s="35">
        <f t="shared" si="28"/>
        <v>240</v>
      </c>
      <c r="F54" s="35">
        <f t="shared" si="28"/>
        <v>724</v>
      </c>
      <c r="G54" s="35">
        <f t="shared" si="28"/>
        <v>472</v>
      </c>
      <c r="H54" s="35">
        <f t="shared" si="28"/>
        <v>252</v>
      </c>
      <c r="I54" s="35">
        <f t="shared" si="28"/>
        <v>565</v>
      </c>
      <c r="J54" s="35">
        <f t="shared" si="28"/>
        <v>226</v>
      </c>
      <c r="K54" s="35">
        <f t="shared" si="28"/>
        <v>333</v>
      </c>
      <c r="L54" s="35">
        <f t="shared" si="28"/>
        <v>2</v>
      </c>
      <c r="M54" s="35">
        <f t="shared" si="28"/>
        <v>4</v>
      </c>
      <c r="P54" s="384" t="s">
        <v>126</v>
      </c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</row>
    <row r="55" spans="1:39" s="4" customFormat="1" ht="29.25" customHeight="1" thickBot="1">
      <c r="A55" s="423" t="s">
        <v>20</v>
      </c>
      <c r="B55" s="16"/>
      <c r="C55" s="17" t="s">
        <v>9</v>
      </c>
      <c r="D55" s="33">
        <v>1</v>
      </c>
      <c r="E55" s="33">
        <v>9</v>
      </c>
      <c r="F55" s="33">
        <f t="shared" si="1"/>
        <v>59</v>
      </c>
      <c r="G55" s="33">
        <v>34</v>
      </c>
      <c r="H55" s="33">
        <v>25</v>
      </c>
      <c r="I55" s="33">
        <f t="shared" si="2"/>
        <v>32</v>
      </c>
      <c r="J55" s="33">
        <v>15</v>
      </c>
      <c r="K55" s="33">
        <v>13</v>
      </c>
      <c r="L55" s="33">
        <v>2</v>
      </c>
      <c r="M55" s="33">
        <v>2</v>
      </c>
      <c r="P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s="4" customFormat="1" ht="29.25" customHeight="1">
      <c r="A56" s="423"/>
      <c r="B56" s="25"/>
      <c r="C56" s="17" t="s">
        <v>7</v>
      </c>
      <c r="D56" s="33">
        <v>11</v>
      </c>
      <c r="E56" s="33">
        <v>231</v>
      </c>
      <c r="F56" s="33">
        <f t="shared" si="1"/>
        <v>665</v>
      </c>
      <c r="G56" s="33">
        <v>438</v>
      </c>
      <c r="H56" s="33">
        <v>227</v>
      </c>
      <c r="I56" s="33">
        <f t="shared" si="2"/>
        <v>533</v>
      </c>
      <c r="J56" s="33">
        <v>211</v>
      </c>
      <c r="K56" s="33">
        <v>320</v>
      </c>
      <c r="L56" s="34" t="s">
        <v>12</v>
      </c>
      <c r="M56" s="33">
        <v>2</v>
      </c>
      <c r="P56" s="379" t="s">
        <v>107</v>
      </c>
      <c r="Q56" s="380"/>
      <c r="R56" s="377" t="s">
        <v>125</v>
      </c>
      <c r="S56" s="373" t="s">
        <v>124</v>
      </c>
      <c r="T56" s="375" t="s">
        <v>129</v>
      </c>
      <c r="U56" s="375" t="s">
        <v>128</v>
      </c>
      <c r="V56" s="362" t="s">
        <v>123</v>
      </c>
      <c r="W56" s="362" t="s">
        <v>122</v>
      </c>
      <c r="X56" s="362" t="s">
        <v>121</v>
      </c>
      <c r="Y56" s="362" t="s">
        <v>120</v>
      </c>
      <c r="Z56" s="362" t="s">
        <v>119</v>
      </c>
      <c r="AA56" s="362" t="s">
        <v>118</v>
      </c>
      <c r="AB56" s="362" t="s">
        <v>117</v>
      </c>
      <c r="AC56" s="362" t="s">
        <v>116</v>
      </c>
      <c r="AD56" s="362" t="s">
        <v>115</v>
      </c>
      <c r="AE56" s="362" t="s">
        <v>114</v>
      </c>
      <c r="AF56" s="362" t="s">
        <v>113</v>
      </c>
      <c r="AG56" s="376" t="s">
        <v>112</v>
      </c>
      <c r="AH56" s="364" t="s">
        <v>130</v>
      </c>
      <c r="AI56" s="364" t="s">
        <v>131</v>
      </c>
      <c r="AJ56" s="364" t="s">
        <v>132</v>
      </c>
      <c r="AK56" s="364" t="s">
        <v>133</v>
      </c>
      <c r="AL56" s="364" t="s">
        <v>134</v>
      </c>
      <c r="AM56" s="366" t="s">
        <v>135</v>
      </c>
    </row>
    <row r="57" spans="1:39" ht="29.25" customHeight="1">
      <c r="A57" s="26"/>
      <c r="B57" s="27"/>
      <c r="C57" s="28" t="s">
        <v>8</v>
      </c>
      <c r="D57" s="5" t="s">
        <v>12</v>
      </c>
      <c r="E57" s="30" t="s">
        <v>12</v>
      </c>
      <c r="F57" s="30" t="s">
        <v>12</v>
      </c>
      <c r="G57" s="30" t="s">
        <v>12</v>
      </c>
      <c r="H57" s="30" t="s">
        <v>12</v>
      </c>
      <c r="I57" s="30" t="s">
        <v>12</v>
      </c>
      <c r="J57" s="30" t="s">
        <v>12</v>
      </c>
      <c r="K57" s="30" t="s">
        <v>12</v>
      </c>
      <c r="L57" s="5" t="s">
        <v>12</v>
      </c>
      <c r="M57" s="5" t="s">
        <v>12</v>
      </c>
      <c r="P57" s="381"/>
      <c r="Q57" s="382"/>
      <c r="R57" s="378"/>
      <c r="S57" s="374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5"/>
      <c r="AH57" s="365"/>
      <c r="AI57" s="365"/>
      <c r="AJ57" s="365"/>
      <c r="AK57" s="365"/>
      <c r="AL57" s="365"/>
      <c r="AM57" s="367"/>
    </row>
    <row r="58" spans="1:39" ht="29.25" customHeight="1">
      <c r="A58" s="29" t="s">
        <v>24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P58" s="369" t="s">
        <v>108</v>
      </c>
      <c r="Q58" s="370"/>
      <c r="R58" s="100">
        <f>SUM(S58:AM58)</f>
        <v>277</v>
      </c>
      <c r="S58" s="29">
        <v>4</v>
      </c>
      <c r="T58" s="29">
        <v>39</v>
      </c>
      <c r="U58" s="29">
        <v>50</v>
      </c>
      <c r="V58" s="29">
        <v>30</v>
      </c>
      <c r="W58" s="29">
        <v>24</v>
      </c>
      <c r="X58" s="29">
        <v>15</v>
      </c>
      <c r="Y58" s="29">
        <v>16</v>
      </c>
      <c r="Z58" s="29">
        <v>26</v>
      </c>
      <c r="AA58" s="29">
        <v>25</v>
      </c>
      <c r="AB58" s="29">
        <v>22</v>
      </c>
      <c r="AC58" s="29">
        <v>16</v>
      </c>
      <c r="AD58" s="29">
        <v>6</v>
      </c>
      <c r="AE58" s="29">
        <v>4</v>
      </c>
      <c r="AF58" s="59" t="s">
        <v>111</v>
      </c>
      <c r="AG58" s="59" t="s">
        <v>111</v>
      </c>
      <c r="AH58" s="59" t="s">
        <v>111</v>
      </c>
      <c r="AI58" s="59" t="s">
        <v>111</v>
      </c>
      <c r="AJ58" s="59" t="s">
        <v>111</v>
      </c>
      <c r="AK58" s="59" t="s">
        <v>111</v>
      </c>
      <c r="AL58" s="59" t="s">
        <v>111</v>
      </c>
      <c r="AM58" s="59" t="s">
        <v>111</v>
      </c>
    </row>
    <row r="59" spans="16:39" ht="29.25" customHeight="1">
      <c r="P59" s="371" t="s">
        <v>109</v>
      </c>
      <c r="Q59" s="372"/>
      <c r="R59" s="101">
        <f>SUM(S59:AM59)</f>
        <v>113</v>
      </c>
      <c r="S59" s="42">
        <v>1</v>
      </c>
      <c r="T59" s="44">
        <v>16</v>
      </c>
      <c r="U59" s="44">
        <v>8</v>
      </c>
      <c r="V59" s="44">
        <v>9</v>
      </c>
      <c r="W59" s="44">
        <v>6</v>
      </c>
      <c r="X59" s="44">
        <v>10</v>
      </c>
      <c r="Y59" s="44">
        <v>4</v>
      </c>
      <c r="Z59" s="44">
        <v>13</v>
      </c>
      <c r="AA59" s="44">
        <v>9</v>
      </c>
      <c r="AB59" s="44">
        <v>14</v>
      </c>
      <c r="AC59" s="44">
        <v>9</v>
      </c>
      <c r="AD59" s="44">
        <v>8</v>
      </c>
      <c r="AE59" s="42" t="s">
        <v>111</v>
      </c>
      <c r="AF59" s="44">
        <v>3</v>
      </c>
      <c r="AG59" s="44">
        <v>3</v>
      </c>
      <c r="AH59" s="42" t="s">
        <v>111</v>
      </c>
      <c r="AI59" s="42" t="s">
        <v>111</v>
      </c>
      <c r="AJ59" s="42" t="s">
        <v>111</v>
      </c>
      <c r="AK59" s="42" t="s">
        <v>111</v>
      </c>
      <c r="AL59" s="42" t="s">
        <v>111</v>
      </c>
      <c r="AM59" s="42" t="s">
        <v>111</v>
      </c>
    </row>
    <row r="60" ht="29.25" customHeight="1">
      <c r="P60" s="1" t="s">
        <v>110</v>
      </c>
    </row>
    <row r="61" ht="29.25" customHeight="1">
      <c r="P61" s="40" t="s">
        <v>32</v>
      </c>
    </row>
  </sheetData>
  <sheetProtection/>
  <mergeCells count="96">
    <mergeCell ref="A19:A20"/>
    <mergeCell ref="A23:A24"/>
    <mergeCell ref="A5:M5"/>
    <mergeCell ref="F8:F9"/>
    <mergeCell ref="G8:G9"/>
    <mergeCell ref="H8:H9"/>
    <mergeCell ref="I8:I9"/>
    <mergeCell ref="E7:E9"/>
    <mergeCell ref="A7:C9"/>
    <mergeCell ref="A11:A12"/>
    <mergeCell ref="A47:A48"/>
    <mergeCell ref="A51:A52"/>
    <mergeCell ref="A55:A56"/>
    <mergeCell ref="A27:A28"/>
    <mergeCell ref="A31:A32"/>
    <mergeCell ref="A35:A36"/>
    <mergeCell ref="A39:A40"/>
    <mergeCell ref="A43:A44"/>
    <mergeCell ref="A15:A16"/>
    <mergeCell ref="P25:Q25"/>
    <mergeCell ref="P5:AK5"/>
    <mergeCell ref="P10:Q10"/>
    <mergeCell ref="P11:Q11"/>
    <mergeCell ref="P12:Q12"/>
    <mergeCell ref="P13:Q13"/>
    <mergeCell ref="P16:Q16"/>
    <mergeCell ref="P7:Q9"/>
    <mergeCell ref="P15:Q15"/>
    <mergeCell ref="P14:Q14"/>
    <mergeCell ref="AI7:AK8"/>
    <mergeCell ref="AB7:AB9"/>
    <mergeCell ref="V7:X8"/>
    <mergeCell ref="Y7:AA8"/>
    <mergeCell ref="AC7:AH7"/>
    <mergeCell ref="R7:T8"/>
    <mergeCell ref="U7:U9"/>
    <mergeCell ref="AC8:AE8"/>
    <mergeCell ref="AF8:AH8"/>
    <mergeCell ref="Y46:Y47"/>
    <mergeCell ref="AK46:AK47"/>
    <mergeCell ref="AL46:AL47"/>
    <mergeCell ref="AM46:AM47"/>
    <mergeCell ref="Z46:Z47"/>
    <mergeCell ref="AA46:AA47"/>
    <mergeCell ref="AB46:AB47"/>
    <mergeCell ref="AG46:AG47"/>
    <mergeCell ref="AH46:AH47"/>
    <mergeCell ref="AC46:AC47"/>
    <mergeCell ref="AF46:AF47"/>
    <mergeCell ref="AD46:AD47"/>
    <mergeCell ref="AI46:AI47"/>
    <mergeCell ref="AE46:AE47"/>
    <mergeCell ref="P43:AP43"/>
    <mergeCell ref="P46:Q47"/>
    <mergeCell ref="P48:Q48"/>
    <mergeCell ref="P49:Q49"/>
    <mergeCell ref="S46:S47"/>
    <mergeCell ref="T46:T47"/>
    <mergeCell ref="U46:U47"/>
    <mergeCell ref="V46:V47"/>
    <mergeCell ref="W46:W47"/>
    <mergeCell ref="X46:X47"/>
    <mergeCell ref="Y56:Y57"/>
    <mergeCell ref="P56:Q57"/>
    <mergeCell ref="P53:AL53"/>
    <mergeCell ref="P54:AL54"/>
    <mergeCell ref="AP46:AP47"/>
    <mergeCell ref="P44:AP44"/>
    <mergeCell ref="R46:R47"/>
    <mergeCell ref="AO46:AO47"/>
    <mergeCell ref="AN46:AN47"/>
    <mergeCell ref="AJ46:AJ47"/>
    <mergeCell ref="AB56:AB57"/>
    <mergeCell ref="AC56:AC57"/>
    <mergeCell ref="AE56:AE57"/>
    <mergeCell ref="AH56:AH57"/>
    <mergeCell ref="AI56:AI57"/>
    <mergeCell ref="AF56:AF57"/>
    <mergeCell ref="AG56:AG57"/>
    <mergeCell ref="P58:Q58"/>
    <mergeCell ref="P59:Q59"/>
    <mergeCell ref="S56:S57"/>
    <mergeCell ref="T56:T57"/>
    <mergeCell ref="U56:U57"/>
    <mergeCell ref="V56:V57"/>
    <mergeCell ref="R56:R57"/>
    <mergeCell ref="W56:W57"/>
    <mergeCell ref="X56:X57"/>
    <mergeCell ref="AD56:AD57"/>
    <mergeCell ref="AJ56:AJ57"/>
    <mergeCell ref="AM56:AM57"/>
    <mergeCell ref="A3:AP3"/>
    <mergeCell ref="AK56:AK57"/>
    <mergeCell ref="AL56:AL57"/>
    <mergeCell ref="Z56:Z57"/>
    <mergeCell ref="AA56:AA57"/>
  </mergeCells>
  <printOptions horizontalCentered="1"/>
  <pageMargins left="0.5905511811023623" right="0.3937007874015748" top="0.3937007874015748" bottom="0.3937007874015748" header="0" footer="0"/>
  <pageSetup fitToHeight="1" fitToWidth="1" horizontalDpi="300" verticalDpi="300" orientation="landscape" paperSize="8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H1">
      <selection activeCell="R1" sqref="R1"/>
    </sheetView>
  </sheetViews>
  <sheetFormatPr defaultColWidth="11.8984375" defaultRowHeight="18.75" customHeight="1"/>
  <sheetData>
    <row r="1" spans="1:18" ht="18.75" customHeight="1">
      <c r="A1" s="39" t="s">
        <v>634</v>
      </c>
      <c r="R1" s="102" t="s">
        <v>717</v>
      </c>
    </row>
    <row r="3" spans="1:18" ht="18.75" customHeight="1">
      <c r="A3" s="383" t="s">
        <v>652</v>
      </c>
      <c r="B3" s="383"/>
      <c r="C3" s="383"/>
      <c r="D3" s="383"/>
      <c r="E3" s="383"/>
      <c r="F3" s="383"/>
      <c r="G3" s="383"/>
      <c r="H3" s="383"/>
      <c r="I3" s="383"/>
      <c r="L3" s="383" t="s">
        <v>680</v>
      </c>
      <c r="M3" s="383"/>
      <c r="N3" s="383"/>
      <c r="O3" s="383"/>
      <c r="P3" s="383"/>
      <c r="Q3" s="383"/>
      <c r="R3" s="383"/>
    </row>
    <row r="4" spans="1:18" ht="18.75" customHeight="1">
      <c r="A4" s="384" t="s">
        <v>651</v>
      </c>
      <c r="B4" s="482"/>
      <c r="C4" s="482"/>
      <c r="D4" s="482"/>
      <c r="E4" s="482"/>
      <c r="F4" s="482"/>
      <c r="G4" s="482"/>
      <c r="H4" s="482"/>
      <c r="I4" s="482"/>
      <c r="L4" s="482" t="s">
        <v>704</v>
      </c>
      <c r="M4" s="482"/>
      <c r="N4" s="482"/>
      <c r="O4" s="482"/>
      <c r="P4" s="482"/>
      <c r="Q4" s="482"/>
      <c r="R4" s="482"/>
    </row>
    <row r="5" spans="1:18" ht="18.75" customHeight="1" thickBot="1">
      <c r="A5" s="1"/>
      <c r="B5" s="117"/>
      <c r="C5" s="117"/>
      <c r="D5" s="117"/>
      <c r="E5" s="117"/>
      <c r="F5" s="117"/>
      <c r="G5" s="117"/>
      <c r="H5" s="117"/>
      <c r="I5" s="49" t="s">
        <v>222</v>
      </c>
      <c r="L5" s="1"/>
      <c r="M5" s="1"/>
      <c r="N5" s="1"/>
      <c r="O5" s="1"/>
      <c r="P5" s="1"/>
      <c r="Q5" s="1"/>
      <c r="R5" s="53" t="s">
        <v>222</v>
      </c>
    </row>
    <row r="6" spans="1:18" ht="18.75" customHeight="1">
      <c r="A6" s="455" t="s">
        <v>650</v>
      </c>
      <c r="B6" s="377" t="s">
        <v>522</v>
      </c>
      <c r="C6" s="94" t="s">
        <v>649</v>
      </c>
      <c r="D6" s="335"/>
      <c r="E6" s="336" t="s">
        <v>648</v>
      </c>
      <c r="F6" s="335"/>
      <c r="G6" s="377" t="s">
        <v>647</v>
      </c>
      <c r="H6" s="377" t="s">
        <v>646</v>
      </c>
      <c r="I6" s="638" t="s">
        <v>645</v>
      </c>
      <c r="L6" s="380" t="s">
        <v>703</v>
      </c>
      <c r="M6" s="377" t="s">
        <v>522</v>
      </c>
      <c r="N6" s="644" t="s">
        <v>702</v>
      </c>
      <c r="O6" s="644" t="s">
        <v>701</v>
      </c>
      <c r="P6" s="377" t="s">
        <v>647</v>
      </c>
      <c r="Q6" s="377" t="s">
        <v>646</v>
      </c>
      <c r="R6" s="403" t="s">
        <v>700</v>
      </c>
    </row>
    <row r="7" spans="1:18" ht="18.75" customHeight="1">
      <c r="A7" s="480"/>
      <c r="B7" s="407"/>
      <c r="C7" s="147"/>
      <c r="D7" s="661" t="s">
        <v>644</v>
      </c>
      <c r="E7" s="241"/>
      <c r="F7" s="659" t="s">
        <v>643</v>
      </c>
      <c r="G7" s="407"/>
      <c r="H7" s="407"/>
      <c r="I7" s="663"/>
      <c r="L7" s="458"/>
      <c r="M7" s="374"/>
      <c r="N7" s="363"/>
      <c r="O7" s="363"/>
      <c r="P7" s="374"/>
      <c r="Q7" s="374"/>
      <c r="R7" s="397"/>
    </row>
    <row r="8" spans="1:18" ht="18.75" customHeight="1">
      <c r="A8" s="457"/>
      <c r="B8" s="374"/>
      <c r="C8" s="87"/>
      <c r="D8" s="363"/>
      <c r="E8" s="334"/>
      <c r="F8" s="643"/>
      <c r="G8" s="374"/>
      <c r="H8" s="374"/>
      <c r="I8" s="664"/>
      <c r="L8" s="54" t="s">
        <v>660</v>
      </c>
      <c r="M8" s="340">
        <f>SUM(N8:R8)</f>
        <v>12</v>
      </c>
      <c r="N8" s="123">
        <v>4</v>
      </c>
      <c r="O8" s="127" t="s">
        <v>12</v>
      </c>
      <c r="P8" s="127">
        <v>3</v>
      </c>
      <c r="Q8" s="123">
        <v>5</v>
      </c>
      <c r="R8" s="53" t="s">
        <v>12</v>
      </c>
    </row>
    <row r="9" spans="1:18" ht="18.75" customHeight="1">
      <c r="A9" s="76" t="s">
        <v>642</v>
      </c>
      <c r="B9" s="140">
        <f>SUM(C9,E9,G9:I9)</f>
        <v>15770</v>
      </c>
      <c r="C9" s="110">
        <v>15562</v>
      </c>
      <c r="D9" s="123">
        <v>14</v>
      </c>
      <c r="E9" s="123">
        <v>49</v>
      </c>
      <c r="F9" s="127" t="s">
        <v>12</v>
      </c>
      <c r="G9" s="123">
        <v>92</v>
      </c>
      <c r="H9" s="123">
        <v>65</v>
      </c>
      <c r="I9" s="123">
        <v>2</v>
      </c>
      <c r="L9" s="339" t="s">
        <v>699</v>
      </c>
      <c r="M9" s="338">
        <f>SUM(N9:R9)</f>
        <v>2</v>
      </c>
      <c r="N9" s="127" t="s">
        <v>12</v>
      </c>
      <c r="O9" s="127" t="s">
        <v>12</v>
      </c>
      <c r="P9" s="123">
        <v>2</v>
      </c>
      <c r="Q9" s="127" t="s">
        <v>12</v>
      </c>
      <c r="R9" s="53" t="s">
        <v>12</v>
      </c>
    </row>
    <row r="10" spans="1:18" ht="18.75" customHeight="1">
      <c r="A10" s="333" t="s">
        <v>641</v>
      </c>
      <c r="B10" s="126">
        <f>SUM(C10,E10,G10:I10)</f>
        <v>14736</v>
      </c>
      <c r="C10" s="110">
        <v>14574</v>
      </c>
      <c r="D10" s="123">
        <v>10</v>
      </c>
      <c r="E10" s="123">
        <v>25</v>
      </c>
      <c r="F10" s="127" t="s">
        <v>12</v>
      </c>
      <c r="G10" s="123">
        <v>67</v>
      </c>
      <c r="H10" s="123">
        <v>66</v>
      </c>
      <c r="I10" s="123">
        <v>4</v>
      </c>
      <c r="L10" s="339" t="s">
        <v>698</v>
      </c>
      <c r="M10" s="338">
        <f>SUM(N10:R10)</f>
        <v>3</v>
      </c>
      <c r="N10" s="127">
        <v>1</v>
      </c>
      <c r="O10" s="127" t="s">
        <v>12</v>
      </c>
      <c r="P10" s="127">
        <v>2</v>
      </c>
      <c r="Q10" s="127" t="s">
        <v>12</v>
      </c>
      <c r="R10" s="53" t="s">
        <v>12</v>
      </c>
    </row>
    <row r="11" spans="1:18" ht="18.75" customHeight="1">
      <c r="A11" s="333" t="s">
        <v>640</v>
      </c>
      <c r="B11" s="126">
        <f>SUM(C11,E11,G11:I11)</f>
        <v>14285</v>
      </c>
      <c r="C11" s="110">
        <v>14048</v>
      </c>
      <c r="D11" s="211">
        <v>12</v>
      </c>
      <c r="E11" s="110">
        <v>62</v>
      </c>
      <c r="F11" s="127">
        <v>1</v>
      </c>
      <c r="G11" s="110">
        <v>86</v>
      </c>
      <c r="H11" s="110">
        <v>88</v>
      </c>
      <c r="I11" s="110">
        <v>1</v>
      </c>
      <c r="L11" s="339" t="s">
        <v>657</v>
      </c>
      <c r="M11" s="338">
        <f>SUM(N11:R11)</f>
        <v>1</v>
      </c>
      <c r="N11" s="127">
        <v>1</v>
      </c>
      <c r="O11" s="127" t="s">
        <v>12</v>
      </c>
      <c r="P11" s="127" t="s">
        <v>12</v>
      </c>
      <c r="Q11" s="127" t="s">
        <v>12</v>
      </c>
      <c r="R11" s="53" t="s">
        <v>12</v>
      </c>
    </row>
    <row r="12" spans="1:18" ht="18.75" customHeight="1">
      <c r="A12" s="333" t="s">
        <v>639</v>
      </c>
      <c r="B12" s="126">
        <f>SUM(C12,E12,G12:I12)</f>
        <v>14419</v>
      </c>
      <c r="C12" s="110">
        <v>14250</v>
      </c>
      <c r="D12" s="211">
        <v>14</v>
      </c>
      <c r="E12" s="110">
        <v>43</v>
      </c>
      <c r="F12" s="127" t="s">
        <v>12</v>
      </c>
      <c r="G12" s="110">
        <v>48</v>
      </c>
      <c r="H12" s="110">
        <v>75</v>
      </c>
      <c r="I12" s="110">
        <v>3</v>
      </c>
      <c r="L12" s="332" t="s">
        <v>697</v>
      </c>
      <c r="M12" s="338">
        <f>SUM(M14:M15)</f>
        <v>1</v>
      </c>
      <c r="N12" s="127" t="s">
        <v>12</v>
      </c>
      <c r="O12" s="127" t="s">
        <v>12</v>
      </c>
      <c r="P12" s="125" t="s">
        <v>12</v>
      </c>
      <c r="Q12" s="210">
        <f>SUM(Q14:Q15)</f>
        <v>1</v>
      </c>
      <c r="R12" s="69" t="s">
        <v>12</v>
      </c>
    </row>
    <row r="13" spans="1:18" ht="18.75" customHeight="1">
      <c r="A13" s="332" t="s">
        <v>638</v>
      </c>
      <c r="B13" s="134">
        <f aca="true" t="shared" si="0" ref="B13:I13">SUM(B15:B16)</f>
        <v>13970</v>
      </c>
      <c r="C13" s="106">
        <f t="shared" si="0"/>
        <v>13777</v>
      </c>
      <c r="D13" s="106">
        <f t="shared" si="0"/>
        <v>15</v>
      </c>
      <c r="E13" s="106">
        <f t="shared" si="0"/>
        <v>64</v>
      </c>
      <c r="F13" s="106">
        <f t="shared" si="0"/>
        <v>1</v>
      </c>
      <c r="G13" s="106">
        <f t="shared" si="0"/>
        <v>51</v>
      </c>
      <c r="H13" s="106">
        <f t="shared" si="0"/>
        <v>76</v>
      </c>
      <c r="I13" s="106">
        <f t="shared" si="0"/>
        <v>2</v>
      </c>
      <c r="L13" s="195"/>
      <c r="M13" s="107"/>
      <c r="N13" s="107"/>
      <c r="O13" s="107"/>
      <c r="P13" s="107"/>
      <c r="Q13" s="107"/>
      <c r="R13" s="89"/>
    </row>
    <row r="14" spans="1:18" ht="18.75" customHeight="1">
      <c r="A14" s="195"/>
      <c r="B14" s="107"/>
      <c r="C14" s="107"/>
      <c r="D14" s="107"/>
      <c r="E14" s="107"/>
      <c r="F14" s="107"/>
      <c r="G14" s="107"/>
      <c r="H14" s="107"/>
      <c r="I14" s="107"/>
      <c r="L14" s="108" t="s">
        <v>696</v>
      </c>
      <c r="M14" s="338">
        <f>SUM(N14:R14)</f>
        <v>1</v>
      </c>
      <c r="N14" s="127" t="s">
        <v>12</v>
      </c>
      <c r="O14" s="127" t="s">
        <v>12</v>
      </c>
      <c r="P14" s="127" t="s">
        <v>12</v>
      </c>
      <c r="Q14" s="127">
        <v>1</v>
      </c>
      <c r="R14" s="53" t="s">
        <v>12</v>
      </c>
    </row>
    <row r="15" spans="1:18" ht="18.75" customHeight="1">
      <c r="A15" s="108" t="s">
        <v>637</v>
      </c>
      <c r="B15" s="126">
        <f>SUM(C15,E15,G15:I15)</f>
        <v>7093</v>
      </c>
      <c r="C15" s="110">
        <v>6963</v>
      </c>
      <c r="D15" s="211">
        <v>5</v>
      </c>
      <c r="E15" s="110">
        <v>33</v>
      </c>
      <c r="F15" s="127">
        <v>1</v>
      </c>
      <c r="G15" s="110">
        <v>46</v>
      </c>
      <c r="H15" s="110">
        <v>49</v>
      </c>
      <c r="I15" s="34">
        <v>2</v>
      </c>
      <c r="L15" s="331" t="s">
        <v>694</v>
      </c>
      <c r="M15" s="47" t="s">
        <v>12</v>
      </c>
      <c r="N15" s="47" t="s">
        <v>12</v>
      </c>
      <c r="O15" s="47" t="s">
        <v>12</v>
      </c>
      <c r="P15" s="47" t="s">
        <v>12</v>
      </c>
      <c r="Q15" s="47" t="s">
        <v>12</v>
      </c>
      <c r="R15" s="47" t="s">
        <v>12</v>
      </c>
    </row>
    <row r="16" spans="1:18" ht="18.75" customHeight="1">
      <c r="A16" s="331" t="s">
        <v>636</v>
      </c>
      <c r="B16" s="330">
        <f>SUM(C16,E16,G16:I16)</f>
        <v>6877</v>
      </c>
      <c r="C16" s="103">
        <v>6814</v>
      </c>
      <c r="D16" s="324">
        <v>10</v>
      </c>
      <c r="E16" s="103">
        <v>31</v>
      </c>
      <c r="F16" s="119" t="s">
        <v>12</v>
      </c>
      <c r="G16" s="103">
        <v>5</v>
      </c>
      <c r="H16" s="103">
        <v>27</v>
      </c>
      <c r="I16" s="119" t="s">
        <v>12</v>
      </c>
      <c r="L16" s="1" t="s">
        <v>32</v>
      </c>
      <c r="M16" s="1"/>
      <c r="N16" s="1"/>
      <c r="O16" s="1"/>
      <c r="P16" s="1"/>
      <c r="Q16" s="1"/>
      <c r="R16" s="1"/>
    </row>
    <row r="17" spans="1:9" ht="18.75" customHeight="1">
      <c r="A17" s="1" t="s">
        <v>635</v>
      </c>
      <c r="B17" s="1"/>
      <c r="C17" s="1"/>
      <c r="D17" s="1"/>
      <c r="E17" s="1"/>
      <c r="F17" s="1"/>
      <c r="G17" s="1"/>
      <c r="H17" s="1"/>
      <c r="I17" s="1"/>
    </row>
    <row r="19" spans="1:9" ht="18.75" customHeight="1">
      <c r="A19" s="383" t="s">
        <v>669</v>
      </c>
      <c r="B19" s="383"/>
      <c r="C19" s="383"/>
      <c r="D19" s="383"/>
      <c r="E19" s="383"/>
      <c r="F19" s="383"/>
      <c r="G19" s="383"/>
      <c r="H19" s="383"/>
      <c r="I19" s="383"/>
    </row>
    <row r="20" spans="1:9" ht="18.75" customHeight="1">
      <c r="A20" s="384" t="s">
        <v>668</v>
      </c>
      <c r="B20" s="482"/>
      <c r="C20" s="482"/>
      <c r="D20" s="482"/>
      <c r="E20" s="482"/>
      <c r="F20" s="482"/>
      <c r="G20" s="482"/>
      <c r="H20" s="482"/>
      <c r="I20" s="482"/>
    </row>
    <row r="21" spans="1:9" ht="18.75" customHeight="1" thickBot="1">
      <c r="A21" s="1"/>
      <c r="B21" s="117"/>
      <c r="C21" s="117"/>
      <c r="D21" s="117"/>
      <c r="E21" s="117"/>
      <c r="F21" s="117"/>
      <c r="G21" s="117"/>
      <c r="H21" s="117"/>
      <c r="I21" s="49" t="s">
        <v>222</v>
      </c>
    </row>
    <row r="22" spans="1:9" ht="18.75" customHeight="1">
      <c r="A22" s="455" t="s">
        <v>667</v>
      </c>
      <c r="B22" s="377" t="s">
        <v>666</v>
      </c>
      <c r="C22" s="657" t="s">
        <v>665</v>
      </c>
      <c r="D22" s="658"/>
      <c r="E22" s="657" t="s">
        <v>664</v>
      </c>
      <c r="F22" s="658"/>
      <c r="G22" s="644" t="s">
        <v>647</v>
      </c>
      <c r="H22" s="644" t="s">
        <v>646</v>
      </c>
      <c r="I22" s="621" t="s">
        <v>663</v>
      </c>
    </row>
    <row r="23" spans="1:18" ht="18.75" customHeight="1">
      <c r="A23" s="480"/>
      <c r="B23" s="407"/>
      <c r="C23" s="195"/>
      <c r="D23" s="661" t="s">
        <v>662</v>
      </c>
      <c r="E23" s="195"/>
      <c r="F23" s="659" t="s">
        <v>661</v>
      </c>
      <c r="G23" s="660"/>
      <c r="H23" s="660"/>
      <c r="I23" s="662"/>
      <c r="L23" s="383" t="s">
        <v>680</v>
      </c>
      <c r="M23" s="383"/>
      <c r="N23" s="383"/>
      <c r="O23" s="383"/>
      <c r="P23" s="383"/>
      <c r="Q23" s="383"/>
      <c r="R23" s="383"/>
    </row>
    <row r="24" spans="1:18" ht="18.75" customHeight="1">
      <c r="A24" s="457"/>
      <c r="B24" s="374"/>
      <c r="C24" s="97"/>
      <c r="D24" s="363"/>
      <c r="E24" s="97"/>
      <c r="F24" s="643"/>
      <c r="G24" s="363"/>
      <c r="H24" s="363"/>
      <c r="I24" s="386"/>
      <c r="L24" s="384" t="s">
        <v>716</v>
      </c>
      <c r="M24" s="384"/>
      <c r="N24" s="384"/>
      <c r="O24" s="384"/>
      <c r="P24" s="384"/>
      <c r="Q24" s="384"/>
      <c r="R24" s="384"/>
    </row>
    <row r="25" spans="1:18" ht="18.75" customHeight="1" thickBot="1">
      <c r="A25" s="76" t="s">
        <v>660</v>
      </c>
      <c r="B25" s="140">
        <f>SUM(C25,E25,G25:I25)</f>
        <v>16110</v>
      </c>
      <c r="C25" s="110">
        <v>7465</v>
      </c>
      <c r="D25" s="110">
        <v>17</v>
      </c>
      <c r="E25" s="110">
        <v>3826</v>
      </c>
      <c r="F25" s="110">
        <v>125</v>
      </c>
      <c r="G25" s="110">
        <v>4286</v>
      </c>
      <c r="H25" s="110">
        <v>523</v>
      </c>
      <c r="I25" s="34">
        <v>10</v>
      </c>
      <c r="L25" s="1"/>
      <c r="M25" s="117"/>
      <c r="N25" s="117"/>
      <c r="O25" s="117"/>
      <c r="P25" s="117"/>
      <c r="Q25" s="117"/>
      <c r="R25" s="49" t="s">
        <v>222</v>
      </c>
    </row>
    <row r="26" spans="1:18" ht="18.75" customHeight="1">
      <c r="A26" s="333" t="s">
        <v>659</v>
      </c>
      <c r="B26" s="126">
        <f>SUM(C26,E26,G26:I26)</f>
        <v>15462</v>
      </c>
      <c r="C26" s="110">
        <v>7069</v>
      </c>
      <c r="D26" s="110">
        <v>11</v>
      </c>
      <c r="E26" s="110">
        <v>3811</v>
      </c>
      <c r="F26" s="110">
        <v>133</v>
      </c>
      <c r="G26" s="110">
        <v>4036</v>
      </c>
      <c r="H26" s="110">
        <v>536</v>
      </c>
      <c r="I26" s="110">
        <v>10</v>
      </c>
      <c r="L26" s="380" t="s">
        <v>715</v>
      </c>
      <c r="M26" s="377" t="s">
        <v>522</v>
      </c>
      <c r="N26" s="644" t="s">
        <v>702</v>
      </c>
      <c r="O26" s="642" t="s">
        <v>714</v>
      </c>
      <c r="P26" s="377" t="s">
        <v>647</v>
      </c>
      <c r="Q26" s="377" t="s">
        <v>646</v>
      </c>
      <c r="R26" s="403" t="s">
        <v>700</v>
      </c>
    </row>
    <row r="27" spans="1:18" ht="18.75" customHeight="1">
      <c r="A27" s="333" t="s">
        <v>658</v>
      </c>
      <c r="B27" s="126">
        <f>SUM(C27,E27,G27:I27)</f>
        <v>15079</v>
      </c>
      <c r="C27" s="110">
        <v>7288</v>
      </c>
      <c r="D27" s="110">
        <v>10</v>
      </c>
      <c r="E27" s="110">
        <v>3528</v>
      </c>
      <c r="F27" s="110">
        <v>95</v>
      </c>
      <c r="G27" s="110">
        <v>3643</v>
      </c>
      <c r="H27" s="110">
        <v>606</v>
      </c>
      <c r="I27" s="110">
        <v>14</v>
      </c>
      <c r="L27" s="458"/>
      <c r="M27" s="374"/>
      <c r="N27" s="363"/>
      <c r="O27" s="643"/>
      <c r="P27" s="374"/>
      <c r="Q27" s="374"/>
      <c r="R27" s="397"/>
    </row>
    <row r="28" spans="1:18" ht="18.75" customHeight="1">
      <c r="A28" s="333" t="s">
        <v>657</v>
      </c>
      <c r="B28" s="126">
        <f>SUM(C28,E28,G28:I28)</f>
        <v>14339</v>
      </c>
      <c r="C28" s="110">
        <v>7096</v>
      </c>
      <c r="D28" s="110">
        <v>12</v>
      </c>
      <c r="E28" s="110">
        <v>3339</v>
      </c>
      <c r="F28" s="110">
        <v>41</v>
      </c>
      <c r="G28" s="110">
        <v>3271</v>
      </c>
      <c r="H28" s="110">
        <v>620</v>
      </c>
      <c r="I28" s="110">
        <v>13</v>
      </c>
      <c r="L28" s="54" t="s">
        <v>660</v>
      </c>
      <c r="M28" s="340">
        <f>SUM(N28:R28)</f>
        <v>4</v>
      </c>
      <c r="N28" s="123">
        <v>2</v>
      </c>
      <c r="O28" s="53" t="s">
        <v>12</v>
      </c>
      <c r="P28" s="1">
        <v>2</v>
      </c>
      <c r="Q28" s="53" t="s">
        <v>12</v>
      </c>
      <c r="R28" s="53" t="s">
        <v>12</v>
      </c>
    </row>
    <row r="29" spans="1:18" ht="18.75" customHeight="1">
      <c r="A29" s="337" t="s">
        <v>656</v>
      </c>
      <c r="B29" s="134">
        <f aca="true" t="shared" si="1" ref="B29:I29">SUM(B31:B32)</f>
        <v>13340</v>
      </c>
      <c r="C29" s="106">
        <f t="shared" si="1"/>
        <v>6709</v>
      </c>
      <c r="D29" s="106">
        <f t="shared" si="1"/>
        <v>6</v>
      </c>
      <c r="E29" s="106">
        <f t="shared" si="1"/>
        <v>3108</v>
      </c>
      <c r="F29" s="106">
        <f t="shared" si="1"/>
        <v>49</v>
      </c>
      <c r="G29" s="106">
        <f t="shared" si="1"/>
        <v>2687</v>
      </c>
      <c r="H29" s="106">
        <f t="shared" si="1"/>
        <v>801</v>
      </c>
      <c r="I29" s="106">
        <f t="shared" si="1"/>
        <v>35</v>
      </c>
      <c r="L29" s="339" t="s">
        <v>713</v>
      </c>
      <c r="M29" s="338">
        <f>SUM(N29:R29)</f>
        <v>9</v>
      </c>
      <c r="N29" s="123">
        <v>5</v>
      </c>
      <c r="O29" s="53">
        <v>1</v>
      </c>
      <c r="P29" s="53">
        <v>3</v>
      </c>
      <c r="Q29" s="53" t="s">
        <v>12</v>
      </c>
      <c r="R29" s="53" t="s">
        <v>12</v>
      </c>
    </row>
    <row r="30" spans="1:18" ht="18.75" customHeight="1">
      <c r="A30" s="195"/>
      <c r="B30" s="107"/>
      <c r="C30" s="107"/>
      <c r="D30" s="107"/>
      <c r="E30" s="107"/>
      <c r="F30" s="107"/>
      <c r="G30" s="107"/>
      <c r="H30" s="107"/>
      <c r="I30" s="107"/>
      <c r="L30" s="339" t="s">
        <v>712</v>
      </c>
      <c r="M30" s="338">
        <f>SUM(N30:R30)</f>
        <v>6</v>
      </c>
      <c r="N30" s="123">
        <v>4</v>
      </c>
      <c r="O30" s="53">
        <v>1</v>
      </c>
      <c r="P30" s="53" t="s">
        <v>12</v>
      </c>
      <c r="Q30" s="53">
        <v>1</v>
      </c>
      <c r="R30" s="53" t="s">
        <v>12</v>
      </c>
    </row>
    <row r="31" spans="1:18" ht="18.75" customHeight="1">
      <c r="A31" s="108" t="s">
        <v>655</v>
      </c>
      <c r="B31" s="126">
        <f>SUM(C31,E31,G31:I31)</f>
        <v>6570</v>
      </c>
      <c r="C31" s="110">
        <v>3276</v>
      </c>
      <c r="D31" s="34" t="s">
        <v>111</v>
      </c>
      <c r="E31" s="110">
        <v>1444</v>
      </c>
      <c r="F31" s="110">
        <v>5</v>
      </c>
      <c r="G31" s="110">
        <v>1495</v>
      </c>
      <c r="H31" s="110">
        <v>338</v>
      </c>
      <c r="I31" s="110">
        <v>17</v>
      </c>
      <c r="L31" s="339" t="s">
        <v>711</v>
      </c>
      <c r="M31" s="338">
        <f>SUM(N31:R31)</f>
        <v>3</v>
      </c>
      <c r="N31" s="123">
        <v>3</v>
      </c>
      <c r="O31" s="53" t="s">
        <v>12</v>
      </c>
      <c r="P31" s="53" t="s">
        <v>12</v>
      </c>
      <c r="Q31" s="53" t="s">
        <v>12</v>
      </c>
      <c r="R31" s="53" t="s">
        <v>12</v>
      </c>
    </row>
    <row r="32" spans="1:18" ht="18.75" customHeight="1">
      <c r="A32" s="331" t="s">
        <v>654</v>
      </c>
      <c r="B32" s="330">
        <f>SUM(C32,E32,G32:I32)</f>
        <v>6770</v>
      </c>
      <c r="C32" s="103">
        <v>3433</v>
      </c>
      <c r="D32" s="103">
        <v>6</v>
      </c>
      <c r="E32" s="103">
        <v>1664</v>
      </c>
      <c r="F32" s="103">
        <v>44</v>
      </c>
      <c r="G32" s="103">
        <v>1192</v>
      </c>
      <c r="H32" s="103">
        <v>463</v>
      </c>
      <c r="I32" s="103">
        <v>18</v>
      </c>
      <c r="L32" s="332" t="s">
        <v>656</v>
      </c>
      <c r="M32" s="342">
        <f>SUM(M34:M35)</f>
        <v>2</v>
      </c>
      <c r="N32" s="132">
        <f>SUM(N34:N35)</f>
        <v>2</v>
      </c>
      <c r="O32" s="69" t="s">
        <v>12</v>
      </c>
      <c r="P32" s="69" t="s">
        <v>12</v>
      </c>
      <c r="Q32" s="69" t="s">
        <v>12</v>
      </c>
      <c r="R32" s="69" t="s">
        <v>12</v>
      </c>
    </row>
    <row r="33" spans="1:18" ht="18.75" customHeight="1">
      <c r="A33" s="1" t="s">
        <v>653</v>
      </c>
      <c r="B33" s="1"/>
      <c r="C33" s="1"/>
      <c r="D33" s="1"/>
      <c r="E33" s="1"/>
      <c r="F33" s="1"/>
      <c r="G33" s="1"/>
      <c r="H33" s="1"/>
      <c r="I33" s="1"/>
      <c r="L33" s="195"/>
      <c r="M33" s="107"/>
      <c r="N33" s="107"/>
      <c r="O33" s="89"/>
      <c r="P33" s="89"/>
      <c r="Q33" s="89"/>
      <c r="R33" s="89"/>
    </row>
    <row r="34" spans="12:18" ht="18.75" customHeight="1">
      <c r="L34" s="108" t="s">
        <v>696</v>
      </c>
      <c r="M34" s="338">
        <f>SUM(N34:R34)</f>
        <v>1</v>
      </c>
      <c r="N34" s="127">
        <v>1</v>
      </c>
      <c r="O34" s="53" t="s">
        <v>12</v>
      </c>
      <c r="P34" s="53" t="s">
        <v>12</v>
      </c>
      <c r="Q34" s="53" t="s">
        <v>12</v>
      </c>
      <c r="R34" s="53" t="s">
        <v>12</v>
      </c>
    </row>
    <row r="35" spans="1:18" ht="18.75" customHeight="1">
      <c r="A35" s="383" t="s">
        <v>680</v>
      </c>
      <c r="B35" s="383"/>
      <c r="C35" s="383"/>
      <c r="D35" s="383"/>
      <c r="E35" s="383"/>
      <c r="F35" s="383"/>
      <c r="G35" s="383"/>
      <c r="H35" s="383"/>
      <c r="I35" s="383"/>
      <c r="L35" s="331" t="s">
        <v>694</v>
      </c>
      <c r="M35" s="341">
        <f>SUM(N35:R35)</f>
        <v>1</v>
      </c>
      <c r="N35" s="118">
        <v>1</v>
      </c>
      <c r="O35" s="47" t="s">
        <v>12</v>
      </c>
      <c r="P35" s="47" t="s">
        <v>12</v>
      </c>
      <c r="Q35" s="47" t="s">
        <v>12</v>
      </c>
      <c r="R35" s="47" t="s">
        <v>12</v>
      </c>
    </row>
    <row r="36" spans="1:18" ht="18.75" customHeight="1">
      <c r="A36" s="384" t="s">
        <v>679</v>
      </c>
      <c r="B36" s="384"/>
      <c r="C36" s="384"/>
      <c r="D36" s="384"/>
      <c r="E36" s="384"/>
      <c r="F36" s="384"/>
      <c r="G36" s="384"/>
      <c r="H36" s="384"/>
      <c r="I36" s="384"/>
      <c r="L36" s="1" t="s">
        <v>32</v>
      </c>
      <c r="M36" s="1"/>
      <c r="N36" s="1"/>
      <c r="O36" s="1"/>
      <c r="P36" s="1"/>
      <c r="Q36" s="1"/>
      <c r="R36" s="1"/>
    </row>
    <row r="37" spans="1:9" ht="18.75" customHeight="1" thickBot="1">
      <c r="A37" s="1"/>
      <c r="B37" s="1"/>
      <c r="C37" s="117"/>
      <c r="D37" s="117"/>
      <c r="E37" s="117"/>
      <c r="F37" s="117"/>
      <c r="G37" s="117"/>
      <c r="H37" s="117"/>
      <c r="I37" s="49" t="s">
        <v>222</v>
      </c>
    </row>
    <row r="38" spans="1:9" ht="18.75" customHeight="1">
      <c r="A38" s="504" t="s">
        <v>681</v>
      </c>
      <c r="B38" s="446"/>
      <c r="C38" s="91" t="s">
        <v>660</v>
      </c>
      <c r="D38" s="91" t="s">
        <v>678</v>
      </c>
      <c r="E38" s="91" t="s">
        <v>677</v>
      </c>
      <c r="F38" s="91" t="s">
        <v>676</v>
      </c>
      <c r="G38" s="91" t="s">
        <v>675</v>
      </c>
      <c r="H38" s="91" t="s">
        <v>3</v>
      </c>
      <c r="I38" s="92" t="s">
        <v>4</v>
      </c>
    </row>
    <row r="39" spans="1:9" ht="18.75" customHeight="1">
      <c r="A39" s="654" t="s">
        <v>64</v>
      </c>
      <c r="B39" s="655"/>
      <c r="C39" s="106">
        <f aca="true" t="shared" si="2" ref="C39:I39">SUM(C40,C44,C48,C55)</f>
        <v>4428</v>
      </c>
      <c r="D39" s="106">
        <f t="shared" si="2"/>
        <v>4180</v>
      </c>
      <c r="E39" s="106">
        <f t="shared" si="2"/>
        <v>3748</v>
      </c>
      <c r="F39" s="106">
        <f t="shared" si="2"/>
        <v>3324</v>
      </c>
      <c r="G39" s="106">
        <f t="shared" si="2"/>
        <v>2742</v>
      </c>
      <c r="H39" s="106">
        <f t="shared" si="2"/>
        <v>1500</v>
      </c>
      <c r="I39" s="106">
        <f t="shared" si="2"/>
        <v>1242</v>
      </c>
    </row>
    <row r="40" spans="1:9" ht="18.75" customHeight="1">
      <c r="A40" s="423" t="s">
        <v>674</v>
      </c>
      <c r="B40" s="443"/>
      <c r="C40" s="110">
        <f aca="true" t="shared" si="3" ref="C40:I40">SUM(C41:C43)</f>
        <v>24</v>
      </c>
      <c r="D40" s="110">
        <f t="shared" si="3"/>
        <v>17</v>
      </c>
      <c r="E40" s="110">
        <f t="shared" si="3"/>
        <v>25</v>
      </c>
      <c r="F40" s="110">
        <f t="shared" si="3"/>
        <v>35</v>
      </c>
      <c r="G40" s="110">
        <f t="shared" si="3"/>
        <v>16</v>
      </c>
      <c r="H40" s="110">
        <f t="shared" si="3"/>
        <v>12</v>
      </c>
      <c r="I40" s="110">
        <f t="shared" si="3"/>
        <v>4</v>
      </c>
    </row>
    <row r="41" spans="1:9" ht="18.75" customHeight="1">
      <c r="A41" s="645" t="s">
        <v>682</v>
      </c>
      <c r="B41" s="646"/>
      <c r="C41" s="110">
        <v>16</v>
      </c>
      <c r="D41" s="110">
        <v>10</v>
      </c>
      <c r="E41" s="110">
        <v>14</v>
      </c>
      <c r="F41" s="110">
        <v>21</v>
      </c>
      <c r="G41" s="110">
        <f>SUM(H41:I41)</f>
        <v>12</v>
      </c>
      <c r="H41" s="110">
        <v>9</v>
      </c>
      <c r="I41" s="110">
        <v>3</v>
      </c>
    </row>
    <row r="42" spans="1:9" ht="18.75" customHeight="1">
      <c r="A42" s="645" t="s">
        <v>683</v>
      </c>
      <c r="B42" s="646"/>
      <c r="C42" s="110">
        <v>2</v>
      </c>
      <c r="D42" s="110">
        <v>2</v>
      </c>
      <c r="E42" s="110">
        <v>3</v>
      </c>
      <c r="F42" s="110">
        <v>4</v>
      </c>
      <c r="G42" s="110">
        <f>SUM(H42:I42)</f>
        <v>1</v>
      </c>
      <c r="H42" s="34" t="s">
        <v>111</v>
      </c>
      <c r="I42" s="34">
        <v>1</v>
      </c>
    </row>
    <row r="43" spans="1:9" ht="18.75" customHeight="1">
      <c r="A43" s="645" t="s">
        <v>684</v>
      </c>
      <c r="B43" s="646"/>
      <c r="C43" s="110">
        <v>6</v>
      </c>
      <c r="D43" s="110">
        <v>5</v>
      </c>
      <c r="E43" s="110">
        <v>8</v>
      </c>
      <c r="F43" s="110">
        <v>10</v>
      </c>
      <c r="G43" s="110">
        <f>SUM(H43:I43)</f>
        <v>3</v>
      </c>
      <c r="H43" s="110">
        <v>3</v>
      </c>
      <c r="I43" s="34" t="s">
        <v>111</v>
      </c>
    </row>
    <row r="44" spans="1:18" ht="18.75" customHeight="1">
      <c r="A44" s="425" t="s">
        <v>673</v>
      </c>
      <c r="B44" s="543"/>
      <c r="C44" s="110">
        <f aca="true" t="shared" si="4" ref="C44:I44">SUM(C45:C47)</f>
        <v>2095</v>
      </c>
      <c r="D44" s="110">
        <f t="shared" si="4"/>
        <v>1943</v>
      </c>
      <c r="E44" s="110">
        <f t="shared" si="4"/>
        <v>1811</v>
      </c>
      <c r="F44" s="110">
        <f t="shared" si="4"/>
        <v>1662</v>
      </c>
      <c r="G44" s="110">
        <f t="shared" si="4"/>
        <v>1341</v>
      </c>
      <c r="H44" s="110">
        <f t="shared" si="4"/>
        <v>925</v>
      </c>
      <c r="I44" s="110">
        <f t="shared" si="4"/>
        <v>416</v>
      </c>
      <c r="L44" s="383" t="s">
        <v>680</v>
      </c>
      <c r="M44" s="383"/>
      <c r="N44" s="383"/>
      <c r="O44" s="383"/>
      <c r="P44" s="383"/>
      <c r="Q44" s="383"/>
      <c r="R44" s="383"/>
    </row>
    <row r="45" spans="1:18" ht="18.75" customHeight="1">
      <c r="A45" s="645" t="s">
        <v>685</v>
      </c>
      <c r="B45" s="646"/>
      <c r="C45" s="34">
        <v>10</v>
      </c>
      <c r="D45" s="110">
        <v>5</v>
      </c>
      <c r="E45" s="110">
        <v>4</v>
      </c>
      <c r="F45" s="110">
        <v>4</v>
      </c>
      <c r="G45" s="110">
        <f>SUM(H45:I45)</f>
        <v>8</v>
      </c>
      <c r="H45" s="110">
        <v>4</v>
      </c>
      <c r="I45" s="34">
        <v>4</v>
      </c>
      <c r="L45" s="384" t="s">
        <v>710</v>
      </c>
      <c r="M45" s="384"/>
      <c r="N45" s="384"/>
      <c r="O45" s="384"/>
      <c r="P45" s="384"/>
      <c r="Q45" s="384"/>
      <c r="R45" s="384"/>
    </row>
    <row r="46" spans="1:18" ht="18.75" customHeight="1" thickBot="1">
      <c r="A46" s="645" t="s">
        <v>686</v>
      </c>
      <c r="B46" s="646"/>
      <c r="C46" s="110">
        <v>534</v>
      </c>
      <c r="D46" s="110">
        <v>538</v>
      </c>
      <c r="E46" s="110">
        <v>455</v>
      </c>
      <c r="F46" s="110">
        <v>336</v>
      </c>
      <c r="G46" s="110">
        <f>SUM(H46:I46)</f>
        <v>329</v>
      </c>
      <c r="H46" s="110">
        <v>281</v>
      </c>
      <c r="I46" s="110">
        <v>48</v>
      </c>
      <c r="L46" s="1"/>
      <c r="M46" s="117"/>
      <c r="N46" s="117"/>
      <c r="O46" s="117"/>
      <c r="P46" s="117"/>
      <c r="Q46" s="117"/>
      <c r="R46" s="89" t="s">
        <v>222</v>
      </c>
    </row>
    <row r="47" spans="1:18" ht="18.75" customHeight="1">
      <c r="A47" s="645" t="s">
        <v>687</v>
      </c>
      <c r="B47" s="646"/>
      <c r="C47" s="110">
        <v>1551</v>
      </c>
      <c r="D47" s="110">
        <v>1400</v>
      </c>
      <c r="E47" s="110">
        <v>1352</v>
      </c>
      <c r="F47" s="110">
        <v>1322</v>
      </c>
      <c r="G47" s="110">
        <f>SUM(H47:I47)</f>
        <v>1004</v>
      </c>
      <c r="H47" s="110">
        <v>640</v>
      </c>
      <c r="I47" s="110">
        <v>364</v>
      </c>
      <c r="L47" s="380" t="s">
        <v>709</v>
      </c>
      <c r="M47" s="377" t="s">
        <v>522</v>
      </c>
      <c r="N47" s="644" t="s">
        <v>702</v>
      </c>
      <c r="O47" s="642" t="s">
        <v>708</v>
      </c>
      <c r="P47" s="377" t="s">
        <v>647</v>
      </c>
      <c r="Q47" s="377" t="s">
        <v>646</v>
      </c>
      <c r="R47" s="403" t="s">
        <v>700</v>
      </c>
    </row>
    <row r="48" spans="1:18" ht="18.75" customHeight="1">
      <c r="A48" s="425" t="s">
        <v>672</v>
      </c>
      <c r="B48" s="543"/>
      <c r="C48" s="110">
        <f aca="true" t="shared" si="5" ref="C48:I48">SUM(C49:C54)</f>
        <v>2266</v>
      </c>
      <c r="D48" s="110">
        <f t="shared" si="5"/>
        <v>2180</v>
      </c>
      <c r="E48" s="110">
        <f t="shared" si="5"/>
        <v>1883</v>
      </c>
      <c r="F48" s="110">
        <f t="shared" si="5"/>
        <v>1595</v>
      </c>
      <c r="G48" s="110">
        <f t="shared" si="5"/>
        <v>1351</v>
      </c>
      <c r="H48" s="110">
        <f t="shared" si="5"/>
        <v>544</v>
      </c>
      <c r="I48" s="110">
        <f t="shared" si="5"/>
        <v>807</v>
      </c>
      <c r="L48" s="458"/>
      <c r="M48" s="374"/>
      <c r="N48" s="363"/>
      <c r="O48" s="643"/>
      <c r="P48" s="374"/>
      <c r="Q48" s="374"/>
      <c r="R48" s="397"/>
    </row>
    <row r="49" spans="1:18" ht="18.75" customHeight="1">
      <c r="A49" s="647" t="s">
        <v>690</v>
      </c>
      <c r="B49" s="648"/>
      <c r="C49" s="656">
        <v>249</v>
      </c>
      <c r="D49" s="656">
        <v>240</v>
      </c>
      <c r="E49" s="656">
        <v>197</v>
      </c>
      <c r="F49" s="656">
        <v>161</v>
      </c>
      <c r="G49" s="656">
        <f>SUM(H49:I50)</f>
        <v>143</v>
      </c>
      <c r="H49" s="656">
        <v>104</v>
      </c>
      <c r="I49" s="656">
        <v>39</v>
      </c>
      <c r="L49" s="54" t="s">
        <v>642</v>
      </c>
      <c r="M49" s="340">
        <f>SUM(N49:R49)</f>
        <v>137</v>
      </c>
      <c r="N49" s="127" t="s">
        <v>12</v>
      </c>
      <c r="O49" s="211">
        <v>7</v>
      </c>
      <c r="P49" s="211">
        <v>31</v>
      </c>
      <c r="Q49" s="211">
        <v>98</v>
      </c>
      <c r="R49" s="53">
        <v>1</v>
      </c>
    </row>
    <row r="50" spans="1:18" ht="18.75" customHeight="1">
      <c r="A50" s="649"/>
      <c r="B50" s="648"/>
      <c r="C50" s="656"/>
      <c r="D50" s="656"/>
      <c r="E50" s="656"/>
      <c r="F50" s="656"/>
      <c r="G50" s="656"/>
      <c r="H50" s="656"/>
      <c r="I50" s="656"/>
      <c r="L50" s="339" t="s">
        <v>707</v>
      </c>
      <c r="M50" s="338">
        <f>SUM(N50:R50)</f>
        <v>117</v>
      </c>
      <c r="N50" s="127">
        <v>1</v>
      </c>
      <c r="O50" s="211">
        <v>11</v>
      </c>
      <c r="P50" s="211">
        <v>17</v>
      </c>
      <c r="Q50" s="211">
        <v>88</v>
      </c>
      <c r="R50" s="59" t="s">
        <v>12</v>
      </c>
    </row>
    <row r="51" spans="1:18" ht="18.75" customHeight="1">
      <c r="A51" s="645" t="s">
        <v>691</v>
      </c>
      <c r="B51" s="646"/>
      <c r="C51" s="110">
        <v>913</v>
      </c>
      <c r="D51" s="110">
        <v>866</v>
      </c>
      <c r="E51" s="110">
        <v>749</v>
      </c>
      <c r="F51" s="110">
        <v>618</v>
      </c>
      <c r="G51" s="111">
        <f>SUM(H51:I51)</f>
        <v>502</v>
      </c>
      <c r="H51" s="110">
        <v>177</v>
      </c>
      <c r="I51" s="110">
        <v>325</v>
      </c>
      <c r="L51" s="339" t="s">
        <v>706</v>
      </c>
      <c r="M51" s="338">
        <f>SUM(N51:R51)</f>
        <v>120</v>
      </c>
      <c r="N51" s="127">
        <v>1</v>
      </c>
      <c r="O51" s="211">
        <v>8</v>
      </c>
      <c r="P51" s="211">
        <v>20</v>
      </c>
      <c r="Q51" s="211">
        <v>91</v>
      </c>
      <c r="R51" s="59" t="s">
        <v>12</v>
      </c>
    </row>
    <row r="52" spans="1:18" ht="18.75" customHeight="1">
      <c r="A52" s="650" t="s">
        <v>692</v>
      </c>
      <c r="B52" s="651"/>
      <c r="C52" s="110">
        <v>80</v>
      </c>
      <c r="D52" s="110">
        <v>69</v>
      </c>
      <c r="E52" s="110">
        <v>47</v>
      </c>
      <c r="F52" s="110">
        <v>48</v>
      </c>
      <c r="G52" s="111">
        <f>SUM(H52:I52)</f>
        <v>46</v>
      </c>
      <c r="H52" s="110">
        <v>3</v>
      </c>
      <c r="I52" s="110">
        <v>43</v>
      </c>
      <c r="L52" s="339" t="s">
        <v>705</v>
      </c>
      <c r="M52" s="338">
        <f>SUM(N52:R52)</f>
        <v>129</v>
      </c>
      <c r="N52" s="127">
        <v>3</v>
      </c>
      <c r="O52" s="211">
        <v>7</v>
      </c>
      <c r="P52" s="211">
        <v>27</v>
      </c>
      <c r="Q52" s="211">
        <v>92</v>
      </c>
      <c r="R52" s="53" t="s">
        <v>12</v>
      </c>
    </row>
    <row r="53" spans="1:18" ht="18.75" customHeight="1">
      <c r="A53" s="645" t="s">
        <v>689</v>
      </c>
      <c r="B53" s="646"/>
      <c r="C53" s="110">
        <v>848</v>
      </c>
      <c r="D53" s="110">
        <v>817</v>
      </c>
      <c r="E53" s="110">
        <v>718</v>
      </c>
      <c r="F53" s="110">
        <v>590</v>
      </c>
      <c r="G53" s="111">
        <f>SUM(H53:I53)</f>
        <v>544</v>
      </c>
      <c r="H53" s="110">
        <v>171</v>
      </c>
      <c r="I53" s="110">
        <v>373</v>
      </c>
      <c r="L53" s="332" t="s">
        <v>638</v>
      </c>
      <c r="M53" s="342">
        <f>SUM(M55:M56)</f>
        <v>86</v>
      </c>
      <c r="N53" s="66" t="s">
        <v>12</v>
      </c>
      <c r="O53" s="132">
        <f>SUM(O55:O56)</f>
        <v>5</v>
      </c>
      <c r="P53" s="132">
        <f>SUM(P55:P56)</f>
        <v>12</v>
      </c>
      <c r="Q53" s="132">
        <f>SUM(Q55:Q56)</f>
        <v>69</v>
      </c>
      <c r="R53" s="69" t="s">
        <v>12</v>
      </c>
    </row>
    <row r="54" spans="1:18" ht="18.75" customHeight="1">
      <c r="A54" s="645" t="s">
        <v>688</v>
      </c>
      <c r="B54" s="646"/>
      <c r="C54" s="110">
        <v>176</v>
      </c>
      <c r="D54" s="110">
        <v>188</v>
      </c>
      <c r="E54" s="110">
        <v>172</v>
      </c>
      <c r="F54" s="110">
        <v>178</v>
      </c>
      <c r="G54" s="111">
        <f>SUM(H54:I54)</f>
        <v>116</v>
      </c>
      <c r="H54" s="110">
        <v>89</v>
      </c>
      <c r="I54" s="110">
        <v>27</v>
      </c>
      <c r="L54" s="195"/>
      <c r="M54" s="107"/>
      <c r="N54" s="107"/>
      <c r="O54" s="107"/>
      <c r="P54" s="107"/>
      <c r="Q54" s="107"/>
      <c r="R54" s="89"/>
    </row>
    <row r="55" spans="1:18" ht="18.75" customHeight="1">
      <c r="A55" s="652" t="s">
        <v>671</v>
      </c>
      <c r="B55" s="653"/>
      <c r="C55" s="103">
        <v>43</v>
      </c>
      <c r="D55" s="103">
        <v>40</v>
      </c>
      <c r="E55" s="103">
        <v>29</v>
      </c>
      <c r="F55" s="103">
        <v>32</v>
      </c>
      <c r="G55" s="103">
        <f>SUM(H55:I55)</f>
        <v>34</v>
      </c>
      <c r="H55" s="103">
        <v>19</v>
      </c>
      <c r="I55" s="103">
        <v>15</v>
      </c>
      <c r="L55" s="108" t="s">
        <v>695</v>
      </c>
      <c r="M55" s="338">
        <f>SUM(N55:R55)</f>
        <v>55</v>
      </c>
      <c r="N55" s="127" t="s">
        <v>12</v>
      </c>
      <c r="O55" s="211">
        <v>2</v>
      </c>
      <c r="P55" s="211">
        <v>9</v>
      </c>
      <c r="Q55" s="211">
        <v>44</v>
      </c>
      <c r="R55" s="153" t="s">
        <v>12</v>
      </c>
    </row>
    <row r="56" spans="1:18" ht="18.75" customHeight="1">
      <c r="A56" s="191" t="s">
        <v>670</v>
      </c>
      <c r="B56" s="1"/>
      <c r="C56" s="29"/>
      <c r="D56" s="29"/>
      <c r="E56" s="29"/>
      <c r="F56" s="72"/>
      <c r="G56" s="72"/>
      <c r="H56" s="72"/>
      <c r="I56" s="72"/>
      <c r="L56" s="331" t="s">
        <v>693</v>
      </c>
      <c r="M56" s="341">
        <f>SUM(N56:R56)</f>
        <v>31</v>
      </c>
      <c r="N56" s="119" t="s">
        <v>12</v>
      </c>
      <c r="O56" s="324">
        <v>3</v>
      </c>
      <c r="P56" s="324">
        <v>3</v>
      </c>
      <c r="Q56" s="324">
        <v>25</v>
      </c>
      <c r="R56" s="47" t="s">
        <v>12</v>
      </c>
    </row>
    <row r="57" spans="1:18" ht="18.75" customHeight="1">
      <c r="A57" s="29" t="s">
        <v>32</v>
      </c>
      <c r="B57" s="1"/>
      <c r="C57" s="29"/>
      <c r="D57" s="29"/>
      <c r="E57" s="29"/>
      <c r="F57" s="29"/>
      <c r="G57" s="29"/>
      <c r="H57" s="29"/>
      <c r="I57" s="29"/>
      <c r="L57" s="1" t="s">
        <v>32</v>
      </c>
      <c r="M57" s="29"/>
      <c r="N57" s="29"/>
      <c r="O57" s="29"/>
      <c r="P57" s="29"/>
      <c r="Q57" s="29"/>
      <c r="R57" s="29"/>
    </row>
  </sheetData>
  <sheetProtection/>
  <mergeCells count="73">
    <mergeCell ref="B6:B8"/>
    <mergeCell ref="A3:I3"/>
    <mergeCell ref="D7:D8"/>
    <mergeCell ref="F7:F8"/>
    <mergeCell ref="A4:I4"/>
    <mergeCell ref="G6:G8"/>
    <mergeCell ref="H6:H8"/>
    <mergeCell ref="I6:I8"/>
    <mergeCell ref="A6:A8"/>
    <mergeCell ref="C22:D22"/>
    <mergeCell ref="E22:F22"/>
    <mergeCell ref="F23:F24"/>
    <mergeCell ref="A19:I19"/>
    <mergeCell ref="G22:G24"/>
    <mergeCell ref="H22:H24"/>
    <mergeCell ref="D23:D24"/>
    <mergeCell ref="A20:I20"/>
    <mergeCell ref="I22:I24"/>
    <mergeCell ref="A22:A24"/>
    <mergeCell ref="I49:I50"/>
    <mergeCell ref="C49:C50"/>
    <mergeCell ref="D49:D50"/>
    <mergeCell ref="E49:E50"/>
    <mergeCell ref="F49:F50"/>
    <mergeCell ref="A44:B44"/>
    <mergeCell ref="A48:B48"/>
    <mergeCell ref="A40:B40"/>
    <mergeCell ref="B22:B24"/>
    <mergeCell ref="A55:B55"/>
    <mergeCell ref="A35:I35"/>
    <mergeCell ref="A38:B38"/>
    <mergeCell ref="A39:B39"/>
    <mergeCell ref="A36:I36"/>
    <mergeCell ref="G49:G50"/>
    <mergeCell ref="H49:H50"/>
    <mergeCell ref="A41:B41"/>
    <mergeCell ref="A42:B42"/>
    <mergeCell ref="A43:B43"/>
    <mergeCell ref="A45:B45"/>
    <mergeCell ref="A46:B46"/>
    <mergeCell ref="A47:B47"/>
    <mergeCell ref="A49:B50"/>
    <mergeCell ref="A51:B51"/>
    <mergeCell ref="A52:B52"/>
    <mergeCell ref="A53:B53"/>
    <mergeCell ref="A54:B54"/>
    <mergeCell ref="L6:L7"/>
    <mergeCell ref="R6:R7"/>
    <mergeCell ref="L3:R3"/>
    <mergeCell ref="P6:P7"/>
    <mergeCell ref="O6:O7"/>
    <mergeCell ref="M6:M7"/>
    <mergeCell ref="L4:R4"/>
    <mergeCell ref="N6:N7"/>
    <mergeCell ref="Q6:Q7"/>
    <mergeCell ref="L44:R44"/>
    <mergeCell ref="N47:N48"/>
    <mergeCell ref="O47:O48"/>
    <mergeCell ref="M47:M48"/>
    <mergeCell ref="L47:L48"/>
    <mergeCell ref="L45:R45"/>
    <mergeCell ref="P47:P48"/>
    <mergeCell ref="Q47:Q48"/>
    <mergeCell ref="R47:R48"/>
    <mergeCell ref="O26:O27"/>
    <mergeCell ref="N26:N27"/>
    <mergeCell ref="L23:R23"/>
    <mergeCell ref="M26:M27"/>
    <mergeCell ref="P26:P27"/>
    <mergeCell ref="R26:R27"/>
    <mergeCell ref="Q26:Q27"/>
    <mergeCell ref="L24:R24"/>
    <mergeCell ref="L26:L27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M1">
      <selection activeCell="P1" sqref="P1"/>
    </sheetView>
  </sheetViews>
  <sheetFormatPr defaultColWidth="13.796875" defaultRowHeight="16.5" customHeight="1"/>
  <cols>
    <col min="1" max="16384" width="13.69921875" style="0" customWidth="1"/>
  </cols>
  <sheetData>
    <row r="1" spans="1:16" ht="16.5" customHeight="1">
      <c r="A1" s="39" t="s">
        <v>718</v>
      </c>
      <c r="P1" s="102" t="s">
        <v>783</v>
      </c>
    </row>
    <row r="3" spans="1:13" ht="16.5" customHeight="1">
      <c r="A3" s="551" t="s">
        <v>728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</row>
    <row r="4" spans="1:13" ht="16.5" customHeight="1">
      <c r="A4" s="554" t="s">
        <v>727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ht="16.5" customHeight="1">
      <c r="A5" s="554" t="s">
        <v>726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3" ht="16.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72" t="s">
        <v>725</v>
      </c>
    </row>
    <row r="7" spans="1:13" ht="16.5" customHeight="1">
      <c r="A7" s="304" t="s">
        <v>724</v>
      </c>
      <c r="B7" s="350" t="s">
        <v>729</v>
      </c>
      <c r="C7" s="350" t="s">
        <v>730</v>
      </c>
      <c r="D7" s="350" t="s">
        <v>731</v>
      </c>
      <c r="E7" s="350" t="s">
        <v>732</v>
      </c>
      <c r="F7" s="349" t="s">
        <v>723</v>
      </c>
      <c r="G7" s="349" t="s">
        <v>722</v>
      </c>
      <c r="H7" s="351" t="s">
        <v>733</v>
      </c>
      <c r="I7" s="350" t="s">
        <v>734</v>
      </c>
      <c r="J7" s="350" t="s">
        <v>735</v>
      </c>
      <c r="K7" s="350" t="s">
        <v>736</v>
      </c>
      <c r="L7" s="350" t="s">
        <v>737</v>
      </c>
      <c r="M7" s="319" t="s">
        <v>738</v>
      </c>
    </row>
    <row r="8" spans="1:13" ht="16.5" customHeight="1">
      <c r="A8" s="258" t="s">
        <v>721</v>
      </c>
      <c r="B8" s="347">
        <f>SUM(C8:M8)</f>
        <v>394778</v>
      </c>
      <c r="C8" s="346">
        <v>43077</v>
      </c>
      <c r="D8" s="346">
        <v>26162</v>
      </c>
      <c r="E8" s="346">
        <v>50390</v>
      </c>
      <c r="F8" s="165">
        <v>71047</v>
      </c>
      <c r="G8" s="165">
        <v>26376</v>
      </c>
      <c r="H8" s="165">
        <v>19485</v>
      </c>
      <c r="I8" s="165">
        <v>24757</v>
      </c>
      <c r="J8" s="165">
        <v>30250</v>
      </c>
      <c r="K8" s="165">
        <v>6058</v>
      </c>
      <c r="L8" s="165">
        <v>55960</v>
      </c>
      <c r="M8" s="165">
        <v>41216</v>
      </c>
    </row>
    <row r="9" spans="1:13" ht="16.5" customHeight="1">
      <c r="A9" s="254" t="s">
        <v>95</v>
      </c>
      <c r="B9" s="318">
        <f>SUM(C9:M9)</f>
        <v>408362</v>
      </c>
      <c r="C9" s="345">
        <v>44162</v>
      </c>
      <c r="D9" s="345">
        <v>26501</v>
      </c>
      <c r="E9" s="345">
        <v>51920</v>
      </c>
      <c r="F9" s="167">
        <v>73670</v>
      </c>
      <c r="G9" s="167">
        <v>27195</v>
      </c>
      <c r="H9" s="167">
        <v>20376</v>
      </c>
      <c r="I9" s="167">
        <v>25449</v>
      </c>
      <c r="J9" s="167">
        <v>31163</v>
      </c>
      <c r="K9" s="167">
        <v>6217</v>
      </c>
      <c r="L9" s="167">
        <v>57397</v>
      </c>
      <c r="M9" s="167">
        <v>44312</v>
      </c>
    </row>
    <row r="10" spans="1:13" ht="16.5" customHeight="1">
      <c r="A10" s="254" t="s">
        <v>94</v>
      </c>
      <c r="B10" s="318">
        <f>SUM(C10:M10)</f>
        <v>501087</v>
      </c>
      <c r="C10" s="345">
        <v>49171</v>
      </c>
      <c r="D10" s="345">
        <v>29244</v>
      </c>
      <c r="E10" s="345">
        <v>59585</v>
      </c>
      <c r="F10" s="167">
        <v>85798</v>
      </c>
      <c r="G10" s="167">
        <v>35879</v>
      </c>
      <c r="H10" s="167">
        <v>24958</v>
      </c>
      <c r="I10" s="167">
        <v>27651</v>
      </c>
      <c r="J10" s="167">
        <v>53682</v>
      </c>
      <c r="K10" s="167">
        <v>7582</v>
      </c>
      <c r="L10" s="167">
        <v>80167</v>
      </c>
      <c r="M10" s="167">
        <v>47370</v>
      </c>
    </row>
    <row r="11" spans="1:13" ht="16.5" customHeight="1">
      <c r="A11" s="254" t="s">
        <v>720</v>
      </c>
      <c r="B11" s="318">
        <f>SUM(C11:M11)</f>
        <v>516616</v>
      </c>
      <c r="C11" s="167">
        <v>47867</v>
      </c>
      <c r="D11" s="167">
        <v>29325</v>
      </c>
      <c r="E11" s="167">
        <v>58901</v>
      </c>
      <c r="F11" s="167">
        <v>86790</v>
      </c>
      <c r="G11" s="167">
        <v>31931</v>
      </c>
      <c r="H11" s="167">
        <v>24889</v>
      </c>
      <c r="I11" s="167">
        <v>28083</v>
      </c>
      <c r="J11" s="167">
        <v>40283</v>
      </c>
      <c r="K11" s="167">
        <v>7205</v>
      </c>
      <c r="L11" s="167">
        <v>111732</v>
      </c>
      <c r="M11" s="167">
        <v>49610</v>
      </c>
    </row>
    <row r="12" spans="1:13" ht="16.5" customHeight="1">
      <c r="A12" s="268" t="s">
        <v>57</v>
      </c>
      <c r="B12" s="344">
        <f>SUM(C12:M12)</f>
        <v>534259</v>
      </c>
      <c r="C12" s="343">
        <v>49132</v>
      </c>
      <c r="D12" s="343">
        <v>29919</v>
      </c>
      <c r="E12" s="343">
        <v>61177</v>
      </c>
      <c r="F12" s="343">
        <v>89851</v>
      </c>
      <c r="G12" s="343">
        <v>32953</v>
      </c>
      <c r="H12" s="343">
        <v>25996</v>
      </c>
      <c r="I12" s="343">
        <v>28953</v>
      </c>
      <c r="J12" s="343">
        <v>41974</v>
      </c>
      <c r="K12" s="343">
        <v>7394</v>
      </c>
      <c r="L12" s="343">
        <v>114097</v>
      </c>
      <c r="M12" s="343">
        <v>52813</v>
      </c>
    </row>
    <row r="13" spans="1:13" ht="16.5" customHeight="1">
      <c r="A13" s="61" t="s">
        <v>719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6" spans="1:16" ht="16.5" customHeight="1">
      <c r="A16" s="551" t="s">
        <v>770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</row>
    <row r="17" spans="1:16" ht="16.5" customHeight="1">
      <c r="A17" s="554" t="s">
        <v>769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</row>
    <row r="18" spans="1:16" ht="16.5" customHeight="1">
      <c r="A18" s="554" t="s">
        <v>768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</row>
    <row r="19" spans="1:16" ht="16.5" customHeight="1" thickBot="1">
      <c r="A19" s="61"/>
      <c r="B19" s="306"/>
      <c r="C19" s="306"/>
      <c r="D19" s="306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6.5" customHeight="1">
      <c r="A20" s="550" t="s">
        <v>767</v>
      </c>
      <c r="B20" s="681" t="s">
        <v>766</v>
      </c>
      <c r="C20" s="675" t="s">
        <v>765</v>
      </c>
      <c r="D20" s="676"/>
      <c r="E20" s="676"/>
      <c r="F20" s="676"/>
      <c r="G20" s="559" t="s">
        <v>764</v>
      </c>
      <c r="H20" s="679"/>
      <c r="I20" s="504"/>
      <c r="J20" s="504"/>
      <c r="K20" s="504"/>
      <c r="L20" s="504"/>
      <c r="M20" s="504"/>
      <c r="N20" s="504"/>
      <c r="O20" s="505"/>
      <c r="P20" s="670" t="s">
        <v>771</v>
      </c>
    </row>
    <row r="21" spans="1:16" ht="16.5" customHeight="1">
      <c r="A21" s="680"/>
      <c r="B21" s="682"/>
      <c r="C21" s="677"/>
      <c r="D21" s="678"/>
      <c r="E21" s="678"/>
      <c r="F21" s="678"/>
      <c r="G21" s="672" t="s">
        <v>763</v>
      </c>
      <c r="H21" s="673"/>
      <c r="I21" s="508"/>
      <c r="J21" s="672" t="s">
        <v>762</v>
      </c>
      <c r="K21" s="673"/>
      <c r="L21" s="673"/>
      <c r="M21" s="560" t="s">
        <v>761</v>
      </c>
      <c r="N21" s="674"/>
      <c r="O21" s="674"/>
      <c r="P21" s="671"/>
    </row>
    <row r="22" spans="1:16" ht="16.5" customHeight="1">
      <c r="A22" s="680"/>
      <c r="B22" s="682"/>
      <c r="C22" s="665" t="s">
        <v>64</v>
      </c>
      <c r="D22" s="665" t="s">
        <v>784</v>
      </c>
      <c r="E22" s="666" t="s">
        <v>760</v>
      </c>
      <c r="F22" s="668" t="s">
        <v>759</v>
      </c>
      <c r="G22" s="665" t="s">
        <v>758</v>
      </c>
      <c r="H22" s="665" t="s">
        <v>757</v>
      </c>
      <c r="I22" s="668" t="s">
        <v>756</v>
      </c>
      <c r="J22" s="665" t="s">
        <v>758</v>
      </c>
      <c r="K22" s="665" t="s">
        <v>757</v>
      </c>
      <c r="L22" s="668" t="s">
        <v>756</v>
      </c>
      <c r="M22" s="665" t="s">
        <v>758</v>
      </c>
      <c r="N22" s="665" t="s">
        <v>757</v>
      </c>
      <c r="O22" s="668" t="s">
        <v>756</v>
      </c>
      <c r="P22" s="671"/>
    </row>
    <row r="23" spans="1:16" ht="16.5" customHeight="1">
      <c r="A23" s="498"/>
      <c r="B23" s="490"/>
      <c r="C23" s="490"/>
      <c r="D23" s="490"/>
      <c r="E23" s="667"/>
      <c r="F23" s="669"/>
      <c r="G23" s="490"/>
      <c r="H23" s="490"/>
      <c r="I23" s="669"/>
      <c r="J23" s="490"/>
      <c r="K23" s="490"/>
      <c r="L23" s="669"/>
      <c r="M23" s="490"/>
      <c r="N23" s="490"/>
      <c r="O23" s="669"/>
      <c r="P23" s="391"/>
    </row>
    <row r="24" spans="1:16" ht="16.5" customHeight="1">
      <c r="A24" s="360"/>
      <c r="B24" s="359" t="s">
        <v>755</v>
      </c>
      <c r="C24" s="358" t="s">
        <v>753</v>
      </c>
      <c r="D24" s="358" t="s">
        <v>753</v>
      </c>
      <c r="E24" s="358" t="s">
        <v>753</v>
      </c>
      <c r="F24" s="358" t="s">
        <v>753</v>
      </c>
      <c r="G24" s="358" t="s">
        <v>753</v>
      </c>
      <c r="H24" s="358" t="s">
        <v>754</v>
      </c>
      <c r="I24" s="358" t="s">
        <v>753</v>
      </c>
      <c r="J24" s="358" t="s">
        <v>753</v>
      </c>
      <c r="K24" s="358" t="s">
        <v>754</v>
      </c>
      <c r="L24" s="358" t="s">
        <v>753</v>
      </c>
      <c r="M24" s="357" t="s">
        <v>753</v>
      </c>
      <c r="N24" s="357" t="s">
        <v>754</v>
      </c>
      <c r="O24" s="357" t="s">
        <v>753</v>
      </c>
      <c r="P24" s="357" t="s">
        <v>752</v>
      </c>
    </row>
    <row r="25" spans="1:16" ht="16.5" customHeight="1">
      <c r="A25" s="258" t="s">
        <v>751</v>
      </c>
      <c r="B25" s="318">
        <v>310</v>
      </c>
      <c r="C25" s="167">
        <f>SUM(D25:F25)</f>
        <v>201682</v>
      </c>
      <c r="D25" s="167">
        <v>159654</v>
      </c>
      <c r="E25" s="167">
        <v>23059</v>
      </c>
      <c r="F25" s="167">
        <v>18969</v>
      </c>
      <c r="G25" s="167">
        <f aca="true" t="shared" si="0" ref="G25:I28">SUM(J25,M25)</f>
        <v>26864</v>
      </c>
      <c r="H25" s="167">
        <f t="shared" si="0"/>
        <v>83392</v>
      </c>
      <c r="I25" s="167">
        <f t="shared" si="0"/>
        <v>7129</v>
      </c>
      <c r="J25" s="167">
        <v>19088</v>
      </c>
      <c r="K25" s="167">
        <v>54306</v>
      </c>
      <c r="L25" s="167">
        <v>5369</v>
      </c>
      <c r="M25" s="167">
        <v>7776</v>
      </c>
      <c r="N25" s="167">
        <v>29086</v>
      </c>
      <c r="O25" s="167">
        <v>1760</v>
      </c>
      <c r="P25" s="167">
        <v>5533</v>
      </c>
    </row>
    <row r="26" spans="1:16" ht="16.5" customHeight="1">
      <c r="A26" s="254" t="s">
        <v>95</v>
      </c>
      <c r="B26" s="318">
        <v>262</v>
      </c>
      <c r="C26" s="167">
        <f>SUM(D26:F26)</f>
        <v>174343</v>
      </c>
      <c r="D26" s="167">
        <v>136939</v>
      </c>
      <c r="E26" s="167">
        <v>19584</v>
      </c>
      <c r="F26" s="167">
        <v>17820</v>
      </c>
      <c r="G26" s="167">
        <f t="shared" si="0"/>
        <v>22637</v>
      </c>
      <c r="H26" s="167">
        <f t="shared" si="0"/>
        <v>75258</v>
      </c>
      <c r="I26" s="167">
        <f t="shared" si="0"/>
        <v>6079</v>
      </c>
      <c r="J26" s="167">
        <v>15791</v>
      </c>
      <c r="K26" s="167">
        <v>44719</v>
      </c>
      <c r="L26" s="167">
        <v>4624</v>
      </c>
      <c r="M26" s="167">
        <v>6846</v>
      </c>
      <c r="N26" s="167">
        <v>30539</v>
      </c>
      <c r="O26" s="167">
        <v>1455</v>
      </c>
      <c r="P26" s="167">
        <v>4860</v>
      </c>
    </row>
    <row r="27" spans="1:16" ht="16.5" customHeight="1">
      <c r="A27" s="254" t="s">
        <v>94</v>
      </c>
      <c r="B27" s="318">
        <v>320</v>
      </c>
      <c r="C27" s="167">
        <f>SUM(D27:F27)</f>
        <v>192208</v>
      </c>
      <c r="D27" s="167">
        <v>155878</v>
      </c>
      <c r="E27" s="167">
        <v>19018</v>
      </c>
      <c r="F27" s="167">
        <v>17312</v>
      </c>
      <c r="G27" s="167">
        <f t="shared" si="0"/>
        <v>25913</v>
      </c>
      <c r="H27" s="167">
        <f t="shared" si="0"/>
        <v>74404</v>
      </c>
      <c r="I27" s="167">
        <f t="shared" si="0"/>
        <v>6511</v>
      </c>
      <c r="J27" s="167">
        <v>19341</v>
      </c>
      <c r="K27" s="167">
        <v>51419</v>
      </c>
      <c r="L27" s="167">
        <v>4866</v>
      </c>
      <c r="M27" s="167">
        <v>6572</v>
      </c>
      <c r="N27" s="167">
        <v>22985</v>
      </c>
      <c r="O27" s="167">
        <v>1645</v>
      </c>
      <c r="P27" s="167">
        <v>5388</v>
      </c>
    </row>
    <row r="28" spans="1:16" ht="16.5" customHeight="1">
      <c r="A28" s="254" t="s">
        <v>720</v>
      </c>
      <c r="B28" s="318">
        <v>306</v>
      </c>
      <c r="C28" s="167">
        <f>SUM(D28:F28)</f>
        <v>166973</v>
      </c>
      <c r="D28" s="167">
        <v>132248</v>
      </c>
      <c r="E28" s="167">
        <v>19669</v>
      </c>
      <c r="F28" s="167">
        <v>15056</v>
      </c>
      <c r="G28" s="167">
        <f t="shared" si="0"/>
        <v>26783</v>
      </c>
      <c r="H28" s="167">
        <f t="shared" si="0"/>
        <v>76890</v>
      </c>
      <c r="I28" s="167">
        <f t="shared" si="0"/>
        <v>3948</v>
      </c>
      <c r="J28" s="167">
        <v>20512</v>
      </c>
      <c r="K28" s="167">
        <v>54371</v>
      </c>
      <c r="L28" s="167">
        <v>2948</v>
      </c>
      <c r="M28" s="167">
        <v>6271</v>
      </c>
      <c r="N28" s="167">
        <v>22519</v>
      </c>
      <c r="O28" s="167">
        <v>1000</v>
      </c>
      <c r="P28" s="167">
        <v>5498</v>
      </c>
    </row>
    <row r="29" spans="1:16" ht="16.5" customHeight="1">
      <c r="A29" s="256" t="s">
        <v>336</v>
      </c>
      <c r="B29" s="356">
        <f aca="true" t="shared" si="1" ref="B29:P29">SUM(B31:B42)</f>
        <v>306</v>
      </c>
      <c r="C29" s="138">
        <f t="shared" si="1"/>
        <v>180957</v>
      </c>
      <c r="D29" s="138">
        <f t="shared" si="1"/>
        <v>146945</v>
      </c>
      <c r="E29" s="138">
        <f t="shared" si="1"/>
        <v>19142</v>
      </c>
      <c r="F29" s="138">
        <f t="shared" si="1"/>
        <v>14870</v>
      </c>
      <c r="G29" s="138">
        <f t="shared" si="1"/>
        <v>27898</v>
      </c>
      <c r="H29" s="138">
        <f t="shared" si="1"/>
        <v>79091</v>
      </c>
      <c r="I29" s="138">
        <f t="shared" si="1"/>
        <v>3723</v>
      </c>
      <c r="J29" s="138">
        <f t="shared" si="1"/>
        <v>21994</v>
      </c>
      <c r="K29" s="138">
        <f t="shared" si="1"/>
        <v>57681</v>
      </c>
      <c r="L29" s="138">
        <f t="shared" si="1"/>
        <v>2998</v>
      </c>
      <c r="M29" s="138">
        <f t="shared" si="1"/>
        <v>5904</v>
      </c>
      <c r="N29" s="138">
        <f t="shared" si="1"/>
        <v>21410</v>
      </c>
      <c r="O29" s="138">
        <f t="shared" si="1"/>
        <v>725</v>
      </c>
      <c r="P29" s="138">
        <f t="shared" si="1"/>
        <v>6961</v>
      </c>
    </row>
    <row r="30" spans="1:16" ht="16.5" customHeight="1">
      <c r="A30" s="315"/>
      <c r="B30" s="31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</row>
    <row r="31" spans="1:16" ht="16.5" customHeight="1">
      <c r="A31" s="315" t="s">
        <v>750</v>
      </c>
      <c r="B31" s="318">
        <v>14</v>
      </c>
      <c r="C31" s="167">
        <f aca="true" t="shared" si="2" ref="C31:C42">SUM(D31:F31)</f>
        <v>7722</v>
      </c>
      <c r="D31" s="167">
        <v>5969</v>
      </c>
      <c r="E31" s="167">
        <v>667</v>
      </c>
      <c r="F31" s="167">
        <v>1086</v>
      </c>
      <c r="G31" s="167">
        <f aca="true" t="shared" si="3" ref="G31:G42">SUM(J31,M31)</f>
        <v>1340</v>
      </c>
      <c r="H31" s="167">
        <f aca="true" t="shared" si="4" ref="H31:H42">SUM(K31,N31)</f>
        <v>3955</v>
      </c>
      <c r="I31" s="167">
        <f aca="true" t="shared" si="5" ref="I31:I42">SUM(L31,O31)</f>
        <v>423</v>
      </c>
      <c r="J31" s="167">
        <v>1070</v>
      </c>
      <c r="K31" s="167">
        <v>2942</v>
      </c>
      <c r="L31" s="167">
        <v>392</v>
      </c>
      <c r="M31" s="167">
        <v>270</v>
      </c>
      <c r="N31" s="167">
        <v>1013</v>
      </c>
      <c r="O31" s="167">
        <v>31</v>
      </c>
      <c r="P31" s="167">
        <v>306</v>
      </c>
    </row>
    <row r="32" spans="1:16" ht="16.5" customHeight="1">
      <c r="A32" s="354" t="s">
        <v>749</v>
      </c>
      <c r="B32" s="318">
        <v>27</v>
      </c>
      <c r="C32" s="167">
        <f t="shared" si="2"/>
        <v>13676</v>
      </c>
      <c r="D32" s="167">
        <v>11025</v>
      </c>
      <c r="E32" s="167">
        <v>1480</v>
      </c>
      <c r="F32" s="167">
        <v>1171</v>
      </c>
      <c r="G32" s="167">
        <f t="shared" si="3"/>
        <v>2389</v>
      </c>
      <c r="H32" s="167">
        <f t="shared" si="4"/>
        <v>7006</v>
      </c>
      <c r="I32" s="167">
        <f t="shared" si="5"/>
        <v>345</v>
      </c>
      <c r="J32" s="167">
        <v>1896</v>
      </c>
      <c r="K32" s="167">
        <v>5138</v>
      </c>
      <c r="L32" s="167">
        <v>283</v>
      </c>
      <c r="M32" s="167">
        <v>493</v>
      </c>
      <c r="N32" s="167">
        <v>1868</v>
      </c>
      <c r="O32" s="167">
        <v>62</v>
      </c>
      <c r="P32" s="167">
        <v>547</v>
      </c>
    </row>
    <row r="33" spans="1:16" ht="16.5" customHeight="1">
      <c r="A33" s="354" t="s">
        <v>748</v>
      </c>
      <c r="B33" s="318">
        <v>29</v>
      </c>
      <c r="C33" s="167">
        <f t="shared" si="2"/>
        <v>16444</v>
      </c>
      <c r="D33" s="167">
        <v>13449</v>
      </c>
      <c r="E33" s="167">
        <v>1579</v>
      </c>
      <c r="F33" s="167">
        <v>1416</v>
      </c>
      <c r="G33" s="167">
        <f t="shared" si="3"/>
        <v>2497</v>
      </c>
      <c r="H33" s="167">
        <f t="shared" si="4"/>
        <v>6886</v>
      </c>
      <c r="I33" s="167">
        <f t="shared" si="5"/>
        <v>374</v>
      </c>
      <c r="J33" s="167">
        <v>2003</v>
      </c>
      <c r="K33" s="167">
        <v>5150</v>
      </c>
      <c r="L33" s="167">
        <v>315</v>
      </c>
      <c r="M33" s="167">
        <v>494</v>
      </c>
      <c r="N33" s="167">
        <v>1736</v>
      </c>
      <c r="O33" s="167">
        <v>59</v>
      </c>
      <c r="P33" s="167">
        <v>619</v>
      </c>
    </row>
    <row r="34" spans="1:16" ht="16.5" customHeight="1">
      <c r="A34" s="354" t="s">
        <v>747</v>
      </c>
      <c r="B34" s="318">
        <v>29</v>
      </c>
      <c r="C34" s="167">
        <f t="shared" si="2"/>
        <v>19661</v>
      </c>
      <c r="D34" s="167">
        <v>15724</v>
      </c>
      <c r="E34" s="167">
        <v>2355</v>
      </c>
      <c r="F34" s="167">
        <v>1582</v>
      </c>
      <c r="G34" s="167">
        <f t="shared" si="3"/>
        <v>2901</v>
      </c>
      <c r="H34" s="167">
        <f t="shared" si="4"/>
        <v>8150</v>
      </c>
      <c r="I34" s="167">
        <f t="shared" si="5"/>
        <v>435</v>
      </c>
      <c r="J34" s="167">
        <v>2191</v>
      </c>
      <c r="K34" s="167">
        <v>5603</v>
      </c>
      <c r="L34" s="167">
        <v>335</v>
      </c>
      <c r="M34" s="167">
        <v>710</v>
      </c>
      <c r="N34" s="167">
        <v>2547</v>
      </c>
      <c r="O34" s="167">
        <v>100</v>
      </c>
      <c r="P34" s="167">
        <v>672</v>
      </c>
    </row>
    <row r="35" spans="1:16" ht="16.5" customHeight="1">
      <c r="A35" s="354" t="s">
        <v>746</v>
      </c>
      <c r="B35" s="318">
        <v>31</v>
      </c>
      <c r="C35" s="167">
        <f t="shared" si="2"/>
        <v>23333</v>
      </c>
      <c r="D35" s="167">
        <v>18108</v>
      </c>
      <c r="E35" s="167">
        <v>3160</v>
      </c>
      <c r="F35" s="167">
        <v>2065</v>
      </c>
      <c r="G35" s="167">
        <f t="shared" si="3"/>
        <v>3057</v>
      </c>
      <c r="H35" s="167">
        <f t="shared" si="4"/>
        <v>8535</v>
      </c>
      <c r="I35" s="167">
        <f t="shared" si="5"/>
        <v>454</v>
      </c>
      <c r="J35" s="167">
        <v>2158</v>
      </c>
      <c r="K35" s="167">
        <v>5468</v>
      </c>
      <c r="L35" s="167">
        <v>294</v>
      </c>
      <c r="M35" s="167">
        <v>899</v>
      </c>
      <c r="N35" s="167">
        <v>3067</v>
      </c>
      <c r="O35" s="167">
        <v>160</v>
      </c>
      <c r="P35" s="167">
        <v>760</v>
      </c>
    </row>
    <row r="36" spans="1:16" ht="16.5" customHeight="1">
      <c r="A36" s="354" t="s">
        <v>745</v>
      </c>
      <c r="B36" s="318">
        <v>14</v>
      </c>
      <c r="C36" s="167">
        <f t="shared" si="2"/>
        <v>8946</v>
      </c>
      <c r="D36" s="167">
        <v>6781</v>
      </c>
      <c r="E36" s="167">
        <v>900</v>
      </c>
      <c r="F36" s="167">
        <v>1265</v>
      </c>
      <c r="G36" s="167">
        <f t="shared" si="3"/>
        <v>1308</v>
      </c>
      <c r="H36" s="167">
        <f t="shared" si="4"/>
        <v>3724</v>
      </c>
      <c r="I36" s="167">
        <f t="shared" si="5"/>
        <v>145</v>
      </c>
      <c r="J36" s="167">
        <v>1046</v>
      </c>
      <c r="K36" s="167">
        <v>2774</v>
      </c>
      <c r="L36" s="167">
        <v>119</v>
      </c>
      <c r="M36" s="167">
        <v>262</v>
      </c>
      <c r="N36" s="167">
        <v>950</v>
      </c>
      <c r="O36" s="167">
        <v>26</v>
      </c>
      <c r="P36" s="167">
        <v>333</v>
      </c>
    </row>
    <row r="37" spans="1:16" ht="16.5" customHeight="1">
      <c r="A37" s="354" t="s">
        <v>744</v>
      </c>
      <c r="B37" s="318">
        <v>29</v>
      </c>
      <c r="C37" s="167">
        <f t="shared" si="2"/>
        <v>19397</v>
      </c>
      <c r="D37" s="167">
        <v>16116</v>
      </c>
      <c r="E37" s="167">
        <v>1781</v>
      </c>
      <c r="F37" s="167">
        <v>1500</v>
      </c>
      <c r="G37" s="167">
        <f t="shared" si="3"/>
        <v>2942</v>
      </c>
      <c r="H37" s="167">
        <f t="shared" si="4"/>
        <v>8471</v>
      </c>
      <c r="I37" s="167">
        <f t="shared" si="5"/>
        <v>432</v>
      </c>
      <c r="J37" s="167">
        <v>2424</v>
      </c>
      <c r="K37" s="167">
        <v>6554</v>
      </c>
      <c r="L37" s="167">
        <v>360</v>
      </c>
      <c r="M37" s="167">
        <v>518</v>
      </c>
      <c r="N37" s="167">
        <v>1917</v>
      </c>
      <c r="O37" s="167">
        <v>72</v>
      </c>
      <c r="P37" s="167">
        <v>805</v>
      </c>
    </row>
    <row r="38" spans="1:16" ht="16.5" customHeight="1">
      <c r="A38" s="354" t="s">
        <v>743</v>
      </c>
      <c r="B38" s="318">
        <v>25</v>
      </c>
      <c r="C38" s="167">
        <f t="shared" si="2"/>
        <v>13952</v>
      </c>
      <c r="D38" s="167">
        <v>11617</v>
      </c>
      <c r="E38" s="167">
        <v>1352</v>
      </c>
      <c r="F38" s="167">
        <v>983</v>
      </c>
      <c r="G38" s="167">
        <f t="shared" si="3"/>
        <v>2300</v>
      </c>
      <c r="H38" s="167">
        <f t="shared" si="4"/>
        <v>6307</v>
      </c>
      <c r="I38" s="167">
        <f t="shared" si="5"/>
        <v>225</v>
      </c>
      <c r="J38" s="167">
        <v>1867</v>
      </c>
      <c r="K38" s="167">
        <v>4776</v>
      </c>
      <c r="L38" s="167">
        <v>175</v>
      </c>
      <c r="M38" s="167">
        <v>433</v>
      </c>
      <c r="N38" s="167">
        <v>1531</v>
      </c>
      <c r="O38" s="167">
        <v>50</v>
      </c>
      <c r="P38" s="167">
        <v>629</v>
      </c>
    </row>
    <row r="39" spans="1:16" ht="16.5" customHeight="1">
      <c r="A39" s="354" t="s">
        <v>742</v>
      </c>
      <c r="B39" s="318">
        <v>26</v>
      </c>
      <c r="C39" s="167">
        <f t="shared" si="2"/>
        <v>12906</v>
      </c>
      <c r="D39" s="167">
        <v>10795</v>
      </c>
      <c r="E39" s="167">
        <v>1231</v>
      </c>
      <c r="F39" s="167">
        <v>880</v>
      </c>
      <c r="G39" s="167">
        <f t="shared" si="3"/>
        <v>2033</v>
      </c>
      <c r="H39" s="167">
        <f t="shared" si="4"/>
        <v>5792</v>
      </c>
      <c r="I39" s="167">
        <f t="shared" si="5"/>
        <v>189</v>
      </c>
      <c r="J39" s="167">
        <v>1666</v>
      </c>
      <c r="K39" s="167">
        <v>4427</v>
      </c>
      <c r="L39" s="167">
        <v>157</v>
      </c>
      <c r="M39" s="167">
        <v>367</v>
      </c>
      <c r="N39" s="167">
        <v>1365</v>
      </c>
      <c r="O39" s="167">
        <v>32</v>
      </c>
      <c r="P39" s="167">
        <v>520</v>
      </c>
    </row>
    <row r="40" spans="1:16" ht="16.5" customHeight="1">
      <c r="A40" s="355" t="s">
        <v>741</v>
      </c>
      <c r="B40" s="318">
        <v>26</v>
      </c>
      <c r="C40" s="167">
        <f t="shared" si="2"/>
        <v>15127</v>
      </c>
      <c r="D40" s="167">
        <v>12726</v>
      </c>
      <c r="E40" s="167">
        <v>1356</v>
      </c>
      <c r="F40" s="167">
        <v>1045</v>
      </c>
      <c r="G40" s="167">
        <f t="shared" si="3"/>
        <v>2456</v>
      </c>
      <c r="H40" s="167">
        <f t="shared" si="4"/>
        <v>7001</v>
      </c>
      <c r="I40" s="167">
        <f t="shared" si="5"/>
        <v>265</v>
      </c>
      <c r="J40" s="167">
        <v>1964</v>
      </c>
      <c r="K40" s="167">
        <v>5137</v>
      </c>
      <c r="L40" s="167">
        <v>219</v>
      </c>
      <c r="M40" s="167">
        <v>492</v>
      </c>
      <c r="N40" s="167">
        <v>1864</v>
      </c>
      <c r="O40" s="167">
        <v>46</v>
      </c>
      <c r="P40" s="167">
        <v>633</v>
      </c>
    </row>
    <row r="41" spans="1:16" ht="16.5" customHeight="1">
      <c r="A41" s="354" t="s">
        <v>740</v>
      </c>
      <c r="B41" s="318">
        <v>27</v>
      </c>
      <c r="C41" s="167">
        <f t="shared" si="2"/>
        <v>14743</v>
      </c>
      <c r="D41" s="167">
        <v>12215</v>
      </c>
      <c r="E41" s="167">
        <v>1565</v>
      </c>
      <c r="F41" s="167">
        <v>963</v>
      </c>
      <c r="G41" s="167">
        <f t="shared" si="3"/>
        <v>2351</v>
      </c>
      <c r="H41" s="167">
        <f t="shared" si="4"/>
        <v>6599</v>
      </c>
      <c r="I41" s="167">
        <f t="shared" si="5"/>
        <v>227</v>
      </c>
      <c r="J41" s="167">
        <v>1913</v>
      </c>
      <c r="K41" s="167">
        <v>5016</v>
      </c>
      <c r="L41" s="167">
        <v>181</v>
      </c>
      <c r="M41" s="167">
        <v>438</v>
      </c>
      <c r="N41" s="167">
        <v>1583</v>
      </c>
      <c r="O41" s="167">
        <v>46</v>
      </c>
      <c r="P41" s="167">
        <v>554</v>
      </c>
    </row>
    <row r="42" spans="1:16" ht="16.5" customHeight="1">
      <c r="A42" s="353" t="s">
        <v>739</v>
      </c>
      <c r="B42" s="352">
        <v>29</v>
      </c>
      <c r="C42" s="320">
        <f t="shared" si="2"/>
        <v>15050</v>
      </c>
      <c r="D42" s="186">
        <v>12420</v>
      </c>
      <c r="E42" s="186">
        <v>1716</v>
      </c>
      <c r="F42" s="186">
        <v>914</v>
      </c>
      <c r="G42" s="320">
        <f t="shared" si="3"/>
        <v>2324</v>
      </c>
      <c r="H42" s="320">
        <f t="shared" si="4"/>
        <v>6665</v>
      </c>
      <c r="I42" s="320">
        <f t="shared" si="5"/>
        <v>209</v>
      </c>
      <c r="J42" s="186">
        <v>1796</v>
      </c>
      <c r="K42" s="186">
        <v>4696</v>
      </c>
      <c r="L42" s="186">
        <v>168</v>
      </c>
      <c r="M42" s="186">
        <v>528</v>
      </c>
      <c r="N42" s="186">
        <v>1969</v>
      </c>
      <c r="O42" s="186">
        <v>41</v>
      </c>
      <c r="P42" s="186">
        <v>583</v>
      </c>
    </row>
    <row r="43" spans="1:16" ht="16.5" customHeight="1">
      <c r="A43" s="61" t="s">
        <v>719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6" spans="1:13" ht="16.5" customHeight="1">
      <c r="A46" s="551" t="s">
        <v>781</v>
      </c>
      <c r="B46" s="551"/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</row>
    <row r="47" spans="1:13" ht="16.5" customHeight="1">
      <c r="A47" s="554" t="s">
        <v>780</v>
      </c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</row>
    <row r="48" spans="1:13" ht="16.5" customHeight="1">
      <c r="A48" s="554" t="s">
        <v>779</v>
      </c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</row>
    <row r="49" spans="1:13" ht="16.5" customHeight="1" thickBot="1">
      <c r="A49" s="61"/>
      <c r="B49" s="306"/>
      <c r="C49" s="306"/>
      <c r="D49" s="306"/>
      <c r="E49" s="61"/>
      <c r="F49" s="61"/>
      <c r="G49" s="61"/>
      <c r="H49" s="61"/>
      <c r="I49" s="61"/>
      <c r="J49" s="61"/>
      <c r="K49" s="61"/>
      <c r="L49" s="61"/>
      <c r="M49" s="361" t="s">
        <v>725</v>
      </c>
    </row>
    <row r="50" spans="1:13" ht="16.5" customHeight="1">
      <c r="A50" s="304" t="s">
        <v>778</v>
      </c>
      <c r="B50" s="319" t="s">
        <v>729</v>
      </c>
      <c r="C50" s="319" t="s">
        <v>730</v>
      </c>
      <c r="D50" s="319" t="s">
        <v>731</v>
      </c>
      <c r="E50" s="319" t="s">
        <v>732</v>
      </c>
      <c r="F50" s="348" t="s">
        <v>723</v>
      </c>
      <c r="G50" s="348" t="s">
        <v>722</v>
      </c>
      <c r="H50" s="350" t="s">
        <v>733</v>
      </c>
      <c r="I50" s="319" t="s">
        <v>734</v>
      </c>
      <c r="J50" s="319" t="s">
        <v>735</v>
      </c>
      <c r="K50" s="319" t="s">
        <v>736</v>
      </c>
      <c r="L50" s="319" t="s">
        <v>737</v>
      </c>
      <c r="M50" s="319" t="s">
        <v>782</v>
      </c>
    </row>
    <row r="51" spans="1:13" ht="16.5" customHeight="1">
      <c r="A51" s="253" t="s">
        <v>777</v>
      </c>
      <c r="B51" s="347">
        <f>SUM(C51:M51)</f>
        <v>83392</v>
      </c>
      <c r="C51" s="165">
        <v>3574</v>
      </c>
      <c r="D51" s="165">
        <v>3154</v>
      </c>
      <c r="E51" s="165">
        <v>7061</v>
      </c>
      <c r="F51" s="165">
        <v>9283</v>
      </c>
      <c r="G51" s="165">
        <v>6198</v>
      </c>
      <c r="H51" s="165">
        <v>4511</v>
      </c>
      <c r="I51" s="165">
        <v>1994</v>
      </c>
      <c r="J51" s="165">
        <v>16594</v>
      </c>
      <c r="K51" s="165">
        <v>1451</v>
      </c>
      <c r="L51" s="165">
        <v>27783</v>
      </c>
      <c r="M51" s="165">
        <v>1789</v>
      </c>
    </row>
    <row r="52" spans="1:13" ht="16.5" customHeight="1">
      <c r="A52" s="254" t="s">
        <v>95</v>
      </c>
      <c r="B52" s="318">
        <f>SUM(C52:M52)</f>
        <v>75258</v>
      </c>
      <c r="C52" s="167">
        <v>3001</v>
      </c>
      <c r="D52" s="167">
        <v>2782</v>
      </c>
      <c r="E52" s="167">
        <v>6137</v>
      </c>
      <c r="F52" s="167">
        <v>8086</v>
      </c>
      <c r="G52" s="167">
        <v>4925</v>
      </c>
      <c r="H52" s="167">
        <v>3582</v>
      </c>
      <c r="I52" s="167">
        <v>1797</v>
      </c>
      <c r="J52" s="167">
        <v>17093</v>
      </c>
      <c r="K52" s="167">
        <v>1348</v>
      </c>
      <c r="L52" s="167">
        <v>25167</v>
      </c>
      <c r="M52" s="167">
        <v>1340</v>
      </c>
    </row>
    <row r="53" spans="1:13" ht="16.5" customHeight="1">
      <c r="A53" s="254" t="s">
        <v>94</v>
      </c>
      <c r="B53" s="318">
        <f>SUM(C53:M53)</f>
        <v>74404</v>
      </c>
      <c r="C53" s="167">
        <v>2978</v>
      </c>
      <c r="D53" s="167">
        <v>2744</v>
      </c>
      <c r="E53" s="167">
        <v>6743</v>
      </c>
      <c r="F53" s="167">
        <v>9202</v>
      </c>
      <c r="G53" s="167">
        <v>5607</v>
      </c>
      <c r="H53" s="167">
        <v>4600</v>
      </c>
      <c r="I53" s="167">
        <v>2098</v>
      </c>
      <c r="J53" s="167">
        <v>15758</v>
      </c>
      <c r="K53" s="167">
        <v>1374</v>
      </c>
      <c r="L53" s="167">
        <v>21629</v>
      </c>
      <c r="M53" s="167">
        <v>1671</v>
      </c>
    </row>
    <row r="54" spans="1:13" ht="16.5" customHeight="1">
      <c r="A54" s="254" t="s">
        <v>720</v>
      </c>
      <c r="B54" s="318">
        <f>SUM(C54:M54)</f>
        <v>76890</v>
      </c>
      <c r="C54" s="167">
        <v>2907</v>
      </c>
      <c r="D54" s="167">
        <v>2777</v>
      </c>
      <c r="E54" s="167">
        <v>6976</v>
      </c>
      <c r="F54" s="167">
        <v>9110</v>
      </c>
      <c r="G54" s="167">
        <v>5717</v>
      </c>
      <c r="H54" s="167">
        <v>5140</v>
      </c>
      <c r="I54" s="167">
        <v>2226</v>
      </c>
      <c r="J54" s="167">
        <v>16475</v>
      </c>
      <c r="K54" s="167">
        <v>1330</v>
      </c>
      <c r="L54" s="167">
        <v>22632</v>
      </c>
      <c r="M54" s="167">
        <v>1600</v>
      </c>
    </row>
    <row r="55" spans="1:13" ht="16.5" customHeight="1">
      <c r="A55" s="256" t="s">
        <v>776</v>
      </c>
      <c r="B55" s="356">
        <f aca="true" t="shared" si="6" ref="B55:M55">SUM(B57:B68)</f>
        <v>79091</v>
      </c>
      <c r="C55" s="138">
        <f t="shared" si="6"/>
        <v>3453</v>
      </c>
      <c r="D55" s="138">
        <f t="shared" si="6"/>
        <v>2912</v>
      </c>
      <c r="E55" s="138">
        <f t="shared" si="6"/>
        <v>7289</v>
      </c>
      <c r="F55" s="138">
        <f t="shared" si="6"/>
        <v>10285</v>
      </c>
      <c r="G55" s="138">
        <f t="shared" si="6"/>
        <v>6256</v>
      </c>
      <c r="H55" s="138">
        <f t="shared" si="6"/>
        <v>5844</v>
      </c>
      <c r="I55" s="138">
        <f t="shared" si="6"/>
        <v>2385</v>
      </c>
      <c r="J55" s="138">
        <f t="shared" si="6"/>
        <v>16705</v>
      </c>
      <c r="K55" s="138">
        <f t="shared" si="6"/>
        <v>1337</v>
      </c>
      <c r="L55" s="138">
        <f t="shared" si="6"/>
        <v>20831</v>
      </c>
      <c r="M55" s="138">
        <f t="shared" si="6"/>
        <v>1794</v>
      </c>
    </row>
    <row r="56" spans="1:13" ht="16.5" customHeight="1">
      <c r="A56" s="315"/>
      <c r="B56" s="167"/>
      <c r="C56" s="167"/>
      <c r="D56" s="50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1:13" ht="16.5" customHeight="1">
      <c r="A57" s="315" t="s">
        <v>750</v>
      </c>
      <c r="B57" s="318">
        <f aca="true" t="shared" si="7" ref="B57:B68">SUM(C57:M57)</f>
        <v>3955</v>
      </c>
      <c r="C57" s="167">
        <v>175</v>
      </c>
      <c r="D57" s="50">
        <v>145</v>
      </c>
      <c r="E57" s="167">
        <v>379</v>
      </c>
      <c r="F57" s="167">
        <v>429</v>
      </c>
      <c r="G57" s="167">
        <v>310</v>
      </c>
      <c r="H57" s="167">
        <v>331</v>
      </c>
      <c r="I57" s="167">
        <v>133</v>
      </c>
      <c r="J57" s="167">
        <v>768</v>
      </c>
      <c r="K57" s="167">
        <v>69</v>
      </c>
      <c r="L57" s="167">
        <v>1133</v>
      </c>
      <c r="M57" s="167">
        <v>83</v>
      </c>
    </row>
    <row r="58" spans="1:13" ht="16.5" customHeight="1">
      <c r="A58" s="354" t="s">
        <v>775</v>
      </c>
      <c r="B58" s="318">
        <f t="shared" si="7"/>
        <v>7006</v>
      </c>
      <c r="C58" s="167">
        <v>299</v>
      </c>
      <c r="D58" s="50">
        <v>279</v>
      </c>
      <c r="E58" s="167">
        <v>598</v>
      </c>
      <c r="F58" s="167">
        <v>896</v>
      </c>
      <c r="G58" s="167">
        <v>622</v>
      </c>
      <c r="H58" s="167">
        <v>447</v>
      </c>
      <c r="I58" s="167">
        <v>257</v>
      </c>
      <c r="J58" s="167">
        <v>1343</v>
      </c>
      <c r="K58" s="167">
        <v>94</v>
      </c>
      <c r="L58" s="167">
        <v>2028</v>
      </c>
      <c r="M58" s="167">
        <v>143</v>
      </c>
    </row>
    <row r="59" spans="1:13" ht="16.5" customHeight="1">
      <c r="A59" s="354" t="s">
        <v>774</v>
      </c>
      <c r="B59" s="318">
        <f t="shared" si="7"/>
        <v>6886</v>
      </c>
      <c r="C59" s="167">
        <v>297</v>
      </c>
      <c r="D59" s="50">
        <v>256</v>
      </c>
      <c r="E59" s="167">
        <v>584</v>
      </c>
      <c r="F59" s="167">
        <v>947</v>
      </c>
      <c r="G59" s="167">
        <v>613</v>
      </c>
      <c r="H59" s="167">
        <v>558</v>
      </c>
      <c r="I59" s="167">
        <v>261</v>
      </c>
      <c r="J59" s="167">
        <v>1344</v>
      </c>
      <c r="K59" s="167">
        <v>99</v>
      </c>
      <c r="L59" s="167">
        <v>1781</v>
      </c>
      <c r="M59" s="167">
        <v>146</v>
      </c>
    </row>
    <row r="60" spans="1:13" ht="16.5" customHeight="1">
      <c r="A60" s="354" t="s">
        <v>747</v>
      </c>
      <c r="B60" s="318">
        <f t="shared" si="7"/>
        <v>8150</v>
      </c>
      <c r="C60" s="167">
        <v>343</v>
      </c>
      <c r="D60" s="50">
        <v>317</v>
      </c>
      <c r="E60" s="167">
        <v>687</v>
      </c>
      <c r="F60" s="167">
        <v>1039</v>
      </c>
      <c r="G60" s="167">
        <v>814</v>
      </c>
      <c r="H60" s="167">
        <v>569</v>
      </c>
      <c r="I60" s="167">
        <v>253</v>
      </c>
      <c r="J60" s="167">
        <v>1647</v>
      </c>
      <c r="K60" s="167">
        <v>143</v>
      </c>
      <c r="L60" s="167">
        <v>2181</v>
      </c>
      <c r="M60" s="167">
        <v>157</v>
      </c>
    </row>
    <row r="61" spans="1:13" ht="16.5" customHeight="1">
      <c r="A61" s="354" t="s">
        <v>746</v>
      </c>
      <c r="B61" s="318">
        <f t="shared" si="7"/>
        <v>8535</v>
      </c>
      <c r="C61" s="167">
        <v>339</v>
      </c>
      <c r="D61" s="50">
        <v>321</v>
      </c>
      <c r="E61" s="167">
        <v>768</v>
      </c>
      <c r="F61" s="167">
        <v>965</v>
      </c>
      <c r="G61" s="167">
        <v>832</v>
      </c>
      <c r="H61" s="167">
        <v>552</v>
      </c>
      <c r="I61" s="167">
        <v>222</v>
      </c>
      <c r="J61" s="167">
        <v>1864</v>
      </c>
      <c r="K61" s="167">
        <v>158</v>
      </c>
      <c r="L61" s="167">
        <v>2303</v>
      </c>
      <c r="M61" s="167">
        <v>211</v>
      </c>
    </row>
    <row r="62" spans="1:13" ht="16.5" customHeight="1">
      <c r="A62" s="354" t="s">
        <v>745</v>
      </c>
      <c r="B62" s="318">
        <f t="shared" si="7"/>
        <v>3724</v>
      </c>
      <c r="C62" s="167">
        <v>172</v>
      </c>
      <c r="D62" s="50">
        <v>182</v>
      </c>
      <c r="E62" s="167">
        <v>393</v>
      </c>
      <c r="F62" s="167">
        <v>504</v>
      </c>
      <c r="G62" s="167">
        <v>267</v>
      </c>
      <c r="H62" s="167">
        <v>254</v>
      </c>
      <c r="I62" s="167">
        <v>93</v>
      </c>
      <c r="J62" s="167">
        <v>714</v>
      </c>
      <c r="K62" s="167">
        <v>52</v>
      </c>
      <c r="L62" s="167">
        <v>1000</v>
      </c>
      <c r="M62" s="167">
        <v>93</v>
      </c>
    </row>
    <row r="63" spans="1:13" ht="16.5" customHeight="1">
      <c r="A63" s="354" t="s">
        <v>744</v>
      </c>
      <c r="B63" s="318">
        <f t="shared" si="7"/>
        <v>8471</v>
      </c>
      <c r="C63" s="167">
        <v>343</v>
      </c>
      <c r="D63" s="50">
        <v>264</v>
      </c>
      <c r="E63" s="167">
        <v>718</v>
      </c>
      <c r="F63" s="167">
        <v>1260</v>
      </c>
      <c r="G63" s="167">
        <v>614</v>
      </c>
      <c r="H63" s="167">
        <v>685</v>
      </c>
      <c r="I63" s="167">
        <v>279</v>
      </c>
      <c r="J63" s="167">
        <v>1771</v>
      </c>
      <c r="K63" s="167">
        <v>139</v>
      </c>
      <c r="L63" s="167">
        <v>2173</v>
      </c>
      <c r="M63" s="167">
        <v>225</v>
      </c>
    </row>
    <row r="64" spans="1:13" ht="16.5" customHeight="1">
      <c r="A64" s="354" t="s">
        <v>743</v>
      </c>
      <c r="B64" s="318">
        <f t="shared" si="7"/>
        <v>6307</v>
      </c>
      <c r="C64" s="167">
        <v>250</v>
      </c>
      <c r="D64" s="50">
        <v>216</v>
      </c>
      <c r="E64" s="167">
        <v>570</v>
      </c>
      <c r="F64" s="167">
        <v>923</v>
      </c>
      <c r="G64" s="167">
        <v>429</v>
      </c>
      <c r="H64" s="167">
        <v>523</v>
      </c>
      <c r="I64" s="167">
        <v>177</v>
      </c>
      <c r="J64" s="167">
        <v>1373</v>
      </c>
      <c r="K64" s="167">
        <v>105</v>
      </c>
      <c r="L64" s="167">
        <v>1584</v>
      </c>
      <c r="M64" s="167">
        <v>157</v>
      </c>
    </row>
    <row r="65" spans="1:13" ht="16.5" customHeight="1">
      <c r="A65" s="354" t="s">
        <v>742</v>
      </c>
      <c r="B65" s="318">
        <f t="shared" si="7"/>
        <v>5792</v>
      </c>
      <c r="C65" s="167">
        <v>286</v>
      </c>
      <c r="D65" s="50">
        <v>197</v>
      </c>
      <c r="E65" s="167">
        <v>566</v>
      </c>
      <c r="F65" s="167">
        <v>780</v>
      </c>
      <c r="G65" s="167">
        <v>374</v>
      </c>
      <c r="H65" s="167">
        <v>440</v>
      </c>
      <c r="I65" s="167">
        <v>156</v>
      </c>
      <c r="J65" s="167">
        <v>1231</v>
      </c>
      <c r="K65" s="167">
        <v>98</v>
      </c>
      <c r="L65" s="167">
        <v>1540</v>
      </c>
      <c r="M65" s="167">
        <v>124</v>
      </c>
    </row>
    <row r="66" spans="1:13" ht="16.5" customHeight="1">
      <c r="A66" s="354" t="s">
        <v>773</v>
      </c>
      <c r="B66" s="318">
        <f t="shared" si="7"/>
        <v>7001</v>
      </c>
      <c r="C66" s="167">
        <v>331</v>
      </c>
      <c r="D66" s="50">
        <v>235</v>
      </c>
      <c r="E66" s="167">
        <v>604</v>
      </c>
      <c r="F66" s="167">
        <v>1001</v>
      </c>
      <c r="G66" s="167">
        <v>501</v>
      </c>
      <c r="H66" s="167">
        <v>521</v>
      </c>
      <c r="I66" s="167">
        <v>215</v>
      </c>
      <c r="J66" s="167">
        <v>1613</v>
      </c>
      <c r="K66" s="167">
        <v>109</v>
      </c>
      <c r="L66" s="167">
        <v>1689</v>
      </c>
      <c r="M66" s="167">
        <v>182</v>
      </c>
    </row>
    <row r="67" spans="1:13" ht="16.5" customHeight="1">
      <c r="A67" s="354" t="s">
        <v>740</v>
      </c>
      <c r="B67" s="318">
        <f t="shared" si="7"/>
        <v>6599</v>
      </c>
      <c r="C67" s="167">
        <v>287</v>
      </c>
      <c r="D67" s="50">
        <v>286</v>
      </c>
      <c r="E67" s="167">
        <v>724</v>
      </c>
      <c r="F67" s="167">
        <v>842</v>
      </c>
      <c r="G67" s="167">
        <v>425</v>
      </c>
      <c r="H67" s="167">
        <v>501</v>
      </c>
      <c r="I67" s="167">
        <v>171</v>
      </c>
      <c r="J67" s="167">
        <v>1489</v>
      </c>
      <c r="K67" s="167">
        <v>132</v>
      </c>
      <c r="L67" s="167">
        <v>1597</v>
      </c>
      <c r="M67" s="167">
        <v>145</v>
      </c>
    </row>
    <row r="68" spans="1:13" ht="16.5" customHeight="1">
      <c r="A68" s="353" t="s">
        <v>772</v>
      </c>
      <c r="B68" s="352">
        <f t="shared" si="7"/>
        <v>6665</v>
      </c>
      <c r="C68" s="186">
        <v>331</v>
      </c>
      <c r="D68" s="43">
        <v>214</v>
      </c>
      <c r="E68" s="186">
        <v>698</v>
      </c>
      <c r="F68" s="186">
        <v>699</v>
      </c>
      <c r="G68" s="186">
        <v>455</v>
      </c>
      <c r="H68" s="186">
        <v>463</v>
      </c>
      <c r="I68" s="186">
        <v>168</v>
      </c>
      <c r="J68" s="186">
        <v>1548</v>
      </c>
      <c r="K68" s="186">
        <v>139</v>
      </c>
      <c r="L68" s="186">
        <v>1822</v>
      </c>
      <c r="M68" s="186">
        <v>128</v>
      </c>
    </row>
    <row r="69" spans="1:13" ht="16.5" customHeight="1">
      <c r="A69" s="61" t="s">
        <v>719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</sheetData>
  <sheetProtection/>
  <mergeCells count="30">
    <mergeCell ref="A3:M3"/>
    <mergeCell ref="A4:M4"/>
    <mergeCell ref="A5:M5"/>
    <mergeCell ref="O22:O23"/>
    <mergeCell ref="G22:G23"/>
    <mergeCell ref="H22:H23"/>
    <mergeCell ref="J22:J23"/>
    <mergeCell ref="N22:N23"/>
    <mergeCell ref="B20:B23"/>
    <mergeCell ref="C22:C23"/>
    <mergeCell ref="P20:P23"/>
    <mergeCell ref="A16:P16"/>
    <mergeCell ref="A17:P17"/>
    <mergeCell ref="A18:P18"/>
    <mergeCell ref="J21:L21"/>
    <mergeCell ref="M21:O21"/>
    <mergeCell ref="C20:F21"/>
    <mergeCell ref="G21:I21"/>
    <mergeCell ref="G20:O20"/>
    <mergeCell ref="A20:A23"/>
    <mergeCell ref="A46:M46"/>
    <mergeCell ref="A47:M47"/>
    <mergeCell ref="A48:M48"/>
    <mergeCell ref="D22:D23"/>
    <mergeCell ref="K22:K23"/>
    <mergeCell ref="M22:M23"/>
    <mergeCell ref="E22:E23"/>
    <mergeCell ref="F22:F23"/>
    <mergeCell ref="I22:I23"/>
    <mergeCell ref="L22:L23"/>
  </mergeCells>
  <printOptions horizontalCentered="1" verticalCentered="1"/>
  <pageMargins left="0.31496062992125984" right="0.31496062992125984" top="0.35433070866141736" bottom="0.15748031496062992" header="0" footer="0"/>
  <pageSetup horizontalDpi="600" verticalDpi="600" orientation="landscape" paperSize="8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N1">
      <selection activeCell="V1" sqref="V1"/>
    </sheetView>
  </sheetViews>
  <sheetFormatPr defaultColWidth="8.796875" defaultRowHeight="18.75" customHeight="1"/>
  <cols>
    <col min="1" max="1" width="22.5" style="0" customWidth="1"/>
    <col min="2" max="2" width="10.59765625" style="0" customWidth="1"/>
    <col min="3" max="3" width="13.09765625" style="0" customWidth="1"/>
    <col min="4" max="6" width="10.59765625" style="0" customWidth="1"/>
    <col min="7" max="7" width="14.3984375" style="0" customWidth="1"/>
    <col min="8" max="10" width="10.59765625" style="0" customWidth="1"/>
    <col min="11" max="11" width="3.09765625" style="0" customWidth="1"/>
    <col min="12" max="16384" width="10.59765625" style="0" customWidth="1"/>
  </cols>
  <sheetData>
    <row r="1" spans="1:22" ht="18.75" customHeight="1">
      <c r="A1" s="39" t="s">
        <v>785</v>
      </c>
      <c r="V1" s="102" t="s">
        <v>856</v>
      </c>
    </row>
    <row r="3" spans="1:22" ht="18.75" customHeight="1">
      <c r="A3" s="476" t="s">
        <v>797</v>
      </c>
      <c r="B3" s="476"/>
      <c r="C3" s="476"/>
      <c r="D3" s="476"/>
      <c r="E3" s="476"/>
      <c r="F3" s="476"/>
      <c r="K3" s="383" t="s">
        <v>855</v>
      </c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</row>
    <row r="4" spans="1:22" ht="18.75" customHeight="1" thickBot="1">
      <c r="A4" s="384" t="s">
        <v>796</v>
      </c>
      <c r="B4" s="384"/>
      <c r="C4" s="384"/>
      <c r="D4" s="384"/>
      <c r="E4" s="384"/>
      <c r="F4" s="384"/>
      <c r="K4" s="1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49" t="s">
        <v>854</v>
      </c>
    </row>
    <row r="5" spans="1:22" ht="18.75" customHeight="1" thickBot="1">
      <c r="A5" s="1"/>
      <c r="B5" s="1"/>
      <c r="C5" s="1"/>
      <c r="D5" s="1"/>
      <c r="E5" s="1"/>
      <c r="F5" s="1"/>
      <c r="K5" s="419" t="s">
        <v>853</v>
      </c>
      <c r="L5" s="456"/>
      <c r="M5" s="400" t="s">
        <v>852</v>
      </c>
      <c r="N5" s="402"/>
      <c r="O5" s="400" t="s">
        <v>851</v>
      </c>
      <c r="P5" s="402"/>
      <c r="Q5" s="400" t="s">
        <v>850</v>
      </c>
      <c r="R5" s="402"/>
      <c r="S5" s="400" t="s">
        <v>849</v>
      </c>
      <c r="T5" s="402"/>
      <c r="U5" s="400" t="s">
        <v>848</v>
      </c>
      <c r="V5" s="401"/>
    </row>
    <row r="6" spans="1:22" ht="18.75" customHeight="1">
      <c r="A6" s="686" t="s">
        <v>795</v>
      </c>
      <c r="B6" s="377" t="s">
        <v>721</v>
      </c>
      <c r="C6" s="377" t="s">
        <v>794</v>
      </c>
      <c r="D6" s="377" t="s">
        <v>793</v>
      </c>
      <c r="E6" s="377" t="s">
        <v>792</v>
      </c>
      <c r="F6" s="403" t="s">
        <v>791</v>
      </c>
      <c r="K6" s="457"/>
      <c r="L6" s="458"/>
      <c r="M6" s="81" t="s">
        <v>199</v>
      </c>
      <c r="N6" s="81" t="s">
        <v>847</v>
      </c>
      <c r="O6" s="81" t="s">
        <v>199</v>
      </c>
      <c r="P6" s="81" t="s">
        <v>847</v>
      </c>
      <c r="Q6" s="81" t="s">
        <v>199</v>
      </c>
      <c r="R6" s="81" t="s">
        <v>847</v>
      </c>
      <c r="S6" s="81" t="s">
        <v>199</v>
      </c>
      <c r="T6" s="81" t="s">
        <v>847</v>
      </c>
      <c r="U6" s="81" t="s">
        <v>199</v>
      </c>
      <c r="V6" s="80" t="s">
        <v>847</v>
      </c>
    </row>
    <row r="7" spans="1:22" ht="18.75" customHeight="1">
      <c r="A7" s="44" t="s">
        <v>790</v>
      </c>
      <c r="B7" s="374"/>
      <c r="C7" s="374"/>
      <c r="D7" s="374"/>
      <c r="E7" s="374"/>
      <c r="F7" s="397"/>
      <c r="K7" s="709" t="s">
        <v>846</v>
      </c>
      <c r="L7" s="520"/>
      <c r="M7" s="702">
        <v>150</v>
      </c>
      <c r="N7" s="164">
        <v>19555</v>
      </c>
      <c r="O7" s="164">
        <v>463</v>
      </c>
      <c r="P7" s="164">
        <v>29580</v>
      </c>
      <c r="Q7" s="164">
        <v>264</v>
      </c>
      <c r="R7" s="164">
        <v>48244</v>
      </c>
      <c r="S7" s="164">
        <v>614</v>
      </c>
      <c r="T7" s="164">
        <v>52228</v>
      </c>
      <c r="U7" s="164">
        <v>143</v>
      </c>
      <c r="V7" s="164">
        <v>23201</v>
      </c>
    </row>
    <row r="8" spans="1:22" ht="18.75" customHeight="1">
      <c r="A8" s="691" t="s">
        <v>789</v>
      </c>
      <c r="B8" s="685">
        <v>39</v>
      </c>
      <c r="C8" s="99">
        <v>40</v>
      </c>
      <c r="D8" s="99">
        <v>40</v>
      </c>
      <c r="E8" s="99">
        <v>41</v>
      </c>
      <c r="F8" s="99">
        <v>41</v>
      </c>
      <c r="K8" s="519" t="s">
        <v>60</v>
      </c>
      <c r="L8" s="441"/>
      <c r="M8" s="684">
        <v>208</v>
      </c>
      <c r="N8" s="57">
        <v>23704</v>
      </c>
      <c r="O8" s="57">
        <v>315</v>
      </c>
      <c r="P8" s="57">
        <v>24764</v>
      </c>
      <c r="Q8" s="57">
        <v>294</v>
      </c>
      <c r="R8" s="57">
        <v>55532</v>
      </c>
      <c r="S8" s="57">
        <v>645</v>
      </c>
      <c r="T8" s="57">
        <v>46721</v>
      </c>
      <c r="U8" s="57">
        <v>157</v>
      </c>
      <c r="V8" s="57">
        <v>22654</v>
      </c>
    </row>
    <row r="9" spans="1:22" ht="18.75" customHeight="1">
      <c r="A9" s="16" t="s">
        <v>788</v>
      </c>
      <c r="B9" s="684">
        <v>2161694</v>
      </c>
      <c r="C9" s="57">
        <v>2429383</v>
      </c>
      <c r="D9" s="57">
        <v>2601214</v>
      </c>
      <c r="E9" s="57">
        <v>2791562</v>
      </c>
      <c r="F9" s="57">
        <v>2907141</v>
      </c>
      <c r="K9" s="519" t="s">
        <v>59</v>
      </c>
      <c r="L9" s="441"/>
      <c r="M9" s="684">
        <v>210</v>
      </c>
      <c r="N9" s="57">
        <v>24604</v>
      </c>
      <c r="O9" s="57">
        <v>400</v>
      </c>
      <c r="P9" s="57">
        <v>36576</v>
      </c>
      <c r="Q9" s="57">
        <v>264</v>
      </c>
      <c r="R9" s="57">
        <v>56826</v>
      </c>
      <c r="S9" s="57">
        <v>691</v>
      </c>
      <c r="T9" s="57">
        <v>61032</v>
      </c>
      <c r="U9" s="57">
        <v>189</v>
      </c>
      <c r="V9" s="57">
        <v>36251</v>
      </c>
    </row>
    <row r="10" spans="1:22" ht="18.75" customHeight="1">
      <c r="A10" s="683" t="s">
        <v>787</v>
      </c>
      <c r="B10" s="244">
        <v>114</v>
      </c>
      <c r="C10" s="44">
        <v>146</v>
      </c>
      <c r="D10" s="44">
        <v>146</v>
      </c>
      <c r="E10" s="44">
        <v>154</v>
      </c>
      <c r="F10" s="44">
        <v>153</v>
      </c>
      <c r="K10" s="519" t="s">
        <v>58</v>
      </c>
      <c r="L10" s="441"/>
      <c r="M10" s="684">
        <v>259</v>
      </c>
      <c r="N10" s="57">
        <v>21052</v>
      </c>
      <c r="O10" s="57">
        <v>542</v>
      </c>
      <c r="P10" s="57">
        <v>33783</v>
      </c>
      <c r="Q10" s="57">
        <v>302</v>
      </c>
      <c r="R10" s="57">
        <v>58903</v>
      </c>
      <c r="S10" s="57">
        <v>613</v>
      </c>
      <c r="T10" s="57">
        <v>62058</v>
      </c>
      <c r="U10" s="57">
        <v>147</v>
      </c>
      <c r="V10" s="57">
        <v>31535</v>
      </c>
    </row>
    <row r="11" spans="1:22" ht="18.75" customHeight="1">
      <c r="A11" s="29" t="s">
        <v>786</v>
      </c>
      <c r="B11" s="29"/>
      <c r="C11" s="29"/>
      <c r="D11" s="29"/>
      <c r="E11" s="29"/>
      <c r="F11" s="29"/>
      <c r="K11" s="421" t="s">
        <v>57</v>
      </c>
      <c r="L11" s="422"/>
      <c r="M11" s="106">
        <f>SUM(M13:M22,M24,M29,M38,M44,M49,M56,M61)</f>
        <v>286</v>
      </c>
      <c r="N11" s="106">
        <f>SUM(N13:N22,N24,N29,N38,N44,N49,N56,N61)</f>
        <v>26197</v>
      </c>
      <c r="O11" s="106">
        <f>SUM(O13:O22,O24,O29,O38,O44,O49,O56,O61)</f>
        <v>583</v>
      </c>
      <c r="P11" s="106">
        <f>SUM(P13:P22,P24,P29,P38,P44,P49,P56,P61)</f>
        <v>23391</v>
      </c>
      <c r="Q11" s="106">
        <f>SUM(Q13:Q22,Q24,Q29,Q38,Q44,Q49,Q56,Q61)</f>
        <v>253</v>
      </c>
      <c r="R11" s="106">
        <f>SUM(R13:R22,R24,R29,R38,R44,R49,R56,R61)</f>
        <v>67414</v>
      </c>
      <c r="S11" s="106">
        <f>SUM(S13:S22,S24,S29,S38,S44,S49,S56,S61)</f>
        <v>822</v>
      </c>
      <c r="T11" s="106">
        <f>SUM(T13:T22,T24,T29,T38,T44,T49,T56,T61)</f>
        <v>50022</v>
      </c>
      <c r="U11" s="106">
        <f>SUM(U13:U22,U24,U29,U38,U44,U49,U56,U61)</f>
        <v>285</v>
      </c>
      <c r="V11" s="106">
        <f>SUM(V13:V22,V24,V29,V38,V44,V49,V56,V61)</f>
        <v>17275</v>
      </c>
    </row>
    <row r="12" spans="11:22" ht="18.75" customHeight="1">
      <c r="K12" s="132"/>
      <c r="L12" s="136"/>
      <c r="M12" s="34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1:22" ht="18.75" customHeight="1">
      <c r="K13" s="411" t="s">
        <v>186</v>
      </c>
      <c r="L13" s="449"/>
      <c r="M13" s="134">
        <v>3</v>
      </c>
      <c r="N13" s="106">
        <v>106</v>
      </c>
      <c r="O13" s="106">
        <v>61</v>
      </c>
      <c r="P13" s="106">
        <v>5711</v>
      </c>
      <c r="Q13" s="106">
        <v>114</v>
      </c>
      <c r="R13" s="106">
        <v>51353</v>
      </c>
      <c r="S13" s="106">
        <v>12</v>
      </c>
      <c r="T13" s="106">
        <v>2408</v>
      </c>
      <c r="U13" s="106">
        <v>3</v>
      </c>
      <c r="V13" s="106">
        <v>4037</v>
      </c>
    </row>
    <row r="14" spans="1:22" ht="18.75" customHeight="1">
      <c r="A14" s="383" t="s">
        <v>821</v>
      </c>
      <c r="B14" s="383"/>
      <c r="C14" s="383"/>
      <c r="D14" s="383"/>
      <c r="E14" s="383"/>
      <c r="F14" s="383"/>
      <c r="G14" s="383"/>
      <c r="K14" s="411" t="s">
        <v>54</v>
      </c>
      <c r="L14" s="412"/>
      <c r="M14" s="325">
        <v>6</v>
      </c>
      <c r="N14" s="35">
        <v>726</v>
      </c>
      <c r="O14" s="106">
        <v>13</v>
      </c>
      <c r="P14" s="106">
        <v>193</v>
      </c>
      <c r="Q14" s="35">
        <v>1</v>
      </c>
      <c r="R14" s="35">
        <v>29</v>
      </c>
      <c r="S14" s="106">
        <v>10</v>
      </c>
      <c r="T14" s="106">
        <v>473</v>
      </c>
      <c r="U14" s="106">
        <v>8</v>
      </c>
      <c r="V14" s="106">
        <v>381</v>
      </c>
    </row>
    <row r="15" spans="1:22" ht="18.75" customHeight="1" thickBot="1">
      <c r="A15" s="29"/>
      <c r="B15" s="29"/>
      <c r="C15" s="29"/>
      <c r="D15" s="29"/>
      <c r="E15" s="29"/>
      <c r="F15" s="29"/>
      <c r="G15" s="29"/>
      <c r="K15" s="411" t="s">
        <v>185</v>
      </c>
      <c r="L15" s="412"/>
      <c r="M15" s="134">
        <v>10</v>
      </c>
      <c r="N15" s="106">
        <v>400</v>
      </c>
      <c r="O15" s="106">
        <v>14</v>
      </c>
      <c r="P15" s="106">
        <v>559</v>
      </c>
      <c r="Q15" s="106">
        <v>3</v>
      </c>
      <c r="R15" s="106">
        <v>360</v>
      </c>
      <c r="S15" s="106">
        <v>34</v>
      </c>
      <c r="T15" s="106">
        <v>1265</v>
      </c>
      <c r="U15" s="106">
        <v>6</v>
      </c>
      <c r="V15" s="106">
        <v>223</v>
      </c>
    </row>
    <row r="16" spans="1:22" ht="18.75" customHeight="1">
      <c r="A16" s="690"/>
      <c r="B16" s="689" t="s">
        <v>724</v>
      </c>
      <c r="C16" s="377" t="s">
        <v>820</v>
      </c>
      <c r="D16" s="377" t="s">
        <v>819</v>
      </c>
      <c r="E16" s="377" t="s">
        <v>818</v>
      </c>
      <c r="F16" s="377" t="s">
        <v>817</v>
      </c>
      <c r="G16" s="403" t="s">
        <v>816</v>
      </c>
      <c r="K16" s="411" t="s">
        <v>184</v>
      </c>
      <c r="L16" s="412"/>
      <c r="M16" s="134">
        <v>5</v>
      </c>
      <c r="N16" s="106">
        <v>110</v>
      </c>
      <c r="O16" s="35" t="s">
        <v>12</v>
      </c>
      <c r="P16" s="35" t="s">
        <v>12</v>
      </c>
      <c r="Q16" s="35" t="s">
        <v>12</v>
      </c>
      <c r="R16" s="35" t="s">
        <v>12</v>
      </c>
      <c r="S16" s="106">
        <v>146</v>
      </c>
      <c r="T16" s="106">
        <v>160</v>
      </c>
      <c r="U16" s="106">
        <v>108</v>
      </c>
      <c r="V16" s="106">
        <v>172</v>
      </c>
    </row>
    <row r="17" spans="1:22" ht="18.75" customHeight="1">
      <c r="A17" s="44" t="s">
        <v>815</v>
      </c>
      <c r="B17" s="97"/>
      <c r="C17" s="374"/>
      <c r="D17" s="374"/>
      <c r="E17" s="374"/>
      <c r="F17" s="374"/>
      <c r="G17" s="397"/>
      <c r="K17" s="411" t="s">
        <v>183</v>
      </c>
      <c r="L17" s="412"/>
      <c r="M17" s="134">
        <v>24</v>
      </c>
      <c r="N17" s="106">
        <v>6333</v>
      </c>
      <c r="O17" s="106">
        <v>11</v>
      </c>
      <c r="P17" s="106">
        <v>2449</v>
      </c>
      <c r="Q17" s="106">
        <v>6</v>
      </c>
      <c r="R17" s="106">
        <v>205</v>
      </c>
      <c r="S17" s="106">
        <v>14</v>
      </c>
      <c r="T17" s="106">
        <v>19675</v>
      </c>
      <c r="U17" s="106">
        <v>11</v>
      </c>
      <c r="V17" s="106">
        <v>2679</v>
      </c>
    </row>
    <row r="18" spans="1:22" ht="18.75" customHeight="1">
      <c r="A18" s="413" t="s">
        <v>814</v>
      </c>
      <c r="B18" s="414"/>
      <c r="C18" s="685">
        <v>16</v>
      </c>
      <c r="D18" s="99">
        <v>16</v>
      </c>
      <c r="E18" s="99">
        <v>15</v>
      </c>
      <c r="F18" s="99">
        <v>15</v>
      </c>
      <c r="G18" s="99">
        <v>15</v>
      </c>
      <c r="K18" s="411" t="s">
        <v>182</v>
      </c>
      <c r="L18" s="412"/>
      <c r="M18" s="134">
        <v>5</v>
      </c>
      <c r="N18" s="106">
        <v>807</v>
      </c>
      <c r="O18" s="106">
        <v>1</v>
      </c>
      <c r="P18" s="106">
        <v>2370</v>
      </c>
      <c r="Q18" s="106">
        <v>57</v>
      </c>
      <c r="R18" s="106">
        <v>5311</v>
      </c>
      <c r="S18" s="106">
        <v>2</v>
      </c>
      <c r="T18" s="106">
        <v>1014</v>
      </c>
      <c r="U18" s="106">
        <v>1</v>
      </c>
      <c r="V18" s="106">
        <v>946</v>
      </c>
    </row>
    <row r="19" spans="1:22" ht="18.75" customHeight="1">
      <c r="A19" s="423" t="s">
        <v>813</v>
      </c>
      <c r="B19" s="443"/>
      <c r="C19" s="240">
        <v>130</v>
      </c>
      <c r="D19" s="51">
        <v>144</v>
      </c>
      <c r="E19" s="51">
        <v>144</v>
      </c>
      <c r="F19" s="51">
        <v>147</v>
      </c>
      <c r="G19" s="51">
        <v>147</v>
      </c>
      <c r="K19" s="411" t="s">
        <v>181</v>
      </c>
      <c r="L19" s="412"/>
      <c r="M19" s="325">
        <v>11</v>
      </c>
      <c r="N19" s="35">
        <v>686</v>
      </c>
      <c r="O19" s="106">
        <v>82</v>
      </c>
      <c r="P19" s="106">
        <v>1956</v>
      </c>
      <c r="Q19" s="106">
        <v>8</v>
      </c>
      <c r="R19" s="106">
        <v>1113</v>
      </c>
      <c r="S19" s="106">
        <v>79</v>
      </c>
      <c r="T19" s="106">
        <v>2282</v>
      </c>
      <c r="U19" s="106">
        <v>82</v>
      </c>
      <c r="V19" s="106">
        <v>3271</v>
      </c>
    </row>
    <row r="20" spans="1:22" ht="18.75" customHeight="1">
      <c r="A20" s="423" t="s">
        <v>812</v>
      </c>
      <c r="B20" s="443"/>
      <c r="C20" s="240">
        <v>85</v>
      </c>
      <c r="D20" s="51">
        <v>92</v>
      </c>
      <c r="E20" s="51">
        <v>88</v>
      </c>
      <c r="F20" s="51">
        <v>88</v>
      </c>
      <c r="G20" s="51">
        <v>87</v>
      </c>
      <c r="K20" s="411" t="s">
        <v>180</v>
      </c>
      <c r="L20" s="412"/>
      <c r="M20" s="134">
        <v>17</v>
      </c>
      <c r="N20" s="106">
        <v>1183</v>
      </c>
      <c r="O20" s="106">
        <v>3</v>
      </c>
      <c r="P20" s="106">
        <v>93</v>
      </c>
      <c r="Q20" s="106">
        <v>1</v>
      </c>
      <c r="R20" s="106">
        <v>65</v>
      </c>
      <c r="S20" s="106">
        <v>9</v>
      </c>
      <c r="T20" s="106">
        <v>438</v>
      </c>
      <c r="U20" s="106">
        <v>2</v>
      </c>
      <c r="V20" s="106">
        <v>70</v>
      </c>
    </row>
    <row r="21" spans="1:22" ht="18.75" customHeight="1">
      <c r="A21" s="423" t="s">
        <v>811</v>
      </c>
      <c r="B21" s="443"/>
      <c r="C21" s="240">
        <v>15</v>
      </c>
      <c r="D21" s="51">
        <v>9</v>
      </c>
      <c r="E21" s="51">
        <v>16</v>
      </c>
      <c r="F21" s="51">
        <v>16</v>
      </c>
      <c r="G21" s="51">
        <v>17</v>
      </c>
      <c r="K21" s="114"/>
      <c r="L21" s="113"/>
      <c r="M21" s="708"/>
      <c r="N21" s="112"/>
      <c r="O21" s="112"/>
      <c r="P21" s="112"/>
      <c r="Q21" s="112"/>
      <c r="R21" s="112"/>
      <c r="S21" s="112"/>
      <c r="T21" s="112"/>
      <c r="U21" s="112"/>
      <c r="V21" s="112"/>
    </row>
    <row r="22" spans="1:22" ht="18.75" customHeight="1">
      <c r="A22" s="423" t="s">
        <v>810</v>
      </c>
      <c r="B22" s="443"/>
      <c r="C22" s="240">
        <v>102</v>
      </c>
      <c r="D22" s="51">
        <v>103</v>
      </c>
      <c r="E22" s="51">
        <v>102</v>
      </c>
      <c r="F22" s="51">
        <v>102</v>
      </c>
      <c r="G22" s="51">
        <v>100</v>
      </c>
      <c r="K22" s="411" t="s">
        <v>179</v>
      </c>
      <c r="L22" s="412"/>
      <c r="M22" s="106">
        <f>SUM(M23)</f>
        <v>18</v>
      </c>
      <c r="N22" s="106">
        <f>SUM(N23)</f>
        <v>2911</v>
      </c>
      <c r="O22" s="106">
        <f>SUM(O23)</f>
        <v>8</v>
      </c>
      <c r="P22" s="106">
        <f>SUM(P23)</f>
        <v>1265</v>
      </c>
      <c r="Q22" s="106">
        <f>SUM(Q23)</f>
        <v>2</v>
      </c>
      <c r="R22" s="106">
        <f>SUM(R23)</f>
        <v>35</v>
      </c>
      <c r="S22" s="106">
        <f>SUM(S23)</f>
        <v>1</v>
      </c>
      <c r="T22" s="106">
        <f>SUM(T23)</f>
        <v>18</v>
      </c>
      <c r="U22" s="106">
        <f>SUM(U23)</f>
        <v>2</v>
      </c>
      <c r="V22" s="106">
        <f>SUM(V23)</f>
        <v>106</v>
      </c>
    </row>
    <row r="23" spans="1:22" ht="18.75" customHeight="1">
      <c r="A23" s="423" t="s">
        <v>809</v>
      </c>
      <c r="B23" s="443"/>
      <c r="C23" s="240">
        <v>62</v>
      </c>
      <c r="D23" s="51">
        <v>71</v>
      </c>
      <c r="E23" s="51">
        <v>71</v>
      </c>
      <c r="F23" s="51">
        <v>61</v>
      </c>
      <c r="G23" s="51">
        <v>57</v>
      </c>
      <c r="K23" s="109"/>
      <c r="L23" s="17" t="s">
        <v>178</v>
      </c>
      <c r="M23" s="684">
        <v>18</v>
      </c>
      <c r="N23" s="57">
        <v>2911</v>
      </c>
      <c r="O23" s="57">
        <v>8</v>
      </c>
      <c r="P23" s="57">
        <v>1265</v>
      </c>
      <c r="Q23" s="57">
        <v>2</v>
      </c>
      <c r="R23" s="57">
        <v>35</v>
      </c>
      <c r="S23" s="57">
        <v>1</v>
      </c>
      <c r="T23" s="57">
        <v>18</v>
      </c>
      <c r="U23" s="57">
        <v>2</v>
      </c>
      <c r="V23" s="57">
        <v>106</v>
      </c>
    </row>
    <row r="24" spans="1:22" ht="18.75" customHeight="1">
      <c r="A24" s="423" t="s">
        <v>808</v>
      </c>
      <c r="B24" s="443"/>
      <c r="C24" s="240">
        <v>51</v>
      </c>
      <c r="D24" s="51">
        <v>49</v>
      </c>
      <c r="E24" s="51">
        <v>49</v>
      </c>
      <c r="F24" s="51">
        <v>49</v>
      </c>
      <c r="G24" s="51">
        <v>53</v>
      </c>
      <c r="K24" s="411" t="s">
        <v>177</v>
      </c>
      <c r="L24" s="412"/>
      <c r="M24" s="106">
        <f>SUM(M25:M28)</f>
        <v>48</v>
      </c>
      <c r="N24" s="106">
        <f>SUM(N25:N28)</f>
        <v>1907</v>
      </c>
      <c r="O24" s="106">
        <f>SUM(O25:O28)</f>
        <v>18</v>
      </c>
      <c r="P24" s="106">
        <f>SUM(P25:P28)</f>
        <v>2769</v>
      </c>
      <c r="Q24" s="106">
        <f>SUM(Q25:Q28)</f>
        <v>22</v>
      </c>
      <c r="R24" s="106">
        <f>SUM(R25:R28)</f>
        <v>2245</v>
      </c>
      <c r="S24" s="106">
        <f>SUM(S25:S28)</f>
        <v>134</v>
      </c>
      <c r="T24" s="106">
        <f>SUM(T25:T28)</f>
        <v>6052</v>
      </c>
      <c r="U24" s="106">
        <f>SUM(U25:U28)</f>
        <v>14</v>
      </c>
      <c r="V24" s="106">
        <f>SUM(V25:V28)</f>
        <v>2044</v>
      </c>
    </row>
    <row r="25" spans="1:22" ht="18.75" customHeight="1">
      <c r="A25" s="423" t="s">
        <v>807</v>
      </c>
      <c r="B25" s="443"/>
      <c r="C25" s="240">
        <v>24</v>
      </c>
      <c r="D25" s="51">
        <v>24</v>
      </c>
      <c r="E25" s="51">
        <v>26</v>
      </c>
      <c r="F25" s="51">
        <v>26</v>
      </c>
      <c r="G25" s="51">
        <v>27</v>
      </c>
      <c r="K25" s="109"/>
      <c r="L25" s="17" t="s">
        <v>176</v>
      </c>
      <c r="M25" s="684">
        <v>7</v>
      </c>
      <c r="N25" s="57">
        <v>85</v>
      </c>
      <c r="O25" s="57">
        <v>3</v>
      </c>
      <c r="P25" s="57">
        <v>1395</v>
      </c>
      <c r="Q25" s="57">
        <v>10</v>
      </c>
      <c r="R25" s="57">
        <v>1375</v>
      </c>
      <c r="S25" s="57">
        <v>28</v>
      </c>
      <c r="T25" s="57">
        <v>544</v>
      </c>
      <c r="U25" s="706" t="s">
        <v>12</v>
      </c>
      <c r="V25" s="706" t="s">
        <v>12</v>
      </c>
    </row>
    <row r="26" spans="1:22" ht="18.75" customHeight="1">
      <c r="A26" s="423" t="s">
        <v>806</v>
      </c>
      <c r="B26" s="443"/>
      <c r="C26" s="240">
        <v>29</v>
      </c>
      <c r="D26" s="51">
        <v>29</v>
      </c>
      <c r="E26" s="51">
        <v>29</v>
      </c>
      <c r="F26" s="51">
        <v>29</v>
      </c>
      <c r="G26" s="51">
        <v>28</v>
      </c>
      <c r="K26" s="109"/>
      <c r="L26" s="17" t="s">
        <v>175</v>
      </c>
      <c r="M26" s="684">
        <v>14</v>
      </c>
      <c r="N26" s="57">
        <v>230</v>
      </c>
      <c r="O26" s="57">
        <v>2</v>
      </c>
      <c r="P26" s="57">
        <v>469</v>
      </c>
      <c r="Q26" s="57">
        <v>2</v>
      </c>
      <c r="R26" s="57">
        <v>380</v>
      </c>
      <c r="S26" s="57">
        <v>1</v>
      </c>
      <c r="T26" s="57">
        <v>378</v>
      </c>
      <c r="U26" s="57">
        <v>1</v>
      </c>
      <c r="V26" s="57">
        <v>239</v>
      </c>
    </row>
    <row r="27" spans="1:22" ht="18.75" customHeight="1">
      <c r="A27" s="423" t="s">
        <v>805</v>
      </c>
      <c r="B27" s="443"/>
      <c r="C27" s="240">
        <v>56</v>
      </c>
      <c r="D27" s="51">
        <v>71</v>
      </c>
      <c r="E27" s="51">
        <v>71</v>
      </c>
      <c r="F27" s="51">
        <v>71</v>
      </c>
      <c r="G27" s="51">
        <v>82</v>
      </c>
      <c r="K27" s="109"/>
      <c r="L27" s="17" t="s">
        <v>174</v>
      </c>
      <c r="M27" s="684">
        <v>10</v>
      </c>
      <c r="N27" s="57">
        <v>1405</v>
      </c>
      <c r="O27" s="57">
        <v>2</v>
      </c>
      <c r="P27" s="57">
        <v>205</v>
      </c>
      <c r="Q27" s="57">
        <v>6</v>
      </c>
      <c r="R27" s="57">
        <v>179</v>
      </c>
      <c r="S27" s="57">
        <v>84</v>
      </c>
      <c r="T27" s="57">
        <v>2240</v>
      </c>
      <c r="U27" s="57">
        <v>5</v>
      </c>
      <c r="V27" s="57">
        <v>467</v>
      </c>
    </row>
    <row r="28" spans="1:22" ht="18.75" customHeight="1">
      <c r="A28" s="423" t="s">
        <v>804</v>
      </c>
      <c r="B28" s="443"/>
      <c r="C28" s="240">
        <v>1</v>
      </c>
      <c r="D28" s="51">
        <v>1</v>
      </c>
      <c r="E28" s="51">
        <v>1</v>
      </c>
      <c r="F28" s="51">
        <v>1</v>
      </c>
      <c r="G28" s="51">
        <v>1</v>
      </c>
      <c r="K28" s="109"/>
      <c r="L28" s="17" t="s">
        <v>173</v>
      </c>
      <c r="M28" s="684">
        <v>17</v>
      </c>
      <c r="N28" s="57">
        <v>187</v>
      </c>
      <c r="O28" s="57">
        <v>11</v>
      </c>
      <c r="P28" s="57">
        <v>700</v>
      </c>
      <c r="Q28" s="57">
        <v>4</v>
      </c>
      <c r="R28" s="57">
        <v>311</v>
      </c>
      <c r="S28" s="57">
        <v>21</v>
      </c>
      <c r="T28" s="57">
        <v>2890</v>
      </c>
      <c r="U28" s="57">
        <v>8</v>
      </c>
      <c r="V28" s="57">
        <v>1338</v>
      </c>
    </row>
    <row r="29" spans="1:22" ht="18.75" customHeight="1">
      <c r="A29" s="423" t="s">
        <v>803</v>
      </c>
      <c r="B29" s="443"/>
      <c r="C29" s="240">
        <v>1</v>
      </c>
      <c r="D29" s="51">
        <v>1</v>
      </c>
      <c r="E29" s="51">
        <v>1</v>
      </c>
      <c r="F29" s="51">
        <v>1</v>
      </c>
      <c r="G29" s="51">
        <v>1</v>
      </c>
      <c r="K29" s="411" t="s">
        <v>172</v>
      </c>
      <c r="L29" s="412"/>
      <c r="M29" s="106">
        <f>SUM(M30:M37)</f>
        <v>46</v>
      </c>
      <c r="N29" s="106">
        <f>SUM(N30:N37)</f>
        <v>1586</v>
      </c>
      <c r="O29" s="106">
        <f>SUM(O30:O37)</f>
        <v>24</v>
      </c>
      <c r="P29" s="106">
        <f>SUM(P30:P37)</f>
        <v>759</v>
      </c>
      <c r="Q29" s="106">
        <f>SUM(Q30:Q37)</f>
        <v>19</v>
      </c>
      <c r="R29" s="106">
        <f>SUM(R30:R37)</f>
        <v>4411</v>
      </c>
      <c r="S29" s="106">
        <f>SUM(S30:S37)</f>
        <v>82</v>
      </c>
      <c r="T29" s="106">
        <f>SUM(T30:T37)</f>
        <v>5840</v>
      </c>
      <c r="U29" s="106">
        <f>SUM(U30:U37)</f>
        <v>14</v>
      </c>
      <c r="V29" s="106">
        <f>SUM(V30:V37)</f>
        <v>1622</v>
      </c>
    </row>
    <row r="30" spans="1:22" ht="18.75" customHeight="1">
      <c r="A30" s="423" t="s">
        <v>802</v>
      </c>
      <c r="B30" s="443"/>
      <c r="C30" s="240">
        <v>163</v>
      </c>
      <c r="D30" s="51">
        <v>168</v>
      </c>
      <c r="E30" s="51">
        <v>164</v>
      </c>
      <c r="F30" s="51">
        <v>164</v>
      </c>
      <c r="G30" s="51">
        <v>157</v>
      </c>
      <c r="K30" s="109"/>
      <c r="L30" s="17" t="s">
        <v>171</v>
      </c>
      <c r="M30" s="707">
        <v>3</v>
      </c>
      <c r="N30" s="706">
        <v>140</v>
      </c>
      <c r="O30" s="57">
        <v>7</v>
      </c>
      <c r="P30" s="57">
        <v>190</v>
      </c>
      <c r="Q30" s="57">
        <v>2</v>
      </c>
      <c r="R30" s="57">
        <v>174</v>
      </c>
      <c r="S30" s="57">
        <v>33</v>
      </c>
      <c r="T30" s="57">
        <v>2371</v>
      </c>
      <c r="U30" s="57">
        <v>3</v>
      </c>
      <c r="V30" s="57">
        <v>163</v>
      </c>
    </row>
    <row r="31" spans="1:22" ht="18.75" customHeight="1">
      <c r="A31" s="423" t="s">
        <v>801</v>
      </c>
      <c r="B31" s="443"/>
      <c r="C31" s="240">
        <v>23</v>
      </c>
      <c r="D31" s="51">
        <v>24</v>
      </c>
      <c r="E31" s="51">
        <v>24</v>
      </c>
      <c r="F31" s="51">
        <v>24</v>
      </c>
      <c r="G31" s="51">
        <v>24</v>
      </c>
      <c r="K31" s="109"/>
      <c r="L31" s="17" t="s">
        <v>170</v>
      </c>
      <c r="M31" s="707">
        <v>3</v>
      </c>
      <c r="N31" s="706">
        <v>396</v>
      </c>
      <c r="O31" s="57">
        <v>1</v>
      </c>
      <c r="P31" s="57">
        <v>169</v>
      </c>
      <c r="Q31" s="57">
        <v>2</v>
      </c>
      <c r="R31" s="57">
        <v>1561</v>
      </c>
      <c r="S31" s="57">
        <v>4</v>
      </c>
      <c r="T31" s="57">
        <v>1587</v>
      </c>
      <c r="U31" s="57">
        <v>1</v>
      </c>
      <c r="V31" s="57">
        <v>960</v>
      </c>
    </row>
    <row r="32" spans="1:22" ht="18.75" customHeight="1">
      <c r="A32" s="423" t="s">
        <v>800</v>
      </c>
      <c r="B32" s="443"/>
      <c r="C32" s="239">
        <v>10</v>
      </c>
      <c r="D32" s="51">
        <v>12</v>
      </c>
      <c r="E32" s="51">
        <v>13</v>
      </c>
      <c r="F32" s="51">
        <v>12</v>
      </c>
      <c r="G32" s="51">
        <v>12</v>
      </c>
      <c r="K32" s="109"/>
      <c r="L32" s="17" t="s">
        <v>169</v>
      </c>
      <c r="M32" s="684">
        <v>7</v>
      </c>
      <c r="N32" s="57">
        <v>500</v>
      </c>
      <c r="O32" s="57">
        <v>15</v>
      </c>
      <c r="P32" s="57">
        <v>350</v>
      </c>
      <c r="Q32" s="57">
        <v>9</v>
      </c>
      <c r="R32" s="57">
        <v>2510</v>
      </c>
      <c r="S32" s="57">
        <v>5</v>
      </c>
      <c r="T32" s="57">
        <v>384</v>
      </c>
      <c r="U32" s="57">
        <v>1</v>
      </c>
      <c r="V32" s="57">
        <v>208</v>
      </c>
    </row>
    <row r="33" spans="1:22" ht="18.75" customHeight="1">
      <c r="A33" s="688" t="s">
        <v>799</v>
      </c>
      <c r="B33" s="687"/>
      <c r="C33" s="244">
        <v>12</v>
      </c>
      <c r="D33" s="44">
        <v>12</v>
      </c>
      <c r="E33" s="44">
        <v>12</v>
      </c>
      <c r="F33" s="44">
        <v>14</v>
      </c>
      <c r="G33" s="44">
        <v>13</v>
      </c>
      <c r="K33" s="109"/>
      <c r="L33" s="17" t="s">
        <v>168</v>
      </c>
      <c r="M33" s="684">
        <v>2</v>
      </c>
      <c r="N33" s="57">
        <v>56</v>
      </c>
      <c r="O33" s="57">
        <v>1</v>
      </c>
      <c r="P33" s="57">
        <v>50</v>
      </c>
      <c r="Q33" s="57">
        <v>2</v>
      </c>
      <c r="R33" s="57">
        <v>20</v>
      </c>
      <c r="S33" s="57">
        <v>11</v>
      </c>
      <c r="T33" s="57">
        <v>130</v>
      </c>
      <c r="U33" s="57">
        <v>1</v>
      </c>
      <c r="V33" s="57">
        <v>15</v>
      </c>
    </row>
    <row r="34" spans="1:22" ht="18.75" customHeight="1">
      <c r="A34" s="29" t="s">
        <v>798</v>
      </c>
      <c r="B34" s="29"/>
      <c r="C34" s="29"/>
      <c r="D34" s="29"/>
      <c r="E34" s="29"/>
      <c r="F34" s="29"/>
      <c r="G34" s="29"/>
      <c r="K34" s="109"/>
      <c r="L34" s="17" t="s">
        <v>167</v>
      </c>
      <c r="M34" s="684">
        <v>3</v>
      </c>
      <c r="N34" s="57">
        <v>160</v>
      </c>
      <c r="O34" s="706" t="s">
        <v>12</v>
      </c>
      <c r="P34" s="706" t="s">
        <v>12</v>
      </c>
      <c r="Q34" s="706" t="s">
        <v>12</v>
      </c>
      <c r="R34" s="706" t="s">
        <v>12</v>
      </c>
      <c r="S34" s="706">
        <v>13</v>
      </c>
      <c r="T34" s="706">
        <v>758</v>
      </c>
      <c r="U34" s="706">
        <v>2</v>
      </c>
      <c r="V34" s="706">
        <v>220</v>
      </c>
    </row>
    <row r="35" spans="11:22" ht="18.75" customHeight="1">
      <c r="K35" s="109"/>
      <c r="L35" s="17" t="s">
        <v>166</v>
      </c>
      <c r="M35" s="707" t="s">
        <v>23</v>
      </c>
      <c r="N35" s="706" t="s">
        <v>12</v>
      </c>
      <c r="O35" s="706" t="s">
        <v>12</v>
      </c>
      <c r="P35" s="706" t="s">
        <v>12</v>
      </c>
      <c r="Q35" s="706" t="s">
        <v>12</v>
      </c>
      <c r="R35" s="706" t="s">
        <v>12</v>
      </c>
      <c r="S35" s="57">
        <v>7</v>
      </c>
      <c r="T35" s="57">
        <v>210</v>
      </c>
      <c r="U35" s="706" t="s">
        <v>12</v>
      </c>
      <c r="V35" s="706" t="s">
        <v>12</v>
      </c>
    </row>
    <row r="36" spans="11:22" ht="18.75" customHeight="1">
      <c r="K36" s="109"/>
      <c r="L36" s="17" t="s">
        <v>165</v>
      </c>
      <c r="M36" s="707">
        <v>24</v>
      </c>
      <c r="N36" s="706">
        <v>223</v>
      </c>
      <c r="O36" s="706" t="s">
        <v>12</v>
      </c>
      <c r="P36" s="706" t="s">
        <v>12</v>
      </c>
      <c r="Q36" s="706">
        <v>3</v>
      </c>
      <c r="R36" s="706">
        <v>45</v>
      </c>
      <c r="S36" s="57">
        <v>5</v>
      </c>
      <c r="T36" s="57">
        <v>380</v>
      </c>
      <c r="U36" s="706" t="s">
        <v>12</v>
      </c>
      <c r="V36" s="706" t="s">
        <v>12</v>
      </c>
    </row>
    <row r="37" spans="1:22" ht="18.75" customHeight="1">
      <c r="A37" s="383" t="s">
        <v>833</v>
      </c>
      <c r="B37" s="383"/>
      <c r="C37" s="383"/>
      <c r="D37" s="383"/>
      <c r="E37" s="383"/>
      <c r="F37" s="383"/>
      <c r="G37" s="383"/>
      <c r="K37" s="109"/>
      <c r="L37" s="17" t="s">
        <v>164</v>
      </c>
      <c r="M37" s="684">
        <v>4</v>
      </c>
      <c r="N37" s="57">
        <v>111</v>
      </c>
      <c r="O37" s="706" t="s">
        <v>12</v>
      </c>
      <c r="P37" s="706" t="s">
        <v>12</v>
      </c>
      <c r="Q37" s="57">
        <v>1</v>
      </c>
      <c r="R37" s="57">
        <v>101</v>
      </c>
      <c r="S37" s="57">
        <v>4</v>
      </c>
      <c r="T37" s="57">
        <v>20</v>
      </c>
      <c r="U37" s="57">
        <v>6</v>
      </c>
      <c r="V37" s="57">
        <v>56</v>
      </c>
    </row>
    <row r="38" spans="1:22" ht="18.75" customHeight="1" thickBot="1">
      <c r="A38" s="29"/>
      <c r="B38" s="29"/>
      <c r="C38" s="29"/>
      <c r="D38" s="29"/>
      <c r="E38" s="29"/>
      <c r="F38" s="29"/>
      <c r="G38" s="29"/>
      <c r="K38" s="411" t="s">
        <v>163</v>
      </c>
      <c r="L38" s="412"/>
      <c r="M38" s="106">
        <f>SUM(M39:M43)</f>
        <v>8</v>
      </c>
      <c r="N38" s="106">
        <f>SUM(N39:N43)</f>
        <v>394</v>
      </c>
      <c r="O38" s="106">
        <f>SUM(O39:O43)</f>
        <v>239</v>
      </c>
      <c r="P38" s="106">
        <f>SUM(P39:P43)</f>
        <v>2030</v>
      </c>
      <c r="Q38" s="106">
        <f>SUM(Q39:Q43)</f>
        <v>8</v>
      </c>
      <c r="R38" s="106">
        <f>SUM(R39:R43)</f>
        <v>1720</v>
      </c>
      <c r="S38" s="106">
        <f>SUM(S39:S43)</f>
        <v>70</v>
      </c>
      <c r="T38" s="106">
        <f>SUM(T39:T43)</f>
        <v>3429</v>
      </c>
      <c r="U38" s="106">
        <f>SUM(U39:U43)</f>
        <v>4</v>
      </c>
      <c r="V38" s="106">
        <f>SUM(V39:V43)</f>
        <v>583</v>
      </c>
    </row>
    <row r="39" spans="1:22" ht="18.75" customHeight="1">
      <c r="A39" s="405" t="s">
        <v>832</v>
      </c>
      <c r="B39" s="401" t="s">
        <v>831</v>
      </c>
      <c r="C39" s="401"/>
      <c r="D39" s="401"/>
      <c r="E39" s="402"/>
      <c r="F39" s="400" t="s">
        <v>830</v>
      </c>
      <c r="G39" s="401"/>
      <c r="K39" s="109"/>
      <c r="L39" s="17" t="s">
        <v>162</v>
      </c>
      <c r="M39" s="684">
        <v>3</v>
      </c>
      <c r="N39" s="57">
        <v>267</v>
      </c>
      <c r="O39" s="57">
        <v>1</v>
      </c>
      <c r="P39" s="57">
        <v>80</v>
      </c>
      <c r="Q39" s="706">
        <v>1</v>
      </c>
      <c r="R39" s="706">
        <v>1010</v>
      </c>
      <c r="S39" s="57">
        <v>4</v>
      </c>
      <c r="T39" s="57">
        <v>1479</v>
      </c>
      <c r="U39" s="57">
        <v>1</v>
      </c>
      <c r="V39" s="57">
        <v>40</v>
      </c>
    </row>
    <row r="40" spans="1:22" ht="18.75" customHeight="1">
      <c r="A40" s="399"/>
      <c r="B40" s="81" t="s">
        <v>829</v>
      </c>
      <c r="C40" s="81" t="s">
        <v>828</v>
      </c>
      <c r="D40" s="81" t="s">
        <v>827</v>
      </c>
      <c r="E40" s="81" t="s">
        <v>826</v>
      </c>
      <c r="F40" s="698" t="s">
        <v>825</v>
      </c>
      <c r="G40" s="697" t="s">
        <v>824</v>
      </c>
      <c r="K40" s="109"/>
      <c r="L40" s="17" t="s">
        <v>161</v>
      </c>
      <c r="M40" s="707">
        <v>2</v>
      </c>
      <c r="N40" s="706">
        <v>31</v>
      </c>
      <c r="O40" s="706">
        <v>6</v>
      </c>
      <c r="P40" s="706">
        <v>77</v>
      </c>
      <c r="Q40" s="706">
        <v>6</v>
      </c>
      <c r="R40" s="706">
        <v>357</v>
      </c>
      <c r="S40" s="706">
        <v>2</v>
      </c>
      <c r="T40" s="706">
        <v>44</v>
      </c>
      <c r="U40" s="706">
        <v>2</v>
      </c>
      <c r="V40" s="706">
        <v>236</v>
      </c>
    </row>
    <row r="41" spans="1:22" ht="18.75" customHeight="1">
      <c r="A41" s="696" t="s">
        <v>823</v>
      </c>
      <c r="B41" s="695">
        <f>SUM(C41:E41)</f>
        <v>498135</v>
      </c>
      <c r="C41" s="694">
        <v>110728</v>
      </c>
      <c r="D41" s="694">
        <v>379202</v>
      </c>
      <c r="E41" s="694">
        <v>8205</v>
      </c>
      <c r="F41" s="693">
        <v>2.36</v>
      </c>
      <c r="G41" s="692">
        <v>1.26</v>
      </c>
      <c r="K41" s="109"/>
      <c r="L41" s="17" t="s">
        <v>160</v>
      </c>
      <c r="M41" s="684">
        <v>1</v>
      </c>
      <c r="N41" s="57">
        <v>26</v>
      </c>
      <c r="O41" s="57">
        <v>9</v>
      </c>
      <c r="P41" s="57">
        <v>571</v>
      </c>
      <c r="Q41" s="57">
        <v>1</v>
      </c>
      <c r="R41" s="57">
        <v>353</v>
      </c>
      <c r="S41" s="706" t="s">
        <v>12</v>
      </c>
      <c r="T41" s="706" t="s">
        <v>12</v>
      </c>
      <c r="U41" s="706" t="s">
        <v>12</v>
      </c>
      <c r="V41" s="706" t="s">
        <v>12</v>
      </c>
    </row>
    <row r="42" spans="1:22" ht="18.75" customHeight="1">
      <c r="A42" s="29" t="s">
        <v>822</v>
      </c>
      <c r="B42" s="29"/>
      <c r="C42" s="29"/>
      <c r="D42" s="29"/>
      <c r="E42" s="29"/>
      <c r="F42" s="29"/>
      <c r="G42" s="29"/>
      <c r="K42" s="109"/>
      <c r="L42" s="17" t="s">
        <v>159</v>
      </c>
      <c r="M42" s="707" t="s">
        <v>23</v>
      </c>
      <c r="N42" s="706" t="s">
        <v>12</v>
      </c>
      <c r="O42" s="706">
        <v>220</v>
      </c>
      <c r="P42" s="706">
        <v>1198</v>
      </c>
      <c r="Q42" s="706" t="s">
        <v>12</v>
      </c>
      <c r="R42" s="706" t="s">
        <v>12</v>
      </c>
      <c r="S42" s="57">
        <v>61</v>
      </c>
      <c r="T42" s="57">
        <v>1736</v>
      </c>
      <c r="U42" s="706" t="s">
        <v>12</v>
      </c>
      <c r="V42" s="706" t="s">
        <v>12</v>
      </c>
    </row>
    <row r="43" spans="11:22" ht="18.75" customHeight="1">
      <c r="K43" s="109"/>
      <c r="L43" s="17" t="s">
        <v>158</v>
      </c>
      <c r="M43" s="707">
        <v>2</v>
      </c>
      <c r="N43" s="706">
        <v>70</v>
      </c>
      <c r="O43" s="706">
        <v>3</v>
      </c>
      <c r="P43" s="706">
        <v>104</v>
      </c>
      <c r="Q43" s="706" t="s">
        <v>12</v>
      </c>
      <c r="R43" s="706" t="s">
        <v>12</v>
      </c>
      <c r="S43" s="706">
        <v>3</v>
      </c>
      <c r="T43" s="706">
        <v>170</v>
      </c>
      <c r="U43" s="706">
        <v>1</v>
      </c>
      <c r="V43" s="706">
        <v>307</v>
      </c>
    </row>
    <row r="44" spans="11:22" ht="18.75" customHeight="1">
      <c r="K44" s="411" t="s">
        <v>157</v>
      </c>
      <c r="L44" s="412"/>
      <c r="M44" s="106">
        <f>SUM(M45:M48)</f>
        <v>13</v>
      </c>
      <c r="N44" s="106">
        <f>SUM(N45:N48)</f>
        <v>1028</v>
      </c>
      <c r="O44" s="106">
        <f>SUM(O45:O48)</f>
        <v>12</v>
      </c>
      <c r="P44" s="106">
        <f>SUM(P45:P48)</f>
        <v>1897</v>
      </c>
      <c r="Q44" s="35" t="s">
        <v>12</v>
      </c>
      <c r="R44" s="35" t="s">
        <v>12</v>
      </c>
      <c r="S44" s="106">
        <f>SUM(S45:S48)</f>
        <v>22</v>
      </c>
      <c r="T44" s="106">
        <f>SUM(T45:T48)</f>
        <v>3210</v>
      </c>
      <c r="U44" s="106">
        <f>SUM(U45:U48)</f>
        <v>7</v>
      </c>
      <c r="V44" s="106">
        <f>SUM(V45:V48)</f>
        <v>252</v>
      </c>
    </row>
    <row r="45" spans="1:22" ht="18.75" customHeight="1">
      <c r="A45" s="383" t="s">
        <v>837</v>
      </c>
      <c r="B45" s="383"/>
      <c r="C45" s="383"/>
      <c r="D45" s="383"/>
      <c r="E45" s="383"/>
      <c r="F45" s="383"/>
      <c r="G45" s="383"/>
      <c r="K45" s="191"/>
      <c r="L45" s="17" t="s">
        <v>156</v>
      </c>
      <c r="M45" s="707">
        <v>2</v>
      </c>
      <c r="N45" s="706">
        <v>800</v>
      </c>
      <c r="O45" s="706" t="s">
        <v>12</v>
      </c>
      <c r="P45" s="706" t="s">
        <v>12</v>
      </c>
      <c r="Q45" s="706" t="s">
        <v>12</v>
      </c>
      <c r="R45" s="706" t="s">
        <v>12</v>
      </c>
      <c r="S45" s="706" t="s">
        <v>12</v>
      </c>
      <c r="T45" s="706" t="s">
        <v>12</v>
      </c>
      <c r="U45" s="706" t="s">
        <v>12</v>
      </c>
      <c r="V45" s="706" t="s">
        <v>12</v>
      </c>
    </row>
    <row r="46" spans="1:22" ht="18.75" customHeight="1" thickBot="1">
      <c r="A46" s="29"/>
      <c r="B46" s="29"/>
      <c r="C46" s="29"/>
      <c r="D46" s="29"/>
      <c r="E46" s="29"/>
      <c r="F46" s="29"/>
      <c r="G46" s="29"/>
      <c r="K46" s="191"/>
      <c r="L46" s="17" t="s">
        <v>155</v>
      </c>
      <c r="M46" s="707" t="s">
        <v>12</v>
      </c>
      <c r="N46" s="706" t="s">
        <v>12</v>
      </c>
      <c r="O46" s="57">
        <v>4</v>
      </c>
      <c r="P46" s="57">
        <v>1638</v>
      </c>
      <c r="Q46" s="706" t="s">
        <v>12</v>
      </c>
      <c r="R46" s="706" t="s">
        <v>12</v>
      </c>
      <c r="S46" s="57">
        <v>15</v>
      </c>
      <c r="T46" s="57">
        <v>3061</v>
      </c>
      <c r="U46" s="706" t="s">
        <v>12</v>
      </c>
      <c r="V46" s="706" t="s">
        <v>12</v>
      </c>
    </row>
    <row r="47" spans="1:22" ht="18.75" customHeight="1">
      <c r="A47" s="690"/>
      <c r="B47" s="689" t="s">
        <v>311</v>
      </c>
      <c r="C47" s="377" t="s">
        <v>820</v>
      </c>
      <c r="D47" s="377" t="s">
        <v>819</v>
      </c>
      <c r="E47" s="377" t="s">
        <v>818</v>
      </c>
      <c r="F47" s="377" t="s">
        <v>817</v>
      </c>
      <c r="G47" s="403" t="s">
        <v>816</v>
      </c>
      <c r="K47" s="191"/>
      <c r="L47" s="17" t="s">
        <v>154</v>
      </c>
      <c r="M47" s="684">
        <v>6</v>
      </c>
      <c r="N47" s="57">
        <v>98</v>
      </c>
      <c r="O47" s="57">
        <v>6</v>
      </c>
      <c r="P47" s="57">
        <v>179</v>
      </c>
      <c r="Q47" s="706" t="s">
        <v>12</v>
      </c>
      <c r="R47" s="706" t="s">
        <v>12</v>
      </c>
      <c r="S47" s="706">
        <v>6</v>
      </c>
      <c r="T47" s="706">
        <v>114</v>
      </c>
      <c r="U47" s="706">
        <v>1</v>
      </c>
      <c r="V47" s="706">
        <v>12</v>
      </c>
    </row>
    <row r="48" spans="1:22" ht="18.75" customHeight="1">
      <c r="A48" s="44" t="s">
        <v>790</v>
      </c>
      <c r="B48" s="97"/>
      <c r="C48" s="374"/>
      <c r="D48" s="374"/>
      <c r="E48" s="374"/>
      <c r="F48" s="374"/>
      <c r="G48" s="397"/>
      <c r="K48" s="191"/>
      <c r="L48" s="17" t="s">
        <v>153</v>
      </c>
      <c r="M48" s="684">
        <v>5</v>
      </c>
      <c r="N48" s="57">
        <v>130</v>
      </c>
      <c r="O48" s="57">
        <v>2</v>
      </c>
      <c r="P48" s="57">
        <v>80</v>
      </c>
      <c r="Q48" s="706" t="s">
        <v>12</v>
      </c>
      <c r="R48" s="706" t="s">
        <v>12</v>
      </c>
      <c r="S48" s="57">
        <v>1</v>
      </c>
      <c r="T48" s="57">
        <v>35</v>
      </c>
      <c r="U48" s="706">
        <v>6</v>
      </c>
      <c r="V48" s="706">
        <v>240</v>
      </c>
    </row>
    <row r="49" spans="1:22" ht="18.75" customHeight="1">
      <c r="A49" s="413" t="s">
        <v>836</v>
      </c>
      <c r="B49" s="414"/>
      <c r="C49" s="702">
        <v>336768</v>
      </c>
      <c r="D49" s="164">
        <v>339406</v>
      </c>
      <c r="E49" s="164">
        <v>342031</v>
      </c>
      <c r="F49" s="164">
        <v>345629</v>
      </c>
      <c r="G49" s="164">
        <v>349784</v>
      </c>
      <c r="K49" s="411" t="s">
        <v>152</v>
      </c>
      <c r="L49" s="412"/>
      <c r="M49" s="106">
        <f>SUM(M50:M55)</f>
        <v>37</v>
      </c>
      <c r="N49" s="106">
        <f>SUM(N50:N55)</f>
        <v>5377</v>
      </c>
      <c r="O49" s="106">
        <f>SUM(O50:O55)</f>
        <v>27</v>
      </c>
      <c r="P49" s="106">
        <f>SUM(P50:P55)</f>
        <v>348</v>
      </c>
      <c r="Q49" s="106">
        <f>SUM(Q50:Q55)</f>
        <v>11</v>
      </c>
      <c r="R49" s="106">
        <f>SUM(R50:R55)</f>
        <v>545</v>
      </c>
      <c r="S49" s="106">
        <f>SUM(S50:S55)</f>
        <v>22</v>
      </c>
      <c r="T49" s="106">
        <f>SUM(T50:T55)</f>
        <v>940</v>
      </c>
      <c r="U49" s="106">
        <f>SUM(U50:U55)</f>
        <v>11</v>
      </c>
      <c r="V49" s="106">
        <f>SUM(V50:V55)</f>
        <v>399</v>
      </c>
    </row>
    <row r="50" spans="1:22" ht="18.75" customHeight="1">
      <c r="A50" s="701" t="s">
        <v>835</v>
      </c>
      <c r="B50" s="700"/>
      <c r="C50" s="699">
        <v>82892</v>
      </c>
      <c r="D50" s="185">
        <v>89732</v>
      </c>
      <c r="E50" s="185">
        <v>94169</v>
      </c>
      <c r="F50" s="185">
        <v>100762</v>
      </c>
      <c r="G50" s="185">
        <v>106434</v>
      </c>
      <c r="K50" s="109"/>
      <c r="L50" s="17" t="s">
        <v>151</v>
      </c>
      <c r="M50" s="684">
        <v>4</v>
      </c>
      <c r="N50" s="57">
        <v>59</v>
      </c>
      <c r="O50" s="57">
        <v>4</v>
      </c>
      <c r="P50" s="57">
        <v>40</v>
      </c>
      <c r="Q50" s="706" t="s">
        <v>12</v>
      </c>
      <c r="R50" s="706" t="s">
        <v>12</v>
      </c>
      <c r="S50" s="57">
        <v>5</v>
      </c>
      <c r="T50" s="57">
        <v>81</v>
      </c>
      <c r="U50" s="706">
        <v>1</v>
      </c>
      <c r="V50" s="706">
        <v>30</v>
      </c>
    </row>
    <row r="51" spans="1:22" ht="18.75" customHeight="1">
      <c r="A51" s="29" t="s">
        <v>834</v>
      </c>
      <c r="B51" s="29"/>
      <c r="C51" s="29"/>
      <c r="D51" s="29"/>
      <c r="E51" s="29"/>
      <c r="F51" s="29"/>
      <c r="G51" s="29"/>
      <c r="K51" s="109"/>
      <c r="L51" s="17" t="s">
        <v>150</v>
      </c>
      <c r="M51" s="684">
        <v>4</v>
      </c>
      <c r="N51" s="57">
        <v>1255</v>
      </c>
      <c r="O51" s="57">
        <v>1</v>
      </c>
      <c r="P51" s="57">
        <v>20</v>
      </c>
      <c r="Q51" s="57">
        <v>1</v>
      </c>
      <c r="R51" s="57">
        <v>20</v>
      </c>
      <c r="S51" s="57">
        <v>5</v>
      </c>
      <c r="T51" s="57">
        <v>143</v>
      </c>
      <c r="U51" s="57">
        <v>1</v>
      </c>
      <c r="V51" s="57">
        <v>35</v>
      </c>
    </row>
    <row r="52" spans="11:22" ht="18.75" customHeight="1">
      <c r="K52" s="109"/>
      <c r="L52" s="17" t="s">
        <v>149</v>
      </c>
      <c r="M52" s="684">
        <v>8</v>
      </c>
      <c r="N52" s="57">
        <v>964</v>
      </c>
      <c r="O52" s="706" t="s">
        <v>12</v>
      </c>
      <c r="P52" s="706" t="s">
        <v>12</v>
      </c>
      <c r="Q52" s="57">
        <v>1</v>
      </c>
      <c r="R52" s="57">
        <v>205</v>
      </c>
      <c r="S52" s="57">
        <v>3</v>
      </c>
      <c r="T52" s="57">
        <v>360</v>
      </c>
      <c r="U52" s="706">
        <v>6</v>
      </c>
      <c r="V52" s="706">
        <v>120</v>
      </c>
    </row>
    <row r="53" spans="11:22" ht="18.75" customHeight="1">
      <c r="K53" s="109"/>
      <c r="L53" s="17" t="s">
        <v>148</v>
      </c>
      <c r="M53" s="684">
        <v>12</v>
      </c>
      <c r="N53" s="57">
        <v>251</v>
      </c>
      <c r="O53" s="57">
        <v>1</v>
      </c>
      <c r="P53" s="57">
        <v>15</v>
      </c>
      <c r="Q53" s="706" t="s">
        <v>12</v>
      </c>
      <c r="R53" s="706" t="s">
        <v>12</v>
      </c>
      <c r="S53" s="57">
        <v>7</v>
      </c>
      <c r="T53" s="57">
        <v>176</v>
      </c>
      <c r="U53" s="57">
        <v>2</v>
      </c>
      <c r="V53" s="57">
        <v>84</v>
      </c>
    </row>
    <row r="54" spans="1:22" ht="18.75" customHeight="1">
      <c r="A54" s="383" t="s">
        <v>844</v>
      </c>
      <c r="B54" s="383"/>
      <c r="C54" s="383"/>
      <c r="D54" s="383"/>
      <c r="E54" s="383"/>
      <c r="F54" s="383"/>
      <c r="G54" s="383"/>
      <c r="K54" s="109"/>
      <c r="L54" s="17" t="s">
        <v>147</v>
      </c>
      <c r="M54" s="707">
        <v>8</v>
      </c>
      <c r="N54" s="706">
        <v>2628</v>
      </c>
      <c r="O54" s="706">
        <v>20</v>
      </c>
      <c r="P54" s="706">
        <v>213</v>
      </c>
      <c r="Q54" s="706">
        <v>8</v>
      </c>
      <c r="R54" s="706">
        <v>260</v>
      </c>
      <c r="S54" s="706" t="s">
        <v>12</v>
      </c>
      <c r="T54" s="706" t="s">
        <v>12</v>
      </c>
      <c r="U54" s="706" t="s">
        <v>12</v>
      </c>
      <c r="V54" s="706" t="s">
        <v>12</v>
      </c>
    </row>
    <row r="55" spans="1:22" ht="18.75" customHeight="1" thickBot="1">
      <c r="A55" s="29"/>
      <c r="B55" s="29"/>
      <c r="C55" s="29"/>
      <c r="D55" s="29"/>
      <c r="E55" s="29"/>
      <c r="F55" s="29"/>
      <c r="G55" s="29"/>
      <c r="K55" s="109"/>
      <c r="L55" s="17" t="s">
        <v>146</v>
      </c>
      <c r="M55" s="684">
        <v>1</v>
      </c>
      <c r="N55" s="57">
        <v>220</v>
      </c>
      <c r="O55" s="57">
        <v>1</v>
      </c>
      <c r="P55" s="57">
        <v>60</v>
      </c>
      <c r="Q55" s="57">
        <v>1</v>
      </c>
      <c r="R55" s="57">
        <v>60</v>
      </c>
      <c r="S55" s="57">
        <v>2</v>
      </c>
      <c r="T55" s="57">
        <v>180</v>
      </c>
      <c r="U55" s="706">
        <v>1</v>
      </c>
      <c r="V55" s="706">
        <v>130</v>
      </c>
    </row>
    <row r="56" spans="1:22" ht="18.75" customHeight="1">
      <c r="A56" s="690"/>
      <c r="B56" s="689" t="s">
        <v>311</v>
      </c>
      <c r="C56" s="377" t="s">
        <v>820</v>
      </c>
      <c r="D56" s="377" t="s">
        <v>819</v>
      </c>
      <c r="E56" s="377" t="s">
        <v>818</v>
      </c>
      <c r="F56" s="377" t="s">
        <v>817</v>
      </c>
      <c r="G56" s="403" t="s">
        <v>816</v>
      </c>
      <c r="K56" s="411" t="s">
        <v>145</v>
      </c>
      <c r="L56" s="412"/>
      <c r="M56" s="106">
        <f>SUM(M57:M60)</f>
        <v>31</v>
      </c>
      <c r="N56" s="106">
        <f>SUM(N57:N60)</f>
        <v>2562</v>
      </c>
      <c r="O56" s="106">
        <f>SUM(O57:O60)</f>
        <v>69</v>
      </c>
      <c r="P56" s="106">
        <f>SUM(P57:P60)</f>
        <v>977</v>
      </c>
      <c r="Q56" s="35" t="s">
        <v>12</v>
      </c>
      <c r="R56" s="35" t="s">
        <v>12</v>
      </c>
      <c r="S56" s="106">
        <f>SUM(S57:S60)</f>
        <v>181</v>
      </c>
      <c r="T56" s="106">
        <f>SUM(T57:T60)</f>
        <v>2746</v>
      </c>
      <c r="U56" s="106">
        <f>SUM(U57:U60)</f>
        <v>10</v>
      </c>
      <c r="V56" s="106">
        <f>SUM(V57:V60)</f>
        <v>455</v>
      </c>
    </row>
    <row r="57" spans="1:22" ht="18.75" customHeight="1">
      <c r="A57" s="44" t="s">
        <v>843</v>
      </c>
      <c r="B57" s="97"/>
      <c r="C57" s="374"/>
      <c r="D57" s="374"/>
      <c r="E57" s="374"/>
      <c r="F57" s="374"/>
      <c r="G57" s="397"/>
      <c r="K57" s="109"/>
      <c r="L57" s="17" t="s">
        <v>144</v>
      </c>
      <c r="M57" s="707">
        <v>5</v>
      </c>
      <c r="N57" s="706">
        <v>469</v>
      </c>
      <c r="O57" s="706" t="s">
        <v>12</v>
      </c>
      <c r="P57" s="706" t="s">
        <v>12</v>
      </c>
      <c r="Q57" s="706" t="s">
        <v>12</v>
      </c>
      <c r="R57" s="706" t="s">
        <v>12</v>
      </c>
      <c r="S57" s="706">
        <v>4</v>
      </c>
      <c r="T57" s="706">
        <v>100</v>
      </c>
      <c r="U57" s="706" t="s">
        <v>12</v>
      </c>
      <c r="V57" s="706" t="s">
        <v>12</v>
      </c>
    </row>
    <row r="58" spans="1:22" ht="18.75" customHeight="1">
      <c r="A58" s="527" t="s">
        <v>857</v>
      </c>
      <c r="B58" s="528"/>
      <c r="C58" s="705">
        <f>SUM(C60:C63)</f>
        <v>3481</v>
      </c>
      <c r="D58" s="229">
        <f>SUM(D60:D63)</f>
        <v>3481</v>
      </c>
      <c r="E58" s="229">
        <f>SUM(E60:E63)</f>
        <v>3475</v>
      </c>
      <c r="F58" s="229">
        <f>SUM(F60:F63)</f>
        <v>3477</v>
      </c>
      <c r="G58" s="229">
        <f>SUM(G60:G63)</f>
        <v>3478</v>
      </c>
      <c r="K58" s="109"/>
      <c r="L58" s="17" t="s">
        <v>143</v>
      </c>
      <c r="M58" s="684">
        <v>17</v>
      </c>
      <c r="N58" s="57">
        <v>303</v>
      </c>
      <c r="O58" s="57">
        <v>28</v>
      </c>
      <c r="P58" s="57">
        <v>381</v>
      </c>
      <c r="Q58" s="706" t="s">
        <v>12</v>
      </c>
      <c r="R58" s="706" t="s">
        <v>12</v>
      </c>
      <c r="S58" s="57">
        <v>43</v>
      </c>
      <c r="T58" s="57">
        <v>698</v>
      </c>
      <c r="U58" s="706" t="s">
        <v>12</v>
      </c>
      <c r="V58" s="706" t="s">
        <v>12</v>
      </c>
    </row>
    <row r="59" spans="1:22" ht="18.75" customHeight="1">
      <c r="A59" s="704"/>
      <c r="B59" s="703"/>
      <c r="C59" s="90"/>
      <c r="D59" s="89"/>
      <c r="E59" s="89"/>
      <c r="F59" s="89"/>
      <c r="G59" s="89"/>
      <c r="K59" s="109"/>
      <c r="L59" s="17" t="s">
        <v>142</v>
      </c>
      <c r="M59" s="684">
        <v>8</v>
      </c>
      <c r="N59" s="57">
        <v>1310</v>
      </c>
      <c r="O59" s="57">
        <v>39</v>
      </c>
      <c r="P59" s="57">
        <v>572</v>
      </c>
      <c r="Q59" s="706" t="s">
        <v>12</v>
      </c>
      <c r="R59" s="706" t="s">
        <v>12</v>
      </c>
      <c r="S59" s="57">
        <v>129</v>
      </c>
      <c r="T59" s="57">
        <v>1882</v>
      </c>
      <c r="U59" s="57">
        <v>10</v>
      </c>
      <c r="V59" s="57">
        <v>455</v>
      </c>
    </row>
    <row r="60" spans="1:22" ht="18.75" customHeight="1">
      <c r="A60" s="423" t="s">
        <v>842</v>
      </c>
      <c r="B60" s="443"/>
      <c r="C60" s="684">
        <v>1926</v>
      </c>
      <c r="D60" s="57">
        <v>1927</v>
      </c>
      <c r="E60" s="57">
        <v>1926</v>
      </c>
      <c r="F60" s="57">
        <v>1926</v>
      </c>
      <c r="G60" s="57">
        <v>1926</v>
      </c>
      <c r="K60" s="109"/>
      <c r="L60" s="17" t="s">
        <v>141</v>
      </c>
      <c r="M60" s="684">
        <v>1</v>
      </c>
      <c r="N60" s="57">
        <v>480</v>
      </c>
      <c r="O60" s="57">
        <v>2</v>
      </c>
      <c r="P60" s="57">
        <v>24</v>
      </c>
      <c r="Q60" s="706" t="s">
        <v>12</v>
      </c>
      <c r="R60" s="706" t="s">
        <v>12</v>
      </c>
      <c r="S60" s="706">
        <v>5</v>
      </c>
      <c r="T60" s="706">
        <v>66</v>
      </c>
      <c r="U60" s="706" t="s">
        <v>12</v>
      </c>
      <c r="V60" s="706" t="s">
        <v>12</v>
      </c>
    </row>
    <row r="61" spans="1:22" ht="18.75" customHeight="1">
      <c r="A61" s="423" t="s">
        <v>841</v>
      </c>
      <c r="B61" s="443"/>
      <c r="C61" s="684">
        <v>1426</v>
      </c>
      <c r="D61" s="57">
        <v>1427</v>
      </c>
      <c r="E61" s="57">
        <v>1426</v>
      </c>
      <c r="F61" s="57">
        <v>1425</v>
      </c>
      <c r="G61" s="57">
        <v>1422</v>
      </c>
      <c r="K61" s="411" t="s">
        <v>140</v>
      </c>
      <c r="L61" s="412"/>
      <c r="M61" s="106">
        <f>SUM(M62)</f>
        <v>4</v>
      </c>
      <c r="N61" s="106">
        <f>SUM(N62)</f>
        <v>81</v>
      </c>
      <c r="O61" s="106">
        <f>SUM(O62)</f>
        <v>1</v>
      </c>
      <c r="P61" s="106">
        <f>SUM(P62)</f>
        <v>15</v>
      </c>
      <c r="Q61" s="106">
        <f>SUM(Q62)</f>
        <v>1</v>
      </c>
      <c r="R61" s="106">
        <f>SUM(R62)</f>
        <v>22</v>
      </c>
      <c r="S61" s="106">
        <f>SUM(S62)</f>
        <v>4</v>
      </c>
      <c r="T61" s="106">
        <f>SUM(T62)</f>
        <v>72</v>
      </c>
      <c r="U61" s="106">
        <f>SUM(U62)</f>
        <v>2</v>
      </c>
      <c r="V61" s="106">
        <f>SUM(V62)</f>
        <v>35</v>
      </c>
    </row>
    <row r="62" spans="1:22" ht="18.75" customHeight="1">
      <c r="A62" s="423" t="s">
        <v>840</v>
      </c>
      <c r="B62" s="443"/>
      <c r="C62" s="684">
        <v>24</v>
      </c>
      <c r="D62" s="57">
        <v>25</v>
      </c>
      <c r="E62" s="57">
        <v>25</v>
      </c>
      <c r="F62" s="57">
        <v>28</v>
      </c>
      <c r="G62" s="57">
        <v>31</v>
      </c>
      <c r="K62" s="105"/>
      <c r="L62" s="28" t="s">
        <v>139</v>
      </c>
      <c r="M62" s="699">
        <v>4</v>
      </c>
      <c r="N62" s="185">
        <v>81</v>
      </c>
      <c r="O62" s="185">
        <v>1</v>
      </c>
      <c r="P62" s="185">
        <v>15</v>
      </c>
      <c r="Q62" s="5">
        <v>1</v>
      </c>
      <c r="R62" s="5">
        <v>22</v>
      </c>
      <c r="S62" s="185">
        <v>4</v>
      </c>
      <c r="T62" s="185">
        <v>72</v>
      </c>
      <c r="U62" s="185">
        <v>2</v>
      </c>
      <c r="V62" s="185">
        <v>35</v>
      </c>
    </row>
    <row r="63" spans="1:22" ht="18.75" customHeight="1">
      <c r="A63" s="688" t="s">
        <v>839</v>
      </c>
      <c r="B63" s="687"/>
      <c r="C63" s="699">
        <v>105</v>
      </c>
      <c r="D63" s="185">
        <v>102</v>
      </c>
      <c r="E63" s="185">
        <v>98</v>
      </c>
      <c r="F63" s="185">
        <v>98</v>
      </c>
      <c r="G63" s="185">
        <v>99</v>
      </c>
      <c r="K63" s="29" t="s">
        <v>845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"/>
    </row>
    <row r="64" spans="1:7" ht="18.75" customHeight="1">
      <c r="A64" s="1" t="s">
        <v>838</v>
      </c>
      <c r="B64" s="1"/>
      <c r="C64" s="1"/>
      <c r="D64" s="1"/>
      <c r="E64" s="1"/>
      <c r="F64" s="1"/>
      <c r="G64" s="1"/>
    </row>
  </sheetData>
  <sheetProtection/>
  <mergeCells count="81">
    <mergeCell ref="K56:L56"/>
    <mergeCell ref="K61:L61"/>
    <mergeCell ref="K13:L13"/>
    <mergeCell ref="K24:L24"/>
    <mergeCell ref="K29:L29"/>
    <mergeCell ref="K38:L38"/>
    <mergeCell ref="K44:L44"/>
    <mergeCell ref="K49:L49"/>
    <mergeCell ref="K11:L11"/>
    <mergeCell ref="K19:L19"/>
    <mergeCell ref="K15:L15"/>
    <mergeCell ref="K16:L16"/>
    <mergeCell ref="S5:T5"/>
    <mergeCell ref="U5:V5"/>
    <mergeCell ref="K5:L6"/>
    <mergeCell ref="M5:N5"/>
    <mergeCell ref="O5:P5"/>
    <mergeCell ref="Q5:R5"/>
    <mergeCell ref="K22:L22"/>
    <mergeCell ref="K20:L20"/>
    <mergeCell ref="K3:V3"/>
    <mergeCell ref="K7:L7"/>
    <mergeCell ref="K8:L8"/>
    <mergeCell ref="K14:L14"/>
    <mergeCell ref="K9:L9"/>
    <mergeCell ref="K10:L10"/>
    <mergeCell ref="A59:B59"/>
    <mergeCell ref="A60:B60"/>
    <mergeCell ref="A58:B58"/>
    <mergeCell ref="K17:L17"/>
    <mergeCell ref="K18:L18"/>
    <mergeCell ref="D47:D48"/>
    <mergeCell ref="C56:C57"/>
    <mergeCell ref="D56:D57"/>
    <mergeCell ref="G56:G57"/>
    <mergeCell ref="A54:G54"/>
    <mergeCell ref="A63:B63"/>
    <mergeCell ref="A61:B61"/>
    <mergeCell ref="A62:B62"/>
    <mergeCell ref="F56:F57"/>
    <mergeCell ref="E56:E57"/>
    <mergeCell ref="B39:E39"/>
    <mergeCell ref="F39:G39"/>
    <mergeCell ref="A39:A40"/>
    <mergeCell ref="G47:G48"/>
    <mergeCell ref="A45:G45"/>
    <mergeCell ref="A50:B50"/>
    <mergeCell ref="A49:B49"/>
    <mergeCell ref="E47:E48"/>
    <mergeCell ref="F47:F48"/>
    <mergeCell ref="C47:C48"/>
    <mergeCell ref="A32:B32"/>
    <mergeCell ref="A31:B31"/>
    <mergeCell ref="A25:B25"/>
    <mergeCell ref="A18:B18"/>
    <mergeCell ref="A19:B19"/>
    <mergeCell ref="A37:G37"/>
    <mergeCell ref="G16:G17"/>
    <mergeCell ref="D16:D17"/>
    <mergeCell ref="A14:G14"/>
    <mergeCell ref="A22:B22"/>
    <mergeCell ref="A23:B23"/>
    <mergeCell ref="F16:F17"/>
    <mergeCell ref="E16:E17"/>
    <mergeCell ref="A33:B33"/>
    <mergeCell ref="A27:B27"/>
    <mergeCell ref="C16:C17"/>
    <mergeCell ref="A26:B26"/>
    <mergeCell ref="A28:B28"/>
    <mergeCell ref="A24:B24"/>
    <mergeCell ref="A20:B20"/>
    <mergeCell ref="A21:B21"/>
    <mergeCell ref="A29:B29"/>
    <mergeCell ref="A30:B30"/>
    <mergeCell ref="A3:F3"/>
    <mergeCell ref="A4:F4"/>
    <mergeCell ref="F6:F7"/>
    <mergeCell ref="B6:B7"/>
    <mergeCell ref="C6:C7"/>
    <mergeCell ref="D6:D7"/>
    <mergeCell ref="E6:E7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">
      <selection activeCell="A2" sqref="A2"/>
    </sheetView>
  </sheetViews>
  <sheetFormatPr defaultColWidth="8.796875" defaultRowHeight="16.5" customHeight="1"/>
  <cols>
    <col min="1" max="1" width="3.09765625" style="0" customWidth="1"/>
    <col min="2" max="16384" width="10.59765625" style="0" customWidth="1"/>
  </cols>
  <sheetData>
    <row r="1" spans="1:25" ht="16.5" customHeight="1">
      <c r="A1" s="39" t="s">
        <v>858</v>
      </c>
      <c r="Y1" s="102" t="s">
        <v>884</v>
      </c>
    </row>
    <row r="3" spans="1:25" ht="16.5" customHeight="1">
      <c r="A3" s="383" t="s">
        <v>883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</row>
    <row r="4" spans="1:25" ht="16.5" customHeight="1" thickBot="1">
      <c r="A4" s="5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419" t="s">
        <v>882</v>
      </c>
      <c r="B5" s="456"/>
      <c r="C5" s="400" t="s">
        <v>881</v>
      </c>
      <c r="D5" s="401"/>
      <c r="E5" s="401"/>
      <c r="F5" s="401"/>
      <c r="G5" s="401"/>
      <c r="H5" s="401"/>
      <c r="I5" s="402"/>
      <c r="J5" s="400" t="s">
        <v>880</v>
      </c>
      <c r="K5" s="402"/>
      <c r="L5" s="400" t="s">
        <v>879</v>
      </c>
      <c r="M5" s="402"/>
      <c r="N5" s="400" t="s">
        <v>878</v>
      </c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</row>
    <row r="6" spans="1:25" ht="16.5" customHeight="1">
      <c r="A6" s="480"/>
      <c r="B6" s="512"/>
      <c r="C6" s="51" t="s">
        <v>877</v>
      </c>
      <c r="D6" s="51"/>
      <c r="E6" s="720"/>
      <c r="F6" s="722" t="s">
        <v>876</v>
      </c>
      <c r="G6" s="487"/>
      <c r="H6" s="487"/>
      <c r="I6" s="469"/>
      <c r="J6" s="661" t="s">
        <v>874</v>
      </c>
      <c r="K6" s="521" t="s">
        <v>875</v>
      </c>
      <c r="L6" s="661" t="s">
        <v>874</v>
      </c>
      <c r="M6" s="521" t="s">
        <v>860</v>
      </c>
      <c r="N6" s="722" t="s">
        <v>873</v>
      </c>
      <c r="O6" s="469"/>
      <c r="P6" s="722" t="s">
        <v>872</v>
      </c>
      <c r="Q6" s="469"/>
      <c r="R6" s="722" t="s">
        <v>871</v>
      </c>
      <c r="S6" s="469"/>
      <c r="T6" s="722" t="s">
        <v>870</v>
      </c>
      <c r="U6" s="469"/>
      <c r="V6" s="722" t="s">
        <v>869</v>
      </c>
      <c r="W6" s="469"/>
      <c r="X6" s="721" t="s">
        <v>868</v>
      </c>
      <c r="Y6" s="117"/>
    </row>
    <row r="7" spans="1:25" ht="16.5" customHeight="1">
      <c r="A7" s="480"/>
      <c r="B7" s="512"/>
      <c r="C7" s="720"/>
      <c r="D7" s="521" t="s">
        <v>867</v>
      </c>
      <c r="E7" s="719" t="s">
        <v>866</v>
      </c>
      <c r="F7" s="397"/>
      <c r="G7" s="398"/>
      <c r="H7" s="398"/>
      <c r="I7" s="399"/>
      <c r="J7" s="660"/>
      <c r="K7" s="407"/>
      <c r="L7" s="660"/>
      <c r="M7" s="407"/>
      <c r="N7" s="397"/>
      <c r="O7" s="399"/>
      <c r="P7" s="397"/>
      <c r="Q7" s="399"/>
      <c r="R7" s="397"/>
      <c r="S7" s="399"/>
      <c r="T7" s="397"/>
      <c r="U7" s="399"/>
      <c r="V7" s="397"/>
      <c r="W7" s="399"/>
      <c r="X7" s="718" t="s">
        <v>865</v>
      </c>
      <c r="Y7" s="717"/>
    </row>
    <row r="8" spans="1:25" ht="16.5" customHeight="1">
      <c r="A8" s="457"/>
      <c r="B8" s="458"/>
      <c r="C8" s="97"/>
      <c r="D8" s="374"/>
      <c r="E8" s="473"/>
      <c r="F8" s="716" t="s">
        <v>864</v>
      </c>
      <c r="G8" s="716" t="s">
        <v>863</v>
      </c>
      <c r="H8" s="716" t="s">
        <v>862</v>
      </c>
      <c r="I8" s="217" t="s">
        <v>367</v>
      </c>
      <c r="J8" s="363"/>
      <c r="K8" s="374"/>
      <c r="L8" s="363"/>
      <c r="M8" s="374"/>
      <c r="N8" s="715" t="s">
        <v>861</v>
      </c>
      <c r="O8" s="714" t="s">
        <v>860</v>
      </c>
      <c r="P8" s="715" t="s">
        <v>861</v>
      </c>
      <c r="Q8" s="714" t="s">
        <v>860</v>
      </c>
      <c r="R8" s="715" t="s">
        <v>861</v>
      </c>
      <c r="S8" s="714" t="s">
        <v>860</v>
      </c>
      <c r="T8" s="715" t="s">
        <v>861</v>
      </c>
      <c r="U8" s="714" t="s">
        <v>860</v>
      </c>
      <c r="V8" s="715" t="s">
        <v>861</v>
      </c>
      <c r="W8" s="714" t="s">
        <v>860</v>
      </c>
      <c r="X8" s="715" t="s">
        <v>861</v>
      </c>
      <c r="Y8" s="714" t="s">
        <v>860</v>
      </c>
    </row>
    <row r="9" spans="1:25" ht="16.5" customHeight="1">
      <c r="A9" s="709" t="s">
        <v>846</v>
      </c>
      <c r="B9" s="520"/>
      <c r="C9" s="140">
        <f>SUM(D9:E9)</f>
        <v>352</v>
      </c>
      <c r="D9" s="116">
        <v>36</v>
      </c>
      <c r="E9" s="116">
        <v>316</v>
      </c>
      <c r="F9" s="116">
        <f>SUM(G9:I9)</f>
        <v>336</v>
      </c>
      <c r="G9" s="116">
        <v>15</v>
      </c>
      <c r="H9" s="116">
        <v>191</v>
      </c>
      <c r="I9" s="116">
        <v>130</v>
      </c>
      <c r="J9" s="116">
        <v>164</v>
      </c>
      <c r="K9" s="116">
        <v>3430</v>
      </c>
      <c r="L9" s="116">
        <v>477</v>
      </c>
      <c r="M9" s="116">
        <v>87770</v>
      </c>
      <c r="N9" s="116">
        <v>2122</v>
      </c>
      <c r="O9" s="116">
        <v>94299</v>
      </c>
      <c r="P9" s="116">
        <v>436</v>
      </c>
      <c r="Q9" s="116">
        <v>15391</v>
      </c>
      <c r="R9" s="116">
        <v>40</v>
      </c>
      <c r="S9" s="116">
        <v>1360</v>
      </c>
      <c r="T9" s="116">
        <v>8</v>
      </c>
      <c r="U9" s="116">
        <v>273</v>
      </c>
      <c r="V9" s="116">
        <v>6</v>
      </c>
      <c r="W9" s="116">
        <v>167</v>
      </c>
      <c r="X9" s="116">
        <v>395</v>
      </c>
      <c r="Y9" s="116">
        <v>102112</v>
      </c>
    </row>
    <row r="10" spans="1:25" ht="16.5" customHeight="1">
      <c r="A10" s="519" t="s">
        <v>60</v>
      </c>
      <c r="B10" s="441"/>
      <c r="C10" s="126">
        <f>SUM(D10:E10)</f>
        <v>357</v>
      </c>
      <c r="D10" s="111">
        <v>35</v>
      </c>
      <c r="E10" s="111">
        <v>322</v>
      </c>
      <c r="F10" s="111">
        <f>SUM(G10:I10)</f>
        <v>335</v>
      </c>
      <c r="G10" s="111">
        <v>15</v>
      </c>
      <c r="H10" s="111">
        <v>204</v>
      </c>
      <c r="I10" s="111">
        <v>116</v>
      </c>
      <c r="J10" s="111">
        <v>138</v>
      </c>
      <c r="K10" s="111">
        <v>2334</v>
      </c>
      <c r="L10" s="111">
        <v>474</v>
      </c>
      <c r="M10" s="111">
        <v>85005</v>
      </c>
      <c r="N10" s="111">
        <v>2099</v>
      </c>
      <c r="O10" s="111">
        <v>92759</v>
      </c>
      <c r="P10" s="111">
        <v>368</v>
      </c>
      <c r="Q10" s="111">
        <v>11307</v>
      </c>
      <c r="R10" s="111">
        <v>70</v>
      </c>
      <c r="S10" s="111">
        <v>1391</v>
      </c>
      <c r="T10" s="111">
        <v>12</v>
      </c>
      <c r="U10" s="111">
        <v>476</v>
      </c>
      <c r="V10" s="111">
        <v>6</v>
      </c>
      <c r="W10" s="111">
        <v>155</v>
      </c>
      <c r="X10" s="111">
        <v>387</v>
      </c>
      <c r="Y10" s="111">
        <v>101137</v>
      </c>
    </row>
    <row r="11" spans="1:25" ht="16.5" customHeight="1">
      <c r="A11" s="519" t="s">
        <v>59</v>
      </c>
      <c r="B11" s="441"/>
      <c r="C11" s="126">
        <f>SUM(D11:E11)</f>
        <v>359</v>
      </c>
      <c r="D11" s="111">
        <v>35</v>
      </c>
      <c r="E11" s="111">
        <v>324</v>
      </c>
      <c r="F11" s="111">
        <f>SUM(G11:I11)</f>
        <v>314</v>
      </c>
      <c r="G11" s="111">
        <v>12</v>
      </c>
      <c r="H11" s="111">
        <v>191</v>
      </c>
      <c r="I11" s="111">
        <v>111</v>
      </c>
      <c r="J11" s="111">
        <v>115</v>
      </c>
      <c r="K11" s="111">
        <v>2267</v>
      </c>
      <c r="L11" s="111">
        <v>493</v>
      </c>
      <c r="M11" s="111">
        <v>82280</v>
      </c>
      <c r="N11" s="111">
        <v>2036</v>
      </c>
      <c r="O11" s="111">
        <v>83275</v>
      </c>
      <c r="P11" s="111">
        <v>345</v>
      </c>
      <c r="Q11" s="111">
        <v>9751</v>
      </c>
      <c r="R11" s="111">
        <v>36</v>
      </c>
      <c r="S11" s="111">
        <v>1201</v>
      </c>
      <c r="T11" s="111">
        <v>9</v>
      </c>
      <c r="U11" s="111">
        <v>302</v>
      </c>
      <c r="V11" s="111">
        <v>6</v>
      </c>
      <c r="W11" s="111">
        <v>77</v>
      </c>
      <c r="X11" s="111">
        <v>390</v>
      </c>
      <c r="Y11" s="111">
        <v>101281</v>
      </c>
    </row>
    <row r="12" spans="1:25" ht="16.5" customHeight="1">
      <c r="A12" s="519" t="s">
        <v>58</v>
      </c>
      <c r="B12" s="441"/>
      <c r="C12" s="126">
        <f>SUM(D12:E12)</f>
        <v>360</v>
      </c>
      <c r="D12" s="111">
        <v>35</v>
      </c>
      <c r="E12" s="111">
        <v>325</v>
      </c>
      <c r="F12" s="111">
        <f>SUM(G12:I12)</f>
        <v>321</v>
      </c>
      <c r="G12" s="111">
        <v>14</v>
      </c>
      <c r="H12" s="111">
        <v>194</v>
      </c>
      <c r="I12" s="111">
        <v>113</v>
      </c>
      <c r="J12" s="111">
        <v>102</v>
      </c>
      <c r="K12" s="111">
        <v>2441</v>
      </c>
      <c r="L12" s="111">
        <v>459</v>
      </c>
      <c r="M12" s="111">
        <v>75454</v>
      </c>
      <c r="N12" s="111">
        <v>1946</v>
      </c>
      <c r="O12" s="111">
        <v>86561</v>
      </c>
      <c r="P12" s="111">
        <v>357</v>
      </c>
      <c r="Q12" s="111">
        <v>10193</v>
      </c>
      <c r="R12" s="111">
        <v>32</v>
      </c>
      <c r="S12" s="111">
        <v>1183</v>
      </c>
      <c r="T12" s="111">
        <v>10</v>
      </c>
      <c r="U12" s="111">
        <v>343</v>
      </c>
      <c r="V12" s="111">
        <v>5</v>
      </c>
      <c r="W12" s="111">
        <v>106</v>
      </c>
      <c r="X12" s="111">
        <v>393</v>
      </c>
      <c r="Y12" s="111">
        <v>98833</v>
      </c>
    </row>
    <row r="13" spans="1:25" ht="16.5" customHeight="1">
      <c r="A13" s="421" t="s">
        <v>57</v>
      </c>
      <c r="B13" s="422"/>
      <c r="C13" s="106">
        <f>SUM(C15:C24,C27,C33,C43,C50,C56,C64,C70)</f>
        <v>359</v>
      </c>
      <c r="D13" s="106">
        <f>SUM(D15:D24,D27,D33,D43,D50,D56,D64,D70)</f>
        <v>35</v>
      </c>
      <c r="E13" s="106">
        <f>SUM(E15:E24,E27,E33,E43,E50,E56,E64,E70)</f>
        <v>324</v>
      </c>
      <c r="F13" s="106">
        <f>SUM(F15:F24,F27,F33,F43,F50,F56,F64,F70)</f>
        <v>337</v>
      </c>
      <c r="G13" s="106">
        <f>SUM(G15:G24,G27,G33,G43,G50,G56,G64,G70)</f>
        <v>20</v>
      </c>
      <c r="H13" s="106">
        <f>SUM(H15:H24,H27,H33,H43,H50,H56,H64,H70)</f>
        <v>209</v>
      </c>
      <c r="I13" s="106">
        <f>SUM(I15:I24,I27,I33,I43,I50,I56,I64,I70)</f>
        <v>108</v>
      </c>
      <c r="J13" s="106">
        <f>SUM(J15:J24,J27,J33,J43,J50,J56,J64,J70)</f>
        <v>79</v>
      </c>
      <c r="K13" s="106">
        <f>SUM(K15:K24,K27,K33,K43,K50,K56,K64,K70)</f>
        <v>2410</v>
      </c>
      <c r="L13" s="106">
        <f>SUM(L15:L24,L27,L33,L43,L50,L56,L64,L70)</f>
        <v>470</v>
      </c>
      <c r="M13" s="106">
        <f>SUM(M15:M24,M27,M33,M43,M50,M56,M64,M70)</f>
        <v>71241</v>
      </c>
      <c r="N13" s="106">
        <f>SUM(N15:N24,N27,N33,N43,N50,N56,N64,N70)</f>
        <v>1885</v>
      </c>
      <c r="O13" s="106">
        <f>SUM(O15:O24,O27,O33,O43,O50,O56,O64,O70)</f>
        <v>76117</v>
      </c>
      <c r="P13" s="106">
        <f>SUM(P15:P24,P27,P33,P43,P50,P56,P64,P70)</f>
        <v>349</v>
      </c>
      <c r="Q13" s="106">
        <f>SUM(Q15:Q24,Q27,Q33,Q43,Q50,Q56,Q64,Q70)</f>
        <v>9961</v>
      </c>
      <c r="R13" s="106">
        <f>SUM(R15:R24,R27,R33,R43,R50,R56,R64,R70)</f>
        <v>27</v>
      </c>
      <c r="S13" s="106">
        <f>SUM(S15:S24,S27,S33,S43,S50,S56,S64,S70)</f>
        <v>1219</v>
      </c>
      <c r="T13" s="106">
        <f>SUM(T15:T24,T27,T33,T43,T50,T56,T64,T70)</f>
        <v>8</v>
      </c>
      <c r="U13" s="106">
        <f>SUM(U15:U24,U27,U33,U43,U50,U56,U64,U70)</f>
        <v>305</v>
      </c>
      <c r="V13" s="106">
        <f>SUM(V15:V24,V27,V33,V43,V50,V56,V64,V70)</f>
        <v>3</v>
      </c>
      <c r="W13" s="106">
        <f>SUM(W15:W24,W27,W33,W43,W50,W56,W64,W70)</f>
        <v>86</v>
      </c>
      <c r="X13" s="106">
        <f>SUM(X15:X24,X27,X33,X43,X50,X56,X64,X70)</f>
        <v>393</v>
      </c>
      <c r="Y13" s="106">
        <f>SUM(Y15:Y24,Y27,Y33,Y43,Y50,Y56,Y64,Y70)</f>
        <v>96656</v>
      </c>
    </row>
    <row r="14" spans="1:25" ht="16.5" customHeight="1">
      <c r="A14" s="114"/>
      <c r="B14" s="113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6.5" customHeight="1">
      <c r="A15" s="411" t="s">
        <v>186</v>
      </c>
      <c r="B15" s="412"/>
      <c r="C15" s="134">
        <f>SUM(D15:E15)</f>
        <v>62</v>
      </c>
      <c r="D15" s="223">
        <v>1</v>
      </c>
      <c r="E15" s="223">
        <v>61</v>
      </c>
      <c r="F15" s="106">
        <f>SUM(G15:I15)</f>
        <v>122</v>
      </c>
      <c r="G15" s="223">
        <v>1</v>
      </c>
      <c r="H15" s="223">
        <v>60</v>
      </c>
      <c r="I15" s="223">
        <v>61</v>
      </c>
      <c r="J15" s="223">
        <v>9</v>
      </c>
      <c r="K15" s="223">
        <v>128</v>
      </c>
      <c r="L15" s="223">
        <v>54</v>
      </c>
      <c r="M15" s="106">
        <v>21197</v>
      </c>
      <c r="N15" s="106">
        <v>1134</v>
      </c>
      <c r="O15" s="106">
        <v>38234</v>
      </c>
      <c r="P15" s="106">
        <v>75</v>
      </c>
      <c r="Q15" s="106">
        <v>2380</v>
      </c>
      <c r="R15" s="106">
        <v>11</v>
      </c>
      <c r="S15" s="106">
        <v>630</v>
      </c>
      <c r="T15" s="106">
        <v>6</v>
      </c>
      <c r="U15" s="106">
        <v>166</v>
      </c>
      <c r="V15" s="66">
        <v>1</v>
      </c>
      <c r="W15" s="66">
        <v>23</v>
      </c>
      <c r="X15" s="106">
        <v>82</v>
      </c>
      <c r="Y15" s="106">
        <v>34147</v>
      </c>
    </row>
    <row r="16" spans="1:25" ht="16.5" customHeight="1">
      <c r="A16" s="411" t="s">
        <v>54</v>
      </c>
      <c r="B16" s="412"/>
      <c r="C16" s="134">
        <f>SUM(D16:E16)</f>
        <v>12</v>
      </c>
      <c r="D16" s="66" t="s">
        <v>23</v>
      </c>
      <c r="E16" s="223">
        <v>12</v>
      </c>
      <c r="F16" s="106">
        <f>SUM(G16:I16)</f>
        <v>24</v>
      </c>
      <c r="G16" s="66" t="s">
        <v>23</v>
      </c>
      <c r="H16" s="223">
        <v>12</v>
      </c>
      <c r="I16" s="223">
        <v>12</v>
      </c>
      <c r="J16" s="66">
        <v>4</v>
      </c>
      <c r="K16" s="66">
        <v>270</v>
      </c>
      <c r="L16" s="223">
        <v>10</v>
      </c>
      <c r="M16" s="106">
        <v>2011</v>
      </c>
      <c r="N16" s="106">
        <v>22</v>
      </c>
      <c r="O16" s="106">
        <v>279</v>
      </c>
      <c r="P16" s="106">
        <v>1</v>
      </c>
      <c r="Q16" s="106">
        <v>176</v>
      </c>
      <c r="R16" s="66" t="s">
        <v>23</v>
      </c>
      <c r="S16" s="66" t="s">
        <v>23</v>
      </c>
      <c r="T16" s="66" t="s">
        <v>23</v>
      </c>
      <c r="U16" s="66" t="s">
        <v>23</v>
      </c>
      <c r="V16" s="66" t="s">
        <v>23</v>
      </c>
      <c r="W16" s="66" t="s">
        <v>23</v>
      </c>
      <c r="X16" s="106">
        <v>18</v>
      </c>
      <c r="Y16" s="106">
        <v>3980</v>
      </c>
    </row>
    <row r="17" spans="1:25" ht="16.5" customHeight="1">
      <c r="A17" s="411" t="s">
        <v>185</v>
      </c>
      <c r="B17" s="412"/>
      <c r="C17" s="134">
        <f>SUM(D17:E17)</f>
        <v>32</v>
      </c>
      <c r="D17" s="223">
        <v>1</v>
      </c>
      <c r="E17" s="223">
        <v>31</v>
      </c>
      <c r="F17" s="106">
        <f>SUM(G17:I17)</f>
        <v>14</v>
      </c>
      <c r="G17" s="223">
        <v>7</v>
      </c>
      <c r="H17" s="223">
        <v>7</v>
      </c>
      <c r="I17" s="66" t="s">
        <v>23</v>
      </c>
      <c r="J17" s="66" t="s">
        <v>23</v>
      </c>
      <c r="K17" s="66" t="s">
        <v>23</v>
      </c>
      <c r="L17" s="223">
        <v>19</v>
      </c>
      <c r="M17" s="106">
        <v>5862</v>
      </c>
      <c r="N17" s="106">
        <v>26</v>
      </c>
      <c r="O17" s="106">
        <v>10491</v>
      </c>
      <c r="P17" s="106">
        <v>21</v>
      </c>
      <c r="Q17" s="106">
        <v>636</v>
      </c>
      <c r="R17" s="106">
        <v>5</v>
      </c>
      <c r="S17" s="106">
        <v>158</v>
      </c>
      <c r="T17" s="66" t="s">
        <v>23</v>
      </c>
      <c r="U17" s="66" t="s">
        <v>23</v>
      </c>
      <c r="V17" s="66" t="s">
        <v>23</v>
      </c>
      <c r="W17" s="66" t="s">
        <v>23</v>
      </c>
      <c r="X17" s="106">
        <v>35</v>
      </c>
      <c r="Y17" s="106">
        <v>9012</v>
      </c>
    </row>
    <row r="18" spans="1:25" ht="16.5" customHeight="1">
      <c r="A18" s="411" t="s">
        <v>184</v>
      </c>
      <c r="B18" s="412"/>
      <c r="C18" s="134">
        <f>SUM(D18:E18)</f>
        <v>11</v>
      </c>
      <c r="D18" s="223">
        <v>1</v>
      </c>
      <c r="E18" s="223">
        <v>10</v>
      </c>
      <c r="F18" s="106">
        <f>SUM(G18:I18)</f>
        <v>7</v>
      </c>
      <c r="G18" s="66">
        <v>1</v>
      </c>
      <c r="H18" s="223">
        <v>6</v>
      </c>
      <c r="I18" s="66" t="s">
        <v>23</v>
      </c>
      <c r="J18" s="66" t="s">
        <v>23</v>
      </c>
      <c r="K18" s="66" t="s">
        <v>23</v>
      </c>
      <c r="L18" s="223">
        <v>8</v>
      </c>
      <c r="M18" s="106">
        <v>2765</v>
      </c>
      <c r="N18" s="66" t="s">
        <v>23</v>
      </c>
      <c r="O18" s="66" t="s">
        <v>23</v>
      </c>
      <c r="P18" s="106">
        <v>9</v>
      </c>
      <c r="Q18" s="106">
        <v>200</v>
      </c>
      <c r="R18" s="66" t="s">
        <v>23</v>
      </c>
      <c r="S18" s="66" t="s">
        <v>23</v>
      </c>
      <c r="T18" s="66" t="s">
        <v>23</v>
      </c>
      <c r="U18" s="66" t="s">
        <v>23</v>
      </c>
      <c r="V18" s="66" t="s">
        <v>23</v>
      </c>
      <c r="W18" s="66" t="s">
        <v>23</v>
      </c>
      <c r="X18" s="106">
        <v>17</v>
      </c>
      <c r="Y18" s="106">
        <v>2100</v>
      </c>
    </row>
    <row r="19" spans="1:25" ht="16.5" customHeight="1">
      <c r="A19" s="411" t="s">
        <v>183</v>
      </c>
      <c r="B19" s="412"/>
      <c r="C19" s="134">
        <f>SUM(D19:E19)</f>
        <v>11</v>
      </c>
      <c r="D19" s="223">
        <v>1</v>
      </c>
      <c r="E19" s="223">
        <v>10</v>
      </c>
      <c r="F19" s="106">
        <f>SUM(G19:I19)</f>
        <v>11</v>
      </c>
      <c r="G19" s="66" t="s">
        <v>23</v>
      </c>
      <c r="H19" s="223">
        <v>11</v>
      </c>
      <c r="I19" s="66" t="s">
        <v>23</v>
      </c>
      <c r="J19" s="223">
        <v>10</v>
      </c>
      <c r="K19" s="223">
        <v>211</v>
      </c>
      <c r="L19" s="223">
        <v>24</v>
      </c>
      <c r="M19" s="106">
        <v>1162</v>
      </c>
      <c r="N19" s="106">
        <v>85</v>
      </c>
      <c r="O19" s="106">
        <v>1331</v>
      </c>
      <c r="P19" s="106">
        <v>12</v>
      </c>
      <c r="Q19" s="106">
        <v>196</v>
      </c>
      <c r="R19" s="66" t="s">
        <v>23</v>
      </c>
      <c r="S19" s="66" t="s">
        <v>23</v>
      </c>
      <c r="T19" s="66" t="s">
        <v>23</v>
      </c>
      <c r="U19" s="66" t="s">
        <v>23</v>
      </c>
      <c r="V19" s="66" t="s">
        <v>23</v>
      </c>
      <c r="W19" s="66" t="s">
        <v>23</v>
      </c>
      <c r="X19" s="106">
        <v>19</v>
      </c>
      <c r="Y19" s="106">
        <v>1679</v>
      </c>
    </row>
    <row r="20" spans="1:25" ht="16.5" customHeight="1">
      <c r="A20" s="411" t="s">
        <v>182</v>
      </c>
      <c r="B20" s="412"/>
      <c r="C20" s="134">
        <f>SUM(D20:E20)</f>
        <v>17</v>
      </c>
      <c r="D20" s="223">
        <v>1</v>
      </c>
      <c r="E20" s="223">
        <v>16</v>
      </c>
      <c r="F20" s="66" t="s">
        <v>23</v>
      </c>
      <c r="G20" s="66" t="s">
        <v>23</v>
      </c>
      <c r="H20" s="66" t="s">
        <v>23</v>
      </c>
      <c r="I20" s="66" t="s">
        <v>23</v>
      </c>
      <c r="J20" s="66" t="s">
        <v>23</v>
      </c>
      <c r="K20" s="66" t="s">
        <v>23</v>
      </c>
      <c r="L20" s="223">
        <v>16</v>
      </c>
      <c r="M20" s="106">
        <v>2865</v>
      </c>
      <c r="N20" s="106">
        <v>17</v>
      </c>
      <c r="O20" s="300">
        <v>104</v>
      </c>
      <c r="P20" s="66">
        <v>10</v>
      </c>
      <c r="Q20" s="66">
        <v>249</v>
      </c>
      <c r="R20" s="106">
        <v>1</v>
      </c>
      <c r="S20" s="106">
        <v>90</v>
      </c>
      <c r="T20" s="106">
        <v>1</v>
      </c>
      <c r="U20" s="35">
        <v>80</v>
      </c>
      <c r="V20" s="66" t="s">
        <v>23</v>
      </c>
      <c r="W20" s="66" t="s">
        <v>23</v>
      </c>
      <c r="X20" s="106">
        <v>25</v>
      </c>
      <c r="Y20" s="106">
        <v>6643</v>
      </c>
    </row>
    <row r="21" spans="1:25" ht="16.5" customHeight="1">
      <c r="A21" s="411" t="s">
        <v>181</v>
      </c>
      <c r="B21" s="412"/>
      <c r="C21" s="134">
        <f>SUM(D21:E21)</f>
        <v>11</v>
      </c>
      <c r="D21" s="66" t="s">
        <v>23</v>
      </c>
      <c r="E21" s="223">
        <v>11</v>
      </c>
      <c r="F21" s="106">
        <f>SUM(G21:I21)</f>
        <v>11</v>
      </c>
      <c r="G21" s="66" t="s">
        <v>23</v>
      </c>
      <c r="H21" s="223">
        <v>11</v>
      </c>
      <c r="I21" s="66" t="s">
        <v>23</v>
      </c>
      <c r="J21" s="223">
        <v>3</v>
      </c>
      <c r="K21" s="223">
        <v>89</v>
      </c>
      <c r="L21" s="223">
        <v>11</v>
      </c>
      <c r="M21" s="106">
        <v>2740</v>
      </c>
      <c r="N21" s="106">
        <v>78</v>
      </c>
      <c r="O21" s="106">
        <v>1352</v>
      </c>
      <c r="P21" s="66" t="s">
        <v>23</v>
      </c>
      <c r="Q21" s="66" t="s">
        <v>23</v>
      </c>
      <c r="R21" s="66" t="s">
        <v>23</v>
      </c>
      <c r="S21" s="66" t="s">
        <v>23</v>
      </c>
      <c r="T21" s="66" t="s">
        <v>23</v>
      </c>
      <c r="U21" s="66" t="s">
        <v>23</v>
      </c>
      <c r="V21" s="66" t="s">
        <v>23</v>
      </c>
      <c r="W21" s="66" t="s">
        <v>23</v>
      </c>
      <c r="X21" s="106">
        <v>10</v>
      </c>
      <c r="Y21" s="106">
        <v>2170</v>
      </c>
    </row>
    <row r="22" spans="1:25" ht="16.5" customHeight="1">
      <c r="A22" s="411" t="s">
        <v>180</v>
      </c>
      <c r="B22" s="412"/>
      <c r="C22" s="134">
        <f>SUM(D22:E22)</f>
        <v>18</v>
      </c>
      <c r="D22" s="223">
        <v>1</v>
      </c>
      <c r="E22" s="223">
        <v>17</v>
      </c>
      <c r="F22" s="106">
        <f>SUM(G22:I22)</f>
        <v>37</v>
      </c>
      <c r="G22" s="66" t="s">
        <v>23</v>
      </c>
      <c r="H22" s="223">
        <v>18</v>
      </c>
      <c r="I22" s="223">
        <v>19</v>
      </c>
      <c r="J22" s="223">
        <v>5</v>
      </c>
      <c r="K22" s="223">
        <v>61</v>
      </c>
      <c r="L22" s="223">
        <v>10</v>
      </c>
      <c r="M22" s="106">
        <v>1762</v>
      </c>
      <c r="N22" s="106">
        <v>9</v>
      </c>
      <c r="O22" s="106">
        <v>4600</v>
      </c>
      <c r="P22" s="106">
        <v>51</v>
      </c>
      <c r="Q22" s="106">
        <v>1636</v>
      </c>
      <c r="R22" s="66">
        <v>2</v>
      </c>
      <c r="S22" s="106">
        <v>77</v>
      </c>
      <c r="T22" s="66" t="s">
        <v>23</v>
      </c>
      <c r="U22" s="66" t="s">
        <v>23</v>
      </c>
      <c r="V22" s="106">
        <v>1</v>
      </c>
      <c r="W22" s="106">
        <v>3</v>
      </c>
      <c r="X22" s="106">
        <v>16</v>
      </c>
      <c r="Y22" s="106">
        <v>6141</v>
      </c>
    </row>
    <row r="23" spans="1:25" ht="16.5" customHeight="1">
      <c r="A23" s="114"/>
      <c r="B23" s="113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6.5" customHeight="1">
      <c r="A24" s="411" t="s">
        <v>179</v>
      </c>
      <c r="B24" s="412"/>
      <c r="C24" s="106">
        <f>SUM(C25)</f>
        <v>1</v>
      </c>
      <c r="D24" s="106">
        <f>SUM(D25)</f>
        <v>1</v>
      </c>
      <c r="E24" s="66" t="s">
        <v>23</v>
      </c>
      <c r="F24" s="106">
        <f>SUM(F25)</f>
        <v>1</v>
      </c>
      <c r="G24" s="106">
        <f>SUM(G25)</f>
        <v>1</v>
      </c>
      <c r="H24" s="66" t="s">
        <v>23</v>
      </c>
      <c r="I24" s="66" t="s">
        <v>23</v>
      </c>
      <c r="J24" s="106">
        <f>SUM(J25)</f>
        <v>1</v>
      </c>
      <c r="K24" s="106">
        <f>SUM(K25)</f>
        <v>10</v>
      </c>
      <c r="L24" s="106">
        <f>SUM(L25)</f>
        <v>6</v>
      </c>
      <c r="M24" s="106">
        <f>SUM(M25)</f>
        <v>1960</v>
      </c>
      <c r="N24" s="106">
        <f>SUM(N25)</f>
        <v>1</v>
      </c>
      <c r="O24" s="106">
        <f>SUM(O25)</f>
        <v>577</v>
      </c>
      <c r="P24" s="66" t="s">
        <v>23</v>
      </c>
      <c r="Q24" s="66" t="s">
        <v>23</v>
      </c>
      <c r="R24" s="66" t="s">
        <v>23</v>
      </c>
      <c r="S24" s="66" t="s">
        <v>23</v>
      </c>
      <c r="T24" s="66" t="s">
        <v>23</v>
      </c>
      <c r="U24" s="66" t="s">
        <v>23</v>
      </c>
      <c r="V24" s="66" t="s">
        <v>23</v>
      </c>
      <c r="W24" s="66" t="s">
        <v>23</v>
      </c>
      <c r="X24" s="106">
        <f>SUM(X25)</f>
        <v>5</v>
      </c>
      <c r="Y24" s="106">
        <f>SUM(Y25)</f>
        <v>884</v>
      </c>
    </row>
    <row r="25" spans="1:25" ht="16.5" customHeight="1">
      <c r="A25" s="109"/>
      <c r="B25" s="17" t="s">
        <v>178</v>
      </c>
      <c r="C25" s="126">
        <f>SUM(D25:E25)</f>
        <v>1</v>
      </c>
      <c r="D25" s="307">
        <v>1</v>
      </c>
      <c r="E25" s="213" t="s">
        <v>23</v>
      </c>
      <c r="F25" s="111">
        <f>SUM(G25:I25)</f>
        <v>1</v>
      </c>
      <c r="G25" s="307">
        <v>1</v>
      </c>
      <c r="H25" s="213" t="s">
        <v>23</v>
      </c>
      <c r="I25" s="213" t="s">
        <v>23</v>
      </c>
      <c r="J25" s="307">
        <v>1</v>
      </c>
      <c r="K25" s="307">
        <v>10</v>
      </c>
      <c r="L25" s="307">
        <v>6</v>
      </c>
      <c r="M25" s="307">
        <v>1960</v>
      </c>
      <c r="N25" s="307">
        <v>1</v>
      </c>
      <c r="O25" s="307">
        <v>577</v>
      </c>
      <c r="P25" s="213" t="s">
        <v>23</v>
      </c>
      <c r="Q25" s="213" t="s">
        <v>23</v>
      </c>
      <c r="R25" s="213" t="s">
        <v>23</v>
      </c>
      <c r="S25" s="213" t="s">
        <v>23</v>
      </c>
      <c r="T25" s="213" t="s">
        <v>23</v>
      </c>
      <c r="U25" s="213" t="s">
        <v>23</v>
      </c>
      <c r="V25" s="213" t="s">
        <v>23</v>
      </c>
      <c r="W25" s="213" t="s">
        <v>23</v>
      </c>
      <c r="X25" s="307">
        <v>5</v>
      </c>
      <c r="Y25" s="307">
        <v>884</v>
      </c>
    </row>
    <row r="26" spans="1:25" ht="16.5" customHeight="1">
      <c r="A26" s="109"/>
      <c r="B26" s="17"/>
      <c r="C26" s="107"/>
      <c r="D26" s="107"/>
      <c r="E26" s="107"/>
      <c r="F26" s="107"/>
      <c r="G26" s="107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</row>
    <row r="27" spans="1:25" ht="16.5" customHeight="1">
      <c r="A27" s="411" t="s">
        <v>177</v>
      </c>
      <c r="B27" s="412"/>
      <c r="C27" s="106">
        <f>SUM(C28:C31)</f>
        <v>5</v>
      </c>
      <c r="D27" s="106">
        <f>SUM(D28:D31)</f>
        <v>4</v>
      </c>
      <c r="E27" s="106">
        <f>SUM(E28:E31)</f>
        <v>1</v>
      </c>
      <c r="F27" s="106">
        <f>SUM(F28:F31)</f>
        <v>9</v>
      </c>
      <c r="G27" s="106">
        <f>SUM(G28:G31)</f>
        <v>1</v>
      </c>
      <c r="H27" s="106">
        <f>SUM(H28:H31)</f>
        <v>8</v>
      </c>
      <c r="I27" s="66" t="s">
        <v>23</v>
      </c>
      <c r="J27" s="106">
        <f>SUM(J28:J31)</f>
        <v>1</v>
      </c>
      <c r="K27" s="106">
        <f>SUM(K28:K31)</f>
        <v>60</v>
      </c>
      <c r="L27" s="106">
        <f>SUM(L28:L31)</f>
        <v>91</v>
      </c>
      <c r="M27" s="106">
        <f>SUM(M28:M31)</f>
        <v>5019</v>
      </c>
      <c r="N27" s="106">
        <f>SUM(N28:N31)</f>
        <v>55</v>
      </c>
      <c r="O27" s="106">
        <f>SUM(O28:O31)</f>
        <v>1418</v>
      </c>
      <c r="P27" s="106">
        <f>SUM(P28:P31)</f>
        <v>17</v>
      </c>
      <c r="Q27" s="106">
        <f>SUM(Q28:Q31)</f>
        <v>378</v>
      </c>
      <c r="R27" s="106">
        <f>SUM(R28:R31)</f>
        <v>3</v>
      </c>
      <c r="S27" s="106">
        <f>SUM(S28:S31)</f>
        <v>99</v>
      </c>
      <c r="T27" s="66" t="s">
        <v>23</v>
      </c>
      <c r="U27" s="66" t="s">
        <v>23</v>
      </c>
      <c r="V27" s="66" t="s">
        <v>23</v>
      </c>
      <c r="W27" s="66" t="s">
        <v>23</v>
      </c>
      <c r="X27" s="106">
        <f>SUM(X28:X31)</f>
        <v>15</v>
      </c>
      <c r="Y27" s="106">
        <f>SUM(Y28:Y31)</f>
        <v>4273</v>
      </c>
    </row>
    <row r="28" spans="1:25" ht="16.5" customHeight="1">
      <c r="A28" s="109"/>
      <c r="B28" s="17" t="s">
        <v>176</v>
      </c>
      <c r="C28" s="126">
        <f>SUM(D28:E28)</f>
        <v>1</v>
      </c>
      <c r="D28" s="307">
        <v>1</v>
      </c>
      <c r="E28" s="213" t="s">
        <v>23</v>
      </c>
      <c r="F28" s="213" t="s">
        <v>23</v>
      </c>
      <c r="G28" s="213" t="s">
        <v>23</v>
      </c>
      <c r="H28" s="213" t="s">
        <v>23</v>
      </c>
      <c r="I28" s="213" t="s">
        <v>23</v>
      </c>
      <c r="J28" s="213" t="s">
        <v>23</v>
      </c>
      <c r="K28" s="213" t="s">
        <v>23</v>
      </c>
      <c r="L28" s="307">
        <v>20</v>
      </c>
      <c r="M28" s="307">
        <v>1340</v>
      </c>
      <c r="N28" s="213" t="s">
        <v>23</v>
      </c>
      <c r="O28" s="213" t="s">
        <v>23</v>
      </c>
      <c r="P28" s="307">
        <v>5</v>
      </c>
      <c r="Q28" s="307">
        <v>25</v>
      </c>
      <c r="R28" s="213" t="s">
        <v>23</v>
      </c>
      <c r="S28" s="213" t="s">
        <v>23</v>
      </c>
      <c r="T28" s="213" t="s">
        <v>23</v>
      </c>
      <c r="U28" s="213" t="s">
        <v>23</v>
      </c>
      <c r="V28" s="213" t="s">
        <v>23</v>
      </c>
      <c r="W28" s="213" t="s">
        <v>23</v>
      </c>
      <c r="X28" s="307">
        <v>3</v>
      </c>
      <c r="Y28" s="307">
        <v>1432</v>
      </c>
    </row>
    <row r="29" spans="1:25" ht="16.5" customHeight="1">
      <c r="A29" s="109"/>
      <c r="B29" s="17" t="s">
        <v>175</v>
      </c>
      <c r="C29" s="126">
        <f>SUM(D29:E29)</f>
        <v>1</v>
      </c>
      <c r="D29" s="307">
        <v>1</v>
      </c>
      <c r="E29" s="213" t="s">
        <v>23</v>
      </c>
      <c r="F29" s="111">
        <f>SUM(G29:I29)</f>
        <v>2</v>
      </c>
      <c r="G29" s="213" t="s">
        <v>23</v>
      </c>
      <c r="H29" s="307">
        <v>2</v>
      </c>
      <c r="I29" s="213" t="s">
        <v>23</v>
      </c>
      <c r="J29" s="213" t="s">
        <v>23</v>
      </c>
      <c r="K29" s="213">
        <v>40</v>
      </c>
      <c r="L29" s="307">
        <v>19</v>
      </c>
      <c r="M29" s="307">
        <v>1959</v>
      </c>
      <c r="N29" s="213" t="s">
        <v>23</v>
      </c>
      <c r="O29" s="213" t="s">
        <v>23</v>
      </c>
      <c r="P29" s="307">
        <v>12</v>
      </c>
      <c r="Q29" s="307">
        <v>353</v>
      </c>
      <c r="R29" s="307">
        <v>1</v>
      </c>
      <c r="S29" s="307">
        <v>22</v>
      </c>
      <c r="T29" s="213" t="s">
        <v>23</v>
      </c>
      <c r="U29" s="213" t="s">
        <v>23</v>
      </c>
      <c r="V29" s="213" t="s">
        <v>23</v>
      </c>
      <c r="W29" s="213" t="s">
        <v>23</v>
      </c>
      <c r="X29" s="307">
        <v>4</v>
      </c>
      <c r="Y29" s="307">
        <v>1259</v>
      </c>
    </row>
    <row r="30" spans="1:25" ht="16.5" customHeight="1">
      <c r="A30" s="109"/>
      <c r="B30" s="17" t="s">
        <v>174</v>
      </c>
      <c r="C30" s="126">
        <f>SUM(D30:E30)</f>
        <v>2</v>
      </c>
      <c r="D30" s="307">
        <v>1</v>
      </c>
      <c r="E30" s="307">
        <v>1</v>
      </c>
      <c r="F30" s="111">
        <f>SUM(G30:I30)</f>
        <v>7</v>
      </c>
      <c r="G30" s="307">
        <v>1</v>
      </c>
      <c r="H30" s="307">
        <v>6</v>
      </c>
      <c r="I30" s="213" t="s">
        <v>23</v>
      </c>
      <c r="J30" s="307">
        <v>1</v>
      </c>
      <c r="K30" s="307">
        <v>20</v>
      </c>
      <c r="L30" s="307">
        <v>36</v>
      </c>
      <c r="M30" s="307">
        <v>1231</v>
      </c>
      <c r="N30" s="307">
        <v>36</v>
      </c>
      <c r="O30" s="307">
        <v>905</v>
      </c>
      <c r="P30" s="213" t="s">
        <v>23</v>
      </c>
      <c r="Q30" s="213" t="s">
        <v>23</v>
      </c>
      <c r="R30" s="213" t="s">
        <v>23</v>
      </c>
      <c r="S30" s="213" t="s">
        <v>23</v>
      </c>
      <c r="T30" s="213" t="s">
        <v>23</v>
      </c>
      <c r="U30" s="213" t="s">
        <v>23</v>
      </c>
      <c r="V30" s="213" t="s">
        <v>23</v>
      </c>
      <c r="W30" s="213" t="s">
        <v>23</v>
      </c>
      <c r="X30" s="307">
        <v>4</v>
      </c>
      <c r="Y30" s="307">
        <v>1186</v>
      </c>
    </row>
    <row r="31" spans="1:25" ht="16.5" customHeight="1">
      <c r="A31" s="109"/>
      <c r="B31" s="17" t="s">
        <v>173</v>
      </c>
      <c r="C31" s="126">
        <f>SUM(D31:E31)</f>
        <v>1</v>
      </c>
      <c r="D31" s="307">
        <v>1</v>
      </c>
      <c r="E31" s="213" t="s">
        <v>23</v>
      </c>
      <c r="F31" s="213" t="s">
        <v>23</v>
      </c>
      <c r="G31" s="213" t="s">
        <v>23</v>
      </c>
      <c r="H31" s="213" t="s">
        <v>23</v>
      </c>
      <c r="I31" s="213" t="s">
        <v>23</v>
      </c>
      <c r="J31" s="213" t="s">
        <v>23</v>
      </c>
      <c r="K31" s="213" t="s">
        <v>23</v>
      </c>
      <c r="L31" s="307">
        <v>16</v>
      </c>
      <c r="M31" s="307">
        <v>489</v>
      </c>
      <c r="N31" s="307">
        <v>19</v>
      </c>
      <c r="O31" s="307">
        <v>513</v>
      </c>
      <c r="P31" s="213" t="s">
        <v>23</v>
      </c>
      <c r="Q31" s="213" t="s">
        <v>23</v>
      </c>
      <c r="R31" s="307">
        <v>2</v>
      </c>
      <c r="S31" s="307">
        <v>77</v>
      </c>
      <c r="T31" s="213" t="s">
        <v>23</v>
      </c>
      <c r="U31" s="213" t="s">
        <v>23</v>
      </c>
      <c r="V31" s="213" t="s">
        <v>23</v>
      </c>
      <c r="W31" s="213" t="s">
        <v>23</v>
      </c>
      <c r="X31" s="307">
        <v>4</v>
      </c>
      <c r="Y31" s="307">
        <v>396</v>
      </c>
    </row>
    <row r="32" spans="1:25" ht="16.5" customHeight="1">
      <c r="A32" s="109"/>
      <c r="B32" s="17"/>
      <c r="C32" s="107"/>
      <c r="D32" s="107"/>
      <c r="E32" s="107"/>
      <c r="F32" s="107"/>
      <c r="G32" s="107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</row>
    <row r="33" spans="1:25" ht="16.5" customHeight="1">
      <c r="A33" s="411" t="s">
        <v>172</v>
      </c>
      <c r="B33" s="412"/>
      <c r="C33" s="106">
        <f>SUM(C34:C41)</f>
        <v>27</v>
      </c>
      <c r="D33" s="106">
        <f>SUM(D34:D41)</f>
        <v>8</v>
      </c>
      <c r="E33" s="106">
        <f>SUM(E34:E41)</f>
        <v>19</v>
      </c>
      <c r="F33" s="106">
        <f>SUM(F34:F41)</f>
        <v>20</v>
      </c>
      <c r="G33" s="106">
        <f>SUM(G34:G41)</f>
        <v>1</v>
      </c>
      <c r="H33" s="106">
        <f>SUM(H34:H41)</f>
        <v>13</v>
      </c>
      <c r="I33" s="106">
        <f>SUM(I34:I41)</f>
        <v>6</v>
      </c>
      <c r="J33" s="106">
        <f>SUM(J34:J41)</f>
        <v>9</v>
      </c>
      <c r="K33" s="106">
        <f>SUM(K34:K41)</f>
        <v>292</v>
      </c>
      <c r="L33" s="106">
        <f>SUM(L34:L41)</f>
        <v>44</v>
      </c>
      <c r="M33" s="106">
        <f>SUM(M34:M41)</f>
        <v>3754</v>
      </c>
      <c r="N33" s="106">
        <f>SUM(N34:N41)</f>
        <v>167</v>
      </c>
      <c r="O33" s="106">
        <f>SUM(O34:O41)</f>
        <v>6509</v>
      </c>
      <c r="P33" s="106">
        <f>SUM(P34:P41)</f>
        <v>19</v>
      </c>
      <c r="Q33" s="106">
        <f>SUM(Q34:Q41)</f>
        <v>1082</v>
      </c>
      <c r="R33" s="66" t="s">
        <v>23</v>
      </c>
      <c r="S33" s="106">
        <f>SUM(S34:S41)</f>
        <v>56</v>
      </c>
      <c r="T33" s="66" t="s">
        <v>23</v>
      </c>
      <c r="U33" s="106">
        <f>SUM(U34:U41)</f>
        <v>23</v>
      </c>
      <c r="V33" s="66" t="s">
        <v>23</v>
      </c>
      <c r="W33" s="66" t="s">
        <v>23</v>
      </c>
      <c r="X33" s="106">
        <f>SUM(X34:X41)</f>
        <v>27</v>
      </c>
      <c r="Y33" s="106">
        <f>SUM(Y34:Y41)</f>
        <v>7146</v>
      </c>
    </row>
    <row r="34" spans="1:25" ht="16.5" customHeight="1">
      <c r="A34" s="109"/>
      <c r="B34" s="17" t="s">
        <v>171</v>
      </c>
      <c r="C34" s="126">
        <f>SUM(D34:E34)</f>
        <v>4</v>
      </c>
      <c r="D34" s="307">
        <v>1</v>
      </c>
      <c r="E34" s="307">
        <v>3</v>
      </c>
      <c r="F34" s="111">
        <f>SUM(G34:I34)</f>
        <v>0</v>
      </c>
      <c r="G34" s="213" t="s">
        <v>23</v>
      </c>
      <c r="H34" s="213" t="s">
        <v>23</v>
      </c>
      <c r="I34" s="213" t="s">
        <v>23</v>
      </c>
      <c r="J34" s="307">
        <v>1</v>
      </c>
      <c r="K34" s="307">
        <v>59</v>
      </c>
      <c r="L34" s="307">
        <v>3</v>
      </c>
      <c r="M34" s="307">
        <v>593</v>
      </c>
      <c r="N34" s="213" t="s">
        <v>23</v>
      </c>
      <c r="O34" s="307">
        <v>728</v>
      </c>
      <c r="P34" s="213" t="s">
        <v>23</v>
      </c>
      <c r="Q34" s="307">
        <v>413</v>
      </c>
      <c r="R34" s="213" t="s">
        <v>23</v>
      </c>
      <c r="S34" s="213" t="s">
        <v>23</v>
      </c>
      <c r="T34" s="213" t="s">
        <v>23</v>
      </c>
      <c r="U34" s="213" t="s">
        <v>23</v>
      </c>
      <c r="V34" s="213" t="s">
        <v>23</v>
      </c>
      <c r="W34" s="213" t="s">
        <v>23</v>
      </c>
      <c r="X34" s="307">
        <v>5</v>
      </c>
      <c r="Y34" s="307">
        <v>1224</v>
      </c>
    </row>
    <row r="35" spans="1:25" ht="16.5" customHeight="1">
      <c r="A35" s="109"/>
      <c r="B35" s="17" t="s">
        <v>170</v>
      </c>
      <c r="C35" s="126">
        <f>SUM(D35:E35)</f>
        <v>7</v>
      </c>
      <c r="D35" s="307">
        <v>1</v>
      </c>
      <c r="E35" s="307">
        <v>6</v>
      </c>
      <c r="F35" s="111">
        <f>SUM(G35:I35)</f>
        <v>13</v>
      </c>
      <c r="G35" s="213" t="s">
        <v>23</v>
      </c>
      <c r="H35" s="307">
        <v>9</v>
      </c>
      <c r="I35" s="307">
        <v>4</v>
      </c>
      <c r="J35" s="307">
        <v>1</v>
      </c>
      <c r="K35" s="213" t="s">
        <v>23</v>
      </c>
      <c r="L35" s="307">
        <v>4</v>
      </c>
      <c r="M35" s="307">
        <v>627</v>
      </c>
      <c r="N35" s="307">
        <v>71</v>
      </c>
      <c r="O35" s="307">
        <v>1422</v>
      </c>
      <c r="P35" s="213" t="s">
        <v>23</v>
      </c>
      <c r="Q35" s="213" t="s">
        <v>23</v>
      </c>
      <c r="R35" s="213" t="s">
        <v>23</v>
      </c>
      <c r="S35" s="213" t="s">
        <v>23</v>
      </c>
      <c r="T35" s="213" t="s">
        <v>23</v>
      </c>
      <c r="U35" s="213" t="s">
        <v>23</v>
      </c>
      <c r="V35" s="213" t="s">
        <v>23</v>
      </c>
      <c r="W35" s="213" t="s">
        <v>23</v>
      </c>
      <c r="X35" s="307">
        <v>5</v>
      </c>
      <c r="Y35" s="307">
        <v>2001</v>
      </c>
    </row>
    <row r="36" spans="1:25" ht="16.5" customHeight="1">
      <c r="A36" s="109"/>
      <c r="B36" s="17" t="s">
        <v>169</v>
      </c>
      <c r="C36" s="126">
        <f>SUM(D36:E36)</f>
        <v>5</v>
      </c>
      <c r="D36" s="307">
        <v>1</v>
      </c>
      <c r="E36" s="307">
        <v>4</v>
      </c>
      <c r="F36" s="111">
        <f>SUM(G36:I36)</f>
        <v>5</v>
      </c>
      <c r="G36" s="213" t="s">
        <v>23</v>
      </c>
      <c r="H36" s="307">
        <v>4</v>
      </c>
      <c r="I36" s="307">
        <v>1</v>
      </c>
      <c r="J36" s="307">
        <v>5</v>
      </c>
      <c r="K36" s="307">
        <v>60</v>
      </c>
      <c r="L36" s="307">
        <v>7</v>
      </c>
      <c r="M36" s="307">
        <v>1690</v>
      </c>
      <c r="N36" s="307">
        <v>59</v>
      </c>
      <c r="O36" s="307">
        <v>3793</v>
      </c>
      <c r="P36" s="307">
        <v>17</v>
      </c>
      <c r="Q36" s="307">
        <v>574</v>
      </c>
      <c r="R36" s="213" t="s">
        <v>23</v>
      </c>
      <c r="S36" s="307">
        <v>56</v>
      </c>
      <c r="T36" s="213" t="s">
        <v>23</v>
      </c>
      <c r="U36" s="307">
        <v>23</v>
      </c>
      <c r="V36" s="213" t="s">
        <v>23</v>
      </c>
      <c r="W36" s="213" t="s">
        <v>23</v>
      </c>
      <c r="X36" s="307">
        <v>7</v>
      </c>
      <c r="Y36" s="307">
        <v>3221</v>
      </c>
    </row>
    <row r="37" spans="1:25" ht="16.5" customHeight="1">
      <c r="A37" s="109"/>
      <c r="B37" s="17" t="s">
        <v>168</v>
      </c>
      <c r="C37" s="126">
        <f>SUM(D37:E37)</f>
        <v>1</v>
      </c>
      <c r="D37" s="307">
        <v>1</v>
      </c>
      <c r="E37" s="213" t="s">
        <v>23</v>
      </c>
      <c r="F37" s="213" t="s">
        <v>23</v>
      </c>
      <c r="G37" s="213" t="s">
        <v>23</v>
      </c>
      <c r="H37" s="213" t="s">
        <v>23</v>
      </c>
      <c r="I37" s="213" t="s">
        <v>23</v>
      </c>
      <c r="J37" s="213" t="s">
        <v>23</v>
      </c>
      <c r="K37" s="307">
        <v>20</v>
      </c>
      <c r="L37" s="307">
        <v>1</v>
      </c>
      <c r="M37" s="307">
        <v>116</v>
      </c>
      <c r="N37" s="213" t="s">
        <v>23</v>
      </c>
      <c r="O37" s="307">
        <v>139</v>
      </c>
      <c r="P37" s="213" t="s">
        <v>23</v>
      </c>
      <c r="Q37" s="307">
        <v>53</v>
      </c>
      <c r="R37" s="213" t="s">
        <v>23</v>
      </c>
      <c r="S37" s="213" t="s">
        <v>23</v>
      </c>
      <c r="T37" s="213" t="s">
        <v>23</v>
      </c>
      <c r="U37" s="213" t="s">
        <v>23</v>
      </c>
      <c r="V37" s="213" t="s">
        <v>23</v>
      </c>
      <c r="W37" s="213" t="s">
        <v>23</v>
      </c>
      <c r="X37" s="307">
        <v>2</v>
      </c>
      <c r="Y37" s="307">
        <v>103</v>
      </c>
    </row>
    <row r="38" spans="1:25" ht="16.5" customHeight="1">
      <c r="A38" s="109"/>
      <c r="B38" s="17" t="s">
        <v>167</v>
      </c>
      <c r="C38" s="126">
        <f>SUM(D38:E38)</f>
        <v>5</v>
      </c>
      <c r="D38" s="307">
        <v>1</v>
      </c>
      <c r="E38" s="307">
        <v>4</v>
      </c>
      <c r="F38" s="213" t="s">
        <v>23</v>
      </c>
      <c r="G38" s="213" t="s">
        <v>23</v>
      </c>
      <c r="H38" s="213" t="s">
        <v>23</v>
      </c>
      <c r="I38" s="213" t="s">
        <v>23</v>
      </c>
      <c r="J38" s="307">
        <v>1</v>
      </c>
      <c r="K38" s="307">
        <v>12</v>
      </c>
      <c r="L38" s="307">
        <v>1</v>
      </c>
      <c r="M38" s="307">
        <v>130</v>
      </c>
      <c r="N38" s="307">
        <v>10</v>
      </c>
      <c r="O38" s="213" t="s">
        <v>23</v>
      </c>
      <c r="P38" s="213" t="s">
        <v>23</v>
      </c>
      <c r="Q38" s="213" t="s">
        <v>23</v>
      </c>
      <c r="R38" s="213" t="s">
        <v>23</v>
      </c>
      <c r="S38" s="213" t="s">
        <v>23</v>
      </c>
      <c r="T38" s="213" t="s">
        <v>23</v>
      </c>
      <c r="U38" s="213" t="s">
        <v>23</v>
      </c>
      <c r="V38" s="213" t="s">
        <v>23</v>
      </c>
      <c r="W38" s="213" t="s">
        <v>23</v>
      </c>
      <c r="X38" s="307">
        <v>2</v>
      </c>
      <c r="Y38" s="307">
        <v>129</v>
      </c>
    </row>
    <row r="39" spans="1:25" ht="16.5" customHeight="1">
      <c r="A39" s="109"/>
      <c r="B39" s="17" t="s">
        <v>166</v>
      </c>
      <c r="C39" s="126">
        <f>SUM(D39:E39)</f>
        <v>1</v>
      </c>
      <c r="D39" s="307">
        <v>1</v>
      </c>
      <c r="E39" s="213" t="s">
        <v>23</v>
      </c>
      <c r="F39" s="213" t="s">
        <v>23</v>
      </c>
      <c r="G39" s="213" t="s">
        <v>23</v>
      </c>
      <c r="H39" s="213" t="s">
        <v>23</v>
      </c>
      <c r="I39" s="213" t="s">
        <v>23</v>
      </c>
      <c r="J39" s="213" t="s">
        <v>23</v>
      </c>
      <c r="K39" s="213" t="s">
        <v>23</v>
      </c>
      <c r="L39" s="307">
        <v>19</v>
      </c>
      <c r="M39" s="307">
        <v>342</v>
      </c>
      <c r="N39" s="307">
        <v>21</v>
      </c>
      <c r="O39" s="307">
        <v>339</v>
      </c>
      <c r="P39" s="307">
        <v>1</v>
      </c>
      <c r="Q39" s="307">
        <v>15</v>
      </c>
      <c r="R39" s="213" t="s">
        <v>23</v>
      </c>
      <c r="S39" s="213" t="s">
        <v>23</v>
      </c>
      <c r="T39" s="213" t="s">
        <v>23</v>
      </c>
      <c r="U39" s="213" t="s">
        <v>23</v>
      </c>
      <c r="V39" s="213" t="s">
        <v>23</v>
      </c>
      <c r="W39" s="213" t="s">
        <v>23</v>
      </c>
      <c r="X39" s="307">
        <v>2</v>
      </c>
      <c r="Y39" s="307">
        <v>254</v>
      </c>
    </row>
    <row r="40" spans="1:25" ht="16.5" customHeight="1">
      <c r="A40" s="109"/>
      <c r="B40" s="17" t="s">
        <v>165</v>
      </c>
      <c r="C40" s="126">
        <f>SUM(D40:E40)</f>
        <v>1</v>
      </c>
      <c r="D40" s="307">
        <v>1</v>
      </c>
      <c r="E40" s="213" t="s">
        <v>23</v>
      </c>
      <c r="F40" s="213" t="s">
        <v>23</v>
      </c>
      <c r="G40" s="213" t="s">
        <v>23</v>
      </c>
      <c r="H40" s="213" t="s">
        <v>23</v>
      </c>
      <c r="I40" s="213" t="s">
        <v>23</v>
      </c>
      <c r="J40" s="307">
        <v>1</v>
      </c>
      <c r="K40" s="307">
        <v>104</v>
      </c>
      <c r="L40" s="307">
        <v>7</v>
      </c>
      <c r="M40" s="307">
        <v>115</v>
      </c>
      <c r="N40" s="307">
        <v>6</v>
      </c>
      <c r="O40" s="307">
        <v>88</v>
      </c>
      <c r="P40" s="213" t="s">
        <v>23</v>
      </c>
      <c r="Q40" s="213" t="s">
        <v>23</v>
      </c>
      <c r="R40" s="213" t="s">
        <v>23</v>
      </c>
      <c r="S40" s="213" t="s">
        <v>23</v>
      </c>
      <c r="T40" s="213" t="s">
        <v>23</v>
      </c>
      <c r="U40" s="213" t="s">
        <v>23</v>
      </c>
      <c r="V40" s="213" t="s">
        <v>23</v>
      </c>
      <c r="W40" s="213" t="s">
        <v>23</v>
      </c>
      <c r="X40" s="307">
        <v>2</v>
      </c>
      <c r="Y40" s="307">
        <v>65</v>
      </c>
    </row>
    <row r="41" spans="1:25" ht="16.5" customHeight="1">
      <c r="A41" s="109"/>
      <c r="B41" s="17" t="s">
        <v>164</v>
      </c>
      <c r="C41" s="126">
        <f>SUM(D41:E41)</f>
        <v>3</v>
      </c>
      <c r="D41" s="307">
        <v>1</v>
      </c>
      <c r="E41" s="307">
        <v>2</v>
      </c>
      <c r="F41" s="111">
        <f>SUM(G41:I41)</f>
        <v>2</v>
      </c>
      <c r="G41" s="213">
        <v>1</v>
      </c>
      <c r="H41" s="213" t="s">
        <v>23</v>
      </c>
      <c r="I41" s="307">
        <v>1</v>
      </c>
      <c r="J41" s="213" t="s">
        <v>23</v>
      </c>
      <c r="K41" s="307">
        <v>37</v>
      </c>
      <c r="L41" s="307">
        <v>2</v>
      </c>
      <c r="M41" s="307">
        <v>141</v>
      </c>
      <c r="N41" s="213" t="s">
        <v>23</v>
      </c>
      <c r="O41" s="213" t="s">
        <v>23</v>
      </c>
      <c r="P41" s="213">
        <v>1</v>
      </c>
      <c r="Q41" s="213">
        <v>27</v>
      </c>
      <c r="R41" s="213" t="s">
        <v>23</v>
      </c>
      <c r="S41" s="213" t="s">
        <v>23</v>
      </c>
      <c r="T41" s="213" t="s">
        <v>23</v>
      </c>
      <c r="U41" s="213" t="s">
        <v>23</v>
      </c>
      <c r="V41" s="213" t="s">
        <v>23</v>
      </c>
      <c r="W41" s="213" t="s">
        <v>23</v>
      </c>
      <c r="X41" s="307">
        <v>2</v>
      </c>
      <c r="Y41" s="307">
        <v>149</v>
      </c>
    </row>
    <row r="42" spans="1:25" ht="16.5" customHeight="1">
      <c r="A42" s="109"/>
      <c r="B42" s="17"/>
      <c r="C42" s="107"/>
      <c r="D42" s="107"/>
      <c r="E42" s="107"/>
      <c r="F42" s="107"/>
      <c r="G42" s="107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</row>
    <row r="43" spans="1:25" ht="16.5" customHeight="1">
      <c r="A43" s="411" t="s">
        <v>163</v>
      </c>
      <c r="B43" s="412"/>
      <c r="C43" s="106">
        <f>SUM(C44:C48)</f>
        <v>48</v>
      </c>
      <c r="D43" s="106">
        <f>SUM(D44:D48)</f>
        <v>4</v>
      </c>
      <c r="E43" s="106">
        <f>SUM(E44:E48)</f>
        <v>44</v>
      </c>
      <c r="F43" s="106">
        <f>SUM(F44:F48)</f>
        <v>28</v>
      </c>
      <c r="G43" s="106">
        <f>SUM(G44:G48)</f>
        <v>2</v>
      </c>
      <c r="H43" s="106">
        <f>SUM(H44:H48)</f>
        <v>25</v>
      </c>
      <c r="I43" s="106">
        <f>SUM(I44:I48)</f>
        <v>1</v>
      </c>
      <c r="J43" s="106">
        <f>SUM(J44:J48)</f>
        <v>13</v>
      </c>
      <c r="K43" s="106">
        <f>SUM(K44:K48)</f>
        <v>528</v>
      </c>
      <c r="L43" s="106">
        <f>SUM(L44:L48)</f>
        <v>51</v>
      </c>
      <c r="M43" s="106">
        <f>SUM(M44:M48)</f>
        <v>6284</v>
      </c>
      <c r="N43" s="106">
        <f>SUM(N44:N48)</f>
        <v>72</v>
      </c>
      <c r="O43" s="106">
        <f>SUM(O44:O48)</f>
        <v>6787</v>
      </c>
      <c r="P43" s="106">
        <f>SUM(P44:P48)</f>
        <v>64</v>
      </c>
      <c r="Q43" s="106">
        <f>SUM(Q44:Q48)</f>
        <v>1495</v>
      </c>
      <c r="R43" s="106">
        <f>SUM(R44:R48)</f>
        <v>2</v>
      </c>
      <c r="S43" s="106">
        <f>SUM(S44:S48)</f>
        <v>83</v>
      </c>
      <c r="T43" s="66" t="s">
        <v>23</v>
      </c>
      <c r="U43" s="66" t="s">
        <v>23</v>
      </c>
      <c r="V43" s="106">
        <f>SUM(V44:V48)</f>
        <v>1</v>
      </c>
      <c r="W43" s="106">
        <f>SUM(W44:W48)</f>
        <v>60</v>
      </c>
      <c r="X43" s="106">
        <f>SUM(X44:X48)</f>
        <v>28</v>
      </c>
      <c r="Y43" s="106">
        <f>SUM(Y44:Y48)</f>
        <v>8766</v>
      </c>
    </row>
    <row r="44" spans="1:25" ht="16.5" customHeight="1">
      <c r="A44" s="109"/>
      <c r="B44" s="17" t="s">
        <v>162</v>
      </c>
      <c r="C44" s="126">
        <f>SUM(D44:E44)</f>
        <v>10</v>
      </c>
      <c r="D44" s="307">
        <v>1</v>
      </c>
      <c r="E44" s="307">
        <v>9</v>
      </c>
      <c r="F44" s="111">
        <f>SUM(G44:I44)</f>
        <v>10</v>
      </c>
      <c r="G44" s="213">
        <v>1</v>
      </c>
      <c r="H44" s="307">
        <v>8</v>
      </c>
      <c r="I44" s="713">
        <v>1</v>
      </c>
      <c r="J44" s="307">
        <v>6</v>
      </c>
      <c r="K44" s="307">
        <v>240</v>
      </c>
      <c r="L44" s="307">
        <v>5</v>
      </c>
      <c r="M44" s="307">
        <v>1187</v>
      </c>
      <c r="N44" s="307">
        <v>10</v>
      </c>
      <c r="O44" s="307">
        <v>2681</v>
      </c>
      <c r="P44" s="713">
        <v>6</v>
      </c>
      <c r="Q44" s="713">
        <v>163</v>
      </c>
      <c r="R44" s="307">
        <v>1</v>
      </c>
      <c r="S44" s="307">
        <v>53</v>
      </c>
      <c r="T44" s="213" t="s">
        <v>23</v>
      </c>
      <c r="U44" s="213" t="s">
        <v>23</v>
      </c>
      <c r="V44" s="213" t="s">
        <v>23</v>
      </c>
      <c r="W44" s="213" t="s">
        <v>23</v>
      </c>
      <c r="X44" s="307">
        <v>13</v>
      </c>
      <c r="Y44" s="307">
        <v>3513</v>
      </c>
    </row>
    <row r="45" spans="1:25" ht="16.5" customHeight="1">
      <c r="A45" s="109"/>
      <c r="B45" s="17" t="s">
        <v>161</v>
      </c>
      <c r="C45" s="126">
        <f>SUM(D45:E45)</f>
        <v>4</v>
      </c>
      <c r="D45" s="213" t="s">
        <v>23</v>
      </c>
      <c r="E45" s="307">
        <v>4</v>
      </c>
      <c r="F45" s="111">
        <f>SUM(G45:I45)</f>
        <v>2</v>
      </c>
      <c r="G45" s="213" t="s">
        <v>23</v>
      </c>
      <c r="H45" s="307">
        <v>2</v>
      </c>
      <c r="I45" s="213" t="s">
        <v>23</v>
      </c>
      <c r="J45" s="213" t="s">
        <v>23</v>
      </c>
      <c r="K45" s="213" t="s">
        <v>23</v>
      </c>
      <c r="L45" s="307">
        <v>27</v>
      </c>
      <c r="M45" s="307">
        <v>1348</v>
      </c>
      <c r="N45" s="307">
        <v>28</v>
      </c>
      <c r="O45" s="307">
        <v>598</v>
      </c>
      <c r="P45" s="307">
        <v>5</v>
      </c>
      <c r="Q45" s="307">
        <v>112</v>
      </c>
      <c r="R45" s="213" t="s">
        <v>23</v>
      </c>
      <c r="S45" s="213" t="s">
        <v>23</v>
      </c>
      <c r="T45" s="213" t="s">
        <v>23</v>
      </c>
      <c r="U45" s="213" t="s">
        <v>23</v>
      </c>
      <c r="V45" s="213" t="s">
        <v>23</v>
      </c>
      <c r="W45" s="213" t="s">
        <v>23</v>
      </c>
      <c r="X45" s="307">
        <v>3</v>
      </c>
      <c r="Y45" s="307">
        <v>772</v>
      </c>
    </row>
    <row r="46" spans="1:25" ht="16.5" customHeight="1">
      <c r="A46" s="109"/>
      <c r="B46" s="17" t="s">
        <v>160</v>
      </c>
      <c r="C46" s="126">
        <f>SUM(D46:E46)</f>
        <v>8</v>
      </c>
      <c r="D46" s="307">
        <v>1</v>
      </c>
      <c r="E46" s="307">
        <v>7</v>
      </c>
      <c r="F46" s="213" t="s">
        <v>23</v>
      </c>
      <c r="G46" s="213" t="s">
        <v>23</v>
      </c>
      <c r="H46" s="213" t="s">
        <v>23</v>
      </c>
      <c r="I46" s="213" t="s">
        <v>23</v>
      </c>
      <c r="J46" s="213" t="s">
        <v>23</v>
      </c>
      <c r="K46" s="213" t="s">
        <v>23</v>
      </c>
      <c r="L46" s="307">
        <v>7</v>
      </c>
      <c r="M46" s="307">
        <v>1078</v>
      </c>
      <c r="N46" s="307">
        <v>10</v>
      </c>
      <c r="O46" s="307">
        <v>708</v>
      </c>
      <c r="P46" s="307">
        <v>14</v>
      </c>
      <c r="Q46" s="307">
        <v>317</v>
      </c>
      <c r="R46" s="307">
        <v>1</v>
      </c>
      <c r="S46" s="307">
        <v>30</v>
      </c>
      <c r="T46" s="213" t="s">
        <v>23</v>
      </c>
      <c r="U46" s="213" t="s">
        <v>23</v>
      </c>
      <c r="V46" s="213" t="s">
        <v>23</v>
      </c>
      <c r="W46" s="213" t="s">
        <v>23</v>
      </c>
      <c r="X46" s="307">
        <v>3</v>
      </c>
      <c r="Y46" s="307">
        <v>928</v>
      </c>
    </row>
    <row r="47" spans="1:25" ht="16.5" customHeight="1">
      <c r="A47" s="109"/>
      <c r="B47" s="17" t="s">
        <v>159</v>
      </c>
      <c r="C47" s="126">
        <f>SUM(D47:E47)</f>
        <v>9</v>
      </c>
      <c r="D47" s="307">
        <v>1</v>
      </c>
      <c r="E47" s="307">
        <v>8</v>
      </c>
      <c r="F47" s="111">
        <f>SUM(G47:I47)</f>
        <v>1</v>
      </c>
      <c r="G47" s="213">
        <v>1</v>
      </c>
      <c r="H47" s="213" t="s">
        <v>23</v>
      </c>
      <c r="I47" s="213" t="s">
        <v>23</v>
      </c>
      <c r="J47" s="213" t="s">
        <v>23</v>
      </c>
      <c r="K47" s="213" t="s">
        <v>23</v>
      </c>
      <c r="L47" s="213" t="s">
        <v>23</v>
      </c>
      <c r="M47" s="307">
        <v>2671</v>
      </c>
      <c r="N47" s="307">
        <v>24</v>
      </c>
      <c r="O47" s="307">
        <v>851</v>
      </c>
      <c r="P47" s="307">
        <v>17</v>
      </c>
      <c r="Q47" s="307">
        <v>349</v>
      </c>
      <c r="R47" s="213" t="s">
        <v>23</v>
      </c>
      <c r="S47" s="213" t="s">
        <v>23</v>
      </c>
      <c r="T47" s="213" t="s">
        <v>23</v>
      </c>
      <c r="U47" s="213" t="s">
        <v>23</v>
      </c>
      <c r="V47" s="307">
        <v>1</v>
      </c>
      <c r="W47" s="307">
        <v>36</v>
      </c>
      <c r="X47" s="307">
        <v>3</v>
      </c>
      <c r="Y47" s="307">
        <v>1065</v>
      </c>
    </row>
    <row r="48" spans="1:25" ht="16.5" customHeight="1">
      <c r="A48" s="109"/>
      <c r="B48" s="17" t="s">
        <v>158</v>
      </c>
      <c r="C48" s="126">
        <f>SUM(D48:E48)</f>
        <v>17</v>
      </c>
      <c r="D48" s="307">
        <v>1</v>
      </c>
      <c r="E48" s="307">
        <v>16</v>
      </c>
      <c r="F48" s="111">
        <f>SUM(G48:I48)</f>
        <v>15</v>
      </c>
      <c r="G48" s="213" t="s">
        <v>23</v>
      </c>
      <c r="H48" s="307">
        <v>15</v>
      </c>
      <c r="I48" s="213" t="s">
        <v>23</v>
      </c>
      <c r="J48" s="307">
        <v>7</v>
      </c>
      <c r="K48" s="713">
        <v>288</v>
      </c>
      <c r="L48" s="307">
        <v>12</v>
      </c>
      <c r="M48" s="213" t="s">
        <v>23</v>
      </c>
      <c r="N48" s="213" t="s">
        <v>23</v>
      </c>
      <c r="O48" s="307">
        <v>1949</v>
      </c>
      <c r="P48" s="307">
        <v>22</v>
      </c>
      <c r="Q48" s="307">
        <v>554</v>
      </c>
      <c r="R48" s="213" t="s">
        <v>23</v>
      </c>
      <c r="S48" s="213" t="s">
        <v>23</v>
      </c>
      <c r="T48" s="213" t="s">
        <v>23</v>
      </c>
      <c r="U48" s="213" t="s">
        <v>23</v>
      </c>
      <c r="V48" s="213" t="s">
        <v>23</v>
      </c>
      <c r="W48" s="307">
        <v>24</v>
      </c>
      <c r="X48" s="307">
        <v>6</v>
      </c>
      <c r="Y48" s="307">
        <v>2488</v>
      </c>
    </row>
    <row r="49" spans="1:25" ht="16.5" customHeight="1">
      <c r="A49" s="109"/>
      <c r="B49" s="17"/>
      <c r="C49" s="107"/>
      <c r="D49" s="107"/>
      <c r="E49" s="107"/>
      <c r="F49" s="107"/>
      <c r="G49" s="107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</row>
    <row r="50" spans="1:25" ht="16.5" customHeight="1">
      <c r="A50" s="411" t="s">
        <v>157</v>
      </c>
      <c r="B50" s="412"/>
      <c r="C50" s="106">
        <f>SUM(C51:C54)</f>
        <v>51</v>
      </c>
      <c r="D50" s="106">
        <f>SUM(D51:D54)</f>
        <v>4</v>
      </c>
      <c r="E50" s="106">
        <f>SUM(E51:E54)</f>
        <v>47</v>
      </c>
      <c r="F50" s="106">
        <f>SUM(F51:F54)</f>
        <v>7</v>
      </c>
      <c r="G50" s="66" t="s">
        <v>23</v>
      </c>
      <c r="H50" s="106">
        <f>SUM(H51:H54)</f>
        <v>4</v>
      </c>
      <c r="I50" s="106">
        <f>SUM(I51:I54)</f>
        <v>3</v>
      </c>
      <c r="J50" s="106">
        <f>SUM(J51:J54)</f>
        <v>23</v>
      </c>
      <c r="K50" s="106">
        <f>SUM(K51:K54)</f>
        <v>490</v>
      </c>
      <c r="L50" s="106">
        <f>SUM(L51:L54)</f>
        <v>39</v>
      </c>
      <c r="M50" s="106">
        <f>SUM(M51:M54)</f>
        <v>3865</v>
      </c>
      <c r="N50" s="106">
        <f>SUM(N51:N54)</f>
        <v>42</v>
      </c>
      <c r="O50" s="106">
        <f>SUM(O51:O54)</f>
        <v>1053</v>
      </c>
      <c r="P50" s="106">
        <f>SUM(P51:P54)</f>
        <v>16</v>
      </c>
      <c r="Q50" s="106">
        <f>SUM(Q51:Q54)</f>
        <v>286</v>
      </c>
      <c r="R50" s="106">
        <f>SUM(R51:R54)</f>
        <v>2</v>
      </c>
      <c r="S50" s="106">
        <f>SUM(S51:S54)</f>
        <v>19</v>
      </c>
      <c r="T50" s="106">
        <f>SUM(T51:T54)</f>
        <v>1</v>
      </c>
      <c r="U50" s="106">
        <f>SUM(U51:U54)</f>
        <v>36</v>
      </c>
      <c r="V50" s="66" t="s">
        <v>23</v>
      </c>
      <c r="W50" s="66" t="s">
        <v>23</v>
      </c>
      <c r="X50" s="106">
        <f>SUM(X51:X54)</f>
        <v>29</v>
      </c>
      <c r="Y50" s="106">
        <f>SUM(Y51:Y54)</f>
        <v>3568</v>
      </c>
    </row>
    <row r="51" spans="1:25" ht="16.5" customHeight="1">
      <c r="A51" s="191"/>
      <c r="B51" s="17" t="s">
        <v>156</v>
      </c>
      <c r="C51" s="126">
        <f>SUM(D51:E51)</f>
        <v>11</v>
      </c>
      <c r="D51" s="307">
        <v>1</v>
      </c>
      <c r="E51" s="307">
        <v>10</v>
      </c>
      <c r="F51" s="111">
        <f>SUM(G51:I51)</f>
        <v>4</v>
      </c>
      <c r="G51" s="213" t="s">
        <v>23</v>
      </c>
      <c r="H51" s="307">
        <v>3</v>
      </c>
      <c r="I51" s="713">
        <v>1</v>
      </c>
      <c r="J51" s="307">
        <v>7</v>
      </c>
      <c r="K51" s="307">
        <v>28</v>
      </c>
      <c r="L51" s="307">
        <v>10</v>
      </c>
      <c r="M51" s="307">
        <v>1101</v>
      </c>
      <c r="N51" s="307">
        <v>17</v>
      </c>
      <c r="O51" s="307">
        <v>540</v>
      </c>
      <c r="P51" s="713">
        <v>10</v>
      </c>
      <c r="Q51" s="713">
        <v>143</v>
      </c>
      <c r="R51" s="713">
        <v>1</v>
      </c>
      <c r="S51" s="713">
        <v>9</v>
      </c>
      <c r="T51" s="213" t="s">
        <v>23</v>
      </c>
      <c r="U51" s="213" t="s">
        <v>23</v>
      </c>
      <c r="V51" s="213" t="s">
        <v>23</v>
      </c>
      <c r="W51" s="213" t="s">
        <v>23</v>
      </c>
      <c r="X51" s="307">
        <v>8</v>
      </c>
      <c r="Y51" s="307">
        <v>806</v>
      </c>
    </row>
    <row r="52" spans="1:25" ht="16.5" customHeight="1">
      <c r="A52" s="191"/>
      <c r="B52" s="17" t="s">
        <v>155</v>
      </c>
      <c r="C52" s="126">
        <f>SUM(D52:E52)</f>
        <v>27</v>
      </c>
      <c r="D52" s="307">
        <v>1</v>
      </c>
      <c r="E52" s="307">
        <v>26</v>
      </c>
      <c r="F52" s="111">
        <f>SUM(G52:I52)</f>
        <v>2</v>
      </c>
      <c r="G52" s="213" t="s">
        <v>23</v>
      </c>
      <c r="H52" s="713">
        <v>1</v>
      </c>
      <c r="I52" s="713">
        <v>1</v>
      </c>
      <c r="J52" s="307">
        <v>16</v>
      </c>
      <c r="K52" s="307">
        <v>349</v>
      </c>
      <c r="L52" s="307">
        <v>18</v>
      </c>
      <c r="M52" s="307">
        <v>514</v>
      </c>
      <c r="N52" s="213" t="s">
        <v>23</v>
      </c>
      <c r="O52" s="213" t="s">
        <v>23</v>
      </c>
      <c r="P52" s="307">
        <v>2</v>
      </c>
      <c r="Q52" s="307">
        <v>23</v>
      </c>
      <c r="R52" s="213" t="s">
        <v>23</v>
      </c>
      <c r="S52" s="213" t="s">
        <v>23</v>
      </c>
      <c r="T52" s="213" t="s">
        <v>23</v>
      </c>
      <c r="U52" s="213" t="s">
        <v>23</v>
      </c>
      <c r="V52" s="213" t="s">
        <v>23</v>
      </c>
      <c r="W52" s="213" t="s">
        <v>23</v>
      </c>
      <c r="X52" s="307">
        <v>3</v>
      </c>
      <c r="Y52" s="307">
        <v>643</v>
      </c>
    </row>
    <row r="53" spans="1:25" ht="16.5" customHeight="1">
      <c r="A53" s="191"/>
      <c r="B53" s="17" t="s">
        <v>154</v>
      </c>
      <c r="C53" s="126">
        <f>SUM(D53:E53)</f>
        <v>9</v>
      </c>
      <c r="D53" s="307">
        <v>1</v>
      </c>
      <c r="E53" s="307">
        <v>8</v>
      </c>
      <c r="F53" s="213" t="s">
        <v>23</v>
      </c>
      <c r="G53" s="213" t="s">
        <v>23</v>
      </c>
      <c r="H53" s="213" t="s">
        <v>23</v>
      </c>
      <c r="I53" s="213" t="s">
        <v>23</v>
      </c>
      <c r="J53" s="213" t="s">
        <v>23</v>
      </c>
      <c r="K53" s="307">
        <v>113</v>
      </c>
      <c r="L53" s="307">
        <v>8</v>
      </c>
      <c r="M53" s="307">
        <v>1600</v>
      </c>
      <c r="N53" s="213" t="s">
        <v>23</v>
      </c>
      <c r="O53" s="213" t="s">
        <v>23</v>
      </c>
      <c r="P53" s="307">
        <v>2</v>
      </c>
      <c r="Q53" s="307">
        <v>50</v>
      </c>
      <c r="R53" s="213" t="s">
        <v>23</v>
      </c>
      <c r="S53" s="213" t="s">
        <v>23</v>
      </c>
      <c r="T53" s="713">
        <v>1</v>
      </c>
      <c r="U53" s="713">
        <v>36</v>
      </c>
      <c r="V53" s="213" t="s">
        <v>23</v>
      </c>
      <c r="W53" s="213" t="s">
        <v>23</v>
      </c>
      <c r="X53" s="307">
        <v>14</v>
      </c>
      <c r="Y53" s="307">
        <v>1421</v>
      </c>
    </row>
    <row r="54" spans="1:25" ht="16.5" customHeight="1">
      <c r="A54" s="191"/>
      <c r="B54" s="17" t="s">
        <v>153</v>
      </c>
      <c r="C54" s="126">
        <f>SUM(D54:E54)</f>
        <v>4</v>
      </c>
      <c r="D54" s="307">
        <v>1</v>
      </c>
      <c r="E54" s="307">
        <v>3</v>
      </c>
      <c r="F54" s="111">
        <f>SUM(G54:I54)</f>
        <v>1</v>
      </c>
      <c r="G54" s="213" t="s">
        <v>23</v>
      </c>
      <c r="H54" s="213" t="s">
        <v>23</v>
      </c>
      <c r="I54" s="307">
        <v>1</v>
      </c>
      <c r="J54" s="213" t="s">
        <v>23</v>
      </c>
      <c r="K54" s="213" t="s">
        <v>23</v>
      </c>
      <c r="L54" s="307">
        <v>3</v>
      </c>
      <c r="M54" s="307">
        <v>650</v>
      </c>
      <c r="N54" s="713">
        <v>25</v>
      </c>
      <c r="O54" s="713">
        <v>513</v>
      </c>
      <c r="P54" s="713">
        <v>2</v>
      </c>
      <c r="Q54" s="713">
        <v>70</v>
      </c>
      <c r="R54" s="713">
        <v>1</v>
      </c>
      <c r="S54" s="713">
        <v>10</v>
      </c>
      <c r="T54" s="213" t="s">
        <v>23</v>
      </c>
      <c r="U54" s="213" t="s">
        <v>23</v>
      </c>
      <c r="V54" s="213" t="s">
        <v>23</v>
      </c>
      <c r="W54" s="213" t="s">
        <v>23</v>
      </c>
      <c r="X54" s="307">
        <v>4</v>
      </c>
      <c r="Y54" s="307">
        <v>698</v>
      </c>
    </row>
    <row r="55" spans="1:25" ht="16.5" customHeight="1">
      <c r="A55" s="191"/>
      <c r="B55" s="17"/>
      <c r="C55" s="107"/>
      <c r="D55" s="107"/>
      <c r="E55" s="107"/>
      <c r="F55" s="107"/>
      <c r="G55" s="107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</row>
    <row r="56" spans="1:25" ht="16.5" customHeight="1">
      <c r="A56" s="411" t="s">
        <v>152</v>
      </c>
      <c r="B56" s="412"/>
      <c r="C56" s="106">
        <f>SUM(C57:C62)</f>
        <v>12</v>
      </c>
      <c r="D56" s="106">
        <f>SUM(D57:D62)</f>
        <v>6</v>
      </c>
      <c r="E56" s="106">
        <f>SUM(E57:E62)</f>
        <v>6</v>
      </c>
      <c r="F56" s="106">
        <f>SUM(F57:F62)</f>
        <v>8</v>
      </c>
      <c r="G56" s="66" t="s">
        <v>23</v>
      </c>
      <c r="H56" s="106">
        <f>SUM(H57:H62)</f>
        <v>7</v>
      </c>
      <c r="I56" s="106">
        <f>SUM(I57:I62)</f>
        <v>1</v>
      </c>
      <c r="J56" s="66" t="s">
        <v>23</v>
      </c>
      <c r="K56" s="106">
        <f>SUM(K57:K62)</f>
        <v>102</v>
      </c>
      <c r="L56" s="106">
        <f>SUM(L57:L62)</f>
        <v>50</v>
      </c>
      <c r="M56" s="106">
        <f>SUM(M57:M62)</f>
        <v>4719</v>
      </c>
      <c r="N56" s="106">
        <f>SUM(N57:N62)</f>
        <v>57</v>
      </c>
      <c r="O56" s="106">
        <f>SUM(O57:O62)</f>
        <v>2052</v>
      </c>
      <c r="P56" s="106">
        <f>SUM(P57:P62)</f>
        <v>17</v>
      </c>
      <c r="Q56" s="106">
        <f>SUM(Q57:Q62)</f>
        <v>285</v>
      </c>
      <c r="R56" s="106">
        <f>SUM(R57:R62)</f>
        <v>1</v>
      </c>
      <c r="S56" s="106">
        <f>SUM(S57:S62)</f>
        <v>7</v>
      </c>
      <c r="T56" s="66" t="s">
        <v>23</v>
      </c>
      <c r="U56" s="66" t="s">
        <v>23</v>
      </c>
      <c r="V56" s="66" t="s">
        <v>23</v>
      </c>
      <c r="W56" s="66" t="s">
        <v>23</v>
      </c>
      <c r="X56" s="106">
        <f>SUM(X57:X62)</f>
        <v>25</v>
      </c>
      <c r="Y56" s="106">
        <f>SUM(Y57:Y62)</f>
        <v>2974</v>
      </c>
    </row>
    <row r="57" spans="1:25" ht="16.5" customHeight="1">
      <c r="A57" s="109"/>
      <c r="B57" s="17" t="s">
        <v>151</v>
      </c>
      <c r="C57" s="126">
        <f>SUM(D57:E57)</f>
        <v>1</v>
      </c>
      <c r="D57" s="307">
        <v>1</v>
      </c>
      <c r="E57" s="213" t="s">
        <v>23</v>
      </c>
      <c r="F57" s="213" t="s">
        <v>23</v>
      </c>
      <c r="G57" s="213" t="s">
        <v>23</v>
      </c>
      <c r="H57" s="213" t="s">
        <v>23</v>
      </c>
      <c r="I57" s="213" t="s">
        <v>23</v>
      </c>
      <c r="J57" s="213" t="s">
        <v>23</v>
      </c>
      <c r="K57" s="213" t="s">
        <v>23</v>
      </c>
      <c r="L57" s="307">
        <v>3</v>
      </c>
      <c r="M57" s="307">
        <v>588</v>
      </c>
      <c r="N57" s="213" t="s">
        <v>23</v>
      </c>
      <c r="O57" s="307">
        <v>550</v>
      </c>
      <c r="P57" s="213" t="s">
        <v>23</v>
      </c>
      <c r="Q57" s="213" t="s">
        <v>23</v>
      </c>
      <c r="R57" s="307">
        <v>1</v>
      </c>
      <c r="S57" s="307">
        <v>7</v>
      </c>
      <c r="T57" s="213" t="s">
        <v>23</v>
      </c>
      <c r="U57" s="213" t="s">
        <v>23</v>
      </c>
      <c r="V57" s="213" t="s">
        <v>23</v>
      </c>
      <c r="W57" s="213" t="s">
        <v>23</v>
      </c>
      <c r="X57" s="307">
        <v>4</v>
      </c>
      <c r="Y57" s="307">
        <v>487</v>
      </c>
    </row>
    <row r="58" spans="1:25" ht="16.5" customHeight="1">
      <c r="A58" s="109"/>
      <c r="B58" s="17" t="s">
        <v>150</v>
      </c>
      <c r="C58" s="126">
        <f>SUM(D58:E58)</f>
        <v>1</v>
      </c>
      <c r="D58" s="307">
        <v>1</v>
      </c>
      <c r="E58" s="213" t="s">
        <v>23</v>
      </c>
      <c r="F58" s="213" t="s">
        <v>23</v>
      </c>
      <c r="G58" s="213" t="s">
        <v>23</v>
      </c>
      <c r="H58" s="213" t="s">
        <v>23</v>
      </c>
      <c r="I58" s="213" t="s">
        <v>23</v>
      </c>
      <c r="J58" s="213" t="s">
        <v>23</v>
      </c>
      <c r="K58" s="213" t="s">
        <v>23</v>
      </c>
      <c r="L58" s="307">
        <v>16</v>
      </c>
      <c r="M58" s="307">
        <v>630</v>
      </c>
      <c r="N58" s="307">
        <v>14</v>
      </c>
      <c r="O58" s="307">
        <v>336</v>
      </c>
      <c r="P58" s="307">
        <v>8</v>
      </c>
      <c r="Q58" s="307">
        <v>135</v>
      </c>
      <c r="R58" s="213" t="s">
        <v>23</v>
      </c>
      <c r="S58" s="213" t="s">
        <v>23</v>
      </c>
      <c r="T58" s="213" t="s">
        <v>23</v>
      </c>
      <c r="U58" s="213" t="s">
        <v>23</v>
      </c>
      <c r="V58" s="213" t="s">
        <v>23</v>
      </c>
      <c r="W58" s="213" t="s">
        <v>23</v>
      </c>
      <c r="X58" s="307">
        <v>2</v>
      </c>
      <c r="Y58" s="307">
        <v>408</v>
      </c>
    </row>
    <row r="59" spans="1:25" ht="16.5" customHeight="1">
      <c r="A59" s="109"/>
      <c r="B59" s="17" t="s">
        <v>149</v>
      </c>
      <c r="C59" s="126">
        <f>SUM(D59:E59)</f>
        <v>7</v>
      </c>
      <c r="D59" s="307">
        <v>1</v>
      </c>
      <c r="E59" s="307">
        <v>6</v>
      </c>
      <c r="F59" s="111">
        <f>SUM(G59:I59)</f>
        <v>6</v>
      </c>
      <c r="G59" s="213" t="s">
        <v>23</v>
      </c>
      <c r="H59" s="307">
        <v>6</v>
      </c>
      <c r="I59" s="213" t="s">
        <v>23</v>
      </c>
      <c r="J59" s="213" t="s">
        <v>23</v>
      </c>
      <c r="K59" s="713">
        <v>102</v>
      </c>
      <c r="L59" s="307">
        <v>6</v>
      </c>
      <c r="M59" s="307">
        <v>888</v>
      </c>
      <c r="N59" s="307">
        <v>7</v>
      </c>
      <c r="O59" s="307">
        <v>190</v>
      </c>
      <c r="P59" s="213" t="s">
        <v>23</v>
      </c>
      <c r="Q59" s="213" t="s">
        <v>23</v>
      </c>
      <c r="R59" s="213" t="s">
        <v>23</v>
      </c>
      <c r="S59" s="213" t="s">
        <v>23</v>
      </c>
      <c r="T59" s="213" t="s">
        <v>23</v>
      </c>
      <c r="U59" s="213" t="s">
        <v>23</v>
      </c>
      <c r="V59" s="213" t="s">
        <v>23</v>
      </c>
      <c r="W59" s="213" t="s">
        <v>23</v>
      </c>
      <c r="X59" s="307">
        <v>6</v>
      </c>
      <c r="Y59" s="307">
        <v>623</v>
      </c>
    </row>
    <row r="60" spans="1:25" ht="16.5" customHeight="1">
      <c r="A60" s="109"/>
      <c r="B60" s="17" t="s">
        <v>148</v>
      </c>
      <c r="C60" s="126">
        <f>SUM(D60:E60)</f>
        <v>1</v>
      </c>
      <c r="D60" s="307">
        <v>1</v>
      </c>
      <c r="E60" s="213" t="s">
        <v>23</v>
      </c>
      <c r="F60" s="213" t="s">
        <v>23</v>
      </c>
      <c r="G60" s="213" t="s">
        <v>23</v>
      </c>
      <c r="H60" s="213" t="s">
        <v>23</v>
      </c>
      <c r="I60" s="213" t="s">
        <v>23</v>
      </c>
      <c r="J60" s="213" t="s">
        <v>23</v>
      </c>
      <c r="K60" s="213" t="s">
        <v>23</v>
      </c>
      <c r="L60" s="307">
        <v>19</v>
      </c>
      <c r="M60" s="307">
        <v>1250</v>
      </c>
      <c r="N60" s="307">
        <v>20</v>
      </c>
      <c r="O60" s="307">
        <v>499</v>
      </c>
      <c r="P60" s="213" t="s">
        <v>23</v>
      </c>
      <c r="Q60" s="213" t="s">
        <v>23</v>
      </c>
      <c r="R60" s="213" t="s">
        <v>23</v>
      </c>
      <c r="S60" s="213" t="s">
        <v>23</v>
      </c>
      <c r="T60" s="213" t="s">
        <v>23</v>
      </c>
      <c r="U60" s="213" t="s">
        <v>23</v>
      </c>
      <c r="V60" s="213" t="s">
        <v>23</v>
      </c>
      <c r="W60" s="213" t="s">
        <v>23</v>
      </c>
      <c r="X60" s="307">
        <v>5</v>
      </c>
      <c r="Y60" s="307">
        <v>674</v>
      </c>
    </row>
    <row r="61" spans="1:25" ht="16.5" customHeight="1">
      <c r="A61" s="109"/>
      <c r="B61" s="17" t="s">
        <v>147</v>
      </c>
      <c r="C61" s="126">
        <f>SUM(D61:E61)</f>
        <v>1</v>
      </c>
      <c r="D61" s="307">
        <v>1</v>
      </c>
      <c r="E61" s="213" t="s">
        <v>23</v>
      </c>
      <c r="F61" s="213" t="s">
        <v>23</v>
      </c>
      <c r="G61" s="213" t="s">
        <v>23</v>
      </c>
      <c r="H61" s="213" t="s">
        <v>23</v>
      </c>
      <c r="I61" s="213" t="s">
        <v>23</v>
      </c>
      <c r="J61" s="213" t="s">
        <v>23</v>
      </c>
      <c r="K61" s="213" t="s">
        <v>23</v>
      </c>
      <c r="L61" s="307">
        <v>4</v>
      </c>
      <c r="M61" s="307">
        <v>610</v>
      </c>
      <c r="N61" s="307">
        <v>4</v>
      </c>
      <c r="O61" s="307">
        <v>193</v>
      </c>
      <c r="P61" s="213" t="s">
        <v>23</v>
      </c>
      <c r="Q61" s="213" t="s">
        <v>23</v>
      </c>
      <c r="R61" s="213" t="s">
        <v>23</v>
      </c>
      <c r="S61" s="213" t="s">
        <v>23</v>
      </c>
      <c r="T61" s="213" t="s">
        <v>23</v>
      </c>
      <c r="U61" s="213" t="s">
        <v>23</v>
      </c>
      <c r="V61" s="213" t="s">
        <v>23</v>
      </c>
      <c r="W61" s="213" t="s">
        <v>23</v>
      </c>
      <c r="X61" s="307">
        <v>6</v>
      </c>
      <c r="Y61" s="307">
        <v>386</v>
      </c>
    </row>
    <row r="62" spans="1:25" ht="16.5" customHeight="1">
      <c r="A62" s="109"/>
      <c r="B62" s="17" t="s">
        <v>146</v>
      </c>
      <c r="C62" s="126">
        <f>SUM(D62:E62)</f>
        <v>1</v>
      </c>
      <c r="D62" s="307">
        <v>1</v>
      </c>
      <c r="E62" s="213" t="s">
        <v>23</v>
      </c>
      <c r="F62" s="111">
        <f>SUM(G62:I62)</f>
        <v>2</v>
      </c>
      <c r="G62" s="213" t="s">
        <v>23</v>
      </c>
      <c r="H62" s="713">
        <v>1</v>
      </c>
      <c r="I62" s="713">
        <v>1</v>
      </c>
      <c r="J62" s="213" t="s">
        <v>23</v>
      </c>
      <c r="K62" s="213" t="s">
        <v>23</v>
      </c>
      <c r="L62" s="307">
        <v>2</v>
      </c>
      <c r="M62" s="307">
        <v>753</v>
      </c>
      <c r="N62" s="307">
        <v>12</v>
      </c>
      <c r="O62" s="307">
        <v>284</v>
      </c>
      <c r="P62" s="307">
        <v>9</v>
      </c>
      <c r="Q62" s="307">
        <v>150</v>
      </c>
      <c r="R62" s="213" t="s">
        <v>23</v>
      </c>
      <c r="S62" s="213" t="s">
        <v>23</v>
      </c>
      <c r="T62" s="213" t="s">
        <v>23</v>
      </c>
      <c r="U62" s="213" t="s">
        <v>23</v>
      </c>
      <c r="V62" s="213" t="s">
        <v>23</v>
      </c>
      <c r="W62" s="213" t="s">
        <v>23</v>
      </c>
      <c r="X62" s="307">
        <v>2</v>
      </c>
      <c r="Y62" s="307">
        <v>396</v>
      </c>
    </row>
    <row r="63" spans="1:25" ht="16.5" customHeight="1">
      <c r="A63" s="109"/>
      <c r="B63" s="17"/>
      <c r="C63" s="107"/>
      <c r="D63" s="107"/>
      <c r="E63" s="107"/>
      <c r="F63" s="107"/>
      <c r="G63" s="107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</row>
    <row r="64" spans="1:25" ht="16.5" customHeight="1">
      <c r="A64" s="411" t="s">
        <v>145</v>
      </c>
      <c r="B64" s="412"/>
      <c r="C64" s="106">
        <f>SUM(C65:C68)</f>
        <v>36</v>
      </c>
      <c r="D64" s="106">
        <f>SUM(D65:D68)</f>
        <v>2</v>
      </c>
      <c r="E64" s="106">
        <f>SUM(E65:E68)</f>
        <v>34</v>
      </c>
      <c r="F64" s="106">
        <f>SUM(F65:F68)</f>
        <v>33</v>
      </c>
      <c r="G64" s="106">
        <f>SUM(G65:G68)</f>
        <v>6</v>
      </c>
      <c r="H64" s="106">
        <f>SUM(H65:H68)</f>
        <v>22</v>
      </c>
      <c r="I64" s="106">
        <f>SUM(I65:I68)</f>
        <v>5</v>
      </c>
      <c r="J64" s="106">
        <f>SUM(J65:J68)</f>
        <v>1</v>
      </c>
      <c r="K64" s="106">
        <f>SUM(K65:K68)</f>
        <v>169</v>
      </c>
      <c r="L64" s="106">
        <f>SUM(L65:L68)</f>
        <v>32</v>
      </c>
      <c r="M64" s="106">
        <f>SUM(M65:M68)</f>
        <v>4227</v>
      </c>
      <c r="N64" s="106">
        <f>SUM(N65:N68)</f>
        <v>87</v>
      </c>
      <c r="O64" s="106">
        <f>SUM(O65:O68)</f>
        <v>977</v>
      </c>
      <c r="P64" s="106">
        <f>SUM(P65:P68)</f>
        <v>26</v>
      </c>
      <c r="Q64" s="106">
        <f>SUM(Q65:Q68)</f>
        <v>660</v>
      </c>
      <c r="R64" s="66" t="s">
        <v>23</v>
      </c>
      <c r="S64" s="66" t="s">
        <v>23</v>
      </c>
      <c r="T64" s="66" t="s">
        <v>23</v>
      </c>
      <c r="U64" s="66" t="s">
        <v>23</v>
      </c>
      <c r="V64" s="66" t="s">
        <v>23</v>
      </c>
      <c r="W64" s="66" t="s">
        <v>23</v>
      </c>
      <c r="X64" s="106">
        <f>SUM(X65:X68)</f>
        <v>35</v>
      </c>
      <c r="Y64" s="106">
        <f>SUM(Y65:Y68)</f>
        <v>2478</v>
      </c>
    </row>
    <row r="65" spans="1:25" ht="16.5" customHeight="1">
      <c r="A65" s="109"/>
      <c r="B65" s="17" t="s">
        <v>144</v>
      </c>
      <c r="C65" s="126">
        <f>SUM(D65:E65)</f>
        <v>13</v>
      </c>
      <c r="D65" s="307">
        <v>1</v>
      </c>
      <c r="E65" s="307">
        <v>12</v>
      </c>
      <c r="F65" s="111">
        <f>SUM(G65:I65)</f>
        <v>3</v>
      </c>
      <c r="G65" s="213" t="s">
        <v>23</v>
      </c>
      <c r="H65" s="307">
        <v>2</v>
      </c>
      <c r="I65" s="213">
        <v>1</v>
      </c>
      <c r="J65" s="213" t="s">
        <v>23</v>
      </c>
      <c r="K65" s="213" t="s">
        <v>23</v>
      </c>
      <c r="L65" s="307">
        <v>9</v>
      </c>
      <c r="M65" s="307">
        <v>1078</v>
      </c>
      <c r="N65" s="307">
        <v>31</v>
      </c>
      <c r="O65" s="307">
        <v>341</v>
      </c>
      <c r="P65" s="213">
        <v>3</v>
      </c>
      <c r="Q65" s="213">
        <v>189</v>
      </c>
      <c r="R65" s="213" t="s">
        <v>23</v>
      </c>
      <c r="S65" s="213" t="s">
        <v>23</v>
      </c>
      <c r="T65" s="213" t="s">
        <v>23</v>
      </c>
      <c r="U65" s="213" t="s">
        <v>23</v>
      </c>
      <c r="V65" s="213" t="s">
        <v>23</v>
      </c>
      <c r="W65" s="213" t="s">
        <v>23</v>
      </c>
      <c r="X65" s="307">
        <v>9</v>
      </c>
      <c r="Y65" s="307">
        <v>865</v>
      </c>
    </row>
    <row r="66" spans="1:25" ht="16.5" customHeight="1">
      <c r="A66" s="109"/>
      <c r="B66" s="17" t="s">
        <v>143</v>
      </c>
      <c r="C66" s="126">
        <f>SUM(D66:E66)</f>
        <v>8</v>
      </c>
      <c r="D66" s="213" t="s">
        <v>23</v>
      </c>
      <c r="E66" s="307">
        <v>8</v>
      </c>
      <c r="F66" s="213" t="s">
        <v>23</v>
      </c>
      <c r="G66" s="213" t="s">
        <v>23</v>
      </c>
      <c r="H66" s="213" t="s">
        <v>23</v>
      </c>
      <c r="I66" s="213" t="s">
        <v>23</v>
      </c>
      <c r="J66" s="213" t="s">
        <v>23</v>
      </c>
      <c r="K66" s="213" t="s">
        <v>23</v>
      </c>
      <c r="L66" s="307">
        <v>9</v>
      </c>
      <c r="M66" s="307">
        <v>1045</v>
      </c>
      <c r="N66" s="213" t="s">
        <v>23</v>
      </c>
      <c r="O66" s="213" t="s">
        <v>23</v>
      </c>
      <c r="P66" s="213" t="s">
        <v>23</v>
      </c>
      <c r="Q66" s="213" t="s">
        <v>23</v>
      </c>
      <c r="R66" s="213" t="s">
        <v>23</v>
      </c>
      <c r="S66" s="213" t="s">
        <v>23</v>
      </c>
      <c r="T66" s="213" t="s">
        <v>23</v>
      </c>
      <c r="U66" s="213" t="s">
        <v>23</v>
      </c>
      <c r="V66" s="213" t="s">
        <v>23</v>
      </c>
      <c r="W66" s="213" t="s">
        <v>23</v>
      </c>
      <c r="X66" s="307">
        <v>7</v>
      </c>
      <c r="Y66" s="713" t="s">
        <v>12</v>
      </c>
    </row>
    <row r="67" spans="1:25" ht="16.5" customHeight="1">
      <c r="A67" s="109"/>
      <c r="B67" s="17" t="s">
        <v>142</v>
      </c>
      <c r="C67" s="126">
        <f>SUM(D67:E67)</f>
        <v>6</v>
      </c>
      <c r="D67" s="213" t="s">
        <v>23</v>
      </c>
      <c r="E67" s="307">
        <v>6</v>
      </c>
      <c r="F67" s="111">
        <f>SUM(G67:I67)</f>
        <v>29</v>
      </c>
      <c r="G67" s="307">
        <v>6</v>
      </c>
      <c r="H67" s="307">
        <v>20</v>
      </c>
      <c r="I67" s="307">
        <v>3</v>
      </c>
      <c r="J67" s="213" t="s">
        <v>23</v>
      </c>
      <c r="K67" s="213" t="s">
        <v>23</v>
      </c>
      <c r="L67" s="307">
        <v>6</v>
      </c>
      <c r="M67" s="307">
        <v>1434</v>
      </c>
      <c r="N67" s="307">
        <v>39</v>
      </c>
      <c r="O67" s="307">
        <v>351</v>
      </c>
      <c r="P67" s="307">
        <v>12</v>
      </c>
      <c r="Q67" s="307">
        <v>320</v>
      </c>
      <c r="R67" s="213" t="s">
        <v>23</v>
      </c>
      <c r="S67" s="213" t="s">
        <v>23</v>
      </c>
      <c r="T67" s="213" t="s">
        <v>23</v>
      </c>
      <c r="U67" s="213" t="s">
        <v>23</v>
      </c>
      <c r="V67" s="213" t="s">
        <v>23</v>
      </c>
      <c r="W67" s="213" t="s">
        <v>23</v>
      </c>
      <c r="X67" s="307">
        <v>10</v>
      </c>
      <c r="Y67" s="307">
        <v>1151</v>
      </c>
    </row>
    <row r="68" spans="1:25" ht="16.5" customHeight="1">
      <c r="A68" s="109"/>
      <c r="B68" s="17" t="s">
        <v>141</v>
      </c>
      <c r="C68" s="126">
        <f>SUM(D68:E68)</f>
        <v>9</v>
      </c>
      <c r="D68" s="307">
        <v>1</v>
      </c>
      <c r="E68" s="307">
        <v>8</v>
      </c>
      <c r="F68" s="111">
        <f>SUM(G68:I68)</f>
        <v>1</v>
      </c>
      <c r="G68" s="213" t="s">
        <v>23</v>
      </c>
      <c r="H68" s="213" t="s">
        <v>23</v>
      </c>
      <c r="I68" s="307">
        <v>1</v>
      </c>
      <c r="J68" s="213">
        <v>1</v>
      </c>
      <c r="K68" s="213">
        <v>169</v>
      </c>
      <c r="L68" s="307">
        <v>8</v>
      </c>
      <c r="M68" s="307">
        <v>670</v>
      </c>
      <c r="N68" s="307">
        <v>17</v>
      </c>
      <c r="O68" s="307">
        <v>285</v>
      </c>
      <c r="P68" s="307">
        <v>11</v>
      </c>
      <c r="Q68" s="307">
        <v>151</v>
      </c>
      <c r="R68" s="213" t="s">
        <v>23</v>
      </c>
      <c r="S68" s="213" t="s">
        <v>23</v>
      </c>
      <c r="T68" s="213" t="s">
        <v>23</v>
      </c>
      <c r="U68" s="213" t="s">
        <v>23</v>
      </c>
      <c r="V68" s="213" t="s">
        <v>23</v>
      </c>
      <c r="W68" s="213" t="s">
        <v>23</v>
      </c>
      <c r="X68" s="307">
        <v>9</v>
      </c>
      <c r="Y68" s="307">
        <v>462</v>
      </c>
    </row>
    <row r="69" spans="1:25" ht="16.5" customHeight="1">
      <c r="A69" s="109"/>
      <c r="B69" s="17"/>
      <c r="C69" s="107"/>
      <c r="D69" s="107"/>
      <c r="E69" s="107"/>
      <c r="F69" s="107"/>
      <c r="G69" s="107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</row>
    <row r="70" spans="1:25" ht="16.5" customHeight="1">
      <c r="A70" s="411" t="s">
        <v>140</v>
      </c>
      <c r="B70" s="412"/>
      <c r="C70" s="106">
        <f>SUM(C71)</f>
        <v>5</v>
      </c>
      <c r="D70" s="66" t="s">
        <v>23</v>
      </c>
      <c r="E70" s="106">
        <f>SUM(E71)</f>
        <v>5</v>
      </c>
      <c r="F70" s="106">
        <f>SUM(F71)</f>
        <v>5</v>
      </c>
      <c r="G70" s="66" t="s">
        <v>23</v>
      </c>
      <c r="H70" s="106">
        <f>SUM(H71)</f>
        <v>5</v>
      </c>
      <c r="I70" s="66" t="s">
        <v>23</v>
      </c>
      <c r="J70" s="66" t="s">
        <v>23</v>
      </c>
      <c r="K70" s="66" t="s">
        <v>23</v>
      </c>
      <c r="L70" s="106">
        <f>SUM(L71)</f>
        <v>5</v>
      </c>
      <c r="M70" s="106">
        <f>SUM(M71)</f>
        <v>1049</v>
      </c>
      <c r="N70" s="106">
        <f>SUM(N71)</f>
        <v>33</v>
      </c>
      <c r="O70" s="106">
        <f>SUM(O71)</f>
        <v>353</v>
      </c>
      <c r="P70" s="106">
        <f>SUM(P71)</f>
        <v>11</v>
      </c>
      <c r="Q70" s="106">
        <f>SUM(Q71)</f>
        <v>302</v>
      </c>
      <c r="R70" s="66" t="s">
        <v>23</v>
      </c>
      <c r="S70" s="66" t="s">
        <v>23</v>
      </c>
      <c r="T70" s="66" t="s">
        <v>23</v>
      </c>
      <c r="U70" s="66" t="s">
        <v>23</v>
      </c>
      <c r="V70" s="66" t="s">
        <v>23</v>
      </c>
      <c r="W70" s="66" t="s">
        <v>23</v>
      </c>
      <c r="X70" s="106">
        <f>SUM(X71)</f>
        <v>7</v>
      </c>
      <c r="Y70" s="106">
        <f>SUM(Y71)</f>
        <v>695</v>
      </c>
    </row>
    <row r="71" spans="1:25" ht="16.5" customHeight="1">
      <c r="A71" s="105"/>
      <c r="B71" s="28" t="s">
        <v>139</v>
      </c>
      <c r="C71" s="120">
        <f>SUM(D71:E71)</f>
        <v>5</v>
      </c>
      <c r="D71" s="711" t="s">
        <v>23</v>
      </c>
      <c r="E71" s="710">
        <v>5</v>
      </c>
      <c r="F71" s="712">
        <f>SUM(G71:I71)</f>
        <v>5</v>
      </c>
      <c r="G71" s="711" t="s">
        <v>23</v>
      </c>
      <c r="H71" s="710">
        <v>5</v>
      </c>
      <c r="I71" s="711" t="s">
        <v>23</v>
      </c>
      <c r="J71" s="711" t="s">
        <v>23</v>
      </c>
      <c r="K71" s="711" t="s">
        <v>23</v>
      </c>
      <c r="L71" s="710">
        <v>5</v>
      </c>
      <c r="M71" s="710">
        <v>1049</v>
      </c>
      <c r="N71" s="710">
        <v>33</v>
      </c>
      <c r="O71" s="710">
        <v>353</v>
      </c>
      <c r="P71" s="710">
        <v>11</v>
      </c>
      <c r="Q71" s="710">
        <v>302</v>
      </c>
      <c r="R71" s="711" t="s">
        <v>23</v>
      </c>
      <c r="S71" s="711" t="s">
        <v>23</v>
      </c>
      <c r="T71" s="711" t="s">
        <v>23</v>
      </c>
      <c r="U71" s="711" t="s">
        <v>23</v>
      </c>
      <c r="V71" s="711" t="s">
        <v>23</v>
      </c>
      <c r="W71" s="711" t="s">
        <v>23</v>
      </c>
      <c r="X71" s="710">
        <v>7</v>
      </c>
      <c r="Y71" s="710">
        <v>695</v>
      </c>
    </row>
    <row r="72" spans="1:25" ht="16.5" customHeight="1">
      <c r="A72" s="29" t="s">
        <v>859</v>
      </c>
      <c r="B72" s="29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</sheetData>
  <sheetProtection/>
  <mergeCells count="40">
    <mergeCell ref="A3:Y3"/>
    <mergeCell ref="A22:B22"/>
    <mergeCell ref="A24:B24"/>
    <mergeCell ref="A27:B27"/>
    <mergeCell ref="A18:B18"/>
    <mergeCell ref="A19:B19"/>
    <mergeCell ref="A20:B20"/>
    <mergeCell ref="A21:B21"/>
    <mergeCell ref="A13:B13"/>
    <mergeCell ref="A15:B15"/>
    <mergeCell ref="A33:B33"/>
    <mergeCell ref="A70:B70"/>
    <mergeCell ref="A43:B43"/>
    <mergeCell ref="A50:B50"/>
    <mergeCell ref="A56:B56"/>
    <mergeCell ref="A64:B64"/>
    <mergeCell ref="A16:B16"/>
    <mergeCell ref="A17:B17"/>
    <mergeCell ref="A9:B9"/>
    <mergeCell ref="A10:B10"/>
    <mergeCell ref="A11:B11"/>
    <mergeCell ref="A12:B12"/>
    <mergeCell ref="D7:D8"/>
    <mergeCell ref="A5:B8"/>
    <mergeCell ref="F6:I7"/>
    <mergeCell ref="J6:J8"/>
    <mergeCell ref="C5:I5"/>
    <mergeCell ref="E7:E8"/>
    <mergeCell ref="J5:K5"/>
    <mergeCell ref="K6:K8"/>
    <mergeCell ref="L5:M5"/>
    <mergeCell ref="M6:M8"/>
    <mergeCell ref="N5:Y5"/>
    <mergeCell ref="T6:U7"/>
    <mergeCell ref="V6:W7"/>
    <mergeCell ref="L6:L8"/>
    <mergeCell ref="N6:O7"/>
    <mergeCell ref="P6:Q7"/>
    <mergeCell ref="R6:S7"/>
    <mergeCell ref="X7:Y7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R1">
      <selection activeCell="AA1" sqref="AA1"/>
    </sheetView>
  </sheetViews>
  <sheetFormatPr defaultColWidth="9.3984375" defaultRowHeight="16.5" customHeight="1"/>
  <cols>
    <col min="1" max="1" width="3.09765625" style="0" customWidth="1"/>
  </cols>
  <sheetData>
    <row r="1" spans="1:27" ht="16.5" customHeight="1">
      <c r="A1" s="39" t="s">
        <v>138</v>
      </c>
      <c r="AA1" s="102" t="s">
        <v>205</v>
      </c>
    </row>
    <row r="3" spans="1:27" ht="16.5" customHeight="1">
      <c r="A3" s="383" t="s">
        <v>204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</row>
    <row r="4" spans="1:27" ht="16.5" customHeight="1">
      <c r="A4" s="384" t="s">
        <v>203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</row>
    <row r="5" spans="1:27" ht="16.5" customHeight="1" thickBot="1">
      <c r="A5" s="1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49" t="s">
        <v>202</v>
      </c>
    </row>
    <row r="6" spans="1:27" ht="16.5" customHeight="1">
      <c r="A6" s="419" t="s">
        <v>201</v>
      </c>
      <c r="B6" s="380"/>
      <c r="C6" s="400" t="s">
        <v>200</v>
      </c>
      <c r="D6" s="445"/>
      <c r="E6" s="446"/>
      <c r="F6" s="377" t="s">
        <v>199</v>
      </c>
      <c r="G6" s="400" t="s">
        <v>198</v>
      </c>
      <c r="H6" s="401"/>
      <c r="I6" s="402"/>
      <c r="J6" s="400" t="s">
        <v>197</v>
      </c>
      <c r="K6" s="401"/>
      <c r="L6" s="402"/>
      <c r="M6" s="400" t="s">
        <v>196</v>
      </c>
      <c r="N6" s="401"/>
      <c r="O6" s="402"/>
      <c r="P6" s="400" t="s">
        <v>195</v>
      </c>
      <c r="Q6" s="401"/>
      <c r="R6" s="402"/>
      <c r="S6" s="400" t="s">
        <v>194</v>
      </c>
      <c r="T6" s="401"/>
      <c r="U6" s="402"/>
      <c r="V6" s="400" t="s">
        <v>193</v>
      </c>
      <c r="W6" s="401"/>
      <c r="X6" s="402"/>
      <c r="Y6" s="400" t="s">
        <v>192</v>
      </c>
      <c r="Z6" s="401"/>
      <c r="AA6" s="401"/>
    </row>
    <row r="7" spans="1:27" ht="16.5" customHeight="1">
      <c r="A7" s="381"/>
      <c r="B7" s="382"/>
      <c r="C7" s="81" t="s">
        <v>2</v>
      </c>
      <c r="D7" s="81" t="s">
        <v>191</v>
      </c>
      <c r="E7" s="81" t="s">
        <v>190</v>
      </c>
      <c r="F7" s="444"/>
      <c r="G7" s="81" t="s">
        <v>2</v>
      </c>
      <c r="H7" s="81" t="s">
        <v>3</v>
      </c>
      <c r="I7" s="81" t="s">
        <v>4</v>
      </c>
      <c r="J7" s="81" t="s">
        <v>2</v>
      </c>
      <c r="K7" s="81" t="s">
        <v>3</v>
      </c>
      <c r="L7" s="81" t="s">
        <v>4</v>
      </c>
      <c r="M7" s="81" t="s">
        <v>2</v>
      </c>
      <c r="N7" s="81" t="s">
        <v>3</v>
      </c>
      <c r="O7" s="81" t="s">
        <v>4</v>
      </c>
      <c r="P7" s="81" t="s">
        <v>2</v>
      </c>
      <c r="Q7" s="81" t="s">
        <v>3</v>
      </c>
      <c r="R7" s="81" t="s">
        <v>4</v>
      </c>
      <c r="S7" s="81" t="s">
        <v>2</v>
      </c>
      <c r="T7" s="81" t="s">
        <v>3</v>
      </c>
      <c r="U7" s="81" t="s">
        <v>4</v>
      </c>
      <c r="V7" s="81" t="s">
        <v>2</v>
      </c>
      <c r="W7" s="81" t="s">
        <v>3</v>
      </c>
      <c r="X7" s="81" t="s">
        <v>4</v>
      </c>
      <c r="Y7" s="81" t="s">
        <v>2</v>
      </c>
      <c r="Z7" s="81" t="s">
        <v>3</v>
      </c>
      <c r="AA7" s="80" t="s">
        <v>4</v>
      </c>
    </row>
    <row r="8" spans="1:27" ht="16.5" customHeight="1">
      <c r="A8" s="423" t="s">
        <v>61</v>
      </c>
      <c r="B8" s="443"/>
      <c r="C8" s="116">
        <f>SUM(D8:E8)</f>
        <v>287</v>
      </c>
      <c r="D8" s="33">
        <v>277</v>
      </c>
      <c r="E8" s="33">
        <v>10</v>
      </c>
      <c r="F8" s="33">
        <v>2868</v>
      </c>
      <c r="G8" s="116">
        <f>SUM(H8:I8)</f>
        <v>79107</v>
      </c>
      <c r="H8" s="33">
        <v>40355</v>
      </c>
      <c r="I8" s="33">
        <v>38752</v>
      </c>
      <c r="J8" s="116">
        <f>SUM(K8:L8)</f>
        <v>12434</v>
      </c>
      <c r="K8" s="33">
        <v>6328</v>
      </c>
      <c r="L8" s="33">
        <v>6106</v>
      </c>
      <c r="M8" s="116">
        <f>SUM(N8:O8)</f>
        <v>12394</v>
      </c>
      <c r="N8" s="33">
        <v>6324</v>
      </c>
      <c r="O8" s="33">
        <v>6070</v>
      </c>
      <c r="P8" s="116">
        <f>SUM(Q8:R8)</f>
        <v>13049</v>
      </c>
      <c r="Q8" s="33">
        <v>6677</v>
      </c>
      <c r="R8" s="33">
        <v>6372</v>
      </c>
      <c r="S8" s="116">
        <f>SUM(T8:U8)</f>
        <v>13215</v>
      </c>
      <c r="T8" s="33">
        <v>6846</v>
      </c>
      <c r="U8" s="33">
        <v>6369</v>
      </c>
      <c r="V8" s="116">
        <f>SUM(W8:X8)</f>
        <v>13931</v>
      </c>
      <c r="W8" s="33">
        <v>7024</v>
      </c>
      <c r="X8" s="33">
        <v>6907</v>
      </c>
      <c r="Y8" s="116">
        <f>SUM(Z8:AA8)</f>
        <v>14084</v>
      </c>
      <c r="Z8" s="33">
        <v>7156</v>
      </c>
      <c r="AA8" s="33">
        <v>6928</v>
      </c>
    </row>
    <row r="9" spans="1:27" ht="16.5" customHeight="1">
      <c r="A9" s="442" t="s">
        <v>60</v>
      </c>
      <c r="B9" s="441"/>
      <c r="C9" s="111">
        <f>SUM(D9:E9)</f>
        <v>286</v>
      </c>
      <c r="D9" s="33">
        <v>276</v>
      </c>
      <c r="E9" s="33">
        <v>10</v>
      </c>
      <c r="F9" s="33">
        <v>2821</v>
      </c>
      <c r="G9" s="111">
        <f>SUM(H9:I9)</f>
        <v>76863</v>
      </c>
      <c r="H9" s="33">
        <v>39254</v>
      </c>
      <c r="I9" s="33">
        <v>37609</v>
      </c>
      <c r="J9" s="111">
        <f>SUM(K9:L9)</f>
        <v>11812</v>
      </c>
      <c r="K9" s="33">
        <v>6029</v>
      </c>
      <c r="L9" s="33">
        <v>5783</v>
      </c>
      <c r="M9" s="111">
        <f>SUM(N9:O9)</f>
        <v>12421</v>
      </c>
      <c r="N9" s="33">
        <v>6315</v>
      </c>
      <c r="O9" s="33">
        <v>6106</v>
      </c>
      <c r="P9" s="111">
        <f>SUM(Q9:R9)</f>
        <v>12412</v>
      </c>
      <c r="Q9" s="33">
        <v>6327</v>
      </c>
      <c r="R9" s="33">
        <v>6085</v>
      </c>
      <c r="S9" s="111">
        <f>SUM(T9:U9)</f>
        <v>13069</v>
      </c>
      <c r="T9" s="33">
        <v>6687</v>
      </c>
      <c r="U9" s="33">
        <v>6382</v>
      </c>
      <c r="V9" s="111">
        <f>SUM(W9:X9)</f>
        <v>13218</v>
      </c>
      <c r="W9" s="33">
        <v>6857</v>
      </c>
      <c r="X9" s="33">
        <v>6361</v>
      </c>
      <c r="Y9" s="111">
        <f>SUM(Z9:AA9)</f>
        <v>13931</v>
      </c>
      <c r="Z9" s="33">
        <v>7039</v>
      </c>
      <c r="AA9" s="33">
        <v>6892</v>
      </c>
    </row>
    <row r="10" spans="1:27" ht="16.5" customHeight="1">
      <c r="A10" s="442" t="s">
        <v>59</v>
      </c>
      <c r="B10" s="441"/>
      <c r="C10" s="111">
        <f>SUM(D10:E10)</f>
        <v>282</v>
      </c>
      <c r="D10" s="110">
        <v>273</v>
      </c>
      <c r="E10" s="110">
        <v>9</v>
      </c>
      <c r="F10" s="110">
        <v>2758</v>
      </c>
      <c r="G10" s="111">
        <f>SUM(H10:I10)</f>
        <v>74415</v>
      </c>
      <c r="H10" s="110">
        <v>37921</v>
      </c>
      <c r="I10" s="110">
        <v>36494</v>
      </c>
      <c r="J10" s="111">
        <f>SUM(K10:L10)</f>
        <v>11526</v>
      </c>
      <c r="K10" s="110">
        <v>5741</v>
      </c>
      <c r="L10" s="110">
        <v>5785</v>
      </c>
      <c r="M10" s="111">
        <f>SUM(N10:O10)</f>
        <v>11817</v>
      </c>
      <c r="N10" s="110">
        <v>6022</v>
      </c>
      <c r="O10" s="110">
        <v>5795</v>
      </c>
      <c r="P10" s="111">
        <f>SUM(Q10:R10)</f>
        <v>12404</v>
      </c>
      <c r="Q10" s="110">
        <v>6308</v>
      </c>
      <c r="R10" s="110">
        <v>6096</v>
      </c>
      <c r="S10" s="111">
        <f>SUM(T10:U10)</f>
        <v>12419</v>
      </c>
      <c r="T10" s="110">
        <v>6342</v>
      </c>
      <c r="U10" s="110">
        <v>6077</v>
      </c>
      <c r="V10" s="111">
        <f>SUM(W10:X10)</f>
        <v>13060</v>
      </c>
      <c r="W10" s="110">
        <v>6668</v>
      </c>
      <c r="X10" s="110">
        <v>6392</v>
      </c>
      <c r="Y10" s="111">
        <f>SUM(Z10:AA10)</f>
        <v>13189</v>
      </c>
      <c r="Z10" s="110">
        <v>6840</v>
      </c>
      <c r="AA10" s="110">
        <v>6349</v>
      </c>
    </row>
    <row r="11" spans="1:27" ht="16.5" customHeight="1">
      <c r="A11" s="415" t="s">
        <v>58</v>
      </c>
      <c r="B11" s="441"/>
      <c r="C11" s="111">
        <f>SUM(D11:E11)</f>
        <v>279</v>
      </c>
      <c r="D11" s="110">
        <v>270</v>
      </c>
      <c r="E11" s="110">
        <v>9</v>
      </c>
      <c r="F11" s="110">
        <v>2711</v>
      </c>
      <c r="G11" s="111">
        <f>SUM(H11:I11)</f>
        <v>72562</v>
      </c>
      <c r="H11" s="110">
        <v>36784</v>
      </c>
      <c r="I11" s="110">
        <v>35778</v>
      </c>
      <c r="J11" s="111">
        <f>SUM(K11:L11)</f>
        <v>11410</v>
      </c>
      <c r="K11" s="110">
        <v>5757</v>
      </c>
      <c r="L11" s="110">
        <v>5653</v>
      </c>
      <c r="M11" s="111">
        <f>SUM(N11:O11)</f>
        <v>11496</v>
      </c>
      <c r="N11" s="110">
        <v>5727</v>
      </c>
      <c r="O11" s="110">
        <v>5769</v>
      </c>
      <c r="P11" s="111">
        <f>SUM(Q11:R11)</f>
        <v>11818</v>
      </c>
      <c r="Q11" s="110">
        <v>6017</v>
      </c>
      <c r="R11" s="110">
        <v>5801</v>
      </c>
      <c r="S11" s="111">
        <f>SUM(T11:U11)</f>
        <v>12411</v>
      </c>
      <c r="T11" s="110">
        <v>6298</v>
      </c>
      <c r="U11" s="110">
        <v>6113</v>
      </c>
      <c r="V11" s="111">
        <f>SUM(W11:X11)</f>
        <v>12380</v>
      </c>
      <c r="W11" s="110">
        <v>6317</v>
      </c>
      <c r="X11" s="110">
        <v>6063</v>
      </c>
      <c r="Y11" s="111">
        <f>SUM(Z11:AA11)</f>
        <v>13047</v>
      </c>
      <c r="Z11" s="110">
        <v>6668</v>
      </c>
      <c r="AA11" s="110">
        <v>6379</v>
      </c>
    </row>
    <row r="12" spans="1:27" ht="16.5" customHeight="1">
      <c r="A12" s="421" t="s">
        <v>57</v>
      </c>
      <c r="B12" s="422"/>
      <c r="C12" s="106">
        <f aca="true" t="shared" si="0" ref="C12:AA12">SUM(C17:C26,C29,C35,C45,C52,C58,C66,C72)</f>
        <v>277</v>
      </c>
      <c r="D12" s="106">
        <f t="shared" si="0"/>
        <v>269</v>
      </c>
      <c r="E12" s="106">
        <f t="shared" si="0"/>
        <v>8</v>
      </c>
      <c r="F12" s="106">
        <f t="shared" si="0"/>
        <v>2706</v>
      </c>
      <c r="G12" s="106">
        <f t="shared" si="0"/>
        <v>70798</v>
      </c>
      <c r="H12" s="106">
        <f t="shared" si="0"/>
        <v>35949</v>
      </c>
      <c r="I12" s="106">
        <f t="shared" si="0"/>
        <v>34849</v>
      </c>
      <c r="J12" s="106">
        <f t="shared" si="0"/>
        <v>11378</v>
      </c>
      <c r="K12" s="106">
        <f t="shared" si="0"/>
        <v>5883</v>
      </c>
      <c r="L12" s="106">
        <f t="shared" si="0"/>
        <v>5495</v>
      </c>
      <c r="M12" s="106">
        <f t="shared" si="0"/>
        <v>11408</v>
      </c>
      <c r="N12" s="106">
        <f t="shared" si="0"/>
        <v>5755</v>
      </c>
      <c r="O12" s="106">
        <f t="shared" si="0"/>
        <v>5653</v>
      </c>
      <c r="P12" s="106">
        <f t="shared" si="0"/>
        <v>11472</v>
      </c>
      <c r="Q12" s="106">
        <f t="shared" si="0"/>
        <v>5718</v>
      </c>
      <c r="R12" s="106">
        <f t="shared" si="0"/>
        <v>5754</v>
      </c>
      <c r="S12" s="106">
        <f t="shared" si="0"/>
        <v>11795</v>
      </c>
      <c r="T12" s="106">
        <f t="shared" si="0"/>
        <v>6018</v>
      </c>
      <c r="U12" s="106">
        <f t="shared" si="0"/>
        <v>5777</v>
      </c>
      <c r="V12" s="106">
        <f t="shared" si="0"/>
        <v>12380</v>
      </c>
      <c r="W12" s="106">
        <f t="shared" si="0"/>
        <v>6278</v>
      </c>
      <c r="X12" s="106">
        <f t="shared" si="0"/>
        <v>6102</v>
      </c>
      <c r="Y12" s="106">
        <f t="shared" si="0"/>
        <v>12365</v>
      </c>
      <c r="Z12" s="106">
        <f t="shared" si="0"/>
        <v>6297</v>
      </c>
      <c r="AA12" s="106">
        <f t="shared" si="0"/>
        <v>6068</v>
      </c>
    </row>
    <row r="13" spans="1:27" ht="16.5" customHeight="1">
      <c r="A13" s="411" t="s">
        <v>189</v>
      </c>
      <c r="B13" s="447"/>
      <c r="C13" s="106">
        <f>SUM(D13:E13)</f>
        <v>1</v>
      </c>
      <c r="D13" s="106">
        <v>1</v>
      </c>
      <c r="E13" s="35" t="s">
        <v>23</v>
      </c>
      <c r="F13" s="106">
        <v>19</v>
      </c>
      <c r="G13" s="106">
        <f>SUM(H13:I13)</f>
        <v>666</v>
      </c>
      <c r="H13" s="106">
        <v>342</v>
      </c>
      <c r="I13" s="106">
        <v>324</v>
      </c>
      <c r="J13" s="106">
        <f>SUM(K13:L13)</f>
        <v>108</v>
      </c>
      <c r="K13" s="106">
        <v>54</v>
      </c>
      <c r="L13" s="106">
        <v>54</v>
      </c>
      <c r="M13" s="106">
        <f>SUM(N13:O13)</f>
        <v>108</v>
      </c>
      <c r="N13" s="106">
        <v>56</v>
      </c>
      <c r="O13" s="106">
        <v>52</v>
      </c>
      <c r="P13" s="106">
        <f>SUM(Q13:R13)</f>
        <v>115</v>
      </c>
      <c r="Q13" s="106">
        <v>61</v>
      </c>
      <c r="R13" s="106">
        <v>54</v>
      </c>
      <c r="S13" s="106">
        <f>SUM(T13:U13)</f>
        <v>111</v>
      </c>
      <c r="T13" s="106">
        <v>56</v>
      </c>
      <c r="U13" s="106">
        <v>55</v>
      </c>
      <c r="V13" s="106">
        <f>SUM(W13:X13)</f>
        <v>112</v>
      </c>
      <c r="W13" s="106">
        <v>58</v>
      </c>
      <c r="X13" s="106">
        <v>54</v>
      </c>
      <c r="Y13" s="106">
        <f>SUM(Z13:AA13)</f>
        <v>112</v>
      </c>
      <c r="Z13" s="106">
        <v>57</v>
      </c>
      <c r="AA13" s="106">
        <v>55</v>
      </c>
    </row>
    <row r="14" spans="1:27" ht="16.5" customHeight="1">
      <c r="A14" s="411" t="s">
        <v>188</v>
      </c>
      <c r="B14" s="447"/>
      <c r="C14" s="106">
        <f>SUM(D14:E14)</f>
        <v>275</v>
      </c>
      <c r="D14" s="106">
        <v>267</v>
      </c>
      <c r="E14" s="106">
        <v>8</v>
      </c>
      <c r="F14" s="106">
        <v>2681</v>
      </c>
      <c r="G14" s="106">
        <f>SUM(H14:I14)</f>
        <v>69955</v>
      </c>
      <c r="H14" s="106">
        <v>35546</v>
      </c>
      <c r="I14" s="106">
        <v>34409</v>
      </c>
      <c r="J14" s="106">
        <f>SUM(K14:L14)</f>
        <v>11242</v>
      </c>
      <c r="K14" s="106">
        <v>5814</v>
      </c>
      <c r="L14" s="106">
        <v>5428</v>
      </c>
      <c r="M14" s="106">
        <f>SUM(N14:O14)</f>
        <v>11274</v>
      </c>
      <c r="N14" s="106">
        <v>5689</v>
      </c>
      <c r="O14" s="106">
        <v>5585</v>
      </c>
      <c r="P14" s="106">
        <f>SUM(Q14:R14)</f>
        <v>11324</v>
      </c>
      <c r="Q14" s="106">
        <v>5642</v>
      </c>
      <c r="R14" s="106">
        <v>5682</v>
      </c>
      <c r="S14" s="106">
        <f>SUM(T14:U14)</f>
        <v>11655</v>
      </c>
      <c r="T14" s="106">
        <v>5957</v>
      </c>
      <c r="U14" s="106">
        <v>5698</v>
      </c>
      <c r="V14" s="106">
        <f>SUM(W14:X14)</f>
        <v>12231</v>
      </c>
      <c r="W14" s="106">
        <v>6209</v>
      </c>
      <c r="X14" s="106">
        <v>6022</v>
      </c>
      <c r="Y14" s="106">
        <f>SUM(Z14:AA14)</f>
        <v>12229</v>
      </c>
      <c r="Z14" s="106">
        <v>6235</v>
      </c>
      <c r="AA14" s="106">
        <v>5994</v>
      </c>
    </row>
    <row r="15" spans="1:27" ht="16.5" customHeight="1">
      <c r="A15" s="411" t="s">
        <v>187</v>
      </c>
      <c r="B15" s="412"/>
      <c r="C15" s="106">
        <f>SUM(D15:E15)</f>
        <v>1</v>
      </c>
      <c r="D15" s="106">
        <v>1</v>
      </c>
      <c r="E15" s="35" t="s">
        <v>23</v>
      </c>
      <c r="F15" s="106">
        <v>6</v>
      </c>
      <c r="G15" s="106">
        <f>SUM(H15:I15)</f>
        <v>177</v>
      </c>
      <c r="H15" s="106">
        <v>61</v>
      </c>
      <c r="I15" s="106">
        <v>116</v>
      </c>
      <c r="J15" s="106">
        <f>SUM(K15:L15)</f>
        <v>28</v>
      </c>
      <c r="K15" s="106">
        <v>15</v>
      </c>
      <c r="L15" s="106">
        <v>13</v>
      </c>
      <c r="M15" s="106">
        <f>SUM(N15:O15)</f>
        <v>26</v>
      </c>
      <c r="N15" s="106">
        <v>10</v>
      </c>
      <c r="O15" s="106">
        <v>16</v>
      </c>
      <c r="P15" s="106">
        <f>SUM(Q15:R15)</f>
        <v>33</v>
      </c>
      <c r="Q15" s="106">
        <v>15</v>
      </c>
      <c r="R15" s="106">
        <v>18</v>
      </c>
      <c r="S15" s="106">
        <f>SUM(T15:U15)</f>
        <v>29</v>
      </c>
      <c r="T15" s="106">
        <v>5</v>
      </c>
      <c r="U15" s="106">
        <v>24</v>
      </c>
      <c r="V15" s="106">
        <f>SUM(W15:X15)</f>
        <v>37</v>
      </c>
      <c r="W15" s="106">
        <v>11</v>
      </c>
      <c r="X15" s="106">
        <v>26</v>
      </c>
      <c r="Y15" s="106">
        <f>SUM(Z15:AA15)</f>
        <v>24</v>
      </c>
      <c r="Z15" s="106">
        <v>5</v>
      </c>
      <c r="AA15" s="106">
        <v>19</v>
      </c>
    </row>
    <row r="16" spans="1:27" ht="16.5" customHeight="1">
      <c r="A16" s="115"/>
      <c r="B16" s="113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ht="16.5" customHeight="1">
      <c r="A17" s="411" t="s">
        <v>186</v>
      </c>
      <c r="B17" s="412"/>
      <c r="C17" s="106">
        <f aca="true" t="shared" si="1" ref="C17:C24">SUM(D17:E17)</f>
        <v>61</v>
      </c>
      <c r="D17" s="106">
        <v>60</v>
      </c>
      <c r="E17" s="106">
        <v>1</v>
      </c>
      <c r="F17" s="106">
        <v>866</v>
      </c>
      <c r="G17" s="106">
        <f aca="true" t="shared" si="2" ref="G17:G24">SUM(H17:I17)</f>
        <v>26085</v>
      </c>
      <c r="H17" s="106">
        <v>13251</v>
      </c>
      <c r="I17" s="106">
        <v>12834</v>
      </c>
      <c r="J17" s="106">
        <f aca="true" t="shared" si="3" ref="J17:J24">SUM(K17:L17)</f>
        <v>4266</v>
      </c>
      <c r="K17" s="106">
        <v>2230</v>
      </c>
      <c r="L17" s="106">
        <v>2036</v>
      </c>
      <c r="M17" s="106">
        <f aca="true" t="shared" si="4" ref="M17:M24">SUM(N17:O17)</f>
        <v>4174</v>
      </c>
      <c r="N17" s="106">
        <v>2100</v>
      </c>
      <c r="O17" s="106">
        <v>2074</v>
      </c>
      <c r="P17" s="106">
        <f aca="true" t="shared" si="5" ref="P17:P24">SUM(Q17:R17)</f>
        <v>4161</v>
      </c>
      <c r="Q17" s="106">
        <v>2078</v>
      </c>
      <c r="R17" s="106">
        <v>2083</v>
      </c>
      <c r="S17" s="106">
        <f aca="true" t="shared" si="6" ref="S17:S24">SUM(T17:U17)</f>
        <v>4452</v>
      </c>
      <c r="T17" s="106">
        <v>2250</v>
      </c>
      <c r="U17" s="106">
        <v>2202</v>
      </c>
      <c r="V17" s="106">
        <f aca="true" t="shared" si="7" ref="V17:V24">SUM(W17:X17)</f>
        <v>4547</v>
      </c>
      <c r="W17" s="106">
        <v>2276</v>
      </c>
      <c r="X17" s="106">
        <v>2271</v>
      </c>
      <c r="Y17" s="106">
        <f aca="true" t="shared" si="8" ref="Y17:Y24">SUM(Z17:AA17)</f>
        <v>4485</v>
      </c>
      <c r="Z17" s="106">
        <v>2317</v>
      </c>
      <c r="AA17" s="106">
        <v>2168</v>
      </c>
    </row>
    <row r="18" spans="1:27" ht="16.5" customHeight="1">
      <c r="A18" s="411" t="s">
        <v>54</v>
      </c>
      <c r="B18" s="412"/>
      <c r="C18" s="106">
        <f t="shared" si="1"/>
        <v>10</v>
      </c>
      <c r="D18" s="106">
        <v>10</v>
      </c>
      <c r="E18" s="35" t="s">
        <v>23</v>
      </c>
      <c r="F18" s="106">
        <v>108</v>
      </c>
      <c r="G18" s="106">
        <f t="shared" si="2"/>
        <v>2945</v>
      </c>
      <c r="H18" s="106">
        <v>1508</v>
      </c>
      <c r="I18" s="106">
        <v>1437</v>
      </c>
      <c r="J18" s="106">
        <f t="shared" si="3"/>
        <v>451</v>
      </c>
      <c r="K18" s="106">
        <v>246</v>
      </c>
      <c r="L18" s="106">
        <v>205</v>
      </c>
      <c r="M18" s="106">
        <f t="shared" si="4"/>
        <v>486</v>
      </c>
      <c r="N18" s="106">
        <v>235</v>
      </c>
      <c r="O18" s="106">
        <v>251</v>
      </c>
      <c r="P18" s="106">
        <f t="shared" si="5"/>
        <v>482</v>
      </c>
      <c r="Q18" s="106">
        <v>231</v>
      </c>
      <c r="R18" s="106">
        <v>251</v>
      </c>
      <c r="S18" s="106">
        <f t="shared" si="6"/>
        <v>491</v>
      </c>
      <c r="T18" s="106">
        <v>237</v>
      </c>
      <c r="U18" s="106">
        <v>254</v>
      </c>
      <c r="V18" s="106">
        <f t="shared" si="7"/>
        <v>475</v>
      </c>
      <c r="W18" s="106">
        <v>257</v>
      </c>
      <c r="X18" s="106">
        <v>218</v>
      </c>
      <c r="Y18" s="106">
        <f t="shared" si="8"/>
        <v>560</v>
      </c>
      <c r="Z18" s="106">
        <v>302</v>
      </c>
      <c r="AA18" s="106">
        <v>258</v>
      </c>
    </row>
    <row r="19" spans="1:27" ht="16.5" customHeight="1">
      <c r="A19" s="411" t="s">
        <v>185</v>
      </c>
      <c r="B19" s="412"/>
      <c r="C19" s="106">
        <f t="shared" si="1"/>
        <v>26</v>
      </c>
      <c r="D19" s="106">
        <v>25</v>
      </c>
      <c r="E19" s="106">
        <v>1</v>
      </c>
      <c r="F19" s="106">
        <v>258</v>
      </c>
      <c r="G19" s="106">
        <f t="shared" si="2"/>
        <v>6872</v>
      </c>
      <c r="H19" s="106">
        <v>3432</v>
      </c>
      <c r="I19" s="106">
        <v>3440</v>
      </c>
      <c r="J19" s="106">
        <f t="shared" si="3"/>
        <v>1101</v>
      </c>
      <c r="K19" s="106">
        <v>582</v>
      </c>
      <c r="L19" s="106">
        <v>519</v>
      </c>
      <c r="M19" s="106">
        <f t="shared" si="4"/>
        <v>1146</v>
      </c>
      <c r="N19" s="106">
        <v>577</v>
      </c>
      <c r="O19" s="106">
        <v>569</v>
      </c>
      <c r="P19" s="106">
        <f t="shared" si="5"/>
        <v>1131</v>
      </c>
      <c r="Q19" s="106">
        <v>546</v>
      </c>
      <c r="R19" s="106">
        <v>585</v>
      </c>
      <c r="S19" s="106">
        <f t="shared" si="6"/>
        <v>1125</v>
      </c>
      <c r="T19" s="106">
        <v>594</v>
      </c>
      <c r="U19" s="106">
        <v>531</v>
      </c>
      <c r="V19" s="106">
        <f t="shared" si="7"/>
        <v>1223</v>
      </c>
      <c r="W19" s="106">
        <v>596</v>
      </c>
      <c r="X19" s="106">
        <v>627</v>
      </c>
      <c r="Y19" s="106">
        <f t="shared" si="8"/>
        <v>1146</v>
      </c>
      <c r="Z19" s="106">
        <v>537</v>
      </c>
      <c r="AA19" s="106">
        <v>609</v>
      </c>
    </row>
    <row r="20" spans="1:27" ht="16.5" customHeight="1">
      <c r="A20" s="411" t="s">
        <v>184</v>
      </c>
      <c r="B20" s="412"/>
      <c r="C20" s="106">
        <f t="shared" si="1"/>
        <v>12</v>
      </c>
      <c r="D20" s="106">
        <v>11</v>
      </c>
      <c r="E20" s="106">
        <v>1</v>
      </c>
      <c r="F20" s="106">
        <v>78</v>
      </c>
      <c r="G20" s="106">
        <f t="shared" si="2"/>
        <v>1571</v>
      </c>
      <c r="H20" s="106">
        <v>797</v>
      </c>
      <c r="I20" s="106">
        <v>774</v>
      </c>
      <c r="J20" s="106">
        <f t="shared" si="3"/>
        <v>250</v>
      </c>
      <c r="K20" s="106">
        <v>120</v>
      </c>
      <c r="L20" s="106">
        <v>130</v>
      </c>
      <c r="M20" s="106">
        <f t="shared" si="4"/>
        <v>268</v>
      </c>
      <c r="N20" s="106">
        <v>139</v>
      </c>
      <c r="O20" s="106">
        <v>129</v>
      </c>
      <c r="P20" s="106">
        <f t="shared" si="5"/>
        <v>237</v>
      </c>
      <c r="Q20" s="106">
        <v>121</v>
      </c>
      <c r="R20" s="106">
        <v>116</v>
      </c>
      <c r="S20" s="106">
        <f t="shared" si="6"/>
        <v>258</v>
      </c>
      <c r="T20" s="106">
        <v>135</v>
      </c>
      <c r="U20" s="106">
        <v>123</v>
      </c>
      <c r="V20" s="106">
        <f t="shared" si="7"/>
        <v>287</v>
      </c>
      <c r="W20" s="106">
        <v>132</v>
      </c>
      <c r="X20" s="106">
        <v>155</v>
      </c>
      <c r="Y20" s="106">
        <f t="shared" si="8"/>
        <v>271</v>
      </c>
      <c r="Z20" s="106">
        <v>150</v>
      </c>
      <c r="AA20" s="106">
        <v>121</v>
      </c>
    </row>
    <row r="21" spans="1:27" ht="16.5" customHeight="1">
      <c r="A21" s="411" t="s">
        <v>183</v>
      </c>
      <c r="B21" s="412"/>
      <c r="C21" s="106">
        <f t="shared" si="1"/>
        <v>13</v>
      </c>
      <c r="D21" s="106">
        <v>13</v>
      </c>
      <c r="E21" s="35" t="s">
        <v>23</v>
      </c>
      <c r="F21" s="106">
        <v>69</v>
      </c>
      <c r="G21" s="106">
        <f t="shared" si="2"/>
        <v>1007</v>
      </c>
      <c r="H21" s="106">
        <v>506</v>
      </c>
      <c r="I21" s="106">
        <v>501</v>
      </c>
      <c r="J21" s="106">
        <f t="shared" si="3"/>
        <v>153</v>
      </c>
      <c r="K21" s="106">
        <v>83</v>
      </c>
      <c r="L21" s="106">
        <v>70</v>
      </c>
      <c r="M21" s="106">
        <f t="shared" si="4"/>
        <v>156</v>
      </c>
      <c r="N21" s="106">
        <v>76</v>
      </c>
      <c r="O21" s="106">
        <v>80</v>
      </c>
      <c r="P21" s="106">
        <f t="shared" si="5"/>
        <v>145</v>
      </c>
      <c r="Q21" s="106">
        <v>71</v>
      </c>
      <c r="R21" s="106">
        <v>74</v>
      </c>
      <c r="S21" s="106">
        <f t="shared" si="6"/>
        <v>164</v>
      </c>
      <c r="T21" s="106">
        <v>87</v>
      </c>
      <c r="U21" s="106">
        <v>77</v>
      </c>
      <c r="V21" s="106">
        <f t="shared" si="7"/>
        <v>196</v>
      </c>
      <c r="W21" s="106">
        <v>97</v>
      </c>
      <c r="X21" s="106">
        <v>99</v>
      </c>
      <c r="Y21" s="106">
        <f t="shared" si="8"/>
        <v>193</v>
      </c>
      <c r="Z21" s="106">
        <v>92</v>
      </c>
      <c r="AA21" s="106">
        <v>101</v>
      </c>
    </row>
    <row r="22" spans="1:27" ht="16.5" customHeight="1">
      <c r="A22" s="411" t="s">
        <v>182</v>
      </c>
      <c r="B22" s="412"/>
      <c r="C22" s="106">
        <f t="shared" si="1"/>
        <v>18</v>
      </c>
      <c r="D22" s="106">
        <v>18</v>
      </c>
      <c r="E22" s="35" t="s">
        <v>23</v>
      </c>
      <c r="F22" s="106">
        <v>168</v>
      </c>
      <c r="G22" s="106">
        <f t="shared" si="2"/>
        <v>4027</v>
      </c>
      <c r="H22" s="106">
        <v>2029</v>
      </c>
      <c r="I22" s="106">
        <v>1998</v>
      </c>
      <c r="J22" s="106">
        <f t="shared" si="3"/>
        <v>608</v>
      </c>
      <c r="K22" s="106">
        <v>315</v>
      </c>
      <c r="L22" s="106">
        <v>293</v>
      </c>
      <c r="M22" s="106">
        <f t="shared" si="4"/>
        <v>650</v>
      </c>
      <c r="N22" s="106">
        <v>322</v>
      </c>
      <c r="O22" s="106">
        <v>328</v>
      </c>
      <c r="P22" s="106">
        <f t="shared" si="5"/>
        <v>653</v>
      </c>
      <c r="Q22" s="106">
        <v>335</v>
      </c>
      <c r="R22" s="106">
        <v>318</v>
      </c>
      <c r="S22" s="106">
        <f t="shared" si="6"/>
        <v>679</v>
      </c>
      <c r="T22" s="106">
        <v>335</v>
      </c>
      <c r="U22" s="106">
        <v>344</v>
      </c>
      <c r="V22" s="106">
        <f t="shared" si="7"/>
        <v>722</v>
      </c>
      <c r="W22" s="106">
        <v>374</v>
      </c>
      <c r="X22" s="106">
        <v>348</v>
      </c>
      <c r="Y22" s="106">
        <f t="shared" si="8"/>
        <v>715</v>
      </c>
      <c r="Z22" s="106">
        <v>348</v>
      </c>
      <c r="AA22" s="106">
        <v>367</v>
      </c>
    </row>
    <row r="23" spans="1:27" ht="16.5" customHeight="1">
      <c r="A23" s="411" t="s">
        <v>181</v>
      </c>
      <c r="B23" s="412"/>
      <c r="C23" s="106">
        <f t="shared" si="1"/>
        <v>9</v>
      </c>
      <c r="D23" s="106">
        <v>8</v>
      </c>
      <c r="E23" s="106">
        <v>1</v>
      </c>
      <c r="F23" s="106">
        <v>61</v>
      </c>
      <c r="G23" s="106">
        <f t="shared" si="2"/>
        <v>1351</v>
      </c>
      <c r="H23" s="106">
        <v>672</v>
      </c>
      <c r="I23" s="106">
        <v>679</v>
      </c>
      <c r="J23" s="106">
        <f t="shared" si="3"/>
        <v>204</v>
      </c>
      <c r="K23" s="106">
        <v>95</v>
      </c>
      <c r="L23" s="106">
        <v>109</v>
      </c>
      <c r="M23" s="106">
        <f t="shared" si="4"/>
        <v>215</v>
      </c>
      <c r="N23" s="106">
        <v>113</v>
      </c>
      <c r="O23" s="106">
        <v>102</v>
      </c>
      <c r="P23" s="106">
        <f t="shared" si="5"/>
        <v>227</v>
      </c>
      <c r="Q23" s="106">
        <v>110</v>
      </c>
      <c r="R23" s="106">
        <v>117</v>
      </c>
      <c r="S23" s="106">
        <f t="shared" si="6"/>
        <v>227</v>
      </c>
      <c r="T23" s="106">
        <v>103</v>
      </c>
      <c r="U23" s="106">
        <v>124</v>
      </c>
      <c r="V23" s="106">
        <f t="shared" si="7"/>
        <v>251</v>
      </c>
      <c r="W23" s="106">
        <v>121</v>
      </c>
      <c r="X23" s="106">
        <v>130</v>
      </c>
      <c r="Y23" s="106">
        <f t="shared" si="8"/>
        <v>227</v>
      </c>
      <c r="Z23" s="106">
        <v>130</v>
      </c>
      <c r="AA23" s="106">
        <v>97</v>
      </c>
    </row>
    <row r="24" spans="1:27" ht="16.5" customHeight="1">
      <c r="A24" s="411" t="s">
        <v>180</v>
      </c>
      <c r="B24" s="412"/>
      <c r="C24" s="106">
        <f t="shared" si="1"/>
        <v>9</v>
      </c>
      <c r="D24" s="106">
        <v>9</v>
      </c>
      <c r="E24" s="35" t="s">
        <v>23</v>
      </c>
      <c r="F24" s="106">
        <v>150</v>
      </c>
      <c r="G24" s="106">
        <f t="shared" si="2"/>
        <v>4440</v>
      </c>
      <c r="H24" s="106">
        <v>2324</v>
      </c>
      <c r="I24" s="106">
        <v>2116</v>
      </c>
      <c r="J24" s="106">
        <f t="shared" si="3"/>
        <v>715</v>
      </c>
      <c r="K24" s="106">
        <v>363</v>
      </c>
      <c r="L24" s="106">
        <v>352</v>
      </c>
      <c r="M24" s="106">
        <f t="shared" si="4"/>
        <v>665</v>
      </c>
      <c r="N24" s="106">
        <v>354</v>
      </c>
      <c r="O24" s="106">
        <v>311</v>
      </c>
      <c r="P24" s="106">
        <f t="shared" si="5"/>
        <v>758</v>
      </c>
      <c r="Q24" s="106">
        <v>403</v>
      </c>
      <c r="R24" s="106">
        <v>355</v>
      </c>
      <c r="S24" s="106">
        <f t="shared" si="6"/>
        <v>720</v>
      </c>
      <c r="T24" s="106">
        <v>360</v>
      </c>
      <c r="U24" s="106">
        <v>360</v>
      </c>
      <c r="V24" s="106">
        <f t="shared" si="7"/>
        <v>785</v>
      </c>
      <c r="W24" s="106">
        <v>424</v>
      </c>
      <c r="X24" s="106">
        <v>361</v>
      </c>
      <c r="Y24" s="106">
        <f t="shared" si="8"/>
        <v>797</v>
      </c>
      <c r="Z24" s="106">
        <v>420</v>
      </c>
      <c r="AA24" s="106">
        <v>377</v>
      </c>
    </row>
    <row r="25" spans="1:27" ht="16.5" customHeight="1">
      <c r="A25" s="114"/>
      <c r="B25" s="113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6.5" customHeight="1">
      <c r="A26" s="411" t="s">
        <v>179</v>
      </c>
      <c r="B26" s="412"/>
      <c r="C26" s="106">
        <f aca="true" t="shared" si="9" ref="C26:AA26">SUM(C27)</f>
        <v>4</v>
      </c>
      <c r="D26" s="106">
        <f t="shared" si="9"/>
        <v>3</v>
      </c>
      <c r="E26" s="106">
        <f t="shared" si="9"/>
        <v>1</v>
      </c>
      <c r="F26" s="106">
        <f t="shared" si="9"/>
        <v>28</v>
      </c>
      <c r="G26" s="106">
        <f t="shared" si="9"/>
        <v>613</v>
      </c>
      <c r="H26" s="106">
        <f t="shared" si="9"/>
        <v>333</v>
      </c>
      <c r="I26" s="106">
        <f t="shared" si="9"/>
        <v>280</v>
      </c>
      <c r="J26" s="106">
        <f t="shared" si="9"/>
        <v>86</v>
      </c>
      <c r="K26" s="106">
        <f t="shared" si="9"/>
        <v>47</v>
      </c>
      <c r="L26" s="106">
        <f t="shared" si="9"/>
        <v>39</v>
      </c>
      <c r="M26" s="106">
        <f t="shared" si="9"/>
        <v>115</v>
      </c>
      <c r="N26" s="106">
        <f t="shared" si="9"/>
        <v>62</v>
      </c>
      <c r="O26" s="106">
        <f t="shared" si="9"/>
        <v>53</v>
      </c>
      <c r="P26" s="106">
        <f t="shared" si="9"/>
        <v>100</v>
      </c>
      <c r="Q26" s="106">
        <f t="shared" si="9"/>
        <v>64</v>
      </c>
      <c r="R26" s="106">
        <f t="shared" si="9"/>
        <v>36</v>
      </c>
      <c r="S26" s="106">
        <f t="shared" si="9"/>
        <v>98</v>
      </c>
      <c r="T26" s="106">
        <f t="shared" si="9"/>
        <v>44</v>
      </c>
      <c r="U26" s="106">
        <f t="shared" si="9"/>
        <v>54</v>
      </c>
      <c r="V26" s="106">
        <f t="shared" si="9"/>
        <v>105</v>
      </c>
      <c r="W26" s="106">
        <f t="shared" si="9"/>
        <v>54</v>
      </c>
      <c r="X26" s="106">
        <f t="shared" si="9"/>
        <v>51</v>
      </c>
      <c r="Y26" s="106">
        <f t="shared" si="9"/>
        <v>109</v>
      </c>
      <c r="Z26" s="106">
        <f t="shared" si="9"/>
        <v>62</v>
      </c>
      <c r="AA26" s="106">
        <f t="shared" si="9"/>
        <v>47</v>
      </c>
    </row>
    <row r="27" spans="1:27" ht="16.5" customHeight="1">
      <c r="A27" s="109"/>
      <c r="B27" s="17" t="s">
        <v>178</v>
      </c>
      <c r="C27" s="111">
        <f>SUM(D27:E27)</f>
        <v>4</v>
      </c>
      <c r="D27" s="110">
        <v>3</v>
      </c>
      <c r="E27" s="110">
        <v>1</v>
      </c>
      <c r="F27" s="110">
        <v>28</v>
      </c>
      <c r="G27" s="111">
        <f>SUM(H27:I27)</f>
        <v>613</v>
      </c>
      <c r="H27" s="111">
        <v>333</v>
      </c>
      <c r="I27" s="111">
        <v>280</v>
      </c>
      <c r="J27" s="111">
        <f>SUM(K27:L27)</f>
        <v>86</v>
      </c>
      <c r="K27" s="110">
        <v>47</v>
      </c>
      <c r="L27" s="110">
        <v>39</v>
      </c>
      <c r="M27" s="111">
        <f>SUM(N27:O27)</f>
        <v>115</v>
      </c>
      <c r="N27" s="110">
        <v>62</v>
      </c>
      <c r="O27" s="110">
        <v>53</v>
      </c>
      <c r="P27" s="111">
        <f>SUM(Q27:R27)</f>
        <v>100</v>
      </c>
      <c r="Q27" s="110">
        <v>64</v>
      </c>
      <c r="R27" s="110">
        <v>36</v>
      </c>
      <c r="S27" s="111">
        <f>SUM(T27:U27)</f>
        <v>98</v>
      </c>
      <c r="T27" s="110">
        <v>44</v>
      </c>
      <c r="U27" s="110">
        <v>54</v>
      </c>
      <c r="V27" s="111">
        <f>SUM(W27:X27)</f>
        <v>105</v>
      </c>
      <c r="W27" s="110">
        <v>54</v>
      </c>
      <c r="X27" s="110">
        <v>51</v>
      </c>
      <c r="Y27" s="111">
        <f>SUM(Z27:AA27)</f>
        <v>109</v>
      </c>
      <c r="Z27" s="110">
        <v>62</v>
      </c>
      <c r="AA27" s="110">
        <v>47</v>
      </c>
    </row>
    <row r="28" spans="1:27" ht="16.5" customHeight="1">
      <c r="A28" s="109"/>
      <c r="B28" s="108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27" ht="16.5" customHeight="1">
      <c r="A29" s="411" t="s">
        <v>177</v>
      </c>
      <c r="B29" s="412"/>
      <c r="C29" s="106">
        <f>SUM(C30:C33)</f>
        <v>11</v>
      </c>
      <c r="D29" s="106">
        <f>SUM(D30:D33)</f>
        <v>11</v>
      </c>
      <c r="E29" s="35" t="s">
        <v>23</v>
      </c>
      <c r="F29" s="106">
        <f aca="true" t="shared" si="10" ref="F29:AA29">SUM(F30:F33)</f>
        <v>122</v>
      </c>
      <c r="G29" s="106">
        <f t="shared" si="10"/>
        <v>3243</v>
      </c>
      <c r="H29" s="106">
        <f t="shared" si="10"/>
        <v>1678</v>
      </c>
      <c r="I29" s="106">
        <f t="shared" si="10"/>
        <v>1565</v>
      </c>
      <c r="J29" s="106">
        <f t="shared" si="10"/>
        <v>522</v>
      </c>
      <c r="K29" s="106">
        <f t="shared" si="10"/>
        <v>278</v>
      </c>
      <c r="L29" s="106">
        <f t="shared" si="10"/>
        <v>244</v>
      </c>
      <c r="M29" s="106">
        <f t="shared" si="10"/>
        <v>535</v>
      </c>
      <c r="N29" s="106">
        <f t="shared" si="10"/>
        <v>266</v>
      </c>
      <c r="O29" s="106">
        <f t="shared" si="10"/>
        <v>269</v>
      </c>
      <c r="P29" s="106">
        <f t="shared" si="10"/>
        <v>539</v>
      </c>
      <c r="Q29" s="106">
        <f t="shared" si="10"/>
        <v>261</v>
      </c>
      <c r="R29" s="106">
        <f t="shared" si="10"/>
        <v>278</v>
      </c>
      <c r="S29" s="106">
        <f t="shared" si="10"/>
        <v>516</v>
      </c>
      <c r="T29" s="106">
        <f t="shared" si="10"/>
        <v>281</v>
      </c>
      <c r="U29" s="106">
        <f t="shared" si="10"/>
        <v>235</v>
      </c>
      <c r="V29" s="106">
        <f t="shared" si="10"/>
        <v>545</v>
      </c>
      <c r="W29" s="106">
        <f t="shared" si="10"/>
        <v>288</v>
      </c>
      <c r="X29" s="106">
        <f t="shared" si="10"/>
        <v>257</v>
      </c>
      <c r="Y29" s="106">
        <f t="shared" si="10"/>
        <v>586</v>
      </c>
      <c r="Z29" s="106">
        <f t="shared" si="10"/>
        <v>304</v>
      </c>
      <c r="AA29" s="106">
        <f t="shared" si="10"/>
        <v>282</v>
      </c>
    </row>
    <row r="30" spans="1:27" ht="16.5" customHeight="1">
      <c r="A30" s="109"/>
      <c r="B30" s="17" t="s">
        <v>176</v>
      </c>
      <c r="C30" s="111">
        <f>SUM(D30:E30)</f>
        <v>2</v>
      </c>
      <c r="D30" s="110">
        <v>2</v>
      </c>
      <c r="E30" s="33" t="s">
        <v>23</v>
      </c>
      <c r="F30" s="110">
        <v>35</v>
      </c>
      <c r="G30" s="111">
        <f>SUM(H30:I30)</f>
        <v>1001</v>
      </c>
      <c r="H30" s="111">
        <v>506</v>
      </c>
      <c r="I30" s="111">
        <v>495</v>
      </c>
      <c r="J30" s="111">
        <f>SUM(K30:L30)</f>
        <v>154</v>
      </c>
      <c r="K30" s="110">
        <v>78</v>
      </c>
      <c r="L30" s="110">
        <v>76</v>
      </c>
      <c r="M30" s="111">
        <f>SUM(N30:O30)</f>
        <v>151</v>
      </c>
      <c r="N30" s="110">
        <v>76</v>
      </c>
      <c r="O30" s="110">
        <v>75</v>
      </c>
      <c r="P30" s="111">
        <f>SUM(Q30:R30)</f>
        <v>185</v>
      </c>
      <c r="Q30" s="110">
        <v>96</v>
      </c>
      <c r="R30" s="110">
        <v>89</v>
      </c>
      <c r="S30" s="111">
        <f>SUM(T30:U30)</f>
        <v>150</v>
      </c>
      <c r="T30" s="110">
        <v>78</v>
      </c>
      <c r="U30" s="110">
        <v>72</v>
      </c>
      <c r="V30" s="111">
        <f>SUM(W30:X30)</f>
        <v>175</v>
      </c>
      <c r="W30" s="110">
        <v>90</v>
      </c>
      <c r="X30" s="110">
        <v>85</v>
      </c>
      <c r="Y30" s="111">
        <f>SUM(Z30:AA30)</f>
        <v>186</v>
      </c>
      <c r="Z30" s="110">
        <v>88</v>
      </c>
      <c r="AA30" s="110">
        <v>98</v>
      </c>
    </row>
    <row r="31" spans="1:27" ht="16.5" customHeight="1">
      <c r="A31" s="109"/>
      <c r="B31" s="17" t="s">
        <v>175</v>
      </c>
      <c r="C31" s="111">
        <f>SUM(D31:E31)</f>
        <v>3</v>
      </c>
      <c r="D31" s="110">
        <v>3</v>
      </c>
      <c r="E31" s="33" t="s">
        <v>23</v>
      </c>
      <c r="F31" s="110">
        <v>32</v>
      </c>
      <c r="G31" s="111">
        <f>SUM(H31:I31)</f>
        <v>999</v>
      </c>
      <c r="H31" s="111">
        <v>519</v>
      </c>
      <c r="I31" s="111">
        <v>480</v>
      </c>
      <c r="J31" s="111">
        <f>SUM(K31:L31)</f>
        <v>182</v>
      </c>
      <c r="K31" s="110">
        <v>103</v>
      </c>
      <c r="L31" s="110">
        <v>79</v>
      </c>
      <c r="M31" s="111">
        <f>SUM(N31:O31)</f>
        <v>157</v>
      </c>
      <c r="N31" s="110">
        <v>76</v>
      </c>
      <c r="O31" s="110">
        <v>81</v>
      </c>
      <c r="P31" s="111">
        <f>SUM(Q31:R31)</f>
        <v>170</v>
      </c>
      <c r="Q31" s="110">
        <v>84</v>
      </c>
      <c r="R31" s="110">
        <v>86</v>
      </c>
      <c r="S31" s="111">
        <f>SUM(T31:U31)</f>
        <v>175</v>
      </c>
      <c r="T31" s="110">
        <v>99</v>
      </c>
      <c r="U31" s="110">
        <v>76</v>
      </c>
      <c r="V31" s="111">
        <f>SUM(W31:X31)</f>
        <v>155</v>
      </c>
      <c r="W31" s="110">
        <v>80</v>
      </c>
      <c r="X31" s="110">
        <v>75</v>
      </c>
      <c r="Y31" s="111">
        <f>SUM(Z31:AA31)</f>
        <v>160</v>
      </c>
      <c r="Z31" s="110">
        <v>77</v>
      </c>
      <c r="AA31" s="110">
        <v>83</v>
      </c>
    </row>
    <row r="32" spans="1:27" ht="16.5" customHeight="1">
      <c r="A32" s="109"/>
      <c r="B32" s="17" t="s">
        <v>174</v>
      </c>
      <c r="C32" s="111">
        <f>SUM(D32:E32)</f>
        <v>3</v>
      </c>
      <c r="D32" s="110">
        <v>3</v>
      </c>
      <c r="E32" s="33" t="s">
        <v>23</v>
      </c>
      <c r="F32" s="110">
        <v>35</v>
      </c>
      <c r="G32" s="111">
        <f>SUM(H32:I32)</f>
        <v>905</v>
      </c>
      <c r="H32" s="111">
        <v>501</v>
      </c>
      <c r="I32" s="111">
        <v>404</v>
      </c>
      <c r="J32" s="111">
        <f>SUM(K32:L32)</f>
        <v>139</v>
      </c>
      <c r="K32" s="110">
        <v>79</v>
      </c>
      <c r="L32" s="110">
        <v>60</v>
      </c>
      <c r="M32" s="111">
        <f>SUM(N32:O32)</f>
        <v>157</v>
      </c>
      <c r="N32" s="110">
        <v>87</v>
      </c>
      <c r="O32" s="110">
        <v>70</v>
      </c>
      <c r="P32" s="111">
        <f>SUM(Q32:R32)</f>
        <v>137</v>
      </c>
      <c r="Q32" s="110">
        <v>61</v>
      </c>
      <c r="R32" s="110">
        <v>76</v>
      </c>
      <c r="S32" s="111">
        <f>SUM(T32:U32)</f>
        <v>142</v>
      </c>
      <c r="T32" s="110">
        <v>81</v>
      </c>
      <c r="U32" s="110">
        <v>61</v>
      </c>
      <c r="V32" s="111">
        <f>SUM(W32:X32)</f>
        <v>150</v>
      </c>
      <c r="W32" s="110">
        <v>86</v>
      </c>
      <c r="X32" s="110">
        <v>64</v>
      </c>
      <c r="Y32" s="111">
        <f>SUM(Z32:AA32)</f>
        <v>180</v>
      </c>
      <c r="Z32" s="110">
        <v>107</v>
      </c>
      <c r="AA32" s="110">
        <v>73</v>
      </c>
    </row>
    <row r="33" spans="1:27" ht="16.5" customHeight="1">
      <c r="A33" s="109"/>
      <c r="B33" s="17" t="s">
        <v>173</v>
      </c>
      <c r="C33" s="111">
        <f>SUM(D33:E33)</f>
        <v>3</v>
      </c>
      <c r="D33" s="110">
        <v>3</v>
      </c>
      <c r="E33" s="33" t="s">
        <v>23</v>
      </c>
      <c r="F33" s="110">
        <v>20</v>
      </c>
      <c r="G33" s="111">
        <f>SUM(H33:I33)</f>
        <v>338</v>
      </c>
      <c r="H33" s="111">
        <v>152</v>
      </c>
      <c r="I33" s="111">
        <v>186</v>
      </c>
      <c r="J33" s="111">
        <f>SUM(K33:L33)</f>
        <v>47</v>
      </c>
      <c r="K33" s="110">
        <v>18</v>
      </c>
      <c r="L33" s="110">
        <v>29</v>
      </c>
      <c r="M33" s="111">
        <f>SUM(N33:O33)</f>
        <v>70</v>
      </c>
      <c r="N33" s="110">
        <v>27</v>
      </c>
      <c r="O33" s="110">
        <v>43</v>
      </c>
      <c r="P33" s="111">
        <f>SUM(Q33:R33)</f>
        <v>47</v>
      </c>
      <c r="Q33" s="110">
        <v>20</v>
      </c>
      <c r="R33" s="110">
        <v>27</v>
      </c>
      <c r="S33" s="111">
        <f>SUM(T33:U33)</f>
        <v>49</v>
      </c>
      <c r="T33" s="110">
        <v>23</v>
      </c>
      <c r="U33" s="110">
        <v>26</v>
      </c>
      <c r="V33" s="111">
        <f>SUM(W33:X33)</f>
        <v>65</v>
      </c>
      <c r="W33" s="110">
        <v>32</v>
      </c>
      <c r="X33" s="110">
        <v>33</v>
      </c>
      <c r="Y33" s="111">
        <f>SUM(Z33:AA33)</f>
        <v>60</v>
      </c>
      <c r="Z33" s="110">
        <v>32</v>
      </c>
      <c r="AA33" s="110">
        <v>28</v>
      </c>
    </row>
    <row r="34" spans="1:27" ht="16.5" customHeight="1">
      <c r="A34" s="109"/>
      <c r="B34" s="1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27" ht="16.5" customHeight="1">
      <c r="A35" s="411" t="s">
        <v>172</v>
      </c>
      <c r="B35" s="412"/>
      <c r="C35" s="106">
        <f>SUM(C36:C43)</f>
        <v>16</v>
      </c>
      <c r="D35" s="106">
        <f>SUM(D36:D43)</f>
        <v>16</v>
      </c>
      <c r="E35" s="35" t="s">
        <v>23</v>
      </c>
      <c r="F35" s="106">
        <f aca="true" t="shared" si="11" ref="F35:AA35">SUM(F36:F43)</f>
        <v>186</v>
      </c>
      <c r="G35" s="106">
        <f t="shared" si="11"/>
        <v>5142</v>
      </c>
      <c r="H35" s="106">
        <f t="shared" si="11"/>
        <v>2577</v>
      </c>
      <c r="I35" s="106">
        <f t="shared" si="11"/>
        <v>2565</v>
      </c>
      <c r="J35" s="106">
        <f t="shared" si="11"/>
        <v>832</v>
      </c>
      <c r="K35" s="106">
        <f t="shared" si="11"/>
        <v>405</v>
      </c>
      <c r="L35" s="106">
        <f t="shared" si="11"/>
        <v>427</v>
      </c>
      <c r="M35" s="106">
        <f t="shared" si="11"/>
        <v>806</v>
      </c>
      <c r="N35" s="106">
        <f t="shared" si="11"/>
        <v>405</v>
      </c>
      <c r="O35" s="106">
        <f t="shared" si="11"/>
        <v>401</v>
      </c>
      <c r="P35" s="106">
        <f t="shared" si="11"/>
        <v>846</v>
      </c>
      <c r="Q35" s="106">
        <f t="shared" si="11"/>
        <v>403</v>
      </c>
      <c r="R35" s="106">
        <f t="shared" si="11"/>
        <v>443</v>
      </c>
      <c r="S35" s="106">
        <f t="shared" si="11"/>
        <v>878</v>
      </c>
      <c r="T35" s="106">
        <f t="shared" si="11"/>
        <v>452</v>
      </c>
      <c r="U35" s="106">
        <f t="shared" si="11"/>
        <v>426</v>
      </c>
      <c r="V35" s="106">
        <f t="shared" si="11"/>
        <v>901</v>
      </c>
      <c r="W35" s="106">
        <f t="shared" si="11"/>
        <v>477</v>
      </c>
      <c r="X35" s="106">
        <f t="shared" si="11"/>
        <v>424</v>
      </c>
      <c r="Y35" s="106">
        <f t="shared" si="11"/>
        <v>879</v>
      </c>
      <c r="Z35" s="106">
        <f t="shared" si="11"/>
        <v>435</v>
      </c>
      <c r="AA35" s="106">
        <f t="shared" si="11"/>
        <v>444</v>
      </c>
    </row>
    <row r="36" spans="1:27" ht="16.5" customHeight="1">
      <c r="A36" s="109"/>
      <c r="B36" s="17" t="s">
        <v>171</v>
      </c>
      <c r="C36" s="111">
        <f aca="true" t="shared" si="12" ref="C36:C43">SUM(D36:E36)</f>
        <v>3</v>
      </c>
      <c r="D36" s="110">
        <v>3</v>
      </c>
      <c r="E36" s="33" t="s">
        <v>23</v>
      </c>
      <c r="F36" s="110">
        <v>29</v>
      </c>
      <c r="G36" s="111">
        <f aca="true" t="shared" si="13" ref="G36:G43">SUM(H36:I36)</f>
        <v>716</v>
      </c>
      <c r="H36" s="111">
        <v>348</v>
      </c>
      <c r="I36" s="111">
        <v>368</v>
      </c>
      <c r="J36" s="111">
        <f aca="true" t="shared" si="14" ref="J36:J43">SUM(K36:L36)</f>
        <v>124</v>
      </c>
      <c r="K36" s="110">
        <v>54</v>
      </c>
      <c r="L36" s="110">
        <v>70</v>
      </c>
      <c r="M36" s="111">
        <f aca="true" t="shared" si="15" ref="M36:M43">SUM(N36:O36)</f>
        <v>101</v>
      </c>
      <c r="N36" s="110">
        <v>50</v>
      </c>
      <c r="O36" s="110">
        <v>51</v>
      </c>
      <c r="P36" s="111">
        <f aca="true" t="shared" si="16" ref="P36:P43">SUM(Q36:R36)</f>
        <v>111</v>
      </c>
      <c r="Q36" s="110">
        <v>56</v>
      </c>
      <c r="R36" s="110">
        <v>55</v>
      </c>
      <c r="S36" s="111">
        <f aca="true" t="shared" si="17" ref="S36:S43">SUM(T36:U36)</f>
        <v>122</v>
      </c>
      <c r="T36" s="110">
        <v>62</v>
      </c>
      <c r="U36" s="110">
        <v>60</v>
      </c>
      <c r="V36" s="111">
        <f aca="true" t="shared" si="18" ref="V36:V43">SUM(W36:X36)</f>
        <v>128</v>
      </c>
      <c r="W36" s="110">
        <v>75</v>
      </c>
      <c r="X36" s="110">
        <v>53</v>
      </c>
      <c r="Y36" s="111">
        <f aca="true" t="shared" si="19" ref="Y36:Y43">SUM(Z36:AA36)</f>
        <v>130</v>
      </c>
      <c r="Z36" s="110">
        <v>51</v>
      </c>
      <c r="AA36" s="110">
        <v>79</v>
      </c>
    </row>
    <row r="37" spans="1:27" ht="16.5" customHeight="1">
      <c r="A37" s="109"/>
      <c r="B37" s="17" t="s">
        <v>170</v>
      </c>
      <c r="C37" s="111">
        <f t="shared" si="12"/>
        <v>3</v>
      </c>
      <c r="D37" s="110">
        <v>3</v>
      </c>
      <c r="E37" s="33" t="s">
        <v>23</v>
      </c>
      <c r="F37" s="110">
        <v>45</v>
      </c>
      <c r="G37" s="111">
        <f t="shared" si="13"/>
        <v>1424</v>
      </c>
      <c r="H37" s="111">
        <v>741</v>
      </c>
      <c r="I37" s="111">
        <v>683</v>
      </c>
      <c r="J37" s="111">
        <f t="shared" si="14"/>
        <v>230</v>
      </c>
      <c r="K37" s="110">
        <v>121</v>
      </c>
      <c r="L37" s="110">
        <v>109</v>
      </c>
      <c r="M37" s="111">
        <f t="shared" si="15"/>
        <v>228</v>
      </c>
      <c r="N37" s="110">
        <v>117</v>
      </c>
      <c r="O37" s="110">
        <v>111</v>
      </c>
      <c r="P37" s="111">
        <f t="shared" si="16"/>
        <v>225</v>
      </c>
      <c r="Q37" s="110">
        <v>113</v>
      </c>
      <c r="R37" s="110">
        <v>112</v>
      </c>
      <c r="S37" s="111">
        <f t="shared" si="17"/>
        <v>238</v>
      </c>
      <c r="T37" s="110">
        <v>124</v>
      </c>
      <c r="U37" s="110">
        <v>114</v>
      </c>
      <c r="V37" s="111">
        <f t="shared" si="18"/>
        <v>260</v>
      </c>
      <c r="W37" s="110">
        <v>133</v>
      </c>
      <c r="X37" s="110">
        <v>127</v>
      </c>
      <c r="Y37" s="111">
        <f t="shared" si="19"/>
        <v>243</v>
      </c>
      <c r="Z37" s="110">
        <v>133</v>
      </c>
      <c r="AA37" s="110">
        <v>110</v>
      </c>
    </row>
    <row r="38" spans="1:27" ht="16.5" customHeight="1">
      <c r="A38" s="109"/>
      <c r="B38" s="17" t="s">
        <v>169</v>
      </c>
      <c r="C38" s="111">
        <f t="shared" si="12"/>
        <v>5</v>
      </c>
      <c r="D38" s="110">
        <v>5</v>
      </c>
      <c r="E38" s="33" t="s">
        <v>23</v>
      </c>
      <c r="F38" s="110">
        <v>79</v>
      </c>
      <c r="G38" s="111">
        <f t="shared" si="13"/>
        <v>2449</v>
      </c>
      <c r="H38" s="111">
        <v>1199</v>
      </c>
      <c r="I38" s="111">
        <v>1250</v>
      </c>
      <c r="J38" s="111">
        <f t="shared" si="14"/>
        <v>391</v>
      </c>
      <c r="K38" s="110">
        <v>188</v>
      </c>
      <c r="L38" s="110">
        <v>203</v>
      </c>
      <c r="M38" s="111">
        <f t="shared" si="15"/>
        <v>397</v>
      </c>
      <c r="N38" s="110">
        <v>195</v>
      </c>
      <c r="O38" s="110">
        <v>202</v>
      </c>
      <c r="P38" s="111">
        <f t="shared" si="16"/>
        <v>417</v>
      </c>
      <c r="Q38" s="110">
        <v>189</v>
      </c>
      <c r="R38" s="110">
        <v>228</v>
      </c>
      <c r="S38" s="111">
        <f t="shared" si="17"/>
        <v>422</v>
      </c>
      <c r="T38" s="110">
        <v>210</v>
      </c>
      <c r="U38" s="110">
        <v>212</v>
      </c>
      <c r="V38" s="111">
        <f t="shared" si="18"/>
        <v>418</v>
      </c>
      <c r="W38" s="110">
        <v>215</v>
      </c>
      <c r="X38" s="110">
        <v>203</v>
      </c>
      <c r="Y38" s="111">
        <f t="shared" si="19"/>
        <v>404</v>
      </c>
      <c r="Z38" s="110">
        <v>202</v>
      </c>
      <c r="AA38" s="110">
        <v>202</v>
      </c>
    </row>
    <row r="39" spans="1:27" ht="16.5" customHeight="1">
      <c r="A39" s="109"/>
      <c r="B39" s="17" t="s">
        <v>168</v>
      </c>
      <c r="C39" s="111">
        <f t="shared" si="12"/>
        <v>1</v>
      </c>
      <c r="D39" s="110">
        <v>1</v>
      </c>
      <c r="E39" s="33" t="s">
        <v>23</v>
      </c>
      <c r="F39" s="110">
        <v>6</v>
      </c>
      <c r="G39" s="111">
        <f t="shared" si="13"/>
        <v>102</v>
      </c>
      <c r="H39" s="111">
        <v>50</v>
      </c>
      <c r="I39" s="111">
        <v>52</v>
      </c>
      <c r="J39" s="111">
        <f t="shared" si="14"/>
        <v>13</v>
      </c>
      <c r="K39" s="110">
        <v>7</v>
      </c>
      <c r="L39" s="110">
        <v>6</v>
      </c>
      <c r="M39" s="111">
        <f t="shared" si="15"/>
        <v>11</v>
      </c>
      <c r="N39" s="110">
        <v>7</v>
      </c>
      <c r="O39" s="110">
        <v>4</v>
      </c>
      <c r="P39" s="111">
        <f t="shared" si="16"/>
        <v>23</v>
      </c>
      <c r="Q39" s="110">
        <v>10</v>
      </c>
      <c r="R39" s="110">
        <v>13</v>
      </c>
      <c r="S39" s="111">
        <f t="shared" si="17"/>
        <v>22</v>
      </c>
      <c r="T39" s="110">
        <v>12</v>
      </c>
      <c r="U39" s="110">
        <v>10</v>
      </c>
      <c r="V39" s="111">
        <f t="shared" si="18"/>
        <v>18</v>
      </c>
      <c r="W39" s="110">
        <v>9</v>
      </c>
      <c r="X39" s="110">
        <v>9</v>
      </c>
      <c r="Y39" s="111">
        <f t="shared" si="19"/>
        <v>15</v>
      </c>
      <c r="Z39" s="110">
        <v>5</v>
      </c>
      <c r="AA39" s="110">
        <v>10</v>
      </c>
    </row>
    <row r="40" spans="1:27" ht="16.5" customHeight="1">
      <c r="A40" s="109"/>
      <c r="B40" s="17" t="s">
        <v>167</v>
      </c>
      <c r="C40" s="111">
        <f t="shared" si="12"/>
        <v>1</v>
      </c>
      <c r="D40" s="110">
        <v>1</v>
      </c>
      <c r="E40" s="33" t="s">
        <v>23</v>
      </c>
      <c r="F40" s="110">
        <v>6</v>
      </c>
      <c r="G40" s="111">
        <f t="shared" si="13"/>
        <v>80</v>
      </c>
      <c r="H40" s="111">
        <v>44</v>
      </c>
      <c r="I40" s="111">
        <v>36</v>
      </c>
      <c r="J40" s="111">
        <f t="shared" si="14"/>
        <v>11</v>
      </c>
      <c r="K40" s="110">
        <v>4</v>
      </c>
      <c r="L40" s="110">
        <v>7</v>
      </c>
      <c r="M40" s="111">
        <f t="shared" si="15"/>
        <v>16</v>
      </c>
      <c r="N40" s="110">
        <v>10</v>
      </c>
      <c r="O40" s="110">
        <v>6</v>
      </c>
      <c r="P40" s="111">
        <f t="shared" si="16"/>
        <v>9</v>
      </c>
      <c r="Q40" s="110">
        <v>7</v>
      </c>
      <c r="R40" s="110">
        <v>2</v>
      </c>
      <c r="S40" s="111">
        <f t="shared" si="17"/>
        <v>15</v>
      </c>
      <c r="T40" s="110">
        <v>10</v>
      </c>
      <c r="U40" s="110">
        <v>5</v>
      </c>
      <c r="V40" s="111">
        <f t="shared" si="18"/>
        <v>13</v>
      </c>
      <c r="W40" s="110">
        <v>4</v>
      </c>
      <c r="X40" s="110">
        <v>9</v>
      </c>
      <c r="Y40" s="111">
        <f t="shared" si="19"/>
        <v>16</v>
      </c>
      <c r="Z40" s="110">
        <v>9</v>
      </c>
      <c r="AA40" s="110">
        <v>7</v>
      </c>
    </row>
    <row r="41" spans="1:27" ht="16.5" customHeight="1">
      <c r="A41" s="109"/>
      <c r="B41" s="17" t="s">
        <v>166</v>
      </c>
      <c r="C41" s="111">
        <f t="shared" si="12"/>
        <v>1</v>
      </c>
      <c r="D41" s="110">
        <v>1</v>
      </c>
      <c r="E41" s="33" t="s">
        <v>23</v>
      </c>
      <c r="F41" s="110">
        <v>9</v>
      </c>
      <c r="G41" s="111">
        <f t="shared" si="13"/>
        <v>226</v>
      </c>
      <c r="H41" s="111">
        <v>123</v>
      </c>
      <c r="I41" s="111">
        <v>103</v>
      </c>
      <c r="J41" s="111">
        <f t="shared" si="14"/>
        <v>37</v>
      </c>
      <c r="K41" s="110">
        <v>21</v>
      </c>
      <c r="L41" s="110">
        <v>16</v>
      </c>
      <c r="M41" s="111">
        <f t="shared" si="15"/>
        <v>34</v>
      </c>
      <c r="N41" s="110">
        <v>17</v>
      </c>
      <c r="O41" s="110">
        <v>17</v>
      </c>
      <c r="P41" s="111">
        <f t="shared" si="16"/>
        <v>37</v>
      </c>
      <c r="Q41" s="110">
        <v>16</v>
      </c>
      <c r="R41" s="110">
        <v>21</v>
      </c>
      <c r="S41" s="111">
        <f t="shared" si="17"/>
        <v>42</v>
      </c>
      <c r="T41" s="110">
        <v>23</v>
      </c>
      <c r="U41" s="110">
        <v>19</v>
      </c>
      <c r="V41" s="111">
        <f t="shared" si="18"/>
        <v>32</v>
      </c>
      <c r="W41" s="110">
        <v>24</v>
      </c>
      <c r="X41" s="110">
        <v>8</v>
      </c>
      <c r="Y41" s="111">
        <f t="shared" si="19"/>
        <v>44</v>
      </c>
      <c r="Z41" s="110">
        <v>22</v>
      </c>
      <c r="AA41" s="110">
        <v>22</v>
      </c>
    </row>
    <row r="42" spans="1:27" ht="16.5" customHeight="1">
      <c r="A42" s="109"/>
      <c r="B42" s="17" t="s">
        <v>165</v>
      </c>
      <c r="C42" s="111">
        <f t="shared" si="12"/>
        <v>1</v>
      </c>
      <c r="D42" s="110">
        <v>1</v>
      </c>
      <c r="E42" s="33" t="s">
        <v>23</v>
      </c>
      <c r="F42" s="110">
        <v>5</v>
      </c>
      <c r="G42" s="111">
        <f t="shared" si="13"/>
        <v>54</v>
      </c>
      <c r="H42" s="111">
        <v>26</v>
      </c>
      <c r="I42" s="111">
        <v>28</v>
      </c>
      <c r="J42" s="111">
        <f t="shared" si="14"/>
        <v>9</v>
      </c>
      <c r="K42" s="110">
        <v>1</v>
      </c>
      <c r="L42" s="110">
        <v>8</v>
      </c>
      <c r="M42" s="111">
        <f t="shared" si="15"/>
        <v>5</v>
      </c>
      <c r="N42" s="110">
        <v>4</v>
      </c>
      <c r="O42" s="110">
        <v>1</v>
      </c>
      <c r="P42" s="111">
        <f t="shared" si="16"/>
        <v>6</v>
      </c>
      <c r="Q42" s="110">
        <v>2</v>
      </c>
      <c r="R42" s="110">
        <v>4</v>
      </c>
      <c r="S42" s="111">
        <f t="shared" si="17"/>
        <v>10</v>
      </c>
      <c r="T42" s="110">
        <v>6</v>
      </c>
      <c r="U42" s="110">
        <v>4</v>
      </c>
      <c r="V42" s="111">
        <f t="shared" si="18"/>
        <v>14</v>
      </c>
      <c r="W42" s="110">
        <v>9</v>
      </c>
      <c r="X42" s="110">
        <v>5</v>
      </c>
      <c r="Y42" s="111">
        <f t="shared" si="19"/>
        <v>10</v>
      </c>
      <c r="Z42" s="110">
        <v>4</v>
      </c>
      <c r="AA42" s="110">
        <v>6</v>
      </c>
    </row>
    <row r="43" spans="1:27" ht="16.5" customHeight="1">
      <c r="A43" s="109"/>
      <c r="B43" s="17" t="s">
        <v>164</v>
      </c>
      <c r="C43" s="111">
        <f t="shared" si="12"/>
        <v>1</v>
      </c>
      <c r="D43" s="110">
        <v>1</v>
      </c>
      <c r="E43" s="33" t="s">
        <v>23</v>
      </c>
      <c r="F43" s="110">
        <v>7</v>
      </c>
      <c r="G43" s="111">
        <f t="shared" si="13"/>
        <v>91</v>
      </c>
      <c r="H43" s="111">
        <v>46</v>
      </c>
      <c r="I43" s="111">
        <v>45</v>
      </c>
      <c r="J43" s="111">
        <f t="shared" si="14"/>
        <v>17</v>
      </c>
      <c r="K43" s="110">
        <v>9</v>
      </c>
      <c r="L43" s="110">
        <v>8</v>
      </c>
      <c r="M43" s="111">
        <f t="shared" si="15"/>
        <v>14</v>
      </c>
      <c r="N43" s="110">
        <v>5</v>
      </c>
      <c r="O43" s="110">
        <v>9</v>
      </c>
      <c r="P43" s="111">
        <f t="shared" si="16"/>
        <v>18</v>
      </c>
      <c r="Q43" s="110">
        <v>10</v>
      </c>
      <c r="R43" s="110">
        <v>8</v>
      </c>
      <c r="S43" s="111">
        <f t="shared" si="17"/>
        <v>7</v>
      </c>
      <c r="T43" s="110">
        <v>5</v>
      </c>
      <c r="U43" s="110">
        <v>2</v>
      </c>
      <c r="V43" s="111">
        <f t="shared" si="18"/>
        <v>18</v>
      </c>
      <c r="W43" s="110">
        <v>8</v>
      </c>
      <c r="X43" s="110">
        <v>10</v>
      </c>
      <c r="Y43" s="111">
        <f t="shared" si="19"/>
        <v>17</v>
      </c>
      <c r="Z43" s="110">
        <v>9</v>
      </c>
      <c r="AA43" s="110">
        <v>8</v>
      </c>
    </row>
    <row r="44" spans="1:27" ht="16.5" customHeight="1">
      <c r="A44" s="109"/>
      <c r="B44" s="108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1:27" ht="16.5" customHeight="1">
      <c r="A45" s="411" t="s">
        <v>163</v>
      </c>
      <c r="B45" s="412"/>
      <c r="C45" s="106">
        <f aca="true" t="shared" si="20" ref="C45:AA45">SUM(C46:C50)</f>
        <v>22</v>
      </c>
      <c r="D45" s="106">
        <f t="shared" si="20"/>
        <v>21</v>
      </c>
      <c r="E45" s="106">
        <f t="shared" si="20"/>
        <v>1</v>
      </c>
      <c r="F45" s="106">
        <f t="shared" si="20"/>
        <v>241</v>
      </c>
      <c r="G45" s="106">
        <f t="shared" si="20"/>
        <v>6804</v>
      </c>
      <c r="H45" s="106">
        <f t="shared" si="20"/>
        <v>3453</v>
      </c>
      <c r="I45" s="106">
        <f t="shared" si="20"/>
        <v>3351</v>
      </c>
      <c r="J45" s="106">
        <f t="shared" si="20"/>
        <v>1134</v>
      </c>
      <c r="K45" s="106">
        <f t="shared" si="20"/>
        <v>589</v>
      </c>
      <c r="L45" s="106">
        <f t="shared" si="20"/>
        <v>545</v>
      </c>
      <c r="M45" s="106">
        <f t="shared" si="20"/>
        <v>1147</v>
      </c>
      <c r="N45" s="106">
        <f t="shared" si="20"/>
        <v>581</v>
      </c>
      <c r="O45" s="106">
        <f t="shared" si="20"/>
        <v>566</v>
      </c>
      <c r="P45" s="106">
        <f t="shared" si="20"/>
        <v>1141</v>
      </c>
      <c r="Q45" s="106">
        <f t="shared" si="20"/>
        <v>558</v>
      </c>
      <c r="R45" s="106">
        <f t="shared" si="20"/>
        <v>583</v>
      </c>
      <c r="S45" s="106">
        <f t="shared" si="20"/>
        <v>1099</v>
      </c>
      <c r="T45" s="106">
        <f t="shared" si="20"/>
        <v>584</v>
      </c>
      <c r="U45" s="106">
        <f t="shared" si="20"/>
        <v>515</v>
      </c>
      <c r="V45" s="106">
        <f t="shared" si="20"/>
        <v>1149</v>
      </c>
      <c r="W45" s="106">
        <f t="shared" si="20"/>
        <v>578</v>
      </c>
      <c r="X45" s="106">
        <f t="shared" si="20"/>
        <v>571</v>
      </c>
      <c r="Y45" s="106">
        <f t="shared" si="20"/>
        <v>1134</v>
      </c>
      <c r="Z45" s="106">
        <f t="shared" si="20"/>
        <v>563</v>
      </c>
      <c r="AA45" s="106">
        <f t="shared" si="20"/>
        <v>571</v>
      </c>
    </row>
    <row r="46" spans="1:27" ht="16.5" customHeight="1">
      <c r="A46" s="109"/>
      <c r="B46" s="17" t="s">
        <v>162</v>
      </c>
      <c r="C46" s="111">
        <f>SUM(D46:E46)</f>
        <v>10</v>
      </c>
      <c r="D46" s="110">
        <v>10</v>
      </c>
      <c r="E46" s="33" t="s">
        <v>23</v>
      </c>
      <c r="F46" s="110">
        <v>97</v>
      </c>
      <c r="G46" s="111">
        <f>SUM(H46:I46)</f>
        <v>2685</v>
      </c>
      <c r="H46" s="111">
        <v>1383</v>
      </c>
      <c r="I46" s="111">
        <v>1302</v>
      </c>
      <c r="J46" s="111">
        <f>SUM(K46:L46)</f>
        <v>479</v>
      </c>
      <c r="K46" s="110">
        <v>252</v>
      </c>
      <c r="L46" s="110">
        <v>227</v>
      </c>
      <c r="M46" s="111">
        <f>SUM(N46:O46)</f>
        <v>438</v>
      </c>
      <c r="N46" s="110">
        <v>216</v>
      </c>
      <c r="O46" s="110">
        <v>222</v>
      </c>
      <c r="P46" s="111">
        <f>SUM(Q46:R46)</f>
        <v>459</v>
      </c>
      <c r="Q46" s="110">
        <v>216</v>
      </c>
      <c r="R46" s="110">
        <v>243</v>
      </c>
      <c r="S46" s="111">
        <f>SUM(T46:U46)</f>
        <v>425</v>
      </c>
      <c r="T46" s="110">
        <v>242</v>
      </c>
      <c r="U46" s="110">
        <v>183</v>
      </c>
      <c r="V46" s="111">
        <f>SUM(W46:X46)</f>
        <v>461</v>
      </c>
      <c r="W46" s="110">
        <v>232</v>
      </c>
      <c r="X46" s="110">
        <v>229</v>
      </c>
      <c r="Y46" s="111">
        <f>SUM(Z46:AA46)</f>
        <v>423</v>
      </c>
      <c r="Z46" s="110">
        <v>225</v>
      </c>
      <c r="AA46" s="110">
        <v>198</v>
      </c>
    </row>
    <row r="47" spans="1:27" ht="16.5" customHeight="1">
      <c r="A47" s="109"/>
      <c r="B47" s="17" t="s">
        <v>161</v>
      </c>
      <c r="C47" s="111">
        <f>SUM(D47:E47)</f>
        <v>2</v>
      </c>
      <c r="D47" s="110">
        <v>2</v>
      </c>
      <c r="E47" s="33" t="s">
        <v>23</v>
      </c>
      <c r="F47" s="110">
        <v>20</v>
      </c>
      <c r="G47" s="111">
        <f>SUM(H47:I47)</f>
        <v>577</v>
      </c>
      <c r="H47" s="111">
        <v>304</v>
      </c>
      <c r="I47" s="111">
        <v>273</v>
      </c>
      <c r="J47" s="111">
        <f>SUM(K47:L47)</f>
        <v>82</v>
      </c>
      <c r="K47" s="110">
        <v>39</v>
      </c>
      <c r="L47" s="110">
        <v>43</v>
      </c>
      <c r="M47" s="111">
        <f>SUM(N47:O47)</f>
        <v>106</v>
      </c>
      <c r="N47" s="110">
        <v>54</v>
      </c>
      <c r="O47" s="110">
        <v>52</v>
      </c>
      <c r="P47" s="111">
        <f>SUM(Q47:R47)</f>
        <v>88</v>
      </c>
      <c r="Q47" s="110">
        <v>54</v>
      </c>
      <c r="R47" s="110">
        <v>34</v>
      </c>
      <c r="S47" s="111">
        <f>SUM(T47:U47)</f>
        <v>100</v>
      </c>
      <c r="T47" s="110">
        <v>51</v>
      </c>
      <c r="U47" s="110">
        <v>49</v>
      </c>
      <c r="V47" s="111">
        <f>SUM(W47:X47)</f>
        <v>98</v>
      </c>
      <c r="W47" s="110">
        <v>53</v>
      </c>
      <c r="X47" s="110">
        <v>45</v>
      </c>
      <c r="Y47" s="111">
        <f>SUM(Z47:AA47)</f>
        <v>103</v>
      </c>
      <c r="Z47" s="110">
        <v>53</v>
      </c>
      <c r="AA47" s="110">
        <v>50</v>
      </c>
    </row>
    <row r="48" spans="1:27" ht="16.5" customHeight="1">
      <c r="A48" s="109"/>
      <c r="B48" s="17" t="s">
        <v>160</v>
      </c>
      <c r="C48" s="111">
        <f>SUM(D48:E48)</f>
        <v>2</v>
      </c>
      <c r="D48" s="110">
        <v>2</v>
      </c>
      <c r="E48" s="33" t="s">
        <v>23</v>
      </c>
      <c r="F48" s="110">
        <v>27</v>
      </c>
      <c r="G48" s="111">
        <f>SUM(H48:I48)</f>
        <v>710</v>
      </c>
      <c r="H48" s="111">
        <v>378</v>
      </c>
      <c r="I48" s="111">
        <v>332</v>
      </c>
      <c r="J48" s="111">
        <f>SUM(K48:L48)</f>
        <v>111</v>
      </c>
      <c r="K48" s="110">
        <v>55</v>
      </c>
      <c r="L48" s="110">
        <v>56</v>
      </c>
      <c r="M48" s="111">
        <f>SUM(N48:O48)</f>
        <v>130</v>
      </c>
      <c r="N48" s="110">
        <v>82</v>
      </c>
      <c r="O48" s="110">
        <v>48</v>
      </c>
      <c r="P48" s="111">
        <f>SUM(Q48:R48)</f>
        <v>117</v>
      </c>
      <c r="Q48" s="110">
        <v>67</v>
      </c>
      <c r="R48" s="110">
        <v>50</v>
      </c>
      <c r="S48" s="111">
        <f>SUM(T48:U48)</f>
        <v>112</v>
      </c>
      <c r="T48" s="110">
        <v>56</v>
      </c>
      <c r="U48" s="110">
        <v>56</v>
      </c>
      <c r="V48" s="111">
        <f>SUM(W48:X48)</f>
        <v>122</v>
      </c>
      <c r="W48" s="110">
        <v>56</v>
      </c>
      <c r="X48" s="110">
        <v>66</v>
      </c>
      <c r="Y48" s="111">
        <f>SUM(Z48:AA48)</f>
        <v>118</v>
      </c>
      <c r="Z48" s="110">
        <v>62</v>
      </c>
      <c r="AA48" s="110">
        <v>56</v>
      </c>
    </row>
    <row r="49" spans="1:27" ht="16.5" customHeight="1">
      <c r="A49" s="109"/>
      <c r="B49" s="17" t="s">
        <v>159</v>
      </c>
      <c r="C49" s="111">
        <f>SUM(D49:E49)</f>
        <v>2</v>
      </c>
      <c r="D49" s="110">
        <v>2</v>
      </c>
      <c r="E49" s="33" t="s">
        <v>23</v>
      </c>
      <c r="F49" s="110">
        <v>31</v>
      </c>
      <c r="G49" s="111">
        <f>SUM(H49:I49)</f>
        <v>853</v>
      </c>
      <c r="H49" s="111">
        <v>414</v>
      </c>
      <c r="I49" s="111">
        <v>439</v>
      </c>
      <c r="J49" s="111">
        <f>SUM(K49:L49)</f>
        <v>142</v>
      </c>
      <c r="K49" s="110">
        <v>73</v>
      </c>
      <c r="L49" s="110">
        <v>69</v>
      </c>
      <c r="M49" s="111">
        <f>SUM(N49:O49)</f>
        <v>151</v>
      </c>
      <c r="N49" s="110">
        <v>73</v>
      </c>
      <c r="O49" s="110">
        <v>78</v>
      </c>
      <c r="P49" s="111">
        <f>SUM(Q49:R49)</f>
        <v>156</v>
      </c>
      <c r="Q49" s="110">
        <v>72</v>
      </c>
      <c r="R49" s="110">
        <v>84</v>
      </c>
      <c r="S49" s="111">
        <f>SUM(T49:U49)</f>
        <v>128</v>
      </c>
      <c r="T49" s="110">
        <v>61</v>
      </c>
      <c r="U49" s="110">
        <v>67</v>
      </c>
      <c r="V49" s="111">
        <f>SUM(W49:X49)</f>
        <v>135</v>
      </c>
      <c r="W49" s="110">
        <v>71</v>
      </c>
      <c r="X49" s="110">
        <v>64</v>
      </c>
      <c r="Y49" s="111">
        <f>SUM(Z49:AA49)</f>
        <v>141</v>
      </c>
      <c r="Z49" s="110">
        <v>64</v>
      </c>
      <c r="AA49" s="110">
        <v>77</v>
      </c>
    </row>
    <row r="50" spans="1:27" ht="16.5" customHeight="1">
      <c r="A50" s="109"/>
      <c r="B50" s="17" t="s">
        <v>158</v>
      </c>
      <c r="C50" s="111">
        <f>SUM(D50:E50)</f>
        <v>6</v>
      </c>
      <c r="D50" s="110">
        <v>5</v>
      </c>
      <c r="E50" s="110">
        <v>1</v>
      </c>
      <c r="F50" s="110">
        <v>66</v>
      </c>
      <c r="G50" s="111">
        <f>SUM(H50:I50)</f>
        <v>1979</v>
      </c>
      <c r="H50" s="111">
        <v>974</v>
      </c>
      <c r="I50" s="111">
        <v>1005</v>
      </c>
      <c r="J50" s="111">
        <f>SUM(K50:L50)</f>
        <v>320</v>
      </c>
      <c r="K50" s="110">
        <v>170</v>
      </c>
      <c r="L50" s="110">
        <v>150</v>
      </c>
      <c r="M50" s="111">
        <f>SUM(N50:O50)</f>
        <v>322</v>
      </c>
      <c r="N50" s="110">
        <v>156</v>
      </c>
      <c r="O50" s="110">
        <v>166</v>
      </c>
      <c r="P50" s="111">
        <f>SUM(Q50:R50)</f>
        <v>321</v>
      </c>
      <c r="Q50" s="110">
        <v>149</v>
      </c>
      <c r="R50" s="110">
        <v>172</v>
      </c>
      <c r="S50" s="111">
        <f>SUM(T50:U50)</f>
        <v>334</v>
      </c>
      <c r="T50" s="110">
        <v>174</v>
      </c>
      <c r="U50" s="110">
        <v>160</v>
      </c>
      <c r="V50" s="111">
        <f>SUM(W50:X50)</f>
        <v>333</v>
      </c>
      <c r="W50" s="110">
        <v>166</v>
      </c>
      <c r="X50" s="110">
        <v>167</v>
      </c>
      <c r="Y50" s="111">
        <f>SUM(Z50:AA50)</f>
        <v>349</v>
      </c>
      <c r="Z50" s="110">
        <v>159</v>
      </c>
      <c r="AA50" s="110">
        <v>190</v>
      </c>
    </row>
    <row r="51" spans="1:27" ht="16.5" customHeight="1">
      <c r="A51" s="109"/>
      <c r="B51" s="108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  <row r="52" spans="1:27" ht="16.5" customHeight="1">
      <c r="A52" s="411" t="s">
        <v>157</v>
      </c>
      <c r="B52" s="412"/>
      <c r="C52" s="106">
        <f>SUM(C53:C56)</f>
        <v>19</v>
      </c>
      <c r="D52" s="106">
        <f>SUM(D53:D56)</f>
        <v>19</v>
      </c>
      <c r="E52" s="35" t="s">
        <v>23</v>
      </c>
      <c r="F52" s="106">
        <f aca="true" t="shared" si="21" ref="F52:AA52">SUM(F53:F56)</f>
        <v>123</v>
      </c>
      <c r="G52" s="106">
        <f t="shared" si="21"/>
        <v>2394</v>
      </c>
      <c r="H52" s="106">
        <f t="shared" si="21"/>
        <v>1196</v>
      </c>
      <c r="I52" s="106">
        <f t="shared" si="21"/>
        <v>1198</v>
      </c>
      <c r="J52" s="106">
        <f t="shared" si="21"/>
        <v>385</v>
      </c>
      <c r="K52" s="106">
        <f t="shared" si="21"/>
        <v>206</v>
      </c>
      <c r="L52" s="106">
        <f t="shared" si="21"/>
        <v>179</v>
      </c>
      <c r="M52" s="106">
        <f t="shared" si="21"/>
        <v>371</v>
      </c>
      <c r="N52" s="106">
        <f t="shared" si="21"/>
        <v>183</v>
      </c>
      <c r="O52" s="106">
        <f t="shared" si="21"/>
        <v>188</v>
      </c>
      <c r="P52" s="106">
        <f t="shared" si="21"/>
        <v>352</v>
      </c>
      <c r="Q52" s="106">
        <f t="shared" si="21"/>
        <v>181</v>
      </c>
      <c r="R52" s="106">
        <f t="shared" si="21"/>
        <v>171</v>
      </c>
      <c r="S52" s="106">
        <f t="shared" si="21"/>
        <v>385</v>
      </c>
      <c r="T52" s="106">
        <f t="shared" si="21"/>
        <v>187</v>
      </c>
      <c r="U52" s="106">
        <f t="shared" si="21"/>
        <v>198</v>
      </c>
      <c r="V52" s="106">
        <f t="shared" si="21"/>
        <v>435</v>
      </c>
      <c r="W52" s="106">
        <f t="shared" si="21"/>
        <v>216</v>
      </c>
      <c r="X52" s="106">
        <f t="shared" si="21"/>
        <v>219</v>
      </c>
      <c r="Y52" s="106">
        <f t="shared" si="21"/>
        <v>466</v>
      </c>
      <c r="Z52" s="106">
        <f t="shared" si="21"/>
        <v>223</v>
      </c>
      <c r="AA52" s="106">
        <f t="shared" si="21"/>
        <v>243</v>
      </c>
    </row>
    <row r="53" spans="1:27" ht="16.5" customHeight="1">
      <c r="A53" s="40"/>
      <c r="B53" s="17" t="s">
        <v>156</v>
      </c>
      <c r="C53" s="111">
        <f>SUM(D53:E53)</f>
        <v>7</v>
      </c>
      <c r="D53" s="110">
        <v>7</v>
      </c>
      <c r="E53" s="33" t="s">
        <v>23</v>
      </c>
      <c r="F53" s="110">
        <v>34</v>
      </c>
      <c r="G53" s="111">
        <f>SUM(H53:I53)</f>
        <v>503</v>
      </c>
      <c r="H53" s="111">
        <v>251</v>
      </c>
      <c r="I53" s="111">
        <v>252</v>
      </c>
      <c r="J53" s="111">
        <f>SUM(K53:L53)</f>
        <v>77</v>
      </c>
      <c r="K53" s="110">
        <v>41</v>
      </c>
      <c r="L53" s="110">
        <v>36</v>
      </c>
      <c r="M53" s="111">
        <f>SUM(N53:O53)</f>
        <v>89</v>
      </c>
      <c r="N53" s="110">
        <v>45</v>
      </c>
      <c r="O53" s="110">
        <v>44</v>
      </c>
      <c r="P53" s="111">
        <f>SUM(Q53:R53)</f>
        <v>77</v>
      </c>
      <c r="Q53" s="110">
        <v>42</v>
      </c>
      <c r="R53" s="110">
        <v>35</v>
      </c>
      <c r="S53" s="111">
        <f>SUM(T53:U53)</f>
        <v>73</v>
      </c>
      <c r="T53" s="110">
        <v>37</v>
      </c>
      <c r="U53" s="110">
        <v>36</v>
      </c>
      <c r="V53" s="111">
        <f>SUM(W53:X53)</f>
        <v>91</v>
      </c>
      <c r="W53" s="110">
        <v>44</v>
      </c>
      <c r="X53" s="110">
        <v>47</v>
      </c>
      <c r="Y53" s="111">
        <f>SUM(Z53:AA53)</f>
        <v>96</v>
      </c>
      <c r="Z53" s="110">
        <v>42</v>
      </c>
      <c r="AA53" s="110">
        <v>54</v>
      </c>
    </row>
    <row r="54" spans="1:27" ht="16.5" customHeight="1">
      <c r="A54" s="40"/>
      <c r="B54" s="17" t="s">
        <v>155</v>
      </c>
      <c r="C54" s="111">
        <f>SUM(D54:E54)</f>
        <v>2</v>
      </c>
      <c r="D54" s="110">
        <v>2</v>
      </c>
      <c r="E54" s="33" t="s">
        <v>23</v>
      </c>
      <c r="F54" s="110">
        <v>19</v>
      </c>
      <c r="G54" s="111">
        <f>SUM(H54:I54)</f>
        <v>467</v>
      </c>
      <c r="H54" s="111">
        <v>251</v>
      </c>
      <c r="I54" s="111">
        <v>216</v>
      </c>
      <c r="J54" s="111">
        <f>SUM(K54:L54)</f>
        <v>82</v>
      </c>
      <c r="K54" s="110">
        <v>46</v>
      </c>
      <c r="L54" s="110">
        <v>36</v>
      </c>
      <c r="M54" s="111">
        <f>SUM(N54:O54)</f>
        <v>77</v>
      </c>
      <c r="N54" s="110">
        <v>48</v>
      </c>
      <c r="O54" s="110">
        <v>29</v>
      </c>
      <c r="P54" s="111">
        <f>SUM(Q54:R54)</f>
        <v>65</v>
      </c>
      <c r="Q54" s="110">
        <v>35</v>
      </c>
      <c r="R54" s="110">
        <v>30</v>
      </c>
      <c r="S54" s="111">
        <f>SUM(T54:U54)</f>
        <v>77</v>
      </c>
      <c r="T54" s="110">
        <v>39</v>
      </c>
      <c r="U54" s="110">
        <v>38</v>
      </c>
      <c r="V54" s="111">
        <f>SUM(W54:X54)</f>
        <v>74</v>
      </c>
      <c r="W54" s="110">
        <v>35</v>
      </c>
      <c r="X54" s="110">
        <v>39</v>
      </c>
      <c r="Y54" s="111">
        <f>SUM(Z54:AA54)</f>
        <v>92</v>
      </c>
      <c r="Z54" s="110">
        <v>48</v>
      </c>
      <c r="AA54" s="110">
        <v>44</v>
      </c>
    </row>
    <row r="55" spans="1:27" ht="16.5" customHeight="1">
      <c r="A55" s="40"/>
      <c r="B55" s="17" t="s">
        <v>154</v>
      </c>
      <c r="C55" s="111">
        <f>SUM(D55:E55)</f>
        <v>7</v>
      </c>
      <c r="D55" s="110">
        <v>7</v>
      </c>
      <c r="E55" s="33" t="s">
        <v>23</v>
      </c>
      <c r="F55" s="110">
        <v>49</v>
      </c>
      <c r="G55" s="111">
        <f>SUM(H55:I55)</f>
        <v>916</v>
      </c>
      <c r="H55" s="111">
        <v>442</v>
      </c>
      <c r="I55" s="111">
        <v>474</v>
      </c>
      <c r="J55" s="111">
        <f>SUM(K55:L55)</f>
        <v>138</v>
      </c>
      <c r="K55" s="110">
        <v>73</v>
      </c>
      <c r="L55" s="110">
        <v>65</v>
      </c>
      <c r="M55" s="111">
        <f>SUM(N55:O55)</f>
        <v>136</v>
      </c>
      <c r="N55" s="110">
        <v>58</v>
      </c>
      <c r="O55" s="110">
        <v>78</v>
      </c>
      <c r="P55" s="111">
        <f>SUM(Q55:R55)</f>
        <v>131</v>
      </c>
      <c r="Q55" s="110">
        <v>66</v>
      </c>
      <c r="R55" s="110">
        <v>65</v>
      </c>
      <c r="S55" s="111">
        <f>SUM(T55:U55)</f>
        <v>144</v>
      </c>
      <c r="T55" s="110">
        <v>64</v>
      </c>
      <c r="U55" s="110">
        <v>80</v>
      </c>
      <c r="V55" s="111">
        <f>SUM(W55:X55)</f>
        <v>186</v>
      </c>
      <c r="W55" s="110">
        <v>99</v>
      </c>
      <c r="X55" s="110">
        <v>87</v>
      </c>
      <c r="Y55" s="111">
        <f>SUM(Z55:AA55)</f>
        <v>181</v>
      </c>
      <c r="Z55" s="110">
        <v>82</v>
      </c>
      <c r="AA55" s="110">
        <v>99</v>
      </c>
    </row>
    <row r="56" spans="1:27" ht="16.5" customHeight="1">
      <c r="A56" s="40"/>
      <c r="B56" s="17" t="s">
        <v>153</v>
      </c>
      <c r="C56" s="111">
        <f>SUM(D56:E56)</f>
        <v>3</v>
      </c>
      <c r="D56" s="110">
        <v>3</v>
      </c>
      <c r="E56" s="33" t="s">
        <v>23</v>
      </c>
      <c r="F56" s="110">
        <v>21</v>
      </c>
      <c r="G56" s="111">
        <f>SUM(H56:I56)</f>
        <v>508</v>
      </c>
      <c r="H56" s="111">
        <v>252</v>
      </c>
      <c r="I56" s="111">
        <v>256</v>
      </c>
      <c r="J56" s="111">
        <f>SUM(K56:L56)</f>
        <v>88</v>
      </c>
      <c r="K56" s="110">
        <v>46</v>
      </c>
      <c r="L56" s="110">
        <v>42</v>
      </c>
      <c r="M56" s="111">
        <f>SUM(N56:O56)</f>
        <v>69</v>
      </c>
      <c r="N56" s="110">
        <v>32</v>
      </c>
      <c r="O56" s="110">
        <v>37</v>
      </c>
      <c r="P56" s="111">
        <f>SUM(Q56:R56)</f>
        <v>79</v>
      </c>
      <c r="Q56" s="110">
        <v>38</v>
      </c>
      <c r="R56" s="110">
        <v>41</v>
      </c>
      <c r="S56" s="111">
        <f>SUM(T56:U56)</f>
        <v>91</v>
      </c>
      <c r="T56" s="110">
        <v>47</v>
      </c>
      <c r="U56" s="110">
        <v>44</v>
      </c>
      <c r="V56" s="111">
        <f>SUM(W56:X56)</f>
        <v>84</v>
      </c>
      <c r="W56" s="110">
        <v>38</v>
      </c>
      <c r="X56" s="110">
        <v>46</v>
      </c>
      <c r="Y56" s="111">
        <f>SUM(Z56:AA56)</f>
        <v>97</v>
      </c>
      <c r="Z56" s="110">
        <v>51</v>
      </c>
      <c r="AA56" s="110">
        <v>46</v>
      </c>
    </row>
    <row r="57" spans="1:27" ht="16.5" customHeight="1">
      <c r="A57" s="40"/>
      <c r="B57" s="108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1:27" ht="16.5" customHeight="1">
      <c r="A58" s="411" t="s">
        <v>152</v>
      </c>
      <c r="B58" s="412"/>
      <c r="C58" s="106">
        <f aca="true" t="shared" si="22" ref="C58:AA58">SUM(C59:C64)</f>
        <v>17</v>
      </c>
      <c r="D58" s="106">
        <f t="shared" si="22"/>
        <v>16</v>
      </c>
      <c r="E58" s="106">
        <f t="shared" si="22"/>
        <v>1</v>
      </c>
      <c r="F58" s="106">
        <f t="shared" si="22"/>
        <v>101</v>
      </c>
      <c r="G58" s="106">
        <f t="shared" si="22"/>
        <v>2086</v>
      </c>
      <c r="H58" s="106">
        <f t="shared" si="22"/>
        <v>1051</v>
      </c>
      <c r="I58" s="106">
        <f t="shared" si="22"/>
        <v>1035</v>
      </c>
      <c r="J58" s="106">
        <f t="shared" si="22"/>
        <v>334</v>
      </c>
      <c r="K58" s="106">
        <f t="shared" si="22"/>
        <v>167</v>
      </c>
      <c r="L58" s="106">
        <f t="shared" si="22"/>
        <v>167</v>
      </c>
      <c r="M58" s="106">
        <f t="shared" si="22"/>
        <v>333</v>
      </c>
      <c r="N58" s="106">
        <f t="shared" si="22"/>
        <v>163</v>
      </c>
      <c r="O58" s="106">
        <f t="shared" si="22"/>
        <v>170</v>
      </c>
      <c r="P58" s="106">
        <f t="shared" si="22"/>
        <v>337</v>
      </c>
      <c r="Q58" s="106">
        <f t="shared" si="22"/>
        <v>172</v>
      </c>
      <c r="R58" s="106">
        <f t="shared" si="22"/>
        <v>165</v>
      </c>
      <c r="S58" s="106">
        <f t="shared" si="22"/>
        <v>350</v>
      </c>
      <c r="T58" s="106">
        <f t="shared" si="22"/>
        <v>182</v>
      </c>
      <c r="U58" s="106">
        <f t="shared" si="22"/>
        <v>168</v>
      </c>
      <c r="V58" s="106">
        <f t="shared" si="22"/>
        <v>372</v>
      </c>
      <c r="W58" s="106">
        <f t="shared" si="22"/>
        <v>185</v>
      </c>
      <c r="X58" s="106">
        <f t="shared" si="22"/>
        <v>187</v>
      </c>
      <c r="Y58" s="106">
        <f t="shared" si="22"/>
        <v>360</v>
      </c>
      <c r="Z58" s="106">
        <f t="shared" si="22"/>
        <v>182</v>
      </c>
      <c r="AA58" s="106">
        <f t="shared" si="22"/>
        <v>178</v>
      </c>
    </row>
    <row r="59" spans="1:27" ht="16.5" customHeight="1">
      <c r="A59" s="109"/>
      <c r="B59" s="17" t="s">
        <v>151</v>
      </c>
      <c r="C59" s="111">
        <f aca="true" t="shared" si="23" ref="C59:C64">SUM(D59:E59)</f>
        <v>3</v>
      </c>
      <c r="D59" s="110">
        <v>3</v>
      </c>
      <c r="E59" s="33" t="s">
        <v>23</v>
      </c>
      <c r="F59" s="110">
        <v>19</v>
      </c>
      <c r="G59" s="111">
        <f aca="true" t="shared" si="24" ref="G59:G64">SUM(H59:I59)</f>
        <v>362</v>
      </c>
      <c r="H59" s="111">
        <v>171</v>
      </c>
      <c r="I59" s="111">
        <v>191</v>
      </c>
      <c r="J59" s="111">
        <f aca="true" t="shared" si="25" ref="J59:J64">SUM(K59:L59)</f>
        <v>59</v>
      </c>
      <c r="K59" s="110">
        <v>24</v>
      </c>
      <c r="L59" s="110">
        <v>35</v>
      </c>
      <c r="M59" s="111">
        <f aca="true" t="shared" si="26" ref="M59:M64">SUM(N59:O59)</f>
        <v>68</v>
      </c>
      <c r="N59" s="110">
        <v>30</v>
      </c>
      <c r="O59" s="110">
        <v>38</v>
      </c>
      <c r="P59" s="111">
        <f aca="true" t="shared" si="27" ref="P59:P64">SUM(Q59:R59)</f>
        <v>59</v>
      </c>
      <c r="Q59" s="110">
        <v>29</v>
      </c>
      <c r="R59" s="110">
        <v>30</v>
      </c>
      <c r="S59" s="111">
        <f aca="true" t="shared" si="28" ref="S59:S64">SUM(T59:U59)</f>
        <v>63</v>
      </c>
      <c r="T59" s="110">
        <v>34</v>
      </c>
      <c r="U59" s="110">
        <v>29</v>
      </c>
      <c r="V59" s="111">
        <f aca="true" t="shared" si="29" ref="V59:V64">SUM(W59:X59)</f>
        <v>53</v>
      </c>
      <c r="W59" s="110">
        <v>28</v>
      </c>
      <c r="X59" s="110">
        <v>25</v>
      </c>
      <c r="Y59" s="111">
        <f aca="true" t="shared" si="30" ref="Y59:Y64">SUM(Z59:AA59)</f>
        <v>60</v>
      </c>
      <c r="Z59" s="110">
        <v>26</v>
      </c>
      <c r="AA59" s="110">
        <v>34</v>
      </c>
    </row>
    <row r="60" spans="1:27" ht="16.5" customHeight="1">
      <c r="A60" s="109"/>
      <c r="B60" s="17" t="s">
        <v>150</v>
      </c>
      <c r="C60" s="111">
        <f t="shared" si="23"/>
        <v>1</v>
      </c>
      <c r="D60" s="110">
        <v>1</v>
      </c>
      <c r="E60" s="33" t="s">
        <v>23</v>
      </c>
      <c r="F60" s="110">
        <v>12</v>
      </c>
      <c r="G60" s="111">
        <f t="shared" si="24"/>
        <v>334</v>
      </c>
      <c r="H60" s="111">
        <v>179</v>
      </c>
      <c r="I60" s="111">
        <v>155</v>
      </c>
      <c r="J60" s="111">
        <f t="shared" si="25"/>
        <v>52</v>
      </c>
      <c r="K60" s="110">
        <v>26</v>
      </c>
      <c r="L60" s="110">
        <v>26</v>
      </c>
      <c r="M60" s="111">
        <f t="shared" si="26"/>
        <v>53</v>
      </c>
      <c r="N60" s="110">
        <v>28</v>
      </c>
      <c r="O60" s="110">
        <v>25</v>
      </c>
      <c r="P60" s="111">
        <f t="shared" si="27"/>
        <v>51</v>
      </c>
      <c r="Q60" s="110">
        <v>27</v>
      </c>
      <c r="R60" s="110">
        <v>24</v>
      </c>
      <c r="S60" s="111">
        <f t="shared" si="28"/>
        <v>64</v>
      </c>
      <c r="T60" s="110">
        <v>34</v>
      </c>
      <c r="U60" s="110">
        <v>30</v>
      </c>
      <c r="V60" s="111">
        <f t="shared" si="29"/>
        <v>53</v>
      </c>
      <c r="W60" s="110">
        <v>31</v>
      </c>
      <c r="X60" s="110">
        <v>22</v>
      </c>
      <c r="Y60" s="111">
        <f t="shared" si="30"/>
        <v>61</v>
      </c>
      <c r="Z60" s="110">
        <v>33</v>
      </c>
      <c r="AA60" s="110">
        <v>28</v>
      </c>
    </row>
    <row r="61" spans="1:27" ht="16.5" customHeight="1">
      <c r="A61" s="109"/>
      <c r="B61" s="17" t="s">
        <v>149</v>
      </c>
      <c r="C61" s="111">
        <f t="shared" si="23"/>
        <v>5</v>
      </c>
      <c r="D61" s="110">
        <v>5</v>
      </c>
      <c r="E61" s="33" t="s">
        <v>23</v>
      </c>
      <c r="F61" s="110">
        <v>28</v>
      </c>
      <c r="G61" s="111">
        <f t="shared" si="24"/>
        <v>416</v>
      </c>
      <c r="H61" s="111">
        <v>216</v>
      </c>
      <c r="I61" s="111">
        <v>200</v>
      </c>
      <c r="J61" s="111">
        <f t="shared" si="25"/>
        <v>60</v>
      </c>
      <c r="K61" s="110">
        <v>34</v>
      </c>
      <c r="L61" s="110">
        <v>26</v>
      </c>
      <c r="M61" s="111">
        <f t="shared" si="26"/>
        <v>73</v>
      </c>
      <c r="N61" s="110">
        <v>38</v>
      </c>
      <c r="O61" s="110">
        <v>35</v>
      </c>
      <c r="P61" s="111">
        <f t="shared" si="27"/>
        <v>63</v>
      </c>
      <c r="Q61" s="110">
        <v>35</v>
      </c>
      <c r="R61" s="110">
        <v>28</v>
      </c>
      <c r="S61" s="111">
        <f t="shared" si="28"/>
        <v>70</v>
      </c>
      <c r="T61" s="110">
        <v>33</v>
      </c>
      <c r="U61" s="110">
        <v>37</v>
      </c>
      <c r="V61" s="111">
        <f t="shared" si="29"/>
        <v>74</v>
      </c>
      <c r="W61" s="110">
        <v>32</v>
      </c>
      <c r="X61" s="110">
        <v>42</v>
      </c>
      <c r="Y61" s="111">
        <f t="shared" si="30"/>
        <v>76</v>
      </c>
      <c r="Z61" s="110">
        <v>44</v>
      </c>
      <c r="AA61" s="110">
        <v>32</v>
      </c>
    </row>
    <row r="62" spans="1:27" ht="16.5" customHeight="1">
      <c r="A62" s="109"/>
      <c r="B62" s="17" t="s">
        <v>148</v>
      </c>
      <c r="C62" s="111">
        <f t="shared" si="23"/>
        <v>5</v>
      </c>
      <c r="D62" s="110">
        <v>4</v>
      </c>
      <c r="E62" s="110">
        <v>1</v>
      </c>
      <c r="F62" s="110">
        <v>22</v>
      </c>
      <c r="G62" s="111">
        <f t="shared" si="24"/>
        <v>499</v>
      </c>
      <c r="H62" s="111">
        <v>257</v>
      </c>
      <c r="I62" s="111">
        <v>242</v>
      </c>
      <c r="J62" s="111">
        <f t="shared" si="25"/>
        <v>82</v>
      </c>
      <c r="K62" s="110">
        <v>44</v>
      </c>
      <c r="L62" s="110">
        <v>38</v>
      </c>
      <c r="M62" s="111">
        <f t="shared" si="26"/>
        <v>70</v>
      </c>
      <c r="N62" s="110">
        <v>36</v>
      </c>
      <c r="O62" s="110">
        <v>34</v>
      </c>
      <c r="P62" s="111">
        <f t="shared" si="27"/>
        <v>87</v>
      </c>
      <c r="Q62" s="110">
        <v>42</v>
      </c>
      <c r="R62" s="110">
        <v>45</v>
      </c>
      <c r="S62" s="111">
        <f t="shared" si="28"/>
        <v>71</v>
      </c>
      <c r="T62" s="110">
        <v>39</v>
      </c>
      <c r="U62" s="110">
        <v>32</v>
      </c>
      <c r="V62" s="111">
        <f t="shared" si="29"/>
        <v>105</v>
      </c>
      <c r="W62" s="110">
        <v>54</v>
      </c>
      <c r="X62" s="110">
        <v>51</v>
      </c>
      <c r="Y62" s="111">
        <f t="shared" si="30"/>
        <v>84</v>
      </c>
      <c r="Z62" s="110">
        <v>42</v>
      </c>
      <c r="AA62" s="110">
        <v>42</v>
      </c>
    </row>
    <row r="63" spans="1:27" ht="16.5" customHeight="1">
      <c r="A63" s="109"/>
      <c r="B63" s="17" t="s">
        <v>147</v>
      </c>
      <c r="C63" s="111">
        <f t="shared" si="23"/>
        <v>1</v>
      </c>
      <c r="D63" s="110">
        <v>1</v>
      </c>
      <c r="E63" s="33" t="s">
        <v>23</v>
      </c>
      <c r="F63" s="110">
        <v>6</v>
      </c>
      <c r="G63" s="111">
        <f t="shared" si="24"/>
        <v>191</v>
      </c>
      <c r="H63" s="111">
        <v>88</v>
      </c>
      <c r="I63" s="111">
        <v>103</v>
      </c>
      <c r="J63" s="111">
        <f t="shared" si="25"/>
        <v>34</v>
      </c>
      <c r="K63" s="110">
        <v>15</v>
      </c>
      <c r="L63" s="110">
        <v>19</v>
      </c>
      <c r="M63" s="111">
        <f t="shared" si="26"/>
        <v>25</v>
      </c>
      <c r="N63" s="110">
        <v>8</v>
      </c>
      <c r="O63" s="110">
        <v>17</v>
      </c>
      <c r="P63" s="111">
        <f t="shared" si="27"/>
        <v>28</v>
      </c>
      <c r="Q63" s="110">
        <v>16</v>
      </c>
      <c r="R63" s="110">
        <v>12</v>
      </c>
      <c r="S63" s="111">
        <f t="shared" si="28"/>
        <v>38</v>
      </c>
      <c r="T63" s="110">
        <v>20</v>
      </c>
      <c r="U63" s="110">
        <v>18</v>
      </c>
      <c r="V63" s="111">
        <f t="shared" si="29"/>
        <v>31</v>
      </c>
      <c r="W63" s="110">
        <v>15</v>
      </c>
      <c r="X63" s="110">
        <v>16</v>
      </c>
      <c r="Y63" s="111">
        <f t="shared" si="30"/>
        <v>35</v>
      </c>
      <c r="Z63" s="110">
        <v>14</v>
      </c>
      <c r="AA63" s="110">
        <v>21</v>
      </c>
    </row>
    <row r="64" spans="1:27" ht="16.5" customHeight="1">
      <c r="A64" s="109"/>
      <c r="B64" s="17" t="s">
        <v>146</v>
      </c>
      <c r="C64" s="111">
        <f t="shared" si="23"/>
        <v>2</v>
      </c>
      <c r="D64" s="110">
        <v>2</v>
      </c>
      <c r="E64" s="33" t="s">
        <v>23</v>
      </c>
      <c r="F64" s="110">
        <v>14</v>
      </c>
      <c r="G64" s="111">
        <f t="shared" si="24"/>
        <v>284</v>
      </c>
      <c r="H64" s="111">
        <v>140</v>
      </c>
      <c r="I64" s="111">
        <v>144</v>
      </c>
      <c r="J64" s="111">
        <f t="shared" si="25"/>
        <v>47</v>
      </c>
      <c r="K64" s="110">
        <v>24</v>
      </c>
      <c r="L64" s="110">
        <v>23</v>
      </c>
      <c r="M64" s="111">
        <f t="shared" si="26"/>
        <v>44</v>
      </c>
      <c r="N64" s="110">
        <v>23</v>
      </c>
      <c r="O64" s="110">
        <v>21</v>
      </c>
      <c r="P64" s="111">
        <f t="shared" si="27"/>
        <v>49</v>
      </c>
      <c r="Q64" s="110">
        <v>23</v>
      </c>
      <c r="R64" s="110">
        <v>26</v>
      </c>
      <c r="S64" s="111">
        <f t="shared" si="28"/>
        <v>44</v>
      </c>
      <c r="T64" s="110">
        <v>22</v>
      </c>
      <c r="U64" s="110">
        <v>22</v>
      </c>
      <c r="V64" s="111">
        <f t="shared" si="29"/>
        <v>56</v>
      </c>
      <c r="W64" s="110">
        <v>25</v>
      </c>
      <c r="X64" s="110">
        <v>31</v>
      </c>
      <c r="Y64" s="111">
        <f t="shared" si="30"/>
        <v>44</v>
      </c>
      <c r="Z64" s="110">
        <v>23</v>
      </c>
      <c r="AA64" s="110">
        <v>21</v>
      </c>
    </row>
    <row r="65" spans="1:27" ht="16.5" customHeight="1">
      <c r="A65" s="109"/>
      <c r="B65" s="108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1:27" ht="16.5" customHeight="1">
      <c r="A66" s="411" t="s">
        <v>145</v>
      </c>
      <c r="B66" s="412"/>
      <c r="C66" s="106">
        <f aca="true" t="shared" si="31" ref="C66:AA66">SUM(C67:C70)</f>
        <v>27</v>
      </c>
      <c r="D66" s="106">
        <f t="shared" si="31"/>
        <v>26</v>
      </c>
      <c r="E66" s="106">
        <f t="shared" si="31"/>
        <v>1</v>
      </c>
      <c r="F66" s="106">
        <f t="shared" si="31"/>
        <v>127</v>
      </c>
      <c r="G66" s="106">
        <f t="shared" si="31"/>
        <v>1726</v>
      </c>
      <c r="H66" s="106">
        <f t="shared" si="31"/>
        <v>889</v>
      </c>
      <c r="I66" s="106">
        <f t="shared" si="31"/>
        <v>837</v>
      </c>
      <c r="J66" s="106">
        <f t="shared" si="31"/>
        <v>252</v>
      </c>
      <c r="K66" s="106">
        <f t="shared" si="31"/>
        <v>120</v>
      </c>
      <c r="L66" s="106">
        <f t="shared" si="31"/>
        <v>132</v>
      </c>
      <c r="M66" s="106">
        <f t="shared" si="31"/>
        <v>267</v>
      </c>
      <c r="N66" s="106">
        <f t="shared" si="31"/>
        <v>137</v>
      </c>
      <c r="O66" s="106">
        <f t="shared" si="31"/>
        <v>130</v>
      </c>
      <c r="P66" s="106">
        <f t="shared" si="31"/>
        <v>276</v>
      </c>
      <c r="Q66" s="106">
        <f t="shared" si="31"/>
        <v>140</v>
      </c>
      <c r="R66" s="106">
        <f t="shared" si="31"/>
        <v>136</v>
      </c>
      <c r="S66" s="106">
        <f t="shared" si="31"/>
        <v>280</v>
      </c>
      <c r="T66" s="106">
        <f t="shared" si="31"/>
        <v>148</v>
      </c>
      <c r="U66" s="106">
        <f t="shared" si="31"/>
        <v>132</v>
      </c>
      <c r="V66" s="106">
        <f t="shared" si="31"/>
        <v>293</v>
      </c>
      <c r="W66" s="106">
        <f t="shared" si="31"/>
        <v>151</v>
      </c>
      <c r="X66" s="106">
        <f t="shared" si="31"/>
        <v>142</v>
      </c>
      <c r="Y66" s="106">
        <f t="shared" si="31"/>
        <v>358</v>
      </c>
      <c r="Z66" s="106">
        <f t="shared" si="31"/>
        <v>193</v>
      </c>
      <c r="AA66" s="106">
        <f t="shared" si="31"/>
        <v>165</v>
      </c>
    </row>
    <row r="67" spans="1:27" ht="16.5" customHeight="1">
      <c r="A67" s="109"/>
      <c r="B67" s="17" t="s">
        <v>144</v>
      </c>
      <c r="C67" s="111">
        <f>SUM(D67:E67)</f>
        <v>6</v>
      </c>
      <c r="D67" s="110">
        <v>6</v>
      </c>
      <c r="E67" s="33" t="s">
        <v>23</v>
      </c>
      <c r="F67" s="110">
        <v>34</v>
      </c>
      <c r="G67" s="111">
        <f>SUM(H67:I67)</f>
        <v>549</v>
      </c>
      <c r="H67" s="111">
        <v>296</v>
      </c>
      <c r="I67" s="111">
        <v>253</v>
      </c>
      <c r="J67" s="111">
        <f>SUM(K67:L67)</f>
        <v>84</v>
      </c>
      <c r="K67" s="110">
        <v>44</v>
      </c>
      <c r="L67" s="110">
        <v>40</v>
      </c>
      <c r="M67" s="111">
        <f>SUM(N67:O67)</f>
        <v>90</v>
      </c>
      <c r="N67" s="110">
        <v>49</v>
      </c>
      <c r="O67" s="110">
        <v>41</v>
      </c>
      <c r="P67" s="111">
        <f>SUM(Q67:R67)</f>
        <v>79</v>
      </c>
      <c r="Q67" s="110">
        <v>40</v>
      </c>
      <c r="R67" s="110">
        <v>39</v>
      </c>
      <c r="S67" s="111">
        <f>SUM(T67:U67)</f>
        <v>82</v>
      </c>
      <c r="T67" s="110">
        <v>51</v>
      </c>
      <c r="U67" s="110">
        <v>31</v>
      </c>
      <c r="V67" s="111">
        <f>SUM(W67:X67)</f>
        <v>100</v>
      </c>
      <c r="W67" s="110">
        <v>55</v>
      </c>
      <c r="X67" s="110">
        <v>45</v>
      </c>
      <c r="Y67" s="111">
        <f>SUM(Z67:AA67)</f>
        <v>114</v>
      </c>
      <c r="Z67" s="110">
        <v>57</v>
      </c>
      <c r="AA67" s="110">
        <v>57</v>
      </c>
    </row>
    <row r="68" spans="1:27" ht="16.5" customHeight="1">
      <c r="A68" s="109"/>
      <c r="B68" s="17" t="s">
        <v>143</v>
      </c>
      <c r="C68" s="111">
        <f>SUM(D68:E68)</f>
        <v>5</v>
      </c>
      <c r="D68" s="110">
        <v>5</v>
      </c>
      <c r="E68" s="33" t="s">
        <v>23</v>
      </c>
      <c r="F68" s="110">
        <v>25</v>
      </c>
      <c r="G68" s="111">
        <f>SUM(H68:I68)</f>
        <v>277</v>
      </c>
      <c r="H68" s="111">
        <v>140</v>
      </c>
      <c r="I68" s="111">
        <v>137</v>
      </c>
      <c r="J68" s="111">
        <f>SUM(K68:L68)</f>
        <v>50</v>
      </c>
      <c r="K68" s="110">
        <v>22</v>
      </c>
      <c r="L68" s="110">
        <v>28</v>
      </c>
      <c r="M68" s="111">
        <f>SUM(N68:O68)</f>
        <v>41</v>
      </c>
      <c r="N68" s="110">
        <v>24</v>
      </c>
      <c r="O68" s="110">
        <v>17</v>
      </c>
      <c r="P68" s="111">
        <f>SUM(Q68:R68)</f>
        <v>41</v>
      </c>
      <c r="Q68" s="110">
        <v>20</v>
      </c>
      <c r="R68" s="110">
        <v>21</v>
      </c>
      <c r="S68" s="111">
        <f>SUM(T68:U68)</f>
        <v>49</v>
      </c>
      <c r="T68" s="110">
        <v>23</v>
      </c>
      <c r="U68" s="110">
        <v>26</v>
      </c>
      <c r="V68" s="111">
        <f>SUM(W68:X68)</f>
        <v>41</v>
      </c>
      <c r="W68" s="110">
        <v>23</v>
      </c>
      <c r="X68" s="110">
        <v>18</v>
      </c>
      <c r="Y68" s="111">
        <f>SUM(Z68:AA68)</f>
        <v>55</v>
      </c>
      <c r="Z68" s="110">
        <v>28</v>
      </c>
      <c r="AA68" s="110">
        <v>27</v>
      </c>
    </row>
    <row r="69" spans="1:27" ht="16.5" customHeight="1">
      <c r="A69" s="109"/>
      <c r="B69" s="17" t="s">
        <v>142</v>
      </c>
      <c r="C69" s="111">
        <f>SUM(D69:E69)</f>
        <v>8</v>
      </c>
      <c r="D69" s="110">
        <v>7</v>
      </c>
      <c r="E69" s="110">
        <v>1</v>
      </c>
      <c r="F69" s="110">
        <v>39</v>
      </c>
      <c r="G69" s="111">
        <f>SUM(H69:I69)</f>
        <v>644</v>
      </c>
      <c r="H69" s="111">
        <v>317</v>
      </c>
      <c r="I69" s="111">
        <v>327</v>
      </c>
      <c r="J69" s="111">
        <f>SUM(K69:L69)</f>
        <v>87</v>
      </c>
      <c r="K69" s="110">
        <v>38</v>
      </c>
      <c r="L69" s="110">
        <v>49</v>
      </c>
      <c r="M69" s="111">
        <f>SUM(N69:O69)</f>
        <v>96</v>
      </c>
      <c r="N69" s="110">
        <v>49</v>
      </c>
      <c r="O69" s="110">
        <v>47</v>
      </c>
      <c r="P69" s="111">
        <f>SUM(Q69:R69)</f>
        <v>106</v>
      </c>
      <c r="Q69" s="110">
        <v>47</v>
      </c>
      <c r="R69" s="110">
        <v>59</v>
      </c>
      <c r="S69" s="111">
        <f>SUM(T69:U69)</f>
        <v>109</v>
      </c>
      <c r="T69" s="110">
        <v>52</v>
      </c>
      <c r="U69" s="110">
        <v>57</v>
      </c>
      <c r="V69" s="111">
        <f>SUM(W69:X69)</f>
        <v>119</v>
      </c>
      <c r="W69" s="110">
        <v>61</v>
      </c>
      <c r="X69" s="110">
        <v>58</v>
      </c>
      <c r="Y69" s="111">
        <f>SUM(Z69:AA69)</f>
        <v>127</v>
      </c>
      <c r="Z69" s="110">
        <v>70</v>
      </c>
      <c r="AA69" s="110">
        <v>57</v>
      </c>
    </row>
    <row r="70" spans="1:27" ht="16.5" customHeight="1">
      <c r="A70" s="109"/>
      <c r="B70" s="17" t="s">
        <v>141</v>
      </c>
      <c r="C70" s="111">
        <f>SUM(D70:E70)</f>
        <v>8</v>
      </c>
      <c r="D70" s="110">
        <v>8</v>
      </c>
      <c r="E70" s="33" t="s">
        <v>23</v>
      </c>
      <c r="F70" s="110">
        <v>29</v>
      </c>
      <c r="G70" s="111">
        <f>SUM(H70:I70)</f>
        <v>256</v>
      </c>
      <c r="H70" s="111">
        <v>136</v>
      </c>
      <c r="I70" s="111">
        <v>120</v>
      </c>
      <c r="J70" s="111">
        <f>SUM(K70:L70)</f>
        <v>31</v>
      </c>
      <c r="K70" s="110">
        <v>16</v>
      </c>
      <c r="L70" s="110">
        <v>15</v>
      </c>
      <c r="M70" s="111">
        <f>SUM(N70:O70)</f>
        <v>40</v>
      </c>
      <c r="N70" s="110">
        <v>15</v>
      </c>
      <c r="O70" s="110">
        <v>25</v>
      </c>
      <c r="P70" s="111">
        <f>SUM(Q70:R70)</f>
        <v>50</v>
      </c>
      <c r="Q70" s="110">
        <v>33</v>
      </c>
      <c r="R70" s="110">
        <v>17</v>
      </c>
      <c r="S70" s="111">
        <f>SUM(T70:U70)</f>
        <v>40</v>
      </c>
      <c r="T70" s="110">
        <v>22</v>
      </c>
      <c r="U70" s="110">
        <v>18</v>
      </c>
      <c r="V70" s="111">
        <f>SUM(W70:X70)</f>
        <v>33</v>
      </c>
      <c r="W70" s="110">
        <v>12</v>
      </c>
      <c r="X70" s="110">
        <v>21</v>
      </c>
      <c r="Y70" s="111">
        <f>SUM(Z70:AA70)</f>
        <v>62</v>
      </c>
      <c r="Z70" s="110">
        <v>38</v>
      </c>
      <c r="AA70" s="110">
        <v>24</v>
      </c>
    </row>
    <row r="71" spans="1:27" ht="16.5" customHeight="1">
      <c r="A71" s="109"/>
      <c r="B71" s="108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</row>
    <row r="72" spans="1:27" ht="16.5" customHeight="1">
      <c r="A72" s="411" t="s">
        <v>140</v>
      </c>
      <c r="B72" s="412"/>
      <c r="C72" s="106">
        <f>SUM(C73)</f>
        <v>3</v>
      </c>
      <c r="D72" s="106">
        <f>SUM(D73)</f>
        <v>3</v>
      </c>
      <c r="E72" s="35" t="s">
        <v>23</v>
      </c>
      <c r="F72" s="106">
        <f aca="true" t="shared" si="32" ref="F72:AA72">SUM(F73)</f>
        <v>20</v>
      </c>
      <c r="G72" s="106">
        <f t="shared" si="32"/>
        <v>492</v>
      </c>
      <c r="H72" s="106">
        <f t="shared" si="32"/>
        <v>253</v>
      </c>
      <c r="I72" s="106">
        <f t="shared" si="32"/>
        <v>239</v>
      </c>
      <c r="J72" s="106">
        <f t="shared" si="32"/>
        <v>85</v>
      </c>
      <c r="K72" s="106">
        <f t="shared" si="32"/>
        <v>37</v>
      </c>
      <c r="L72" s="106">
        <f t="shared" si="32"/>
        <v>48</v>
      </c>
      <c r="M72" s="106">
        <f t="shared" si="32"/>
        <v>74</v>
      </c>
      <c r="N72" s="106">
        <f t="shared" si="32"/>
        <v>42</v>
      </c>
      <c r="O72" s="106">
        <f t="shared" si="32"/>
        <v>32</v>
      </c>
      <c r="P72" s="106">
        <f t="shared" si="32"/>
        <v>87</v>
      </c>
      <c r="Q72" s="106">
        <f t="shared" si="32"/>
        <v>44</v>
      </c>
      <c r="R72" s="106">
        <f t="shared" si="32"/>
        <v>43</v>
      </c>
      <c r="S72" s="106">
        <f t="shared" si="32"/>
        <v>73</v>
      </c>
      <c r="T72" s="106">
        <f t="shared" si="32"/>
        <v>39</v>
      </c>
      <c r="U72" s="106">
        <f t="shared" si="32"/>
        <v>34</v>
      </c>
      <c r="V72" s="106">
        <f t="shared" si="32"/>
        <v>94</v>
      </c>
      <c r="W72" s="106">
        <f t="shared" si="32"/>
        <v>52</v>
      </c>
      <c r="X72" s="106">
        <f t="shared" si="32"/>
        <v>42</v>
      </c>
      <c r="Y72" s="106">
        <f t="shared" si="32"/>
        <v>79</v>
      </c>
      <c r="Z72" s="106">
        <f t="shared" si="32"/>
        <v>39</v>
      </c>
      <c r="AA72" s="106">
        <f t="shared" si="32"/>
        <v>40</v>
      </c>
    </row>
    <row r="73" spans="1:27" ht="16.5" customHeight="1">
      <c r="A73" s="105"/>
      <c r="B73" s="28" t="s">
        <v>139</v>
      </c>
      <c r="C73" s="103">
        <f>SUM(D73:E73)</f>
        <v>3</v>
      </c>
      <c r="D73" s="103">
        <v>3</v>
      </c>
      <c r="E73" s="104" t="s">
        <v>12</v>
      </c>
      <c r="F73" s="103">
        <v>20</v>
      </c>
      <c r="G73" s="103">
        <f>SUM(H73:I73)</f>
        <v>492</v>
      </c>
      <c r="H73" s="103">
        <v>253</v>
      </c>
      <c r="I73" s="103">
        <v>239</v>
      </c>
      <c r="J73" s="103">
        <f>SUM(K73:L73)</f>
        <v>85</v>
      </c>
      <c r="K73" s="103">
        <v>37</v>
      </c>
      <c r="L73" s="103">
        <v>48</v>
      </c>
      <c r="M73" s="103">
        <f>SUM(N73:O73)</f>
        <v>74</v>
      </c>
      <c r="N73" s="103">
        <v>42</v>
      </c>
      <c r="O73" s="103">
        <v>32</v>
      </c>
      <c r="P73" s="103">
        <f>SUM(Q73:R73)</f>
        <v>87</v>
      </c>
      <c r="Q73" s="103">
        <v>44</v>
      </c>
      <c r="R73" s="103">
        <v>43</v>
      </c>
      <c r="S73" s="103">
        <f>SUM(T73:U73)</f>
        <v>73</v>
      </c>
      <c r="T73" s="103">
        <v>39</v>
      </c>
      <c r="U73" s="103">
        <v>34</v>
      </c>
      <c r="V73" s="103">
        <f>SUM(W73:X73)</f>
        <v>94</v>
      </c>
      <c r="W73" s="103">
        <v>52</v>
      </c>
      <c r="X73" s="103">
        <v>42</v>
      </c>
      <c r="Y73" s="103">
        <f>SUM(Z73:AA73)</f>
        <v>79</v>
      </c>
      <c r="Z73" s="103">
        <v>39</v>
      </c>
      <c r="AA73" s="103">
        <v>40</v>
      </c>
    </row>
    <row r="74" spans="1:27" ht="16.5" customHeight="1">
      <c r="A74" s="41" t="s">
        <v>32</v>
      </c>
      <c r="B74" s="4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</sheetData>
  <sheetProtection/>
  <mergeCells count="36">
    <mergeCell ref="A13:B13"/>
    <mergeCell ref="A14:B14"/>
    <mergeCell ref="A15:B15"/>
    <mergeCell ref="A66:B66"/>
    <mergeCell ref="A18:B18"/>
    <mergeCell ref="A29:B29"/>
    <mergeCell ref="A19:B19"/>
    <mergeCell ref="A20:B20"/>
    <mergeCell ref="A21:B21"/>
    <mergeCell ref="A22:B22"/>
    <mergeCell ref="A72:B72"/>
    <mergeCell ref="A35:B35"/>
    <mergeCell ref="A45:B45"/>
    <mergeCell ref="A52:B52"/>
    <mergeCell ref="A58:B58"/>
    <mergeCell ref="A23:B23"/>
    <mergeCell ref="A24:B24"/>
    <mergeCell ref="A26:B26"/>
    <mergeCell ref="A3:AA3"/>
    <mergeCell ref="A8:B8"/>
    <mergeCell ref="A17:B17"/>
    <mergeCell ref="F6:F7"/>
    <mergeCell ref="A4:AA4"/>
    <mergeCell ref="A6:B7"/>
    <mergeCell ref="C6:E6"/>
    <mergeCell ref="G6:I6"/>
    <mergeCell ref="J6:L6"/>
    <mergeCell ref="Y6:AA6"/>
    <mergeCell ref="A11:B11"/>
    <mergeCell ref="A12:B12"/>
    <mergeCell ref="M6:O6"/>
    <mergeCell ref="P6:R6"/>
    <mergeCell ref="S6:U6"/>
    <mergeCell ref="V6:X6"/>
    <mergeCell ref="A9:B9"/>
    <mergeCell ref="A10:B10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7"/>
  <sheetViews>
    <sheetView zoomScalePageLayoutView="0" workbookViewId="0" topLeftCell="Y1">
      <selection activeCell="AM1" sqref="AM1"/>
    </sheetView>
  </sheetViews>
  <sheetFormatPr defaultColWidth="9.3984375" defaultRowHeight="21" customHeight="1"/>
  <cols>
    <col min="1" max="1" width="3.09765625" style="0" customWidth="1"/>
    <col min="2" max="21" width="9.3984375" style="0" customWidth="1"/>
    <col min="22" max="22" width="3.09765625" style="0" customWidth="1"/>
  </cols>
  <sheetData>
    <row r="1" spans="1:39" ht="21" customHeight="1">
      <c r="A1" s="39" t="s">
        <v>206</v>
      </c>
      <c r="AM1" s="102" t="s">
        <v>236</v>
      </c>
    </row>
    <row r="3" spans="1:39" ht="21" customHeight="1">
      <c r="A3" s="476" t="s">
        <v>224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V3" s="452" t="s">
        <v>235</v>
      </c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</row>
    <row r="4" spans="1:39" ht="21" customHeight="1">
      <c r="A4" s="453" t="s">
        <v>223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V4" s="453" t="s">
        <v>234</v>
      </c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</row>
    <row r="5" spans="1:39" ht="21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3" t="s">
        <v>222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53" t="s">
        <v>233</v>
      </c>
    </row>
    <row r="6" spans="1:39" ht="21" customHeight="1">
      <c r="A6" s="152"/>
      <c r="B6" s="151"/>
      <c r="C6" s="454" t="s">
        <v>221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77"/>
      <c r="Q6" s="478" t="s">
        <v>220</v>
      </c>
      <c r="R6" s="455"/>
      <c r="S6" s="455"/>
      <c r="V6" s="455" t="s">
        <v>232</v>
      </c>
      <c r="W6" s="456"/>
      <c r="X6" s="454" t="s">
        <v>231</v>
      </c>
      <c r="Y6" s="445"/>
      <c r="Z6" s="446"/>
      <c r="AA6" s="373" t="s">
        <v>199</v>
      </c>
      <c r="AB6" s="454" t="s">
        <v>230</v>
      </c>
      <c r="AC6" s="445"/>
      <c r="AD6" s="446"/>
      <c r="AE6" s="454" t="s">
        <v>229</v>
      </c>
      <c r="AF6" s="445"/>
      <c r="AG6" s="446"/>
      <c r="AH6" s="454" t="s">
        <v>228</v>
      </c>
      <c r="AI6" s="445"/>
      <c r="AJ6" s="446"/>
      <c r="AK6" s="454" t="s">
        <v>227</v>
      </c>
      <c r="AL6" s="445"/>
      <c r="AM6" s="445"/>
    </row>
    <row r="7" spans="1:39" ht="21" customHeight="1">
      <c r="A7" s="482" t="s">
        <v>219</v>
      </c>
      <c r="B7" s="483"/>
      <c r="C7" s="484" t="s">
        <v>218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6"/>
      <c r="O7" s="150"/>
      <c r="P7" s="149"/>
      <c r="Q7" s="479"/>
      <c r="R7" s="480"/>
      <c r="S7" s="480"/>
      <c r="V7" s="457"/>
      <c r="W7" s="458"/>
      <c r="X7" s="85" t="s">
        <v>2</v>
      </c>
      <c r="Y7" s="85" t="s">
        <v>226</v>
      </c>
      <c r="Z7" s="85" t="s">
        <v>225</v>
      </c>
      <c r="AA7" s="374"/>
      <c r="AB7" s="85" t="s">
        <v>2</v>
      </c>
      <c r="AC7" s="85" t="s">
        <v>3</v>
      </c>
      <c r="AD7" s="85" t="s">
        <v>4</v>
      </c>
      <c r="AE7" s="85" t="s">
        <v>2</v>
      </c>
      <c r="AF7" s="85" t="s">
        <v>3</v>
      </c>
      <c r="AG7" s="85" t="s">
        <v>4</v>
      </c>
      <c r="AH7" s="85" t="s">
        <v>2</v>
      </c>
      <c r="AI7" s="85" t="s">
        <v>3</v>
      </c>
      <c r="AJ7" s="85" t="s">
        <v>4</v>
      </c>
      <c r="AK7" s="85" t="s">
        <v>2</v>
      </c>
      <c r="AL7" s="85" t="s">
        <v>3</v>
      </c>
      <c r="AM7" s="86" t="s">
        <v>4</v>
      </c>
    </row>
    <row r="8" spans="1:39" ht="21" customHeight="1">
      <c r="A8" s="55"/>
      <c r="B8" s="148"/>
      <c r="C8" s="468" t="s">
        <v>217</v>
      </c>
      <c r="D8" s="487"/>
      <c r="E8" s="469"/>
      <c r="F8" s="468" t="s">
        <v>216</v>
      </c>
      <c r="G8" s="469"/>
      <c r="H8" s="468" t="s">
        <v>215</v>
      </c>
      <c r="I8" s="469"/>
      <c r="J8" s="470" t="s">
        <v>214</v>
      </c>
      <c r="K8" s="471"/>
      <c r="L8" s="472" t="s">
        <v>213</v>
      </c>
      <c r="M8" s="468" t="s">
        <v>212</v>
      </c>
      <c r="N8" s="469"/>
      <c r="O8" s="474" t="s">
        <v>211</v>
      </c>
      <c r="P8" s="475"/>
      <c r="Q8" s="479"/>
      <c r="R8" s="480"/>
      <c r="S8" s="480"/>
      <c r="V8" s="459" t="s">
        <v>61</v>
      </c>
      <c r="W8" s="460"/>
      <c r="X8" s="116">
        <f>SUM(Y8:Z8)</f>
        <v>113</v>
      </c>
      <c r="Y8" s="110">
        <v>109</v>
      </c>
      <c r="Z8" s="110">
        <v>4</v>
      </c>
      <c r="AA8" s="110">
        <v>1279</v>
      </c>
      <c r="AB8" s="116">
        <f>SUM(AC8:AD8)</f>
        <v>43504</v>
      </c>
      <c r="AC8" s="116">
        <f aca="true" t="shared" si="0" ref="AC8:AD11">SUM(AF8,AI8,AL8)</f>
        <v>22194</v>
      </c>
      <c r="AD8" s="116">
        <f t="shared" si="0"/>
        <v>21310</v>
      </c>
      <c r="AE8" s="116">
        <f>SUM(AF8:AG8)</f>
        <v>14450</v>
      </c>
      <c r="AF8" s="110">
        <v>7418</v>
      </c>
      <c r="AG8" s="110">
        <v>7032</v>
      </c>
      <c r="AH8" s="116">
        <f>SUM(AI8:AJ8)</f>
        <v>14309</v>
      </c>
      <c r="AI8" s="110">
        <v>7291</v>
      </c>
      <c r="AJ8" s="110">
        <v>7018</v>
      </c>
      <c r="AK8" s="116">
        <f>SUM(AL8:AM8)</f>
        <v>14745</v>
      </c>
      <c r="AL8" s="110">
        <v>7485</v>
      </c>
      <c r="AM8" s="110">
        <v>7260</v>
      </c>
    </row>
    <row r="9" spans="1:39" ht="21" customHeight="1">
      <c r="A9" s="482" t="s">
        <v>210</v>
      </c>
      <c r="B9" s="483"/>
      <c r="C9" s="397"/>
      <c r="D9" s="398"/>
      <c r="E9" s="399"/>
      <c r="F9" s="397"/>
      <c r="G9" s="399"/>
      <c r="H9" s="397"/>
      <c r="I9" s="399"/>
      <c r="J9" s="386"/>
      <c r="K9" s="458"/>
      <c r="L9" s="473"/>
      <c r="M9" s="397"/>
      <c r="N9" s="399"/>
      <c r="O9" s="145"/>
      <c r="P9" s="144"/>
      <c r="Q9" s="481"/>
      <c r="R9" s="457"/>
      <c r="S9" s="457"/>
      <c r="V9" s="461" t="s">
        <v>60</v>
      </c>
      <c r="W9" s="462"/>
      <c r="X9" s="111">
        <f>SUM(Y9:Z9)</f>
        <v>113</v>
      </c>
      <c r="Y9" s="110">
        <v>109</v>
      </c>
      <c r="Z9" s="110">
        <v>4</v>
      </c>
      <c r="AA9" s="110">
        <v>1256</v>
      </c>
      <c r="AB9" s="111">
        <f>SUM(AC9:AD9)</f>
        <v>42793</v>
      </c>
      <c r="AC9" s="111">
        <f t="shared" si="0"/>
        <v>21830</v>
      </c>
      <c r="AD9" s="111">
        <f t="shared" si="0"/>
        <v>20963</v>
      </c>
      <c r="AE9" s="111">
        <f>SUM(AF9:AG9)</f>
        <v>14073</v>
      </c>
      <c r="AF9" s="110">
        <v>7141</v>
      </c>
      <c r="AG9" s="110">
        <v>6932</v>
      </c>
      <c r="AH9" s="111">
        <f>SUM(AI9:AJ9)</f>
        <v>14432</v>
      </c>
      <c r="AI9" s="110">
        <v>7404</v>
      </c>
      <c r="AJ9" s="110">
        <v>7028</v>
      </c>
      <c r="AK9" s="111">
        <f>SUM(AL9:AM9)</f>
        <v>14288</v>
      </c>
      <c r="AL9" s="110">
        <v>7285</v>
      </c>
      <c r="AM9" s="110">
        <v>7003</v>
      </c>
    </row>
    <row r="10" spans="1:39" ht="21" customHeight="1">
      <c r="A10" s="46"/>
      <c r="B10" s="143"/>
      <c r="C10" s="85" t="s">
        <v>2</v>
      </c>
      <c r="D10" s="85" t="s">
        <v>3</v>
      </c>
      <c r="E10" s="85" t="s">
        <v>4</v>
      </c>
      <c r="F10" s="85" t="s">
        <v>3</v>
      </c>
      <c r="G10" s="85" t="s">
        <v>4</v>
      </c>
      <c r="H10" s="85" t="s">
        <v>3</v>
      </c>
      <c r="I10" s="85" t="s">
        <v>4</v>
      </c>
      <c r="J10" s="85" t="s">
        <v>3</v>
      </c>
      <c r="K10" s="85" t="s">
        <v>4</v>
      </c>
      <c r="L10" s="85" t="s">
        <v>4</v>
      </c>
      <c r="M10" s="85" t="s">
        <v>3</v>
      </c>
      <c r="N10" s="85" t="s">
        <v>4</v>
      </c>
      <c r="O10" s="85" t="s">
        <v>3</v>
      </c>
      <c r="P10" s="142" t="s">
        <v>4</v>
      </c>
      <c r="Q10" s="141" t="s">
        <v>2</v>
      </c>
      <c r="R10" s="85" t="s">
        <v>3</v>
      </c>
      <c r="S10" s="86" t="s">
        <v>4</v>
      </c>
      <c r="V10" s="461" t="s">
        <v>59</v>
      </c>
      <c r="W10" s="462"/>
      <c r="X10" s="111">
        <f>SUM(Y10:Z10)</f>
        <v>112</v>
      </c>
      <c r="Y10" s="110">
        <v>108</v>
      </c>
      <c r="Z10" s="110">
        <v>4</v>
      </c>
      <c r="AA10" s="110">
        <v>1250</v>
      </c>
      <c r="AB10" s="111">
        <f>SUM(AC10:AD10)</f>
        <v>42323</v>
      </c>
      <c r="AC10" s="111">
        <f t="shared" si="0"/>
        <v>21539</v>
      </c>
      <c r="AD10" s="111">
        <f t="shared" si="0"/>
        <v>20784</v>
      </c>
      <c r="AE10" s="111">
        <f>SUM(AF10:AG10)</f>
        <v>13869</v>
      </c>
      <c r="AF10" s="110">
        <v>6995</v>
      </c>
      <c r="AG10" s="110">
        <v>6874</v>
      </c>
      <c r="AH10" s="111">
        <f>SUM(AI10:AJ10)</f>
        <v>14031</v>
      </c>
      <c r="AI10" s="110">
        <v>7132</v>
      </c>
      <c r="AJ10" s="110">
        <v>6899</v>
      </c>
      <c r="AK10" s="111">
        <f>SUM(AL10:AM10)</f>
        <v>14423</v>
      </c>
      <c r="AL10" s="110">
        <v>7412</v>
      </c>
      <c r="AM10" s="110">
        <v>7011</v>
      </c>
    </row>
    <row r="11" spans="1:39" ht="21" customHeight="1">
      <c r="A11" s="459" t="s">
        <v>61</v>
      </c>
      <c r="B11" s="460"/>
      <c r="C11" s="140">
        <f>SUM(D11:E11)</f>
        <v>4294</v>
      </c>
      <c r="D11" s="116">
        <f>SUM(F11,H11,J11,M11)</f>
        <v>1551</v>
      </c>
      <c r="E11" s="116">
        <f>SUM(G11,I11,K11,L11,N11)</f>
        <v>2743</v>
      </c>
      <c r="F11" s="110">
        <v>241</v>
      </c>
      <c r="G11" s="110">
        <v>25</v>
      </c>
      <c r="H11" s="110">
        <v>194</v>
      </c>
      <c r="I11" s="110">
        <v>73</v>
      </c>
      <c r="J11" s="110">
        <v>1089</v>
      </c>
      <c r="K11" s="110">
        <v>2260</v>
      </c>
      <c r="L11" s="110">
        <v>278</v>
      </c>
      <c r="M11" s="110">
        <v>27</v>
      </c>
      <c r="N11" s="110">
        <v>107</v>
      </c>
      <c r="O11" s="110">
        <v>19</v>
      </c>
      <c r="P11" s="110">
        <v>32</v>
      </c>
      <c r="Q11" s="116">
        <f>SUM(R11:S11)</f>
        <v>1155</v>
      </c>
      <c r="R11" s="110">
        <v>143</v>
      </c>
      <c r="S11" s="110">
        <v>1012</v>
      </c>
      <c r="V11" s="463" t="s">
        <v>58</v>
      </c>
      <c r="W11" s="462"/>
      <c r="X11" s="111">
        <f>SUM(Y11:Z11)</f>
        <v>112</v>
      </c>
      <c r="Y11" s="110">
        <v>108</v>
      </c>
      <c r="Z11" s="110">
        <v>4</v>
      </c>
      <c r="AA11" s="110">
        <v>1220</v>
      </c>
      <c r="AB11" s="111">
        <f>SUM(AC11:AD11)</f>
        <v>41014</v>
      </c>
      <c r="AC11" s="111">
        <f t="shared" si="0"/>
        <v>20907</v>
      </c>
      <c r="AD11" s="111">
        <f t="shared" si="0"/>
        <v>20107</v>
      </c>
      <c r="AE11" s="111">
        <f>SUM(AF11:AG11)</f>
        <v>13170</v>
      </c>
      <c r="AF11" s="110">
        <v>6830</v>
      </c>
      <c r="AG11" s="110">
        <v>6340</v>
      </c>
      <c r="AH11" s="111">
        <f>SUM(AI11:AJ11)</f>
        <v>13847</v>
      </c>
      <c r="AI11" s="110">
        <v>6972</v>
      </c>
      <c r="AJ11" s="110">
        <v>6875</v>
      </c>
      <c r="AK11" s="111">
        <f>SUM(AL11:AM11)</f>
        <v>13997</v>
      </c>
      <c r="AL11" s="110">
        <v>7105</v>
      </c>
      <c r="AM11" s="110">
        <v>6892</v>
      </c>
    </row>
    <row r="12" spans="1:39" ht="21" customHeight="1">
      <c r="A12" s="461" t="s">
        <v>60</v>
      </c>
      <c r="B12" s="462"/>
      <c r="C12" s="126">
        <f>SUM(D12:E12)</f>
        <v>4277</v>
      </c>
      <c r="D12" s="111">
        <f>SUM(F12,H12,J12,M12)</f>
        <v>1514</v>
      </c>
      <c r="E12" s="111">
        <f>SUM(G12,I12,K12,L12,N12)</f>
        <v>2763</v>
      </c>
      <c r="F12" s="110">
        <v>236</v>
      </c>
      <c r="G12" s="110">
        <v>30</v>
      </c>
      <c r="H12" s="110">
        <v>185</v>
      </c>
      <c r="I12" s="110">
        <v>82</v>
      </c>
      <c r="J12" s="110">
        <v>1069</v>
      </c>
      <c r="K12" s="110">
        <v>2257</v>
      </c>
      <c r="L12" s="110">
        <v>282</v>
      </c>
      <c r="M12" s="110">
        <v>24</v>
      </c>
      <c r="N12" s="110">
        <v>112</v>
      </c>
      <c r="O12" s="110">
        <v>16</v>
      </c>
      <c r="P12" s="110">
        <v>33</v>
      </c>
      <c r="Q12" s="111">
        <f>SUM(R12:S12)</f>
        <v>1143</v>
      </c>
      <c r="R12" s="110">
        <v>139</v>
      </c>
      <c r="S12" s="110">
        <v>1004</v>
      </c>
      <c r="V12" s="464" t="s">
        <v>57</v>
      </c>
      <c r="W12" s="465"/>
      <c r="X12" s="106">
        <f aca="true" t="shared" si="1" ref="X12:AM12">SUM(X17:X26,X29,X35,X45,X52,X58,X66,X72)</f>
        <v>113</v>
      </c>
      <c r="Y12" s="106">
        <f t="shared" si="1"/>
        <v>109</v>
      </c>
      <c r="Z12" s="106">
        <f t="shared" si="1"/>
        <v>4</v>
      </c>
      <c r="AA12" s="106">
        <f t="shared" si="1"/>
        <v>1208</v>
      </c>
      <c r="AB12" s="106">
        <f t="shared" si="1"/>
        <v>39979</v>
      </c>
      <c r="AC12" s="106">
        <f t="shared" si="1"/>
        <v>20446</v>
      </c>
      <c r="AD12" s="106">
        <f t="shared" si="1"/>
        <v>19533</v>
      </c>
      <c r="AE12" s="106">
        <f t="shared" si="1"/>
        <v>13001</v>
      </c>
      <c r="AF12" s="106">
        <f t="shared" si="1"/>
        <v>6660</v>
      </c>
      <c r="AG12" s="106">
        <f t="shared" si="1"/>
        <v>6341</v>
      </c>
      <c r="AH12" s="106">
        <f t="shared" si="1"/>
        <v>13147</v>
      </c>
      <c r="AI12" s="106">
        <f t="shared" si="1"/>
        <v>6820</v>
      </c>
      <c r="AJ12" s="106">
        <f t="shared" si="1"/>
        <v>6327</v>
      </c>
      <c r="AK12" s="106">
        <f t="shared" si="1"/>
        <v>13831</v>
      </c>
      <c r="AL12" s="106">
        <f t="shared" si="1"/>
        <v>6966</v>
      </c>
      <c r="AM12" s="106">
        <f t="shared" si="1"/>
        <v>6865</v>
      </c>
    </row>
    <row r="13" spans="1:39" ht="21" customHeight="1">
      <c r="A13" s="461" t="s">
        <v>59</v>
      </c>
      <c r="B13" s="462"/>
      <c r="C13" s="126">
        <f>SUM(D13:E13)</f>
        <v>4207</v>
      </c>
      <c r="D13" s="111">
        <f>SUM(F13,H13,J13,M13)</f>
        <v>1470</v>
      </c>
      <c r="E13" s="111">
        <f>SUM(G13,I13,K13,L13,N13)</f>
        <v>2737</v>
      </c>
      <c r="F13" s="110">
        <v>232</v>
      </c>
      <c r="G13" s="110">
        <v>31</v>
      </c>
      <c r="H13" s="110">
        <v>177</v>
      </c>
      <c r="I13" s="110">
        <v>86</v>
      </c>
      <c r="J13" s="110">
        <v>1037</v>
      </c>
      <c r="K13" s="110">
        <v>2233</v>
      </c>
      <c r="L13" s="110">
        <v>276</v>
      </c>
      <c r="M13" s="110">
        <v>24</v>
      </c>
      <c r="N13" s="110">
        <v>111</v>
      </c>
      <c r="O13" s="110">
        <v>20</v>
      </c>
      <c r="P13" s="110">
        <v>30</v>
      </c>
      <c r="Q13" s="111">
        <f>SUM(R13:S13)</f>
        <v>1134</v>
      </c>
      <c r="R13" s="110">
        <v>137</v>
      </c>
      <c r="S13" s="110">
        <v>997</v>
      </c>
      <c r="V13" s="450" t="s">
        <v>209</v>
      </c>
      <c r="W13" s="451"/>
      <c r="X13" s="106">
        <f>SUM(Y13:Z13)</f>
        <v>1</v>
      </c>
      <c r="Y13" s="138">
        <v>1</v>
      </c>
      <c r="Z13" s="135" t="s">
        <v>23</v>
      </c>
      <c r="AA13" s="138">
        <v>12</v>
      </c>
      <c r="AB13" s="106">
        <f>SUM(AC13:AD13)</f>
        <v>469</v>
      </c>
      <c r="AC13" s="106">
        <f aca="true" t="shared" si="2" ref="AC13:AD15">SUM(AF13,AI13,AL13)</f>
        <v>236</v>
      </c>
      <c r="AD13" s="106">
        <f t="shared" si="2"/>
        <v>233</v>
      </c>
      <c r="AE13" s="106">
        <f>SUM(AF13:AG13)</f>
        <v>159</v>
      </c>
      <c r="AF13" s="138">
        <v>80</v>
      </c>
      <c r="AG13" s="138">
        <v>79</v>
      </c>
      <c r="AH13" s="106">
        <f>SUM(AI13:AJ13)</f>
        <v>159</v>
      </c>
      <c r="AI13" s="138">
        <v>79</v>
      </c>
      <c r="AJ13" s="138">
        <v>80</v>
      </c>
      <c r="AK13" s="106">
        <f>SUM(AL13:AM13)</f>
        <v>151</v>
      </c>
      <c r="AL13" s="138">
        <v>77</v>
      </c>
      <c r="AM13" s="138">
        <v>74</v>
      </c>
    </row>
    <row r="14" spans="1:39" ht="21" customHeight="1">
      <c r="A14" s="463" t="s">
        <v>58</v>
      </c>
      <c r="B14" s="462"/>
      <c r="C14" s="126">
        <f>SUM(D14:E14)</f>
        <v>4136</v>
      </c>
      <c r="D14" s="111">
        <f>SUM(F14,H14,J14,M14)</f>
        <v>1446</v>
      </c>
      <c r="E14" s="111">
        <f>SUM(G14,I14,K14,L14,N14)</f>
        <v>2690</v>
      </c>
      <c r="F14" s="110">
        <v>226</v>
      </c>
      <c r="G14" s="110">
        <v>34</v>
      </c>
      <c r="H14" s="110">
        <v>178</v>
      </c>
      <c r="I14" s="110">
        <v>82</v>
      </c>
      <c r="J14" s="110">
        <v>1009</v>
      </c>
      <c r="K14" s="110">
        <v>2214</v>
      </c>
      <c r="L14" s="110">
        <v>279</v>
      </c>
      <c r="M14" s="110">
        <v>33</v>
      </c>
      <c r="N14" s="110">
        <v>81</v>
      </c>
      <c r="O14" s="110">
        <v>18</v>
      </c>
      <c r="P14" s="110">
        <v>25</v>
      </c>
      <c r="Q14" s="111">
        <f>SUM(R14:S14)</f>
        <v>1112</v>
      </c>
      <c r="R14" s="110">
        <v>128</v>
      </c>
      <c r="S14" s="110">
        <v>984</v>
      </c>
      <c r="V14" s="450" t="s">
        <v>208</v>
      </c>
      <c r="W14" s="451"/>
      <c r="X14" s="106">
        <f>SUM(Y14:Z14)</f>
        <v>109</v>
      </c>
      <c r="Y14" s="137">
        <v>105</v>
      </c>
      <c r="Z14" s="137">
        <v>4</v>
      </c>
      <c r="AA14" s="137">
        <v>1187</v>
      </c>
      <c r="AB14" s="106">
        <f>SUM(AC14:AD14)</f>
        <v>39264</v>
      </c>
      <c r="AC14" s="106">
        <f t="shared" si="2"/>
        <v>20112</v>
      </c>
      <c r="AD14" s="106">
        <f t="shared" si="2"/>
        <v>19152</v>
      </c>
      <c r="AE14" s="106">
        <f>SUM(AF14:AG14)</f>
        <v>12742</v>
      </c>
      <c r="AF14" s="137">
        <v>6542</v>
      </c>
      <c r="AG14" s="137">
        <v>6200</v>
      </c>
      <c r="AH14" s="106">
        <f>SUM(AI14:AJ14)</f>
        <v>12913</v>
      </c>
      <c r="AI14" s="137">
        <v>6705</v>
      </c>
      <c r="AJ14" s="137">
        <v>6208</v>
      </c>
      <c r="AK14" s="106">
        <f>SUM(AL14:AM14)</f>
        <v>13609</v>
      </c>
      <c r="AL14" s="137">
        <v>6865</v>
      </c>
      <c r="AM14" s="137">
        <v>6744</v>
      </c>
    </row>
    <row r="15" spans="1:39" ht="21" customHeight="1">
      <c r="A15" s="464" t="s">
        <v>57</v>
      </c>
      <c r="B15" s="465"/>
      <c r="C15" s="106">
        <f aca="true" t="shared" si="3" ref="C15:S15">SUM(C20:C29,C32,C38,C48,C55,C61,C69,C75)</f>
        <v>4138</v>
      </c>
      <c r="D15" s="106">
        <f t="shared" si="3"/>
        <v>1448</v>
      </c>
      <c r="E15" s="106">
        <f t="shared" si="3"/>
        <v>2690</v>
      </c>
      <c r="F15" s="106">
        <f t="shared" si="3"/>
        <v>225</v>
      </c>
      <c r="G15" s="106">
        <f t="shared" si="3"/>
        <v>34</v>
      </c>
      <c r="H15" s="106">
        <f t="shared" si="3"/>
        <v>175</v>
      </c>
      <c r="I15" s="106">
        <f t="shared" si="3"/>
        <v>84</v>
      </c>
      <c r="J15" s="106">
        <f t="shared" si="3"/>
        <v>1018</v>
      </c>
      <c r="K15" s="106">
        <f t="shared" si="3"/>
        <v>2189</v>
      </c>
      <c r="L15" s="106">
        <f t="shared" si="3"/>
        <v>276</v>
      </c>
      <c r="M15" s="106">
        <f t="shared" si="3"/>
        <v>30</v>
      </c>
      <c r="N15" s="106">
        <f t="shared" si="3"/>
        <v>107</v>
      </c>
      <c r="O15" s="106">
        <f t="shared" si="3"/>
        <v>15</v>
      </c>
      <c r="P15" s="106">
        <f t="shared" si="3"/>
        <v>37</v>
      </c>
      <c r="Q15" s="106">
        <f t="shared" si="3"/>
        <v>1110</v>
      </c>
      <c r="R15" s="106">
        <f t="shared" si="3"/>
        <v>122</v>
      </c>
      <c r="S15" s="106">
        <f t="shared" si="3"/>
        <v>988</v>
      </c>
      <c r="V15" s="450" t="s">
        <v>207</v>
      </c>
      <c r="W15" s="451"/>
      <c r="X15" s="106">
        <f>SUM(Y15:Z15)</f>
        <v>3</v>
      </c>
      <c r="Y15" s="137">
        <v>3</v>
      </c>
      <c r="Z15" s="135" t="s">
        <v>23</v>
      </c>
      <c r="AA15" s="137">
        <v>9</v>
      </c>
      <c r="AB15" s="106">
        <f>SUM(AC15:AD15)</f>
        <v>246</v>
      </c>
      <c r="AC15" s="106">
        <f t="shared" si="2"/>
        <v>98</v>
      </c>
      <c r="AD15" s="106">
        <f t="shared" si="2"/>
        <v>148</v>
      </c>
      <c r="AE15" s="106">
        <f>SUM(AF15:AG15)</f>
        <v>100</v>
      </c>
      <c r="AF15" s="137">
        <v>38</v>
      </c>
      <c r="AG15" s="137">
        <v>62</v>
      </c>
      <c r="AH15" s="106">
        <f>SUM(AI15:AJ15)</f>
        <v>75</v>
      </c>
      <c r="AI15" s="137">
        <v>36</v>
      </c>
      <c r="AJ15" s="137">
        <v>39</v>
      </c>
      <c r="AK15" s="106">
        <f>SUM(AL15:AM15)</f>
        <v>71</v>
      </c>
      <c r="AL15" s="137">
        <v>24</v>
      </c>
      <c r="AM15" s="137">
        <v>47</v>
      </c>
    </row>
    <row r="16" spans="1:39" ht="21" customHeight="1">
      <c r="A16" s="448" t="s">
        <v>209</v>
      </c>
      <c r="B16" s="449"/>
      <c r="C16" s="134">
        <f>SUM(D16:E16)</f>
        <v>28</v>
      </c>
      <c r="D16" s="106">
        <f>SUM(F16,H16,J16,M16)</f>
        <v>17</v>
      </c>
      <c r="E16" s="106">
        <f>SUM(G16,I16,K16,L16,N16)</f>
        <v>11</v>
      </c>
      <c r="F16" s="135" t="s">
        <v>23</v>
      </c>
      <c r="G16" s="135" t="s">
        <v>23</v>
      </c>
      <c r="H16" s="138">
        <v>1</v>
      </c>
      <c r="I16" s="135" t="s">
        <v>23</v>
      </c>
      <c r="J16" s="138">
        <v>16</v>
      </c>
      <c r="K16" s="138">
        <v>10</v>
      </c>
      <c r="L16" s="138">
        <v>1</v>
      </c>
      <c r="M16" s="135" t="s">
        <v>23</v>
      </c>
      <c r="N16" s="135" t="s">
        <v>23</v>
      </c>
      <c r="O16" s="138">
        <v>2</v>
      </c>
      <c r="P16" s="138">
        <v>3</v>
      </c>
      <c r="Q16" s="106">
        <f>SUM(R16:S16)</f>
        <v>11</v>
      </c>
      <c r="R16" s="138">
        <v>5</v>
      </c>
      <c r="S16" s="138">
        <v>6</v>
      </c>
      <c r="V16" s="71"/>
      <c r="W16" s="136"/>
      <c r="X16" s="112"/>
      <c r="Y16" s="71"/>
      <c r="Z16" s="71"/>
      <c r="AA16" s="71"/>
      <c r="AB16" s="112"/>
      <c r="AC16" s="112"/>
      <c r="AD16" s="112"/>
      <c r="AE16" s="112"/>
      <c r="AF16" s="71"/>
      <c r="AG16" s="71"/>
      <c r="AH16" s="112"/>
      <c r="AI16" s="71"/>
      <c r="AJ16" s="71"/>
      <c r="AK16" s="112"/>
      <c r="AL16" s="71"/>
      <c r="AM16" s="71"/>
    </row>
    <row r="17" spans="1:39" ht="21" customHeight="1">
      <c r="A17" s="448" t="s">
        <v>208</v>
      </c>
      <c r="B17" s="449"/>
      <c r="C17" s="134">
        <f>SUM(D17:E17)</f>
        <v>4102</v>
      </c>
      <c r="D17" s="106">
        <f>SUM(F17,H17,J17,M17)</f>
        <v>1427</v>
      </c>
      <c r="E17" s="106">
        <f>SUM(G17,I17,K17,L17,N17)</f>
        <v>2675</v>
      </c>
      <c r="F17" s="137">
        <v>225</v>
      </c>
      <c r="G17" s="137">
        <v>33</v>
      </c>
      <c r="H17" s="137">
        <v>174</v>
      </c>
      <c r="I17" s="137">
        <v>84</v>
      </c>
      <c r="J17" s="137">
        <v>998</v>
      </c>
      <c r="K17" s="137">
        <v>2176</v>
      </c>
      <c r="L17" s="137">
        <v>275</v>
      </c>
      <c r="M17" s="137">
        <v>30</v>
      </c>
      <c r="N17" s="137">
        <v>107</v>
      </c>
      <c r="O17" s="137">
        <v>13</v>
      </c>
      <c r="P17" s="137">
        <v>29</v>
      </c>
      <c r="Q17" s="106">
        <f>SUM(R17:S17)</f>
        <v>1097</v>
      </c>
      <c r="R17" s="137">
        <v>116</v>
      </c>
      <c r="S17" s="137">
        <v>981</v>
      </c>
      <c r="V17" s="448" t="s">
        <v>186</v>
      </c>
      <c r="W17" s="449"/>
      <c r="X17" s="106">
        <f aca="true" t="shared" si="4" ref="X17:X24">SUM(Y17:Z17)</f>
        <v>28</v>
      </c>
      <c r="Y17" s="106">
        <v>27</v>
      </c>
      <c r="Z17" s="106">
        <v>1</v>
      </c>
      <c r="AA17" s="106">
        <v>421</v>
      </c>
      <c r="AB17" s="106">
        <f aca="true" t="shared" si="5" ref="AB17:AB24">SUM(AC17:AD17)</f>
        <v>14673</v>
      </c>
      <c r="AC17" s="106">
        <f aca="true" t="shared" si="6" ref="AC17:AD24">SUM(AF17,AI17,AL17)</f>
        <v>7555</v>
      </c>
      <c r="AD17" s="106">
        <f t="shared" si="6"/>
        <v>7118</v>
      </c>
      <c r="AE17" s="106">
        <f aca="true" t="shared" si="7" ref="AE17:AE24">SUM(AF17:AG17)</f>
        <v>4862</v>
      </c>
      <c r="AF17" s="106">
        <v>2470</v>
      </c>
      <c r="AG17" s="106">
        <v>2392</v>
      </c>
      <c r="AH17" s="106">
        <f aca="true" t="shared" si="8" ref="AH17:AH24">SUM(AI17:AJ17)</f>
        <v>4739</v>
      </c>
      <c r="AI17" s="106">
        <v>2482</v>
      </c>
      <c r="AJ17" s="106">
        <v>2257</v>
      </c>
      <c r="AK17" s="106">
        <f aca="true" t="shared" si="9" ref="AK17:AK24">SUM(AL17:AM17)</f>
        <v>5072</v>
      </c>
      <c r="AL17" s="106">
        <v>2603</v>
      </c>
      <c r="AM17" s="106">
        <v>2469</v>
      </c>
    </row>
    <row r="18" spans="1:39" ht="21" customHeight="1">
      <c r="A18" s="448" t="s">
        <v>207</v>
      </c>
      <c r="B18" s="449"/>
      <c r="C18" s="134">
        <f>SUM(D18:E18)</f>
        <v>8</v>
      </c>
      <c r="D18" s="106">
        <f>SUM(F18,H18,J18,M18)</f>
        <v>4</v>
      </c>
      <c r="E18" s="106">
        <f>SUM(G18,I18,K18,L18,N18)</f>
        <v>4</v>
      </c>
      <c r="F18" s="135" t="s">
        <v>23</v>
      </c>
      <c r="G18" s="137">
        <v>1</v>
      </c>
      <c r="H18" s="135" t="s">
        <v>23</v>
      </c>
      <c r="I18" s="135" t="s">
        <v>23</v>
      </c>
      <c r="J18" s="137">
        <v>4</v>
      </c>
      <c r="K18" s="137">
        <v>3</v>
      </c>
      <c r="L18" s="135" t="s">
        <v>23</v>
      </c>
      <c r="M18" s="135" t="s">
        <v>23</v>
      </c>
      <c r="N18" s="135" t="s">
        <v>23</v>
      </c>
      <c r="O18" s="135" t="s">
        <v>23</v>
      </c>
      <c r="P18" s="137">
        <v>5</v>
      </c>
      <c r="Q18" s="106">
        <f>SUM(R18:S18)</f>
        <v>2</v>
      </c>
      <c r="R18" s="137">
        <v>1</v>
      </c>
      <c r="S18" s="137">
        <v>1</v>
      </c>
      <c r="V18" s="448" t="s">
        <v>54</v>
      </c>
      <c r="W18" s="449"/>
      <c r="X18" s="106">
        <f t="shared" si="4"/>
        <v>6</v>
      </c>
      <c r="Y18" s="106">
        <v>6</v>
      </c>
      <c r="Z18" s="35" t="s">
        <v>23</v>
      </c>
      <c r="AA18" s="106">
        <v>47</v>
      </c>
      <c r="AB18" s="106">
        <f t="shared" si="5"/>
        <v>1607</v>
      </c>
      <c r="AC18" s="106">
        <f t="shared" si="6"/>
        <v>812</v>
      </c>
      <c r="AD18" s="106">
        <f t="shared" si="6"/>
        <v>795</v>
      </c>
      <c r="AE18" s="106">
        <f t="shared" si="7"/>
        <v>513</v>
      </c>
      <c r="AF18" s="106">
        <v>262</v>
      </c>
      <c r="AG18" s="106">
        <v>251</v>
      </c>
      <c r="AH18" s="106">
        <f t="shared" si="8"/>
        <v>543</v>
      </c>
      <c r="AI18" s="106">
        <v>272</v>
      </c>
      <c r="AJ18" s="106">
        <v>271</v>
      </c>
      <c r="AK18" s="106">
        <f t="shared" si="9"/>
        <v>551</v>
      </c>
      <c r="AL18" s="106">
        <v>278</v>
      </c>
      <c r="AM18" s="106">
        <v>273</v>
      </c>
    </row>
    <row r="19" spans="1:39" ht="21" customHeight="1">
      <c r="A19" s="132"/>
      <c r="B19" s="136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112"/>
      <c r="R19" s="71"/>
      <c r="S19" s="71"/>
      <c r="V19" s="448" t="s">
        <v>185</v>
      </c>
      <c r="W19" s="449"/>
      <c r="X19" s="106">
        <f t="shared" si="4"/>
        <v>10</v>
      </c>
      <c r="Y19" s="106">
        <v>10</v>
      </c>
      <c r="Z19" s="35" t="s">
        <v>23</v>
      </c>
      <c r="AA19" s="106">
        <v>115</v>
      </c>
      <c r="AB19" s="106">
        <f t="shared" si="5"/>
        <v>3709</v>
      </c>
      <c r="AC19" s="106">
        <f t="shared" si="6"/>
        <v>1880</v>
      </c>
      <c r="AD19" s="106">
        <f t="shared" si="6"/>
        <v>1829</v>
      </c>
      <c r="AE19" s="106">
        <f t="shared" si="7"/>
        <v>1225</v>
      </c>
      <c r="AF19" s="106">
        <v>616</v>
      </c>
      <c r="AG19" s="106">
        <v>609</v>
      </c>
      <c r="AH19" s="106">
        <f t="shared" si="8"/>
        <v>1213</v>
      </c>
      <c r="AI19" s="106">
        <v>594</v>
      </c>
      <c r="AJ19" s="106">
        <v>619</v>
      </c>
      <c r="AK19" s="106">
        <f t="shared" si="9"/>
        <v>1271</v>
      </c>
      <c r="AL19" s="106">
        <v>670</v>
      </c>
      <c r="AM19" s="106">
        <v>601</v>
      </c>
    </row>
    <row r="20" spans="1:39" ht="21" customHeight="1">
      <c r="A20" s="448" t="s">
        <v>186</v>
      </c>
      <c r="B20" s="449"/>
      <c r="C20" s="134">
        <f aca="true" t="shared" si="10" ref="C20:C27">SUM(D20:E20)</f>
        <v>1252</v>
      </c>
      <c r="D20" s="106">
        <f aca="true" t="shared" si="11" ref="D20:D27">SUM(F20,H20,J20,M20)</f>
        <v>424</v>
      </c>
      <c r="E20" s="106">
        <f aca="true" t="shared" si="12" ref="E20:E27">SUM(G20,I20,K20,L20,N20)</f>
        <v>828</v>
      </c>
      <c r="F20" s="106">
        <v>47</v>
      </c>
      <c r="G20" s="106">
        <v>9</v>
      </c>
      <c r="H20" s="106">
        <v>46</v>
      </c>
      <c r="I20" s="106">
        <v>13</v>
      </c>
      <c r="J20" s="106">
        <v>325</v>
      </c>
      <c r="K20" s="106">
        <v>718</v>
      </c>
      <c r="L20" s="106">
        <v>61</v>
      </c>
      <c r="M20" s="106">
        <v>6</v>
      </c>
      <c r="N20" s="106">
        <v>27</v>
      </c>
      <c r="O20" s="106">
        <v>6</v>
      </c>
      <c r="P20" s="106">
        <v>13</v>
      </c>
      <c r="Q20" s="106">
        <f aca="true" t="shared" si="13" ref="Q20:Q27">SUM(R20:S20)</f>
        <v>247</v>
      </c>
      <c r="R20" s="106">
        <v>49</v>
      </c>
      <c r="S20" s="106">
        <v>198</v>
      </c>
      <c r="V20" s="448" t="s">
        <v>184</v>
      </c>
      <c r="W20" s="449"/>
      <c r="X20" s="106">
        <f t="shared" si="4"/>
        <v>7</v>
      </c>
      <c r="Y20" s="106">
        <v>6</v>
      </c>
      <c r="Z20" s="106">
        <v>1</v>
      </c>
      <c r="AA20" s="106">
        <v>37</v>
      </c>
      <c r="AB20" s="106">
        <f t="shared" si="5"/>
        <v>950</v>
      </c>
      <c r="AC20" s="106">
        <f t="shared" si="6"/>
        <v>474</v>
      </c>
      <c r="AD20" s="106">
        <f t="shared" si="6"/>
        <v>476</v>
      </c>
      <c r="AE20" s="106">
        <f t="shared" si="7"/>
        <v>309</v>
      </c>
      <c r="AF20" s="106">
        <v>162</v>
      </c>
      <c r="AG20" s="106">
        <v>147</v>
      </c>
      <c r="AH20" s="106">
        <f t="shared" si="8"/>
        <v>302</v>
      </c>
      <c r="AI20" s="106">
        <v>152</v>
      </c>
      <c r="AJ20" s="106">
        <v>150</v>
      </c>
      <c r="AK20" s="106">
        <f t="shared" si="9"/>
        <v>339</v>
      </c>
      <c r="AL20" s="106">
        <v>160</v>
      </c>
      <c r="AM20" s="106">
        <v>179</v>
      </c>
    </row>
    <row r="21" spans="1:39" ht="21" customHeight="1">
      <c r="A21" s="448" t="s">
        <v>54</v>
      </c>
      <c r="B21" s="449"/>
      <c r="C21" s="134">
        <f t="shared" si="10"/>
        <v>164</v>
      </c>
      <c r="D21" s="106">
        <f t="shared" si="11"/>
        <v>56</v>
      </c>
      <c r="E21" s="106">
        <f t="shared" si="12"/>
        <v>108</v>
      </c>
      <c r="F21" s="106">
        <v>9</v>
      </c>
      <c r="G21" s="32">
        <v>1</v>
      </c>
      <c r="H21" s="106">
        <v>6</v>
      </c>
      <c r="I21" s="106">
        <v>4</v>
      </c>
      <c r="J21" s="106">
        <v>41</v>
      </c>
      <c r="K21" s="106">
        <v>90</v>
      </c>
      <c r="L21" s="106">
        <v>10</v>
      </c>
      <c r="M21" s="135" t="s">
        <v>23</v>
      </c>
      <c r="N21" s="106">
        <v>3</v>
      </c>
      <c r="O21" s="133" t="s">
        <v>23</v>
      </c>
      <c r="P21" s="135" t="s">
        <v>23</v>
      </c>
      <c r="Q21" s="106">
        <f t="shared" si="13"/>
        <v>54</v>
      </c>
      <c r="R21" s="106">
        <v>7</v>
      </c>
      <c r="S21" s="106">
        <v>47</v>
      </c>
      <c r="V21" s="448" t="s">
        <v>183</v>
      </c>
      <c r="W21" s="449"/>
      <c r="X21" s="106">
        <f t="shared" si="4"/>
        <v>6</v>
      </c>
      <c r="Y21" s="106">
        <v>6</v>
      </c>
      <c r="Z21" s="35" t="s">
        <v>23</v>
      </c>
      <c r="AA21" s="106">
        <v>28</v>
      </c>
      <c r="AB21" s="106">
        <f t="shared" si="5"/>
        <v>672</v>
      </c>
      <c r="AC21" s="106">
        <f t="shared" si="6"/>
        <v>340</v>
      </c>
      <c r="AD21" s="106">
        <f t="shared" si="6"/>
        <v>332</v>
      </c>
      <c r="AE21" s="106">
        <f t="shared" si="7"/>
        <v>194</v>
      </c>
      <c r="AF21" s="106">
        <v>104</v>
      </c>
      <c r="AG21" s="106">
        <v>90</v>
      </c>
      <c r="AH21" s="106">
        <f t="shared" si="8"/>
        <v>240</v>
      </c>
      <c r="AI21" s="106">
        <v>117</v>
      </c>
      <c r="AJ21" s="106">
        <v>123</v>
      </c>
      <c r="AK21" s="106">
        <f t="shared" si="9"/>
        <v>238</v>
      </c>
      <c r="AL21" s="106">
        <v>119</v>
      </c>
      <c r="AM21" s="106">
        <v>119</v>
      </c>
    </row>
    <row r="22" spans="1:39" ht="21" customHeight="1">
      <c r="A22" s="448" t="s">
        <v>185</v>
      </c>
      <c r="B22" s="449"/>
      <c r="C22" s="134">
        <f t="shared" si="10"/>
        <v>391</v>
      </c>
      <c r="D22" s="106">
        <f t="shared" si="11"/>
        <v>131</v>
      </c>
      <c r="E22" s="106">
        <f t="shared" si="12"/>
        <v>260</v>
      </c>
      <c r="F22" s="132">
        <v>21</v>
      </c>
      <c r="G22" s="132">
        <v>4</v>
      </c>
      <c r="H22" s="132">
        <v>15</v>
      </c>
      <c r="I22" s="32">
        <v>10</v>
      </c>
      <c r="J22" s="132">
        <v>93</v>
      </c>
      <c r="K22" s="132">
        <v>210</v>
      </c>
      <c r="L22" s="132">
        <v>26</v>
      </c>
      <c r="M22" s="132">
        <v>2</v>
      </c>
      <c r="N22" s="132">
        <v>10</v>
      </c>
      <c r="O22" s="133" t="s">
        <v>23</v>
      </c>
      <c r="P22" s="132">
        <v>4</v>
      </c>
      <c r="Q22" s="106">
        <f t="shared" si="13"/>
        <v>101</v>
      </c>
      <c r="R22" s="132">
        <v>4</v>
      </c>
      <c r="S22" s="132">
        <v>97</v>
      </c>
      <c r="V22" s="448" t="s">
        <v>182</v>
      </c>
      <c r="W22" s="449"/>
      <c r="X22" s="106">
        <f t="shared" si="4"/>
        <v>5</v>
      </c>
      <c r="Y22" s="106">
        <v>5</v>
      </c>
      <c r="Z22" s="35" t="s">
        <v>23</v>
      </c>
      <c r="AA22" s="106">
        <v>69</v>
      </c>
      <c r="AB22" s="106">
        <f t="shared" si="5"/>
        <v>2349</v>
      </c>
      <c r="AC22" s="106">
        <f t="shared" si="6"/>
        <v>1191</v>
      </c>
      <c r="AD22" s="106">
        <f t="shared" si="6"/>
        <v>1158</v>
      </c>
      <c r="AE22" s="106">
        <f t="shared" si="7"/>
        <v>753</v>
      </c>
      <c r="AF22" s="106">
        <v>379</v>
      </c>
      <c r="AG22" s="106">
        <v>374</v>
      </c>
      <c r="AH22" s="106">
        <f t="shared" si="8"/>
        <v>772</v>
      </c>
      <c r="AI22" s="106">
        <v>394</v>
      </c>
      <c r="AJ22" s="106">
        <v>378</v>
      </c>
      <c r="AK22" s="106">
        <f t="shared" si="9"/>
        <v>824</v>
      </c>
      <c r="AL22" s="106">
        <v>418</v>
      </c>
      <c r="AM22" s="106">
        <v>406</v>
      </c>
    </row>
    <row r="23" spans="1:39" ht="21" customHeight="1">
      <c r="A23" s="448" t="s">
        <v>184</v>
      </c>
      <c r="B23" s="449"/>
      <c r="C23" s="134">
        <f t="shared" si="10"/>
        <v>127</v>
      </c>
      <c r="D23" s="106">
        <f t="shared" si="11"/>
        <v>51</v>
      </c>
      <c r="E23" s="106">
        <f t="shared" si="12"/>
        <v>76</v>
      </c>
      <c r="F23" s="132">
        <v>10</v>
      </c>
      <c r="G23" s="32">
        <v>1</v>
      </c>
      <c r="H23" s="132">
        <v>9</v>
      </c>
      <c r="I23" s="32">
        <v>1</v>
      </c>
      <c r="J23" s="132">
        <v>30</v>
      </c>
      <c r="K23" s="132">
        <v>60</v>
      </c>
      <c r="L23" s="132">
        <v>12</v>
      </c>
      <c r="M23" s="32">
        <v>2</v>
      </c>
      <c r="N23" s="69">
        <v>2</v>
      </c>
      <c r="O23" s="133" t="s">
        <v>23</v>
      </c>
      <c r="P23" s="132">
        <v>2</v>
      </c>
      <c r="Q23" s="106">
        <f t="shared" si="13"/>
        <v>43</v>
      </c>
      <c r="R23" s="132">
        <v>3</v>
      </c>
      <c r="S23" s="132">
        <v>40</v>
      </c>
      <c r="V23" s="448" t="s">
        <v>181</v>
      </c>
      <c r="W23" s="449"/>
      <c r="X23" s="106">
        <f t="shared" si="4"/>
        <v>2</v>
      </c>
      <c r="Y23" s="106">
        <v>2</v>
      </c>
      <c r="Z23" s="35" t="s">
        <v>23</v>
      </c>
      <c r="AA23" s="106">
        <v>23</v>
      </c>
      <c r="AB23" s="106">
        <f t="shared" si="5"/>
        <v>825</v>
      </c>
      <c r="AC23" s="106">
        <f t="shared" si="6"/>
        <v>422</v>
      </c>
      <c r="AD23" s="106">
        <f t="shared" si="6"/>
        <v>403</v>
      </c>
      <c r="AE23" s="106">
        <f t="shared" si="7"/>
        <v>261</v>
      </c>
      <c r="AF23" s="106">
        <v>143</v>
      </c>
      <c r="AG23" s="106">
        <v>118</v>
      </c>
      <c r="AH23" s="106">
        <f t="shared" si="8"/>
        <v>287</v>
      </c>
      <c r="AI23" s="106">
        <v>133</v>
      </c>
      <c r="AJ23" s="106">
        <v>154</v>
      </c>
      <c r="AK23" s="106">
        <f t="shared" si="9"/>
        <v>277</v>
      </c>
      <c r="AL23" s="106">
        <v>146</v>
      </c>
      <c r="AM23" s="106">
        <v>131</v>
      </c>
    </row>
    <row r="24" spans="1:39" ht="21" customHeight="1">
      <c r="A24" s="448" t="s">
        <v>183</v>
      </c>
      <c r="B24" s="449"/>
      <c r="C24" s="134">
        <f t="shared" si="10"/>
        <v>114</v>
      </c>
      <c r="D24" s="106">
        <f t="shared" si="11"/>
        <v>40</v>
      </c>
      <c r="E24" s="106">
        <f t="shared" si="12"/>
        <v>74</v>
      </c>
      <c r="F24" s="132">
        <v>9</v>
      </c>
      <c r="G24" s="32">
        <v>2</v>
      </c>
      <c r="H24" s="132">
        <v>7</v>
      </c>
      <c r="I24" s="32">
        <v>5</v>
      </c>
      <c r="J24" s="132">
        <v>24</v>
      </c>
      <c r="K24" s="132">
        <v>50</v>
      </c>
      <c r="L24" s="132">
        <v>13</v>
      </c>
      <c r="M24" s="135" t="s">
        <v>23</v>
      </c>
      <c r="N24" s="132">
        <v>4</v>
      </c>
      <c r="O24" s="132">
        <v>2</v>
      </c>
      <c r="P24" s="69">
        <v>1</v>
      </c>
      <c r="Q24" s="106">
        <f t="shared" si="13"/>
        <v>46</v>
      </c>
      <c r="R24" s="132">
        <v>12</v>
      </c>
      <c r="S24" s="132">
        <v>34</v>
      </c>
      <c r="V24" s="448" t="s">
        <v>180</v>
      </c>
      <c r="W24" s="449"/>
      <c r="X24" s="106">
        <f t="shared" si="4"/>
        <v>5</v>
      </c>
      <c r="Y24" s="106">
        <v>5</v>
      </c>
      <c r="Z24" s="35" t="s">
        <v>23</v>
      </c>
      <c r="AA24" s="106">
        <v>72</v>
      </c>
      <c r="AB24" s="106">
        <f t="shared" si="5"/>
        <v>2549</v>
      </c>
      <c r="AC24" s="106">
        <f t="shared" si="6"/>
        <v>1307</v>
      </c>
      <c r="AD24" s="106">
        <f t="shared" si="6"/>
        <v>1242</v>
      </c>
      <c r="AE24" s="106">
        <f t="shared" si="7"/>
        <v>841</v>
      </c>
      <c r="AF24" s="106">
        <v>425</v>
      </c>
      <c r="AG24" s="106">
        <v>416</v>
      </c>
      <c r="AH24" s="106">
        <f t="shared" si="8"/>
        <v>831</v>
      </c>
      <c r="AI24" s="106">
        <v>438</v>
      </c>
      <c r="AJ24" s="106">
        <v>393</v>
      </c>
      <c r="AK24" s="106">
        <f t="shared" si="9"/>
        <v>877</v>
      </c>
      <c r="AL24" s="106">
        <v>444</v>
      </c>
      <c r="AM24" s="106">
        <v>433</v>
      </c>
    </row>
    <row r="25" spans="1:39" ht="21" customHeight="1">
      <c r="A25" s="448" t="s">
        <v>182</v>
      </c>
      <c r="B25" s="449"/>
      <c r="C25" s="134">
        <f t="shared" si="10"/>
        <v>275</v>
      </c>
      <c r="D25" s="106">
        <f t="shared" si="11"/>
        <v>87</v>
      </c>
      <c r="E25" s="106">
        <f t="shared" si="12"/>
        <v>188</v>
      </c>
      <c r="F25" s="132">
        <v>13</v>
      </c>
      <c r="G25" s="32">
        <v>5</v>
      </c>
      <c r="H25" s="132">
        <v>12</v>
      </c>
      <c r="I25" s="32">
        <v>6</v>
      </c>
      <c r="J25" s="132">
        <v>57</v>
      </c>
      <c r="K25" s="132">
        <v>139</v>
      </c>
      <c r="L25" s="132">
        <v>20</v>
      </c>
      <c r="M25" s="132">
        <v>5</v>
      </c>
      <c r="N25" s="132">
        <v>18</v>
      </c>
      <c r="O25" s="133">
        <v>1</v>
      </c>
      <c r="P25" s="133">
        <v>1</v>
      </c>
      <c r="Q25" s="106">
        <f t="shared" si="13"/>
        <v>78</v>
      </c>
      <c r="R25" s="132">
        <v>1</v>
      </c>
      <c r="S25" s="132">
        <v>77</v>
      </c>
      <c r="V25" s="131"/>
      <c r="W25" s="130"/>
      <c r="X25" s="112"/>
      <c r="Y25" s="129"/>
      <c r="Z25" s="129"/>
      <c r="AA25" s="129"/>
      <c r="AB25" s="112"/>
      <c r="AC25" s="112"/>
      <c r="AD25" s="112"/>
      <c r="AE25" s="112"/>
      <c r="AF25" s="129"/>
      <c r="AG25" s="129"/>
      <c r="AH25" s="112"/>
      <c r="AI25" s="129"/>
      <c r="AJ25" s="129"/>
      <c r="AK25" s="112"/>
      <c r="AL25" s="129"/>
      <c r="AM25" s="129"/>
    </row>
    <row r="26" spans="1:39" ht="21" customHeight="1">
      <c r="A26" s="448" t="s">
        <v>181</v>
      </c>
      <c r="B26" s="449"/>
      <c r="C26" s="134">
        <f t="shared" si="10"/>
        <v>97</v>
      </c>
      <c r="D26" s="106">
        <f t="shared" si="11"/>
        <v>31</v>
      </c>
      <c r="E26" s="106">
        <f t="shared" si="12"/>
        <v>66</v>
      </c>
      <c r="F26" s="132">
        <v>8</v>
      </c>
      <c r="G26" s="32" t="s">
        <v>23</v>
      </c>
      <c r="H26" s="132">
        <v>4</v>
      </c>
      <c r="I26" s="32">
        <v>4</v>
      </c>
      <c r="J26" s="132">
        <v>19</v>
      </c>
      <c r="K26" s="132">
        <v>53</v>
      </c>
      <c r="L26" s="132">
        <v>9</v>
      </c>
      <c r="M26" s="135" t="s">
        <v>23</v>
      </c>
      <c r="N26" s="133" t="s">
        <v>23</v>
      </c>
      <c r="O26" s="133" t="s">
        <v>23</v>
      </c>
      <c r="P26" s="135" t="s">
        <v>23</v>
      </c>
      <c r="Q26" s="106">
        <f t="shared" si="13"/>
        <v>20</v>
      </c>
      <c r="R26" s="132">
        <v>5</v>
      </c>
      <c r="S26" s="132">
        <v>15</v>
      </c>
      <c r="V26" s="448" t="s">
        <v>179</v>
      </c>
      <c r="W26" s="449"/>
      <c r="X26" s="106">
        <f aca="true" t="shared" si="14" ref="X26:AM26">SUM(X27)</f>
        <v>2</v>
      </c>
      <c r="Y26" s="106">
        <f t="shared" si="14"/>
        <v>1</v>
      </c>
      <c r="Z26" s="106">
        <f t="shared" si="14"/>
        <v>1</v>
      </c>
      <c r="AA26" s="106">
        <f t="shared" si="14"/>
        <v>12</v>
      </c>
      <c r="AB26" s="106">
        <f t="shared" si="14"/>
        <v>341</v>
      </c>
      <c r="AC26" s="106">
        <f t="shared" si="14"/>
        <v>182</v>
      </c>
      <c r="AD26" s="106">
        <f t="shared" si="14"/>
        <v>159</v>
      </c>
      <c r="AE26" s="106">
        <f t="shared" si="14"/>
        <v>107</v>
      </c>
      <c r="AF26" s="106">
        <f t="shared" si="14"/>
        <v>56</v>
      </c>
      <c r="AG26" s="106">
        <f t="shared" si="14"/>
        <v>51</v>
      </c>
      <c r="AH26" s="106">
        <f t="shared" si="14"/>
        <v>130</v>
      </c>
      <c r="AI26" s="106">
        <f t="shared" si="14"/>
        <v>71</v>
      </c>
      <c r="AJ26" s="106">
        <f t="shared" si="14"/>
        <v>59</v>
      </c>
      <c r="AK26" s="106">
        <f t="shared" si="14"/>
        <v>104</v>
      </c>
      <c r="AL26" s="106">
        <f t="shared" si="14"/>
        <v>55</v>
      </c>
      <c r="AM26" s="106">
        <f t="shared" si="14"/>
        <v>49</v>
      </c>
    </row>
    <row r="27" spans="1:39" ht="21" customHeight="1">
      <c r="A27" s="448" t="s">
        <v>180</v>
      </c>
      <c r="B27" s="449"/>
      <c r="C27" s="134">
        <f t="shared" si="10"/>
        <v>209</v>
      </c>
      <c r="D27" s="106">
        <f t="shared" si="11"/>
        <v>73</v>
      </c>
      <c r="E27" s="106">
        <f t="shared" si="12"/>
        <v>136</v>
      </c>
      <c r="F27" s="132">
        <v>8</v>
      </c>
      <c r="G27" s="32">
        <v>1</v>
      </c>
      <c r="H27" s="132">
        <v>6</v>
      </c>
      <c r="I27" s="32">
        <v>3</v>
      </c>
      <c r="J27" s="132">
        <v>59</v>
      </c>
      <c r="K27" s="132">
        <v>119</v>
      </c>
      <c r="L27" s="132">
        <v>9</v>
      </c>
      <c r="M27" s="133" t="s">
        <v>23</v>
      </c>
      <c r="N27" s="132">
        <v>4</v>
      </c>
      <c r="O27" s="133" t="s">
        <v>23</v>
      </c>
      <c r="P27" s="69">
        <v>1</v>
      </c>
      <c r="Q27" s="106">
        <f t="shared" si="13"/>
        <v>74</v>
      </c>
      <c r="R27" s="132">
        <v>4</v>
      </c>
      <c r="S27" s="132">
        <v>70</v>
      </c>
      <c r="V27" s="124"/>
      <c r="W27" s="54" t="s">
        <v>178</v>
      </c>
      <c r="X27" s="111">
        <f>SUM(Y27:Z27)</f>
        <v>2</v>
      </c>
      <c r="Y27" s="110">
        <v>1</v>
      </c>
      <c r="Z27" s="110">
        <v>1</v>
      </c>
      <c r="AA27" s="110">
        <v>12</v>
      </c>
      <c r="AB27" s="111">
        <f>SUM(AC27:AD27)</f>
        <v>341</v>
      </c>
      <c r="AC27" s="111">
        <f>SUM(AF27,AI27,AL27)</f>
        <v>182</v>
      </c>
      <c r="AD27" s="111">
        <f>SUM(AG27,AJ27,AM27)</f>
        <v>159</v>
      </c>
      <c r="AE27" s="111">
        <f>SUM(AF27:AG27)</f>
        <v>107</v>
      </c>
      <c r="AF27" s="110">
        <v>56</v>
      </c>
      <c r="AG27" s="110">
        <v>51</v>
      </c>
      <c r="AH27" s="111">
        <f>SUM(AI27:AJ27)</f>
        <v>130</v>
      </c>
      <c r="AI27" s="110">
        <v>71</v>
      </c>
      <c r="AJ27" s="110">
        <v>59</v>
      </c>
      <c r="AK27" s="111">
        <f>SUM(AL27:AM27)</f>
        <v>104</v>
      </c>
      <c r="AL27" s="110">
        <v>55</v>
      </c>
      <c r="AM27" s="110">
        <v>49</v>
      </c>
    </row>
    <row r="28" spans="1:39" ht="21" customHeight="1">
      <c r="A28" s="466"/>
      <c r="B28" s="467"/>
      <c r="C28" s="71"/>
      <c r="D28" s="71"/>
      <c r="E28" s="71"/>
      <c r="F28" s="71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12"/>
      <c r="R28" s="129"/>
      <c r="S28" s="129"/>
      <c r="V28" s="124"/>
      <c r="W28" s="54"/>
      <c r="X28" s="107"/>
      <c r="Y28" s="122"/>
      <c r="Z28" s="122"/>
      <c r="AA28" s="122"/>
      <c r="AB28" s="107"/>
      <c r="AC28" s="107"/>
      <c r="AD28" s="107"/>
      <c r="AE28" s="107"/>
      <c r="AF28" s="122"/>
      <c r="AG28" s="122"/>
      <c r="AH28" s="107"/>
      <c r="AI28" s="122"/>
      <c r="AJ28" s="122"/>
      <c r="AK28" s="107"/>
      <c r="AL28" s="122"/>
      <c r="AM28" s="122"/>
    </row>
    <row r="29" spans="1:39" ht="21" customHeight="1">
      <c r="A29" s="448" t="s">
        <v>179</v>
      </c>
      <c r="B29" s="449"/>
      <c r="C29" s="106">
        <f aca="true" t="shared" si="15" ref="C29:H29">SUM(C30)</f>
        <v>45</v>
      </c>
      <c r="D29" s="106">
        <f t="shared" si="15"/>
        <v>15</v>
      </c>
      <c r="E29" s="106">
        <f t="shared" si="15"/>
        <v>30</v>
      </c>
      <c r="F29" s="106">
        <f t="shared" si="15"/>
        <v>2</v>
      </c>
      <c r="G29" s="106">
        <f t="shared" si="15"/>
        <v>1</v>
      </c>
      <c r="H29" s="106">
        <f t="shared" si="15"/>
        <v>3</v>
      </c>
      <c r="I29" s="32" t="s">
        <v>23</v>
      </c>
      <c r="J29" s="106">
        <f>SUM(J30)</f>
        <v>10</v>
      </c>
      <c r="K29" s="106">
        <f>SUM(K30)</f>
        <v>24</v>
      </c>
      <c r="L29" s="106">
        <f>SUM(L30)</f>
        <v>3</v>
      </c>
      <c r="M29" s="32" t="s">
        <v>23</v>
      </c>
      <c r="N29" s="106">
        <f>SUM(N30)</f>
        <v>2</v>
      </c>
      <c r="O29" s="32" t="s">
        <v>23</v>
      </c>
      <c r="P29" s="106">
        <f>SUM(P30)</f>
        <v>1</v>
      </c>
      <c r="Q29" s="106">
        <f>SUM(Q30)</f>
        <v>8</v>
      </c>
      <c r="R29" s="32" t="s">
        <v>23</v>
      </c>
      <c r="S29" s="106">
        <f>SUM(S30)</f>
        <v>8</v>
      </c>
      <c r="V29" s="448" t="s">
        <v>177</v>
      </c>
      <c r="W29" s="449"/>
      <c r="X29" s="106">
        <f>SUM(X30:X33)</f>
        <v>4</v>
      </c>
      <c r="Y29" s="106">
        <f>SUM(Y30:Y33)</f>
        <v>4</v>
      </c>
      <c r="Z29" s="35" t="s">
        <v>23</v>
      </c>
      <c r="AA29" s="106">
        <f aca="true" t="shared" si="16" ref="AA29:AM29">SUM(AA30:AA33)</f>
        <v>51</v>
      </c>
      <c r="AB29" s="106">
        <f t="shared" si="16"/>
        <v>1705</v>
      </c>
      <c r="AC29" s="106">
        <f t="shared" si="16"/>
        <v>859</v>
      </c>
      <c r="AD29" s="106">
        <f t="shared" si="16"/>
        <v>846</v>
      </c>
      <c r="AE29" s="106">
        <f t="shared" si="16"/>
        <v>540</v>
      </c>
      <c r="AF29" s="106">
        <f t="shared" si="16"/>
        <v>293</v>
      </c>
      <c r="AG29" s="106">
        <f t="shared" si="16"/>
        <v>247</v>
      </c>
      <c r="AH29" s="106">
        <f t="shared" si="16"/>
        <v>550</v>
      </c>
      <c r="AI29" s="106">
        <f t="shared" si="16"/>
        <v>275</v>
      </c>
      <c r="AJ29" s="106">
        <f t="shared" si="16"/>
        <v>275</v>
      </c>
      <c r="AK29" s="106">
        <f t="shared" si="16"/>
        <v>615</v>
      </c>
      <c r="AL29" s="106">
        <f t="shared" si="16"/>
        <v>291</v>
      </c>
      <c r="AM29" s="106">
        <f t="shared" si="16"/>
        <v>324</v>
      </c>
    </row>
    <row r="30" spans="1:39" ht="21" customHeight="1">
      <c r="A30" s="124"/>
      <c r="B30" s="54" t="s">
        <v>178</v>
      </c>
      <c r="C30" s="126">
        <f>SUM(D30:E30)</f>
        <v>45</v>
      </c>
      <c r="D30" s="111">
        <f>SUM(F30,H30,J30,M30)</f>
        <v>15</v>
      </c>
      <c r="E30" s="111">
        <f>SUM(G30,I30,K30,L30,N30)</f>
        <v>30</v>
      </c>
      <c r="F30" s="123">
        <v>2</v>
      </c>
      <c r="G30" s="34">
        <v>1</v>
      </c>
      <c r="H30" s="123">
        <v>3</v>
      </c>
      <c r="I30" s="125" t="s">
        <v>23</v>
      </c>
      <c r="J30" s="123">
        <v>10</v>
      </c>
      <c r="K30" s="123">
        <v>24</v>
      </c>
      <c r="L30" s="123">
        <v>3</v>
      </c>
      <c r="M30" s="125" t="s">
        <v>23</v>
      </c>
      <c r="N30" s="123">
        <v>2</v>
      </c>
      <c r="O30" s="125" t="s">
        <v>23</v>
      </c>
      <c r="P30" s="125">
        <v>1</v>
      </c>
      <c r="Q30" s="111">
        <f>SUM(R30:S30)</f>
        <v>8</v>
      </c>
      <c r="R30" s="125" t="s">
        <v>23</v>
      </c>
      <c r="S30" s="123">
        <v>8</v>
      </c>
      <c r="V30" s="124"/>
      <c r="W30" s="54" t="s">
        <v>176</v>
      </c>
      <c r="X30" s="111">
        <f>SUM(Y30:Z30)</f>
        <v>1</v>
      </c>
      <c r="Y30" s="110">
        <v>1</v>
      </c>
      <c r="Z30" s="33" t="s">
        <v>23</v>
      </c>
      <c r="AA30" s="110">
        <v>16</v>
      </c>
      <c r="AB30" s="111">
        <f>SUM(AC30:AD30)</f>
        <v>525</v>
      </c>
      <c r="AC30" s="111">
        <f aca="true" t="shared" si="17" ref="AC30:AD33">SUM(AF30,AI30,AL30)</f>
        <v>252</v>
      </c>
      <c r="AD30" s="111">
        <f t="shared" si="17"/>
        <v>273</v>
      </c>
      <c r="AE30" s="111">
        <f>SUM(AF30:AG30)</f>
        <v>175</v>
      </c>
      <c r="AF30" s="110">
        <v>94</v>
      </c>
      <c r="AG30" s="110">
        <v>81</v>
      </c>
      <c r="AH30" s="111">
        <f>SUM(AI30:AJ30)</f>
        <v>161</v>
      </c>
      <c r="AI30" s="110">
        <v>69</v>
      </c>
      <c r="AJ30" s="110">
        <v>92</v>
      </c>
      <c r="AK30" s="111">
        <f>SUM(AL30:AM30)</f>
        <v>189</v>
      </c>
      <c r="AL30" s="110">
        <v>89</v>
      </c>
      <c r="AM30" s="110">
        <v>100</v>
      </c>
    </row>
    <row r="31" spans="1:39" ht="21" customHeight="1">
      <c r="A31" s="124"/>
      <c r="B31" s="128"/>
      <c r="C31" s="123"/>
      <c r="D31" s="123"/>
      <c r="E31" s="123"/>
      <c r="F31" s="123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07"/>
      <c r="R31" s="122"/>
      <c r="S31" s="122"/>
      <c r="V31" s="124"/>
      <c r="W31" s="54" t="s">
        <v>175</v>
      </c>
      <c r="X31" s="111">
        <f>SUM(Y31:Z31)</f>
        <v>1</v>
      </c>
      <c r="Y31" s="110">
        <v>1</v>
      </c>
      <c r="Z31" s="33" t="s">
        <v>23</v>
      </c>
      <c r="AA31" s="110">
        <v>15</v>
      </c>
      <c r="AB31" s="111">
        <f>SUM(AC31:AD31)</f>
        <v>501</v>
      </c>
      <c r="AC31" s="111">
        <f t="shared" si="17"/>
        <v>260</v>
      </c>
      <c r="AD31" s="111">
        <f t="shared" si="17"/>
        <v>241</v>
      </c>
      <c r="AE31" s="111">
        <f>SUM(AF31:AG31)</f>
        <v>144</v>
      </c>
      <c r="AF31" s="110">
        <v>78</v>
      </c>
      <c r="AG31" s="110">
        <v>66</v>
      </c>
      <c r="AH31" s="111">
        <f>SUM(AI31:AJ31)</f>
        <v>178</v>
      </c>
      <c r="AI31" s="110">
        <v>100</v>
      </c>
      <c r="AJ31" s="110">
        <v>78</v>
      </c>
      <c r="AK31" s="111">
        <f>SUM(AL31:AM31)</f>
        <v>179</v>
      </c>
      <c r="AL31" s="110">
        <v>82</v>
      </c>
      <c r="AM31" s="110">
        <v>97</v>
      </c>
    </row>
    <row r="32" spans="1:39" ht="21" customHeight="1">
      <c r="A32" s="448" t="s">
        <v>177</v>
      </c>
      <c r="B32" s="449"/>
      <c r="C32" s="106">
        <f>SUM(C33:C36)</f>
        <v>182</v>
      </c>
      <c r="D32" s="106">
        <f>SUM(D33:D36)</f>
        <v>61</v>
      </c>
      <c r="E32" s="106">
        <f>SUM(E33:E36)</f>
        <v>121</v>
      </c>
      <c r="F32" s="106">
        <f>SUM(F33:F36)</f>
        <v>11</v>
      </c>
      <c r="G32" s="32" t="s">
        <v>23</v>
      </c>
      <c r="H32" s="106">
        <f aca="true" t="shared" si="18" ref="H32:N32">SUM(H33:H36)</f>
        <v>8</v>
      </c>
      <c r="I32" s="106">
        <f t="shared" si="18"/>
        <v>3</v>
      </c>
      <c r="J32" s="106">
        <f t="shared" si="18"/>
        <v>39</v>
      </c>
      <c r="K32" s="106">
        <f t="shared" si="18"/>
        <v>103</v>
      </c>
      <c r="L32" s="106">
        <f t="shared" si="18"/>
        <v>11</v>
      </c>
      <c r="M32" s="106">
        <f t="shared" si="18"/>
        <v>3</v>
      </c>
      <c r="N32" s="106">
        <f t="shared" si="18"/>
        <v>4</v>
      </c>
      <c r="O32" s="32" t="s">
        <v>23</v>
      </c>
      <c r="P32" s="106">
        <f>SUM(P33:P36)</f>
        <v>2</v>
      </c>
      <c r="Q32" s="106">
        <f>SUM(Q33:Q36)</f>
        <v>53</v>
      </c>
      <c r="R32" s="106">
        <f>SUM(R33:R36)</f>
        <v>1</v>
      </c>
      <c r="S32" s="106">
        <f>SUM(S33:S36)</f>
        <v>52</v>
      </c>
      <c r="V32" s="124"/>
      <c r="W32" s="54" t="s">
        <v>174</v>
      </c>
      <c r="X32" s="111">
        <f>SUM(Y32:Z32)</f>
        <v>1</v>
      </c>
      <c r="Y32" s="110">
        <v>1</v>
      </c>
      <c r="Z32" s="33" t="s">
        <v>23</v>
      </c>
      <c r="AA32" s="110">
        <v>14</v>
      </c>
      <c r="AB32" s="111">
        <f>SUM(AC32:AD32)</f>
        <v>504</v>
      </c>
      <c r="AC32" s="111">
        <f t="shared" si="17"/>
        <v>248</v>
      </c>
      <c r="AD32" s="111">
        <f t="shared" si="17"/>
        <v>256</v>
      </c>
      <c r="AE32" s="111">
        <f>SUM(AF32:AG32)</f>
        <v>160</v>
      </c>
      <c r="AF32" s="110">
        <v>85</v>
      </c>
      <c r="AG32" s="110">
        <v>75</v>
      </c>
      <c r="AH32" s="111">
        <f>SUM(AI32:AJ32)</f>
        <v>160</v>
      </c>
      <c r="AI32" s="110">
        <v>79</v>
      </c>
      <c r="AJ32" s="110">
        <v>81</v>
      </c>
      <c r="AK32" s="111">
        <f>SUM(AL32:AM32)</f>
        <v>184</v>
      </c>
      <c r="AL32" s="110">
        <v>84</v>
      </c>
      <c r="AM32" s="110">
        <v>100</v>
      </c>
    </row>
    <row r="33" spans="1:39" ht="21" customHeight="1">
      <c r="A33" s="124"/>
      <c r="B33" s="54" t="s">
        <v>176</v>
      </c>
      <c r="C33" s="126">
        <f>SUM(D33:E33)</f>
        <v>49</v>
      </c>
      <c r="D33" s="111">
        <f>SUM(F33,H33,J33,M33)</f>
        <v>15</v>
      </c>
      <c r="E33" s="111">
        <f>SUM(G33,I33,K33,L33,N33)</f>
        <v>34</v>
      </c>
      <c r="F33" s="123">
        <v>2</v>
      </c>
      <c r="G33" s="125" t="s">
        <v>23</v>
      </c>
      <c r="H33" s="123">
        <v>2</v>
      </c>
      <c r="I33" s="125" t="s">
        <v>23</v>
      </c>
      <c r="J33" s="123">
        <v>9</v>
      </c>
      <c r="K33" s="123">
        <v>31</v>
      </c>
      <c r="L33" s="123">
        <v>2</v>
      </c>
      <c r="M33" s="123">
        <v>2</v>
      </c>
      <c r="N33" s="125">
        <v>1</v>
      </c>
      <c r="O33" s="125" t="s">
        <v>23</v>
      </c>
      <c r="P33" s="127">
        <v>1</v>
      </c>
      <c r="Q33" s="111">
        <f>SUM(R33:S33)</f>
        <v>14</v>
      </c>
      <c r="R33" s="123">
        <v>1</v>
      </c>
      <c r="S33" s="123">
        <v>13</v>
      </c>
      <c r="V33" s="124"/>
      <c r="W33" s="54" t="s">
        <v>173</v>
      </c>
      <c r="X33" s="111">
        <f>SUM(Y33:Z33)</f>
        <v>1</v>
      </c>
      <c r="Y33" s="110">
        <v>1</v>
      </c>
      <c r="Z33" s="33" t="s">
        <v>23</v>
      </c>
      <c r="AA33" s="110">
        <v>6</v>
      </c>
      <c r="AB33" s="111">
        <f>SUM(AC33:AD33)</f>
        <v>175</v>
      </c>
      <c r="AC33" s="111">
        <f t="shared" si="17"/>
        <v>99</v>
      </c>
      <c r="AD33" s="111">
        <f t="shared" si="17"/>
        <v>76</v>
      </c>
      <c r="AE33" s="111">
        <f>SUM(AF33:AG33)</f>
        <v>61</v>
      </c>
      <c r="AF33" s="110">
        <v>36</v>
      </c>
      <c r="AG33" s="110">
        <v>25</v>
      </c>
      <c r="AH33" s="111">
        <f>SUM(AI33:AJ33)</f>
        <v>51</v>
      </c>
      <c r="AI33" s="110">
        <v>27</v>
      </c>
      <c r="AJ33" s="110">
        <v>24</v>
      </c>
      <c r="AK33" s="111">
        <f>SUM(AL33:AM33)</f>
        <v>63</v>
      </c>
      <c r="AL33" s="110">
        <v>36</v>
      </c>
      <c r="AM33" s="110">
        <v>27</v>
      </c>
    </row>
    <row r="34" spans="1:39" ht="21" customHeight="1">
      <c r="A34" s="124"/>
      <c r="B34" s="54" t="s">
        <v>175</v>
      </c>
      <c r="C34" s="126">
        <f>SUM(D34:E34)</f>
        <v>49</v>
      </c>
      <c r="D34" s="111">
        <f>SUM(F34,H34,J34,M34)</f>
        <v>17</v>
      </c>
      <c r="E34" s="111">
        <f>SUM(G34,I34,K34,L34,N34)</f>
        <v>32</v>
      </c>
      <c r="F34" s="123">
        <v>3</v>
      </c>
      <c r="G34" s="125" t="s">
        <v>23</v>
      </c>
      <c r="H34" s="123">
        <v>2</v>
      </c>
      <c r="I34" s="34">
        <v>1</v>
      </c>
      <c r="J34" s="123">
        <v>11</v>
      </c>
      <c r="K34" s="123">
        <v>28</v>
      </c>
      <c r="L34" s="123">
        <v>3</v>
      </c>
      <c r="M34" s="123">
        <v>1</v>
      </c>
      <c r="N34" s="125" t="s">
        <v>23</v>
      </c>
      <c r="O34" s="125" t="s">
        <v>23</v>
      </c>
      <c r="P34" s="125" t="s">
        <v>23</v>
      </c>
      <c r="Q34" s="111">
        <f>SUM(R34:S34)</f>
        <v>17</v>
      </c>
      <c r="R34" s="125" t="s">
        <v>23</v>
      </c>
      <c r="S34" s="123">
        <v>17</v>
      </c>
      <c r="V34" s="124"/>
      <c r="W34" s="54"/>
      <c r="X34" s="107"/>
      <c r="Y34" s="122"/>
      <c r="Z34" s="122"/>
      <c r="AA34" s="122"/>
      <c r="AB34" s="107"/>
      <c r="AC34" s="107"/>
      <c r="AD34" s="107"/>
      <c r="AE34" s="107"/>
      <c r="AF34" s="122"/>
      <c r="AG34" s="122"/>
      <c r="AH34" s="107"/>
      <c r="AI34" s="122"/>
      <c r="AJ34" s="122"/>
      <c r="AK34" s="107"/>
      <c r="AL34" s="122"/>
      <c r="AM34" s="122"/>
    </row>
    <row r="35" spans="1:39" ht="21" customHeight="1">
      <c r="A35" s="124"/>
      <c r="B35" s="54" t="s">
        <v>174</v>
      </c>
      <c r="C35" s="126">
        <f>SUM(D35:E35)</f>
        <v>51</v>
      </c>
      <c r="D35" s="111">
        <f>SUM(F35,H35,J35,M35)</f>
        <v>16</v>
      </c>
      <c r="E35" s="111">
        <f>SUM(G35,I35,K35,L35,N35)</f>
        <v>35</v>
      </c>
      <c r="F35" s="123">
        <v>3</v>
      </c>
      <c r="G35" s="125" t="s">
        <v>23</v>
      </c>
      <c r="H35" s="123">
        <v>2</v>
      </c>
      <c r="I35" s="34">
        <v>1</v>
      </c>
      <c r="J35" s="123">
        <v>11</v>
      </c>
      <c r="K35" s="123">
        <v>28</v>
      </c>
      <c r="L35" s="123">
        <v>3</v>
      </c>
      <c r="M35" s="125" t="s">
        <v>23</v>
      </c>
      <c r="N35" s="127">
        <v>3</v>
      </c>
      <c r="O35" s="125" t="s">
        <v>23</v>
      </c>
      <c r="P35" s="125">
        <v>1</v>
      </c>
      <c r="Q35" s="111">
        <f>SUM(R35:S35)</f>
        <v>7</v>
      </c>
      <c r="R35" s="125" t="s">
        <v>23</v>
      </c>
      <c r="S35" s="123">
        <v>7</v>
      </c>
      <c r="V35" s="448" t="s">
        <v>172</v>
      </c>
      <c r="W35" s="449"/>
      <c r="X35" s="106">
        <f>SUM(X36:X43)</f>
        <v>10</v>
      </c>
      <c r="Y35" s="106">
        <f>SUM(Y36:Y43)</f>
        <v>10</v>
      </c>
      <c r="Z35" s="35" t="s">
        <v>23</v>
      </c>
      <c r="AA35" s="106">
        <f aca="true" t="shared" si="19" ref="AA35:AM35">SUM(AA36:AA43)</f>
        <v>96</v>
      </c>
      <c r="AB35" s="106">
        <f t="shared" si="19"/>
        <v>3063</v>
      </c>
      <c r="AC35" s="106">
        <f t="shared" si="19"/>
        <v>1571</v>
      </c>
      <c r="AD35" s="106">
        <f t="shared" si="19"/>
        <v>1492</v>
      </c>
      <c r="AE35" s="106">
        <f t="shared" si="19"/>
        <v>998</v>
      </c>
      <c r="AF35" s="106">
        <f t="shared" si="19"/>
        <v>503</v>
      </c>
      <c r="AG35" s="106">
        <f t="shared" si="19"/>
        <v>495</v>
      </c>
      <c r="AH35" s="106">
        <f t="shared" si="19"/>
        <v>1026</v>
      </c>
      <c r="AI35" s="106">
        <f t="shared" si="19"/>
        <v>561</v>
      </c>
      <c r="AJ35" s="106">
        <f t="shared" si="19"/>
        <v>465</v>
      </c>
      <c r="AK35" s="106">
        <f t="shared" si="19"/>
        <v>1039</v>
      </c>
      <c r="AL35" s="106">
        <f t="shared" si="19"/>
        <v>507</v>
      </c>
      <c r="AM35" s="106">
        <f t="shared" si="19"/>
        <v>532</v>
      </c>
    </row>
    <row r="36" spans="1:39" ht="21" customHeight="1">
      <c r="A36" s="124"/>
      <c r="B36" s="54" t="s">
        <v>173</v>
      </c>
      <c r="C36" s="126">
        <f>SUM(D36:E36)</f>
        <v>33</v>
      </c>
      <c r="D36" s="111">
        <f>SUM(F36,H36,J36,M36)</f>
        <v>13</v>
      </c>
      <c r="E36" s="111">
        <f>SUM(G36,I36,K36,L36,N36)</f>
        <v>20</v>
      </c>
      <c r="F36" s="123">
        <v>3</v>
      </c>
      <c r="G36" s="125" t="s">
        <v>23</v>
      </c>
      <c r="H36" s="123">
        <v>2</v>
      </c>
      <c r="I36" s="34">
        <v>1</v>
      </c>
      <c r="J36" s="123">
        <v>8</v>
      </c>
      <c r="K36" s="123">
        <v>16</v>
      </c>
      <c r="L36" s="123">
        <v>3</v>
      </c>
      <c r="M36" s="125" t="s">
        <v>23</v>
      </c>
      <c r="N36" s="125" t="s">
        <v>23</v>
      </c>
      <c r="O36" s="125" t="s">
        <v>23</v>
      </c>
      <c r="P36" s="125" t="s">
        <v>23</v>
      </c>
      <c r="Q36" s="111">
        <f>SUM(R36:S36)</f>
        <v>15</v>
      </c>
      <c r="R36" s="125" t="s">
        <v>23</v>
      </c>
      <c r="S36" s="123">
        <v>15</v>
      </c>
      <c r="V36" s="124"/>
      <c r="W36" s="54" t="s">
        <v>171</v>
      </c>
      <c r="X36" s="111">
        <f aca="true" t="shared" si="20" ref="X36:X43">SUM(Y36:Z36)</f>
        <v>1</v>
      </c>
      <c r="Y36" s="110">
        <v>1</v>
      </c>
      <c r="Z36" s="33" t="s">
        <v>23</v>
      </c>
      <c r="AA36" s="110">
        <v>14</v>
      </c>
      <c r="AB36" s="111">
        <f aca="true" t="shared" si="21" ref="AB36:AB43">SUM(AC36:AD36)</f>
        <v>449</v>
      </c>
      <c r="AC36" s="111">
        <f aca="true" t="shared" si="22" ref="AC36:AD43">SUM(AF36,AI36,AL36)</f>
        <v>221</v>
      </c>
      <c r="AD36" s="111">
        <f t="shared" si="22"/>
        <v>228</v>
      </c>
      <c r="AE36" s="111">
        <f aca="true" t="shared" si="23" ref="AE36:AE43">SUM(AF36:AG36)</f>
        <v>140</v>
      </c>
      <c r="AF36" s="110">
        <v>65</v>
      </c>
      <c r="AG36" s="110">
        <v>75</v>
      </c>
      <c r="AH36" s="111">
        <f aca="true" t="shared" si="24" ref="AH36:AH43">SUM(AI36:AJ36)</f>
        <v>166</v>
      </c>
      <c r="AI36" s="110">
        <v>93</v>
      </c>
      <c r="AJ36" s="110">
        <v>73</v>
      </c>
      <c r="AK36" s="111">
        <f aca="true" t="shared" si="25" ref="AK36:AK43">SUM(AL36:AM36)</f>
        <v>143</v>
      </c>
      <c r="AL36" s="110">
        <v>63</v>
      </c>
      <c r="AM36" s="110">
        <v>80</v>
      </c>
    </row>
    <row r="37" spans="1:39" ht="21" customHeight="1">
      <c r="A37" s="124"/>
      <c r="B37" s="54"/>
      <c r="C37" s="123"/>
      <c r="D37" s="123"/>
      <c r="E37" s="123"/>
      <c r="F37" s="123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07"/>
      <c r="R37" s="122"/>
      <c r="S37" s="122"/>
      <c r="V37" s="124"/>
      <c r="W37" s="54" t="s">
        <v>170</v>
      </c>
      <c r="X37" s="111">
        <f t="shared" si="20"/>
        <v>2</v>
      </c>
      <c r="Y37" s="110">
        <v>2</v>
      </c>
      <c r="Z37" s="33" t="s">
        <v>23</v>
      </c>
      <c r="AA37" s="110">
        <v>28</v>
      </c>
      <c r="AB37" s="111">
        <f t="shared" si="21"/>
        <v>962</v>
      </c>
      <c r="AC37" s="111">
        <f t="shared" si="22"/>
        <v>494</v>
      </c>
      <c r="AD37" s="111">
        <f t="shared" si="22"/>
        <v>468</v>
      </c>
      <c r="AE37" s="111">
        <f t="shared" si="23"/>
        <v>307</v>
      </c>
      <c r="AF37" s="110">
        <v>146</v>
      </c>
      <c r="AG37" s="110">
        <v>161</v>
      </c>
      <c r="AH37" s="111">
        <f t="shared" si="24"/>
        <v>323</v>
      </c>
      <c r="AI37" s="110">
        <v>191</v>
      </c>
      <c r="AJ37" s="110">
        <v>132</v>
      </c>
      <c r="AK37" s="111">
        <f t="shared" si="25"/>
        <v>332</v>
      </c>
      <c r="AL37" s="110">
        <v>157</v>
      </c>
      <c r="AM37" s="110">
        <v>175</v>
      </c>
    </row>
    <row r="38" spans="1:39" ht="21" customHeight="1">
      <c r="A38" s="448" t="s">
        <v>172</v>
      </c>
      <c r="B38" s="449"/>
      <c r="C38" s="106">
        <f aca="true" t="shared" si="26" ref="C38:S38">SUM(C39:C46)</f>
        <v>278</v>
      </c>
      <c r="D38" s="106">
        <f t="shared" si="26"/>
        <v>105</v>
      </c>
      <c r="E38" s="106">
        <f t="shared" si="26"/>
        <v>173</v>
      </c>
      <c r="F38" s="106">
        <f t="shared" si="26"/>
        <v>10</v>
      </c>
      <c r="G38" s="106">
        <f t="shared" si="26"/>
        <v>3</v>
      </c>
      <c r="H38" s="106">
        <f t="shared" si="26"/>
        <v>10</v>
      </c>
      <c r="I38" s="106">
        <f t="shared" si="26"/>
        <v>6</v>
      </c>
      <c r="J38" s="106">
        <f t="shared" si="26"/>
        <v>83</v>
      </c>
      <c r="K38" s="106">
        <f t="shared" si="26"/>
        <v>137</v>
      </c>
      <c r="L38" s="106">
        <f t="shared" si="26"/>
        <v>17</v>
      </c>
      <c r="M38" s="106">
        <f t="shared" si="26"/>
        <v>2</v>
      </c>
      <c r="N38" s="106">
        <f t="shared" si="26"/>
        <v>10</v>
      </c>
      <c r="O38" s="106">
        <f t="shared" si="26"/>
        <v>4</v>
      </c>
      <c r="P38" s="106">
        <f t="shared" si="26"/>
        <v>4</v>
      </c>
      <c r="Q38" s="106">
        <f t="shared" si="26"/>
        <v>98</v>
      </c>
      <c r="R38" s="106">
        <f t="shared" si="26"/>
        <v>4</v>
      </c>
      <c r="S38" s="106">
        <f t="shared" si="26"/>
        <v>94</v>
      </c>
      <c r="V38" s="124"/>
      <c r="W38" s="54" t="s">
        <v>169</v>
      </c>
      <c r="X38" s="111">
        <f t="shared" si="20"/>
        <v>2</v>
      </c>
      <c r="Y38" s="110">
        <v>2</v>
      </c>
      <c r="Z38" s="33" t="s">
        <v>23</v>
      </c>
      <c r="AA38" s="110">
        <v>38</v>
      </c>
      <c r="AB38" s="111">
        <f t="shared" si="21"/>
        <v>1369</v>
      </c>
      <c r="AC38" s="111">
        <f t="shared" si="22"/>
        <v>719</v>
      </c>
      <c r="AD38" s="111">
        <f t="shared" si="22"/>
        <v>650</v>
      </c>
      <c r="AE38" s="111">
        <f t="shared" si="23"/>
        <v>456</v>
      </c>
      <c r="AF38" s="110">
        <v>242</v>
      </c>
      <c r="AG38" s="110">
        <v>214</v>
      </c>
      <c r="AH38" s="111">
        <f t="shared" si="24"/>
        <v>447</v>
      </c>
      <c r="AI38" s="110">
        <v>232</v>
      </c>
      <c r="AJ38" s="110">
        <v>215</v>
      </c>
      <c r="AK38" s="111">
        <f t="shared" si="25"/>
        <v>466</v>
      </c>
      <c r="AL38" s="110">
        <v>245</v>
      </c>
      <c r="AM38" s="110">
        <v>221</v>
      </c>
    </row>
    <row r="39" spans="1:39" ht="21" customHeight="1">
      <c r="A39" s="124"/>
      <c r="B39" s="54" t="s">
        <v>171</v>
      </c>
      <c r="C39" s="126">
        <f aca="true" t="shared" si="27" ref="C39:C46">SUM(D39:E39)</f>
        <v>45</v>
      </c>
      <c r="D39" s="111">
        <f aca="true" t="shared" si="28" ref="D39:D46">SUM(F39,H39,J39,M39)</f>
        <v>18</v>
      </c>
      <c r="E39" s="111">
        <f aca="true" t="shared" si="29" ref="E39:E46">SUM(G39,I39,K39,L39,N39)</f>
        <v>27</v>
      </c>
      <c r="F39" s="123">
        <v>3</v>
      </c>
      <c r="G39" s="125" t="s">
        <v>23</v>
      </c>
      <c r="H39" s="123">
        <v>2</v>
      </c>
      <c r="I39" s="34">
        <v>1</v>
      </c>
      <c r="J39" s="123">
        <v>13</v>
      </c>
      <c r="K39" s="123">
        <v>20</v>
      </c>
      <c r="L39" s="123">
        <v>3</v>
      </c>
      <c r="M39" s="125" t="s">
        <v>23</v>
      </c>
      <c r="N39" s="125">
        <v>3</v>
      </c>
      <c r="O39" s="125" t="s">
        <v>23</v>
      </c>
      <c r="P39" s="125">
        <v>1</v>
      </c>
      <c r="Q39" s="111">
        <f aca="true" t="shared" si="30" ref="Q39:Q46">SUM(R39:S39)</f>
        <v>20</v>
      </c>
      <c r="R39" s="125" t="s">
        <v>23</v>
      </c>
      <c r="S39" s="123">
        <v>20</v>
      </c>
      <c r="V39" s="124"/>
      <c r="W39" s="54" t="s">
        <v>168</v>
      </c>
      <c r="X39" s="111">
        <f t="shared" si="20"/>
        <v>1</v>
      </c>
      <c r="Y39" s="110">
        <v>1</v>
      </c>
      <c r="Z39" s="33" t="s">
        <v>23</v>
      </c>
      <c r="AA39" s="110">
        <v>3</v>
      </c>
      <c r="AB39" s="111">
        <f t="shared" si="21"/>
        <v>49</v>
      </c>
      <c r="AC39" s="111">
        <f t="shared" si="22"/>
        <v>28</v>
      </c>
      <c r="AD39" s="111">
        <f t="shared" si="22"/>
        <v>21</v>
      </c>
      <c r="AE39" s="111">
        <f t="shared" si="23"/>
        <v>20</v>
      </c>
      <c r="AF39" s="110">
        <v>10</v>
      </c>
      <c r="AG39" s="110">
        <v>10</v>
      </c>
      <c r="AH39" s="111">
        <f t="shared" si="24"/>
        <v>16</v>
      </c>
      <c r="AI39" s="110">
        <v>7</v>
      </c>
      <c r="AJ39" s="110">
        <v>9</v>
      </c>
      <c r="AK39" s="111">
        <f t="shared" si="25"/>
        <v>13</v>
      </c>
      <c r="AL39" s="110">
        <v>11</v>
      </c>
      <c r="AM39" s="110">
        <v>2</v>
      </c>
    </row>
    <row r="40" spans="1:39" ht="21" customHeight="1">
      <c r="A40" s="124"/>
      <c r="B40" s="54" t="s">
        <v>170</v>
      </c>
      <c r="C40" s="126">
        <f t="shared" si="27"/>
        <v>64</v>
      </c>
      <c r="D40" s="111">
        <f t="shared" si="28"/>
        <v>24</v>
      </c>
      <c r="E40" s="111">
        <f t="shared" si="29"/>
        <v>40</v>
      </c>
      <c r="F40" s="123">
        <v>3</v>
      </c>
      <c r="G40" s="125" t="s">
        <v>23</v>
      </c>
      <c r="H40" s="123">
        <v>2</v>
      </c>
      <c r="I40" s="34">
        <v>1</v>
      </c>
      <c r="J40" s="123">
        <v>19</v>
      </c>
      <c r="K40" s="123">
        <v>34</v>
      </c>
      <c r="L40" s="123">
        <v>3</v>
      </c>
      <c r="M40" s="125" t="s">
        <v>23</v>
      </c>
      <c r="N40" s="123">
        <v>2</v>
      </c>
      <c r="O40" s="125" t="s">
        <v>23</v>
      </c>
      <c r="P40" s="125" t="s">
        <v>23</v>
      </c>
      <c r="Q40" s="111">
        <f t="shared" si="30"/>
        <v>24</v>
      </c>
      <c r="R40" s="34">
        <v>2</v>
      </c>
      <c r="S40" s="123">
        <v>22</v>
      </c>
      <c r="V40" s="124"/>
      <c r="W40" s="54" t="s">
        <v>167</v>
      </c>
      <c r="X40" s="111">
        <f t="shared" si="20"/>
        <v>1</v>
      </c>
      <c r="Y40" s="110">
        <v>1</v>
      </c>
      <c r="Z40" s="33" t="s">
        <v>23</v>
      </c>
      <c r="AA40" s="110">
        <v>3</v>
      </c>
      <c r="AB40" s="111">
        <f t="shared" si="21"/>
        <v>52</v>
      </c>
      <c r="AC40" s="111">
        <f t="shared" si="22"/>
        <v>26</v>
      </c>
      <c r="AD40" s="111">
        <f t="shared" si="22"/>
        <v>26</v>
      </c>
      <c r="AE40" s="111">
        <f t="shared" si="23"/>
        <v>13</v>
      </c>
      <c r="AF40" s="110">
        <v>6</v>
      </c>
      <c r="AG40" s="110">
        <v>7</v>
      </c>
      <c r="AH40" s="111">
        <f t="shared" si="24"/>
        <v>20</v>
      </c>
      <c r="AI40" s="110">
        <v>12</v>
      </c>
      <c r="AJ40" s="110">
        <v>8</v>
      </c>
      <c r="AK40" s="111">
        <f t="shared" si="25"/>
        <v>19</v>
      </c>
      <c r="AL40" s="110">
        <v>8</v>
      </c>
      <c r="AM40" s="110">
        <v>11</v>
      </c>
    </row>
    <row r="41" spans="1:39" ht="21" customHeight="1">
      <c r="A41" s="124"/>
      <c r="B41" s="54" t="s">
        <v>169</v>
      </c>
      <c r="C41" s="126">
        <f t="shared" si="27"/>
        <v>117</v>
      </c>
      <c r="D41" s="111">
        <f t="shared" si="28"/>
        <v>40</v>
      </c>
      <c r="E41" s="111">
        <f t="shared" si="29"/>
        <v>77</v>
      </c>
      <c r="F41" s="123">
        <v>3</v>
      </c>
      <c r="G41" s="34">
        <v>2</v>
      </c>
      <c r="H41" s="123">
        <v>3</v>
      </c>
      <c r="I41" s="34">
        <v>2</v>
      </c>
      <c r="J41" s="123">
        <v>33</v>
      </c>
      <c r="K41" s="123">
        <v>63</v>
      </c>
      <c r="L41" s="123">
        <v>6</v>
      </c>
      <c r="M41" s="34">
        <v>1</v>
      </c>
      <c r="N41" s="123">
        <v>4</v>
      </c>
      <c r="O41" s="127">
        <v>1</v>
      </c>
      <c r="P41" s="125" t="s">
        <v>23</v>
      </c>
      <c r="Q41" s="111">
        <f t="shared" si="30"/>
        <v>34</v>
      </c>
      <c r="R41" s="123">
        <v>1</v>
      </c>
      <c r="S41" s="123">
        <v>33</v>
      </c>
      <c r="V41" s="124"/>
      <c r="W41" s="54" t="s">
        <v>166</v>
      </c>
      <c r="X41" s="111">
        <f t="shared" si="20"/>
        <v>1</v>
      </c>
      <c r="Y41" s="110">
        <v>1</v>
      </c>
      <c r="Z41" s="33" t="s">
        <v>23</v>
      </c>
      <c r="AA41" s="110">
        <v>4</v>
      </c>
      <c r="AB41" s="111">
        <f t="shared" si="21"/>
        <v>113</v>
      </c>
      <c r="AC41" s="111">
        <f t="shared" si="22"/>
        <v>50</v>
      </c>
      <c r="AD41" s="111">
        <f t="shared" si="22"/>
        <v>63</v>
      </c>
      <c r="AE41" s="111">
        <f t="shared" si="23"/>
        <v>37</v>
      </c>
      <c r="AF41" s="110">
        <v>19</v>
      </c>
      <c r="AG41" s="110">
        <v>18</v>
      </c>
      <c r="AH41" s="111">
        <f t="shared" si="24"/>
        <v>39</v>
      </c>
      <c r="AI41" s="110">
        <v>17</v>
      </c>
      <c r="AJ41" s="110">
        <v>22</v>
      </c>
      <c r="AK41" s="111">
        <f t="shared" si="25"/>
        <v>37</v>
      </c>
      <c r="AL41" s="110">
        <v>14</v>
      </c>
      <c r="AM41" s="110">
        <v>23</v>
      </c>
    </row>
    <row r="42" spans="1:39" ht="21" customHeight="1">
      <c r="A42" s="124"/>
      <c r="B42" s="54" t="s">
        <v>168</v>
      </c>
      <c r="C42" s="126">
        <f t="shared" si="27"/>
        <v>9</v>
      </c>
      <c r="D42" s="111">
        <f t="shared" si="28"/>
        <v>4</v>
      </c>
      <c r="E42" s="111">
        <f t="shared" si="29"/>
        <v>5</v>
      </c>
      <c r="F42" s="125" t="s">
        <v>23</v>
      </c>
      <c r="G42" s="125" t="s">
        <v>23</v>
      </c>
      <c r="H42" s="125" t="s">
        <v>23</v>
      </c>
      <c r="I42" s="34">
        <v>1</v>
      </c>
      <c r="J42" s="123">
        <v>4</v>
      </c>
      <c r="K42" s="123">
        <v>3</v>
      </c>
      <c r="L42" s="34">
        <v>1</v>
      </c>
      <c r="M42" s="125" t="s">
        <v>23</v>
      </c>
      <c r="N42" s="125" t="s">
        <v>23</v>
      </c>
      <c r="O42" s="123">
        <v>1</v>
      </c>
      <c r="P42" s="125" t="s">
        <v>23</v>
      </c>
      <c r="Q42" s="111">
        <f t="shared" si="30"/>
        <v>3</v>
      </c>
      <c r="R42" s="125" t="s">
        <v>23</v>
      </c>
      <c r="S42" s="123">
        <v>3</v>
      </c>
      <c r="V42" s="124"/>
      <c r="W42" s="54" t="s">
        <v>165</v>
      </c>
      <c r="X42" s="111">
        <f t="shared" si="20"/>
        <v>1</v>
      </c>
      <c r="Y42" s="110">
        <v>1</v>
      </c>
      <c r="Z42" s="33" t="s">
        <v>23</v>
      </c>
      <c r="AA42" s="110">
        <v>3</v>
      </c>
      <c r="AB42" s="111">
        <f t="shared" si="21"/>
        <v>34</v>
      </c>
      <c r="AC42" s="111">
        <f t="shared" si="22"/>
        <v>15</v>
      </c>
      <c r="AD42" s="111">
        <f t="shared" si="22"/>
        <v>19</v>
      </c>
      <c r="AE42" s="111">
        <f t="shared" si="23"/>
        <v>14</v>
      </c>
      <c r="AF42" s="110">
        <v>9</v>
      </c>
      <c r="AG42" s="110">
        <v>5</v>
      </c>
      <c r="AH42" s="111">
        <f t="shared" si="24"/>
        <v>6</v>
      </c>
      <c r="AI42" s="110">
        <v>2</v>
      </c>
      <c r="AJ42" s="110">
        <v>4</v>
      </c>
      <c r="AK42" s="111">
        <f t="shared" si="25"/>
        <v>14</v>
      </c>
      <c r="AL42" s="110">
        <v>4</v>
      </c>
      <c r="AM42" s="110">
        <v>10</v>
      </c>
    </row>
    <row r="43" spans="1:39" ht="21" customHeight="1">
      <c r="A43" s="124"/>
      <c r="B43" s="54" t="s">
        <v>167</v>
      </c>
      <c r="C43" s="126">
        <f t="shared" si="27"/>
        <v>9</v>
      </c>
      <c r="D43" s="111">
        <f t="shared" si="28"/>
        <v>4</v>
      </c>
      <c r="E43" s="111">
        <f t="shared" si="29"/>
        <v>5</v>
      </c>
      <c r="F43" s="125" t="s">
        <v>23</v>
      </c>
      <c r="G43" s="125" t="s">
        <v>23</v>
      </c>
      <c r="H43" s="34">
        <v>1</v>
      </c>
      <c r="I43" s="125" t="s">
        <v>23</v>
      </c>
      <c r="J43" s="123">
        <v>3</v>
      </c>
      <c r="K43" s="123">
        <v>4</v>
      </c>
      <c r="L43" s="34">
        <v>1</v>
      </c>
      <c r="M43" s="125" t="s">
        <v>23</v>
      </c>
      <c r="N43" s="125" t="s">
        <v>23</v>
      </c>
      <c r="O43" s="125">
        <v>1</v>
      </c>
      <c r="P43" s="125">
        <v>2</v>
      </c>
      <c r="Q43" s="111">
        <f t="shared" si="30"/>
        <v>3</v>
      </c>
      <c r="R43" s="125" t="s">
        <v>23</v>
      </c>
      <c r="S43" s="123">
        <v>3</v>
      </c>
      <c r="V43" s="124"/>
      <c r="W43" s="54" t="s">
        <v>164</v>
      </c>
      <c r="X43" s="111">
        <f t="shared" si="20"/>
        <v>1</v>
      </c>
      <c r="Y43" s="110">
        <v>1</v>
      </c>
      <c r="Z43" s="33" t="s">
        <v>23</v>
      </c>
      <c r="AA43" s="110">
        <v>3</v>
      </c>
      <c r="AB43" s="111">
        <f t="shared" si="21"/>
        <v>35</v>
      </c>
      <c r="AC43" s="111">
        <f t="shared" si="22"/>
        <v>18</v>
      </c>
      <c r="AD43" s="111">
        <f t="shared" si="22"/>
        <v>17</v>
      </c>
      <c r="AE43" s="111">
        <f t="shared" si="23"/>
        <v>11</v>
      </c>
      <c r="AF43" s="110">
        <v>6</v>
      </c>
      <c r="AG43" s="110">
        <v>5</v>
      </c>
      <c r="AH43" s="111">
        <f t="shared" si="24"/>
        <v>9</v>
      </c>
      <c r="AI43" s="110">
        <v>7</v>
      </c>
      <c r="AJ43" s="110">
        <v>2</v>
      </c>
      <c r="AK43" s="111">
        <f t="shared" si="25"/>
        <v>15</v>
      </c>
      <c r="AL43" s="110">
        <v>5</v>
      </c>
      <c r="AM43" s="110">
        <v>10</v>
      </c>
    </row>
    <row r="44" spans="1:39" ht="21" customHeight="1">
      <c r="A44" s="124"/>
      <c r="B44" s="54" t="s">
        <v>166</v>
      </c>
      <c r="C44" s="126">
        <f t="shared" si="27"/>
        <v>13</v>
      </c>
      <c r="D44" s="111">
        <f t="shared" si="28"/>
        <v>4</v>
      </c>
      <c r="E44" s="111">
        <f t="shared" si="29"/>
        <v>9</v>
      </c>
      <c r="F44" s="123">
        <v>1</v>
      </c>
      <c r="G44" s="125" t="s">
        <v>23</v>
      </c>
      <c r="H44" s="125" t="s">
        <v>23</v>
      </c>
      <c r="I44" s="125">
        <v>1</v>
      </c>
      <c r="J44" s="123">
        <v>3</v>
      </c>
      <c r="K44" s="123">
        <v>7</v>
      </c>
      <c r="L44" s="123">
        <v>1</v>
      </c>
      <c r="M44" s="125" t="s">
        <v>23</v>
      </c>
      <c r="N44" s="125" t="s">
        <v>23</v>
      </c>
      <c r="O44" s="125" t="s">
        <v>23</v>
      </c>
      <c r="P44" s="125">
        <v>1</v>
      </c>
      <c r="Q44" s="111">
        <f t="shared" si="30"/>
        <v>8</v>
      </c>
      <c r="R44" s="125">
        <v>1</v>
      </c>
      <c r="S44" s="123">
        <v>7</v>
      </c>
      <c r="V44" s="124"/>
      <c r="W44" s="54"/>
      <c r="X44" s="107"/>
      <c r="Y44" s="122"/>
      <c r="Z44" s="122"/>
      <c r="AA44" s="122"/>
      <c r="AB44" s="107"/>
      <c r="AC44" s="107"/>
      <c r="AD44" s="107"/>
      <c r="AE44" s="107"/>
      <c r="AF44" s="122"/>
      <c r="AG44" s="122"/>
      <c r="AH44" s="107"/>
      <c r="AI44" s="122"/>
      <c r="AJ44" s="122"/>
      <c r="AK44" s="107"/>
      <c r="AL44" s="122"/>
      <c r="AM44" s="122"/>
    </row>
    <row r="45" spans="1:39" ht="21" customHeight="1">
      <c r="A45" s="124"/>
      <c r="B45" s="54" t="s">
        <v>165</v>
      </c>
      <c r="C45" s="126">
        <f t="shared" si="27"/>
        <v>8</v>
      </c>
      <c r="D45" s="111">
        <f t="shared" si="28"/>
        <v>5</v>
      </c>
      <c r="E45" s="111">
        <f t="shared" si="29"/>
        <v>3</v>
      </c>
      <c r="F45" s="125" t="s">
        <v>23</v>
      </c>
      <c r="G45" s="125" t="s">
        <v>23</v>
      </c>
      <c r="H45" s="123">
        <v>1</v>
      </c>
      <c r="I45" s="125" t="s">
        <v>23</v>
      </c>
      <c r="J45" s="123">
        <v>4</v>
      </c>
      <c r="K45" s="123">
        <v>2</v>
      </c>
      <c r="L45" s="34">
        <v>1</v>
      </c>
      <c r="M45" s="125" t="s">
        <v>23</v>
      </c>
      <c r="N45" s="125" t="s">
        <v>23</v>
      </c>
      <c r="O45" s="123">
        <v>1</v>
      </c>
      <c r="P45" s="125" t="s">
        <v>23</v>
      </c>
      <c r="Q45" s="111">
        <f t="shared" si="30"/>
        <v>3</v>
      </c>
      <c r="R45" s="125" t="s">
        <v>23</v>
      </c>
      <c r="S45" s="123">
        <v>3</v>
      </c>
      <c r="V45" s="448" t="s">
        <v>163</v>
      </c>
      <c r="W45" s="449"/>
      <c r="X45" s="106">
        <f aca="true" t="shared" si="31" ref="X45:AM45">SUM(X46:X50)</f>
        <v>7</v>
      </c>
      <c r="Y45" s="106">
        <f t="shared" si="31"/>
        <v>6</v>
      </c>
      <c r="Z45" s="106">
        <f t="shared" si="31"/>
        <v>1</v>
      </c>
      <c r="AA45" s="106">
        <f t="shared" si="31"/>
        <v>99</v>
      </c>
      <c r="AB45" s="106">
        <f t="shared" si="31"/>
        <v>3442</v>
      </c>
      <c r="AC45" s="106">
        <f t="shared" si="31"/>
        <v>1740</v>
      </c>
      <c r="AD45" s="106">
        <f t="shared" si="31"/>
        <v>1702</v>
      </c>
      <c r="AE45" s="106">
        <f t="shared" si="31"/>
        <v>1143</v>
      </c>
      <c r="AF45" s="106">
        <f t="shared" si="31"/>
        <v>579</v>
      </c>
      <c r="AG45" s="106">
        <f t="shared" si="31"/>
        <v>564</v>
      </c>
      <c r="AH45" s="106">
        <f t="shared" si="31"/>
        <v>1149</v>
      </c>
      <c r="AI45" s="106">
        <f t="shared" si="31"/>
        <v>616</v>
      </c>
      <c r="AJ45" s="106">
        <f t="shared" si="31"/>
        <v>533</v>
      </c>
      <c r="AK45" s="106">
        <f t="shared" si="31"/>
        <v>1150</v>
      </c>
      <c r="AL45" s="106">
        <f t="shared" si="31"/>
        <v>545</v>
      </c>
      <c r="AM45" s="106">
        <f t="shared" si="31"/>
        <v>605</v>
      </c>
    </row>
    <row r="46" spans="1:39" ht="21" customHeight="1">
      <c r="A46" s="124"/>
      <c r="B46" s="54" t="s">
        <v>164</v>
      </c>
      <c r="C46" s="126">
        <f t="shared" si="27"/>
        <v>13</v>
      </c>
      <c r="D46" s="111">
        <f t="shared" si="28"/>
        <v>6</v>
      </c>
      <c r="E46" s="111">
        <f t="shared" si="29"/>
        <v>7</v>
      </c>
      <c r="F46" s="125" t="s">
        <v>23</v>
      </c>
      <c r="G46" s="125">
        <v>1</v>
      </c>
      <c r="H46" s="125">
        <v>1</v>
      </c>
      <c r="I46" s="125" t="s">
        <v>23</v>
      </c>
      <c r="J46" s="123">
        <v>4</v>
      </c>
      <c r="K46" s="123">
        <v>4</v>
      </c>
      <c r="L46" s="123">
        <v>1</v>
      </c>
      <c r="M46" s="34">
        <v>1</v>
      </c>
      <c r="N46" s="34">
        <v>1</v>
      </c>
      <c r="O46" s="125" t="s">
        <v>23</v>
      </c>
      <c r="P46" s="125" t="s">
        <v>23</v>
      </c>
      <c r="Q46" s="111">
        <f t="shared" si="30"/>
        <v>3</v>
      </c>
      <c r="R46" s="125" t="s">
        <v>23</v>
      </c>
      <c r="S46" s="123">
        <v>3</v>
      </c>
      <c r="V46" s="124"/>
      <c r="W46" s="54" t="s">
        <v>162</v>
      </c>
      <c r="X46" s="111">
        <f>SUM(Y46:Z46)</f>
        <v>2</v>
      </c>
      <c r="Y46" s="110">
        <v>2</v>
      </c>
      <c r="Z46" s="33" t="s">
        <v>23</v>
      </c>
      <c r="AA46" s="110">
        <v>37</v>
      </c>
      <c r="AB46" s="111">
        <f>SUM(AC46:AD46)</f>
        <v>1312</v>
      </c>
      <c r="AC46" s="111">
        <f aca="true" t="shared" si="32" ref="AC46:AD50">SUM(AF46,AI46,AL46)</f>
        <v>671</v>
      </c>
      <c r="AD46" s="111">
        <f t="shared" si="32"/>
        <v>641</v>
      </c>
      <c r="AE46" s="111">
        <f>SUM(AF46:AG46)</f>
        <v>475</v>
      </c>
      <c r="AF46" s="110">
        <v>234</v>
      </c>
      <c r="AG46" s="110">
        <v>241</v>
      </c>
      <c r="AH46" s="111">
        <f>SUM(AI46:AJ46)</f>
        <v>421</v>
      </c>
      <c r="AI46" s="110">
        <v>230</v>
      </c>
      <c r="AJ46" s="110">
        <v>191</v>
      </c>
      <c r="AK46" s="111">
        <f>SUM(AL46:AM46)</f>
        <v>416</v>
      </c>
      <c r="AL46" s="110">
        <v>207</v>
      </c>
      <c r="AM46" s="110">
        <v>209</v>
      </c>
    </row>
    <row r="47" spans="1:39" ht="21" customHeight="1">
      <c r="A47" s="124"/>
      <c r="B47" s="54"/>
      <c r="C47" s="123"/>
      <c r="D47" s="123"/>
      <c r="E47" s="123"/>
      <c r="F47" s="123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07"/>
      <c r="R47" s="122"/>
      <c r="S47" s="122"/>
      <c r="V47" s="124"/>
      <c r="W47" s="54" t="s">
        <v>161</v>
      </c>
      <c r="X47" s="111">
        <f>SUM(Y47:Z47)</f>
        <v>1</v>
      </c>
      <c r="Y47" s="110">
        <v>1</v>
      </c>
      <c r="Z47" s="33" t="s">
        <v>23</v>
      </c>
      <c r="AA47" s="110">
        <v>9</v>
      </c>
      <c r="AB47" s="111">
        <f>SUM(AC47:AD47)</f>
        <v>315</v>
      </c>
      <c r="AC47" s="111">
        <f t="shared" si="32"/>
        <v>156</v>
      </c>
      <c r="AD47" s="111">
        <f t="shared" si="32"/>
        <v>159</v>
      </c>
      <c r="AE47" s="111">
        <f>SUM(AF47:AG47)</f>
        <v>105</v>
      </c>
      <c r="AF47" s="110">
        <v>54</v>
      </c>
      <c r="AG47" s="110">
        <v>51</v>
      </c>
      <c r="AH47" s="111">
        <f>SUM(AI47:AJ47)</f>
        <v>93</v>
      </c>
      <c r="AI47" s="110">
        <v>51</v>
      </c>
      <c r="AJ47" s="110">
        <v>42</v>
      </c>
      <c r="AK47" s="111">
        <f>SUM(AL47:AM47)</f>
        <v>117</v>
      </c>
      <c r="AL47" s="110">
        <v>51</v>
      </c>
      <c r="AM47" s="110">
        <v>66</v>
      </c>
    </row>
    <row r="48" spans="1:39" ht="21" customHeight="1">
      <c r="A48" s="448" t="s">
        <v>163</v>
      </c>
      <c r="B48" s="449"/>
      <c r="C48" s="106">
        <f aca="true" t="shared" si="33" ref="C48:N48">SUM(C49:C53)</f>
        <v>369</v>
      </c>
      <c r="D48" s="106">
        <f t="shared" si="33"/>
        <v>119</v>
      </c>
      <c r="E48" s="106">
        <f t="shared" si="33"/>
        <v>250</v>
      </c>
      <c r="F48" s="106">
        <f t="shared" si="33"/>
        <v>17</v>
      </c>
      <c r="G48" s="106">
        <f t="shared" si="33"/>
        <v>4</v>
      </c>
      <c r="H48" s="106">
        <f t="shared" si="33"/>
        <v>14</v>
      </c>
      <c r="I48" s="106">
        <f t="shared" si="33"/>
        <v>6</v>
      </c>
      <c r="J48" s="106">
        <f t="shared" si="33"/>
        <v>86</v>
      </c>
      <c r="K48" s="106">
        <f t="shared" si="33"/>
        <v>205</v>
      </c>
      <c r="L48" s="106">
        <f t="shared" si="33"/>
        <v>23</v>
      </c>
      <c r="M48" s="106">
        <f t="shared" si="33"/>
        <v>2</v>
      </c>
      <c r="N48" s="106">
        <f t="shared" si="33"/>
        <v>12</v>
      </c>
      <c r="O48" s="32" t="s">
        <v>23</v>
      </c>
      <c r="P48" s="106">
        <f>SUM(P49:P53)</f>
        <v>5</v>
      </c>
      <c r="Q48" s="106">
        <f>SUM(Q49:Q53)</f>
        <v>80</v>
      </c>
      <c r="R48" s="106">
        <f>SUM(R49:R53)</f>
        <v>11</v>
      </c>
      <c r="S48" s="106">
        <f>SUM(S49:S53)</f>
        <v>69</v>
      </c>
      <c r="V48" s="124"/>
      <c r="W48" s="54" t="s">
        <v>160</v>
      </c>
      <c r="X48" s="111">
        <f>SUM(Y48:Z48)</f>
        <v>1</v>
      </c>
      <c r="Y48" s="110">
        <v>1</v>
      </c>
      <c r="Z48" s="33" t="s">
        <v>23</v>
      </c>
      <c r="AA48" s="110">
        <v>11</v>
      </c>
      <c r="AB48" s="111">
        <f>SUM(AC48:AD48)</f>
        <v>391</v>
      </c>
      <c r="AC48" s="111">
        <f t="shared" si="32"/>
        <v>193</v>
      </c>
      <c r="AD48" s="111">
        <f t="shared" si="32"/>
        <v>198</v>
      </c>
      <c r="AE48" s="111">
        <f>SUM(AF48:AG48)</f>
        <v>116</v>
      </c>
      <c r="AF48" s="110">
        <v>53</v>
      </c>
      <c r="AG48" s="110">
        <v>63</v>
      </c>
      <c r="AH48" s="111">
        <f>SUM(AI48:AJ48)</f>
        <v>141</v>
      </c>
      <c r="AI48" s="110">
        <v>74</v>
      </c>
      <c r="AJ48" s="110">
        <v>67</v>
      </c>
      <c r="AK48" s="111">
        <f>SUM(AL48:AM48)</f>
        <v>134</v>
      </c>
      <c r="AL48" s="110">
        <v>66</v>
      </c>
      <c r="AM48" s="110">
        <v>68</v>
      </c>
    </row>
    <row r="49" spans="1:39" ht="21" customHeight="1">
      <c r="A49" s="124"/>
      <c r="B49" s="54" t="s">
        <v>162</v>
      </c>
      <c r="C49" s="126">
        <f>SUM(D49:E49)</f>
        <v>148</v>
      </c>
      <c r="D49" s="111">
        <f>SUM(F49,H49,J49,M49)</f>
        <v>51</v>
      </c>
      <c r="E49" s="111">
        <f>SUM(G49,I49,K49,L49,N49)</f>
        <v>97</v>
      </c>
      <c r="F49" s="123">
        <v>8</v>
      </c>
      <c r="G49" s="125">
        <v>2</v>
      </c>
      <c r="H49" s="110">
        <v>5</v>
      </c>
      <c r="I49" s="34">
        <v>4</v>
      </c>
      <c r="J49" s="123">
        <v>37</v>
      </c>
      <c r="K49" s="123">
        <v>78</v>
      </c>
      <c r="L49" s="123">
        <v>10</v>
      </c>
      <c r="M49" s="123">
        <v>1</v>
      </c>
      <c r="N49" s="34">
        <v>3</v>
      </c>
      <c r="O49" s="125" t="s">
        <v>23</v>
      </c>
      <c r="P49" s="127">
        <v>3</v>
      </c>
      <c r="Q49" s="111">
        <f>SUM(R49:S49)</f>
        <v>52</v>
      </c>
      <c r="R49" s="123">
        <v>4</v>
      </c>
      <c r="S49" s="123">
        <v>48</v>
      </c>
      <c r="V49" s="124"/>
      <c r="W49" s="54" t="s">
        <v>159</v>
      </c>
      <c r="X49" s="111">
        <f>SUM(Y49:Z49)</f>
        <v>1</v>
      </c>
      <c r="Y49" s="110">
        <v>1</v>
      </c>
      <c r="Z49" s="33" t="s">
        <v>23</v>
      </c>
      <c r="AA49" s="110">
        <v>14</v>
      </c>
      <c r="AB49" s="111">
        <f>SUM(AC49:AD49)</f>
        <v>425</v>
      </c>
      <c r="AC49" s="111">
        <f t="shared" si="32"/>
        <v>215</v>
      </c>
      <c r="AD49" s="111">
        <f t="shared" si="32"/>
        <v>210</v>
      </c>
      <c r="AE49" s="111">
        <f>SUM(AF49:AG49)</f>
        <v>140</v>
      </c>
      <c r="AF49" s="110">
        <v>78</v>
      </c>
      <c r="AG49" s="110">
        <v>62</v>
      </c>
      <c r="AH49" s="111">
        <f>SUM(AI49:AJ49)</f>
        <v>138</v>
      </c>
      <c r="AI49" s="110">
        <v>74</v>
      </c>
      <c r="AJ49" s="110">
        <v>64</v>
      </c>
      <c r="AK49" s="111">
        <f>SUM(AL49:AM49)</f>
        <v>147</v>
      </c>
      <c r="AL49" s="110">
        <v>63</v>
      </c>
      <c r="AM49" s="110">
        <v>84</v>
      </c>
    </row>
    <row r="50" spans="1:39" ht="21" customHeight="1">
      <c r="A50" s="124"/>
      <c r="B50" s="54" t="s">
        <v>161</v>
      </c>
      <c r="C50" s="126">
        <f>SUM(D50:E50)</f>
        <v>35</v>
      </c>
      <c r="D50" s="111">
        <f>SUM(F50,H50,J50,M50)</f>
        <v>12</v>
      </c>
      <c r="E50" s="111">
        <f>SUM(G50,I50,K50,L50,N50)</f>
        <v>23</v>
      </c>
      <c r="F50" s="123">
        <v>1</v>
      </c>
      <c r="G50" s="125">
        <v>1</v>
      </c>
      <c r="H50" s="125">
        <v>1</v>
      </c>
      <c r="I50" s="34">
        <v>1</v>
      </c>
      <c r="J50" s="123">
        <v>10</v>
      </c>
      <c r="K50" s="123">
        <v>16</v>
      </c>
      <c r="L50" s="123">
        <v>3</v>
      </c>
      <c r="M50" s="125" t="s">
        <v>23</v>
      </c>
      <c r="N50" s="123">
        <v>2</v>
      </c>
      <c r="O50" s="125" t="s">
        <v>23</v>
      </c>
      <c r="P50" s="125" t="s">
        <v>23</v>
      </c>
      <c r="Q50" s="111">
        <f>SUM(R50:S50)</f>
        <v>7</v>
      </c>
      <c r="R50" s="123">
        <v>2</v>
      </c>
      <c r="S50" s="123">
        <v>5</v>
      </c>
      <c r="V50" s="124"/>
      <c r="W50" s="54" t="s">
        <v>158</v>
      </c>
      <c r="X50" s="111">
        <f>SUM(Y50:Z50)</f>
        <v>2</v>
      </c>
      <c r="Y50" s="110">
        <v>1</v>
      </c>
      <c r="Z50" s="110">
        <v>1</v>
      </c>
      <c r="AA50" s="110">
        <v>28</v>
      </c>
      <c r="AB50" s="111">
        <f>SUM(AC50:AD50)</f>
        <v>999</v>
      </c>
      <c r="AC50" s="111">
        <f t="shared" si="32"/>
        <v>505</v>
      </c>
      <c r="AD50" s="111">
        <f t="shared" si="32"/>
        <v>494</v>
      </c>
      <c r="AE50" s="111">
        <f>SUM(AF50:AG50)</f>
        <v>307</v>
      </c>
      <c r="AF50" s="110">
        <v>160</v>
      </c>
      <c r="AG50" s="110">
        <v>147</v>
      </c>
      <c r="AH50" s="111">
        <f>SUM(AI50:AJ50)</f>
        <v>356</v>
      </c>
      <c r="AI50" s="110">
        <v>187</v>
      </c>
      <c r="AJ50" s="110">
        <v>169</v>
      </c>
      <c r="AK50" s="111">
        <f>SUM(AL50:AM50)</f>
        <v>336</v>
      </c>
      <c r="AL50" s="110">
        <v>158</v>
      </c>
      <c r="AM50" s="110">
        <v>178</v>
      </c>
    </row>
    <row r="51" spans="1:39" ht="21" customHeight="1">
      <c r="A51" s="124"/>
      <c r="B51" s="54" t="s">
        <v>160</v>
      </c>
      <c r="C51" s="126">
        <f>SUM(D51:E51)</f>
        <v>41</v>
      </c>
      <c r="D51" s="111">
        <f>SUM(F51,H51,J51,M51)</f>
        <v>11</v>
      </c>
      <c r="E51" s="111">
        <f>SUM(G51,I51,K51,L51,N51)</f>
        <v>30</v>
      </c>
      <c r="F51" s="123">
        <v>2</v>
      </c>
      <c r="G51" s="125" t="s">
        <v>23</v>
      </c>
      <c r="H51" s="110">
        <v>2</v>
      </c>
      <c r="I51" s="125" t="s">
        <v>23</v>
      </c>
      <c r="J51" s="123">
        <v>7</v>
      </c>
      <c r="K51" s="123">
        <v>27</v>
      </c>
      <c r="L51" s="123">
        <v>2</v>
      </c>
      <c r="M51" s="125" t="s">
        <v>23</v>
      </c>
      <c r="N51" s="34">
        <v>1</v>
      </c>
      <c r="O51" s="125" t="s">
        <v>23</v>
      </c>
      <c r="P51" s="125" t="s">
        <v>23</v>
      </c>
      <c r="Q51" s="111">
        <f>SUM(R51:S51)</f>
        <v>3</v>
      </c>
      <c r="R51" s="123">
        <v>1</v>
      </c>
      <c r="S51" s="123">
        <v>2</v>
      </c>
      <c r="V51" s="124"/>
      <c r="W51" s="54"/>
      <c r="X51" s="107"/>
      <c r="Y51" s="122"/>
      <c r="Z51" s="122"/>
      <c r="AA51" s="122"/>
      <c r="AB51" s="107"/>
      <c r="AC51" s="107"/>
      <c r="AD51" s="107"/>
      <c r="AE51" s="107"/>
      <c r="AF51" s="122"/>
      <c r="AG51" s="122"/>
      <c r="AH51" s="107"/>
      <c r="AI51" s="122"/>
      <c r="AJ51" s="122"/>
      <c r="AK51" s="107"/>
      <c r="AL51" s="122"/>
      <c r="AM51" s="122"/>
    </row>
    <row r="52" spans="1:39" ht="21" customHeight="1">
      <c r="A52" s="124"/>
      <c r="B52" s="54" t="s">
        <v>159</v>
      </c>
      <c r="C52" s="126">
        <f>SUM(D52:E52)</f>
        <v>47</v>
      </c>
      <c r="D52" s="111">
        <f>SUM(F52,H52,J52,M52)</f>
        <v>15</v>
      </c>
      <c r="E52" s="111">
        <f>SUM(G52,I52,K52,L52,N52)</f>
        <v>32</v>
      </c>
      <c r="F52" s="123">
        <v>2</v>
      </c>
      <c r="G52" s="125" t="s">
        <v>23</v>
      </c>
      <c r="H52" s="110">
        <v>2</v>
      </c>
      <c r="I52" s="125" t="s">
        <v>23</v>
      </c>
      <c r="J52" s="123">
        <v>10</v>
      </c>
      <c r="K52" s="123">
        <v>29</v>
      </c>
      <c r="L52" s="123">
        <v>3</v>
      </c>
      <c r="M52" s="34">
        <v>1</v>
      </c>
      <c r="N52" s="125" t="s">
        <v>23</v>
      </c>
      <c r="O52" s="125" t="s">
        <v>23</v>
      </c>
      <c r="P52" s="123">
        <v>1</v>
      </c>
      <c r="Q52" s="111">
        <f>SUM(R52:S52)</f>
        <v>8</v>
      </c>
      <c r="R52" s="123">
        <v>3</v>
      </c>
      <c r="S52" s="123">
        <v>5</v>
      </c>
      <c r="V52" s="448" t="s">
        <v>157</v>
      </c>
      <c r="W52" s="449"/>
      <c r="X52" s="106">
        <f>SUM(X53:X56)</f>
        <v>5</v>
      </c>
      <c r="Y52" s="106">
        <f>SUM(Y53:Y56)</f>
        <v>5</v>
      </c>
      <c r="Z52" s="35" t="s">
        <v>23</v>
      </c>
      <c r="AA52" s="106">
        <f aca="true" t="shared" si="34" ref="AA52:AM52">SUM(AA53:AA56)</f>
        <v>44</v>
      </c>
      <c r="AB52" s="106">
        <f t="shared" si="34"/>
        <v>1420</v>
      </c>
      <c r="AC52" s="106">
        <f t="shared" si="34"/>
        <v>727</v>
      </c>
      <c r="AD52" s="106">
        <f t="shared" si="34"/>
        <v>693</v>
      </c>
      <c r="AE52" s="106">
        <f t="shared" si="34"/>
        <v>427</v>
      </c>
      <c r="AF52" s="106">
        <f t="shared" si="34"/>
        <v>229</v>
      </c>
      <c r="AG52" s="106">
        <f t="shared" si="34"/>
        <v>198</v>
      </c>
      <c r="AH52" s="106">
        <f t="shared" si="34"/>
        <v>457</v>
      </c>
      <c r="AI52" s="106">
        <f t="shared" si="34"/>
        <v>235</v>
      </c>
      <c r="AJ52" s="106">
        <f t="shared" si="34"/>
        <v>222</v>
      </c>
      <c r="AK52" s="106">
        <f t="shared" si="34"/>
        <v>536</v>
      </c>
      <c r="AL52" s="106">
        <f t="shared" si="34"/>
        <v>263</v>
      </c>
      <c r="AM52" s="106">
        <f t="shared" si="34"/>
        <v>273</v>
      </c>
    </row>
    <row r="53" spans="1:39" ht="21" customHeight="1">
      <c r="A53" s="124"/>
      <c r="B53" s="54" t="s">
        <v>158</v>
      </c>
      <c r="C53" s="126">
        <f>SUM(D53:E53)</f>
        <v>98</v>
      </c>
      <c r="D53" s="111">
        <f>SUM(F53,H53,J53,M53)</f>
        <v>30</v>
      </c>
      <c r="E53" s="111">
        <f>SUM(G53,I53,K53,L53,N53)</f>
        <v>68</v>
      </c>
      <c r="F53" s="123">
        <v>4</v>
      </c>
      <c r="G53" s="34">
        <v>1</v>
      </c>
      <c r="H53" s="110">
        <v>4</v>
      </c>
      <c r="I53" s="34">
        <v>1</v>
      </c>
      <c r="J53" s="123">
        <v>22</v>
      </c>
      <c r="K53" s="123">
        <v>55</v>
      </c>
      <c r="L53" s="123">
        <v>5</v>
      </c>
      <c r="M53" s="125" t="s">
        <v>23</v>
      </c>
      <c r="N53" s="123">
        <v>6</v>
      </c>
      <c r="O53" s="125" t="s">
        <v>23</v>
      </c>
      <c r="P53" s="123">
        <v>1</v>
      </c>
      <c r="Q53" s="111">
        <f>SUM(R53:S53)</f>
        <v>10</v>
      </c>
      <c r="R53" s="123">
        <v>1</v>
      </c>
      <c r="S53" s="123">
        <v>9</v>
      </c>
      <c r="V53" s="150"/>
      <c r="W53" s="54" t="s">
        <v>156</v>
      </c>
      <c r="X53" s="111">
        <f>SUM(Y53:Z53)</f>
        <v>1</v>
      </c>
      <c r="Y53" s="110">
        <v>1</v>
      </c>
      <c r="Z53" s="33" t="s">
        <v>23</v>
      </c>
      <c r="AA53" s="110">
        <v>10</v>
      </c>
      <c r="AB53" s="111">
        <f>SUM(AC53:AD53)</f>
        <v>321</v>
      </c>
      <c r="AC53" s="111">
        <f aca="true" t="shared" si="35" ref="AC53:AD56">SUM(AF53,AI53,AL53)</f>
        <v>181</v>
      </c>
      <c r="AD53" s="111">
        <f t="shared" si="35"/>
        <v>140</v>
      </c>
      <c r="AE53" s="111">
        <f>SUM(AF53:AG53)</f>
        <v>86</v>
      </c>
      <c r="AF53" s="110">
        <v>51</v>
      </c>
      <c r="AG53" s="110">
        <v>35</v>
      </c>
      <c r="AH53" s="111">
        <f>SUM(AI53:AJ53)</f>
        <v>92</v>
      </c>
      <c r="AI53" s="110">
        <v>54</v>
      </c>
      <c r="AJ53" s="110">
        <v>38</v>
      </c>
      <c r="AK53" s="111">
        <f>SUM(AL53:AM53)</f>
        <v>143</v>
      </c>
      <c r="AL53" s="110">
        <v>76</v>
      </c>
      <c r="AM53" s="110">
        <v>67</v>
      </c>
    </row>
    <row r="54" spans="1:39" ht="21" customHeight="1">
      <c r="A54" s="124"/>
      <c r="B54" s="54"/>
      <c r="C54" s="123"/>
      <c r="D54" s="123"/>
      <c r="E54" s="123"/>
      <c r="F54" s="123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07"/>
      <c r="R54" s="122"/>
      <c r="S54" s="122"/>
      <c r="V54" s="150"/>
      <c r="W54" s="54" t="s">
        <v>155</v>
      </c>
      <c r="X54" s="111">
        <f>SUM(Y54:Z54)</f>
        <v>1</v>
      </c>
      <c r="Y54" s="110">
        <v>1</v>
      </c>
      <c r="Z54" s="33" t="s">
        <v>23</v>
      </c>
      <c r="AA54" s="110">
        <v>9</v>
      </c>
      <c r="AB54" s="111">
        <f>SUM(AC54:AD54)</f>
        <v>265</v>
      </c>
      <c r="AC54" s="111">
        <f t="shared" si="35"/>
        <v>119</v>
      </c>
      <c r="AD54" s="111">
        <f t="shared" si="35"/>
        <v>146</v>
      </c>
      <c r="AE54" s="111">
        <f>SUM(AF54:AG54)</f>
        <v>83</v>
      </c>
      <c r="AF54" s="110">
        <v>47</v>
      </c>
      <c r="AG54" s="110">
        <v>36</v>
      </c>
      <c r="AH54" s="111">
        <f>SUM(AI54:AJ54)</f>
        <v>94</v>
      </c>
      <c r="AI54" s="110">
        <v>39</v>
      </c>
      <c r="AJ54" s="110">
        <v>55</v>
      </c>
      <c r="AK54" s="111">
        <f>SUM(AL54:AM54)</f>
        <v>88</v>
      </c>
      <c r="AL54" s="110">
        <v>33</v>
      </c>
      <c r="AM54" s="110">
        <v>55</v>
      </c>
    </row>
    <row r="55" spans="1:39" ht="21" customHeight="1">
      <c r="A55" s="448" t="s">
        <v>157</v>
      </c>
      <c r="B55" s="449"/>
      <c r="C55" s="106">
        <f>SUM(C56:C59)</f>
        <v>207</v>
      </c>
      <c r="D55" s="106">
        <f>SUM(D56:D59)</f>
        <v>75</v>
      </c>
      <c r="E55" s="106">
        <f>SUM(E56:E59)</f>
        <v>132</v>
      </c>
      <c r="F55" s="106">
        <f>SUM(F56:F59)</f>
        <v>19</v>
      </c>
      <c r="G55" s="32" t="s">
        <v>23</v>
      </c>
      <c r="H55" s="106">
        <f aca="true" t="shared" si="36" ref="H55:N55">SUM(H56:H59)</f>
        <v>11</v>
      </c>
      <c r="I55" s="106">
        <f t="shared" si="36"/>
        <v>7</v>
      </c>
      <c r="J55" s="106">
        <f t="shared" si="36"/>
        <v>43</v>
      </c>
      <c r="K55" s="106">
        <f t="shared" si="36"/>
        <v>103</v>
      </c>
      <c r="L55" s="106">
        <f t="shared" si="36"/>
        <v>19</v>
      </c>
      <c r="M55" s="106">
        <f t="shared" si="36"/>
        <v>2</v>
      </c>
      <c r="N55" s="106">
        <f t="shared" si="36"/>
        <v>3</v>
      </c>
      <c r="O55" s="32" t="s">
        <v>23</v>
      </c>
      <c r="P55" s="106">
        <f>SUM(P56:P59)</f>
        <v>1</v>
      </c>
      <c r="Q55" s="106">
        <f>SUM(Q56:Q59)</f>
        <v>55</v>
      </c>
      <c r="R55" s="106">
        <f>SUM(R56:R59)</f>
        <v>3</v>
      </c>
      <c r="S55" s="106">
        <f>SUM(S56:S59)</f>
        <v>52</v>
      </c>
      <c r="V55" s="150"/>
      <c r="W55" s="54" t="s">
        <v>154</v>
      </c>
      <c r="X55" s="111">
        <f>SUM(Y55:Z55)</f>
        <v>2</v>
      </c>
      <c r="Y55" s="110">
        <v>2</v>
      </c>
      <c r="Z55" s="33" t="s">
        <v>23</v>
      </c>
      <c r="AA55" s="110">
        <v>16</v>
      </c>
      <c r="AB55" s="111">
        <f>SUM(AC55:AD55)</f>
        <v>543</v>
      </c>
      <c r="AC55" s="111">
        <f t="shared" si="35"/>
        <v>268</v>
      </c>
      <c r="AD55" s="111">
        <f t="shared" si="35"/>
        <v>275</v>
      </c>
      <c r="AE55" s="111">
        <f>SUM(AF55:AG55)</f>
        <v>170</v>
      </c>
      <c r="AF55" s="110">
        <v>81</v>
      </c>
      <c r="AG55" s="110">
        <v>89</v>
      </c>
      <c r="AH55" s="111">
        <f>SUM(AI55:AJ55)</f>
        <v>183</v>
      </c>
      <c r="AI55" s="110">
        <v>92</v>
      </c>
      <c r="AJ55" s="110">
        <v>91</v>
      </c>
      <c r="AK55" s="111">
        <f>SUM(AL55:AM55)</f>
        <v>190</v>
      </c>
      <c r="AL55" s="110">
        <v>95</v>
      </c>
      <c r="AM55" s="110">
        <v>95</v>
      </c>
    </row>
    <row r="56" spans="1:39" ht="21" customHeight="1">
      <c r="A56" s="41"/>
      <c r="B56" s="54" t="s">
        <v>156</v>
      </c>
      <c r="C56" s="126">
        <f>SUM(D56:E56)</f>
        <v>64</v>
      </c>
      <c r="D56" s="111">
        <f>SUM(F56,H56,J56,M56)</f>
        <v>26</v>
      </c>
      <c r="E56" s="111">
        <f>SUM(G56,I56,K56,L56,N56)</f>
        <v>38</v>
      </c>
      <c r="F56" s="123">
        <v>7</v>
      </c>
      <c r="G56" s="125" t="s">
        <v>23</v>
      </c>
      <c r="H56" s="123">
        <v>4</v>
      </c>
      <c r="I56" s="34">
        <v>2</v>
      </c>
      <c r="J56" s="123">
        <v>14</v>
      </c>
      <c r="K56" s="123">
        <v>26</v>
      </c>
      <c r="L56" s="123">
        <v>7</v>
      </c>
      <c r="M56" s="125">
        <v>1</v>
      </c>
      <c r="N56" s="123">
        <v>3</v>
      </c>
      <c r="O56" s="125" t="s">
        <v>23</v>
      </c>
      <c r="P56" s="125" t="s">
        <v>23</v>
      </c>
      <c r="Q56" s="111">
        <f>SUM(R56:S56)</f>
        <v>14</v>
      </c>
      <c r="R56" s="123">
        <v>1</v>
      </c>
      <c r="S56" s="123">
        <v>13</v>
      </c>
      <c r="V56" s="150"/>
      <c r="W56" s="54" t="s">
        <v>153</v>
      </c>
      <c r="X56" s="111">
        <f>SUM(Y56:Z56)</f>
        <v>1</v>
      </c>
      <c r="Y56" s="110">
        <v>1</v>
      </c>
      <c r="Z56" s="33" t="s">
        <v>23</v>
      </c>
      <c r="AA56" s="110">
        <v>9</v>
      </c>
      <c r="AB56" s="111">
        <f>SUM(AC56:AD56)</f>
        <v>291</v>
      </c>
      <c r="AC56" s="111">
        <f t="shared" si="35"/>
        <v>159</v>
      </c>
      <c r="AD56" s="111">
        <f t="shared" si="35"/>
        <v>132</v>
      </c>
      <c r="AE56" s="111">
        <f>SUM(AF56:AG56)</f>
        <v>88</v>
      </c>
      <c r="AF56" s="110">
        <v>50</v>
      </c>
      <c r="AG56" s="110">
        <v>38</v>
      </c>
      <c r="AH56" s="111">
        <f>SUM(AI56:AJ56)</f>
        <v>88</v>
      </c>
      <c r="AI56" s="110">
        <v>50</v>
      </c>
      <c r="AJ56" s="110">
        <v>38</v>
      </c>
      <c r="AK56" s="111">
        <f>SUM(AL56:AM56)</f>
        <v>115</v>
      </c>
      <c r="AL56" s="110">
        <v>59</v>
      </c>
      <c r="AM56" s="110">
        <v>56</v>
      </c>
    </row>
    <row r="57" spans="1:39" ht="21" customHeight="1">
      <c r="A57" s="41"/>
      <c r="B57" s="54" t="s">
        <v>155</v>
      </c>
      <c r="C57" s="126">
        <f>SUM(D57:E57)</f>
        <v>30</v>
      </c>
      <c r="D57" s="111">
        <f>SUM(F57,H57,J57,M57)</f>
        <v>10</v>
      </c>
      <c r="E57" s="111">
        <f>SUM(G57,I57,K57,L57,N57)</f>
        <v>20</v>
      </c>
      <c r="F57" s="123">
        <v>2</v>
      </c>
      <c r="G57" s="125" t="s">
        <v>23</v>
      </c>
      <c r="H57" s="123">
        <v>1</v>
      </c>
      <c r="I57" s="34">
        <v>1</v>
      </c>
      <c r="J57" s="123">
        <v>6</v>
      </c>
      <c r="K57" s="123">
        <v>17</v>
      </c>
      <c r="L57" s="123">
        <v>2</v>
      </c>
      <c r="M57" s="125">
        <v>1</v>
      </c>
      <c r="N57" s="125" t="s">
        <v>23</v>
      </c>
      <c r="O57" s="125" t="s">
        <v>23</v>
      </c>
      <c r="P57" s="125" t="s">
        <v>23</v>
      </c>
      <c r="Q57" s="111">
        <f>SUM(R57:S57)</f>
        <v>13</v>
      </c>
      <c r="R57" s="123">
        <v>1</v>
      </c>
      <c r="S57" s="123">
        <v>12</v>
      </c>
      <c r="V57" s="150"/>
      <c r="W57" s="54"/>
      <c r="X57" s="107"/>
      <c r="Y57" s="122"/>
      <c r="Z57" s="122"/>
      <c r="AA57" s="122"/>
      <c r="AB57" s="107"/>
      <c r="AC57" s="107"/>
      <c r="AD57" s="107"/>
      <c r="AE57" s="107"/>
      <c r="AF57" s="122"/>
      <c r="AG57" s="122"/>
      <c r="AH57" s="107"/>
      <c r="AI57" s="122"/>
      <c r="AJ57" s="122"/>
      <c r="AK57" s="107"/>
      <c r="AL57" s="122"/>
      <c r="AM57" s="122"/>
    </row>
    <row r="58" spans="1:39" ht="21" customHeight="1">
      <c r="A58" s="41"/>
      <c r="B58" s="54" t="s">
        <v>154</v>
      </c>
      <c r="C58" s="126">
        <f>SUM(D58:E58)</f>
        <v>78</v>
      </c>
      <c r="D58" s="111">
        <f>SUM(F58,H58,J58,M58)</f>
        <v>26</v>
      </c>
      <c r="E58" s="111">
        <f>SUM(G58,I58,K58,L58,N58)</f>
        <v>52</v>
      </c>
      <c r="F58" s="123">
        <v>7</v>
      </c>
      <c r="G58" s="125" t="s">
        <v>23</v>
      </c>
      <c r="H58" s="123">
        <v>4</v>
      </c>
      <c r="I58" s="34">
        <v>3</v>
      </c>
      <c r="J58" s="123">
        <v>15</v>
      </c>
      <c r="K58" s="123">
        <v>42</v>
      </c>
      <c r="L58" s="123">
        <v>7</v>
      </c>
      <c r="M58" s="125" t="s">
        <v>23</v>
      </c>
      <c r="N58" s="125" t="s">
        <v>23</v>
      </c>
      <c r="O58" s="125" t="s">
        <v>23</v>
      </c>
      <c r="P58" s="125" t="s">
        <v>23</v>
      </c>
      <c r="Q58" s="111">
        <f>SUM(R58:S58)</f>
        <v>15</v>
      </c>
      <c r="R58" s="123">
        <v>1</v>
      </c>
      <c r="S58" s="123">
        <v>14</v>
      </c>
      <c r="V58" s="448" t="s">
        <v>152</v>
      </c>
      <c r="W58" s="449"/>
      <c r="X58" s="106">
        <f>SUM(X59:X64)</f>
        <v>6</v>
      </c>
      <c r="Y58" s="106">
        <f>SUM(Y59:Y64)</f>
        <v>6</v>
      </c>
      <c r="Z58" s="35" t="s">
        <v>23</v>
      </c>
      <c r="AA58" s="106">
        <f aca="true" t="shared" si="37" ref="AA58:AM58">SUM(AA59:AA64)</f>
        <v>43</v>
      </c>
      <c r="AB58" s="106">
        <f t="shared" si="37"/>
        <v>1288</v>
      </c>
      <c r="AC58" s="106">
        <f t="shared" si="37"/>
        <v>665</v>
      </c>
      <c r="AD58" s="106">
        <f t="shared" si="37"/>
        <v>623</v>
      </c>
      <c r="AE58" s="106">
        <f t="shared" si="37"/>
        <v>424</v>
      </c>
      <c r="AF58" s="106">
        <f t="shared" si="37"/>
        <v>217</v>
      </c>
      <c r="AG58" s="106">
        <f t="shared" si="37"/>
        <v>207</v>
      </c>
      <c r="AH58" s="106">
        <f t="shared" si="37"/>
        <v>419</v>
      </c>
      <c r="AI58" s="106">
        <f t="shared" si="37"/>
        <v>228</v>
      </c>
      <c r="AJ58" s="106">
        <f t="shared" si="37"/>
        <v>191</v>
      </c>
      <c r="AK58" s="106">
        <f t="shared" si="37"/>
        <v>445</v>
      </c>
      <c r="AL58" s="106">
        <f t="shared" si="37"/>
        <v>220</v>
      </c>
      <c r="AM58" s="106">
        <f t="shared" si="37"/>
        <v>225</v>
      </c>
    </row>
    <row r="59" spans="1:39" ht="21" customHeight="1">
      <c r="A59" s="41"/>
      <c r="B59" s="54" t="s">
        <v>153</v>
      </c>
      <c r="C59" s="126">
        <f>SUM(D59:E59)</f>
        <v>35</v>
      </c>
      <c r="D59" s="111">
        <f>SUM(F59,H59,J59,M59)</f>
        <v>13</v>
      </c>
      <c r="E59" s="111">
        <f>SUM(G59,I59,K59,L59,N59)</f>
        <v>22</v>
      </c>
      <c r="F59" s="123">
        <v>3</v>
      </c>
      <c r="G59" s="125" t="s">
        <v>23</v>
      </c>
      <c r="H59" s="123">
        <v>2</v>
      </c>
      <c r="I59" s="34">
        <v>1</v>
      </c>
      <c r="J59" s="123">
        <v>8</v>
      </c>
      <c r="K59" s="123">
        <v>18</v>
      </c>
      <c r="L59" s="123">
        <v>3</v>
      </c>
      <c r="M59" s="125" t="s">
        <v>23</v>
      </c>
      <c r="N59" s="125" t="s">
        <v>23</v>
      </c>
      <c r="O59" s="125" t="s">
        <v>23</v>
      </c>
      <c r="P59" s="125">
        <v>1</v>
      </c>
      <c r="Q59" s="111">
        <f>SUM(R59:S59)</f>
        <v>13</v>
      </c>
      <c r="R59" s="125" t="s">
        <v>23</v>
      </c>
      <c r="S59" s="123">
        <v>13</v>
      </c>
      <c r="V59" s="124"/>
      <c r="W59" s="54" t="s">
        <v>151</v>
      </c>
      <c r="X59" s="111">
        <f aca="true" t="shared" si="38" ref="X59:X64">SUM(Y59:Z59)</f>
        <v>1</v>
      </c>
      <c r="Y59" s="110">
        <v>1</v>
      </c>
      <c r="Z59" s="33" t="s">
        <v>23</v>
      </c>
      <c r="AA59" s="110">
        <v>7</v>
      </c>
      <c r="AB59" s="111">
        <f aca="true" t="shared" si="39" ref="AB59:AB64">SUM(AC59:AD59)</f>
        <v>193</v>
      </c>
      <c r="AC59" s="111">
        <f aca="true" t="shared" si="40" ref="AC59:AD64">SUM(AF59,AI59,AL59)</f>
        <v>101</v>
      </c>
      <c r="AD59" s="111">
        <f t="shared" si="40"/>
        <v>92</v>
      </c>
      <c r="AE59" s="111">
        <f aca="true" t="shared" si="41" ref="AE59:AE64">SUM(AF59:AG59)</f>
        <v>62</v>
      </c>
      <c r="AF59" s="110">
        <v>32</v>
      </c>
      <c r="AG59" s="110">
        <v>30</v>
      </c>
      <c r="AH59" s="111">
        <f aca="true" t="shared" si="42" ref="AH59:AH64">SUM(AI59:AJ59)</f>
        <v>69</v>
      </c>
      <c r="AI59" s="110">
        <v>43</v>
      </c>
      <c r="AJ59" s="110">
        <v>26</v>
      </c>
      <c r="AK59" s="111">
        <f aca="true" t="shared" si="43" ref="AK59:AK64">SUM(AL59:AM59)</f>
        <v>62</v>
      </c>
      <c r="AL59" s="110">
        <v>26</v>
      </c>
      <c r="AM59" s="110">
        <v>36</v>
      </c>
    </row>
    <row r="60" spans="1:39" ht="21" customHeight="1">
      <c r="A60" s="41"/>
      <c r="B60" s="54"/>
      <c r="C60" s="123"/>
      <c r="D60" s="123"/>
      <c r="E60" s="123"/>
      <c r="F60" s="123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07"/>
      <c r="R60" s="122"/>
      <c r="S60" s="122"/>
      <c r="V60" s="124"/>
      <c r="W60" s="54" t="s">
        <v>150</v>
      </c>
      <c r="X60" s="111">
        <f t="shared" si="38"/>
        <v>1</v>
      </c>
      <c r="Y60" s="110">
        <v>1</v>
      </c>
      <c r="Z60" s="33" t="s">
        <v>23</v>
      </c>
      <c r="AA60" s="110">
        <v>7</v>
      </c>
      <c r="AB60" s="111">
        <f t="shared" si="39"/>
        <v>204</v>
      </c>
      <c r="AC60" s="111">
        <f t="shared" si="40"/>
        <v>101</v>
      </c>
      <c r="AD60" s="111">
        <f t="shared" si="40"/>
        <v>103</v>
      </c>
      <c r="AE60" s="111">
        <f t="shared" si="41"/>
        <v>84</v>
      </c>
      <c r="AF60" s="110">
        <v>39</v>
      </c>
      <c r="AG60" s="110">
        <v>45</v>
      </c>
      <c r="AH60" s="111">
        <f t="shared" si="42"/>
        <v>48</v>
      </c>
      <c r="AI60" s="110">
        <v>26</v>
      </c>
      <c r="AJ60" s="110">
        <v>22</v>
      </c>
      <c r="AK60" s="111">
        <f t="shared" si="43"/>
        <v>72</v>
      </c>
      <c r="AL60" s="110">
        <v>36</v>
      </c>
      <c r="AM60" s="110">
        <v>36</v>
      </c>
    </row>
    <row r="61" spans="1:39" ht="21" customHeight="1">
      <c r="A61" s="448" t="s">
        <v>152</v>
      </c>
      <c r="B61" s="449"/>
      <c r="C61" s="106">
        <f aca="true" t="shared" si="44" ref="C61:S61">SUM(C62:C67)</f>
        <v>179</v>
      </c>
      <c r="D61" s="106">
        <f t="shared" si="44"/>
        <v>78</v>
      </c>
      <c r="E61" s="106">
        <f t="shared" si="44"/>
        <v>101</v>
      </c>
      <c r="F61" s="106">
        <f t="shared" si="44"/>
        <v>15</v>
      </c>
      <c r="G61" s="106">
        <f t="shared" si="44"/>
        <v>1</v>
      </c>
      <c r="H61" s="106">
        <f t="shared" si="44"/>
        <v>11</v>
      </c>
      <c r="I61" s="106">
        <f t="shared" si="44"/>
        <v>5</v>
      </c>
      <c r="J61" s="106">
        <f t="shared" si="44"/>
        <v>51</v>
      </c>
      <c r="K61" s="106">
        <f t="shared" si="44"/>
        <v>77</v>
      </c>
      <c r="L61" s="106">
        <f t="shared" si="44"/>
        <v>16</v>
      </c>
      <c r="M61" s="106">
        <f t="shared" si="44"/>
        <v>1</v>
      </c>
      <c r="N61" s="106">
        <f t="shared" si="44"/>
        <v>2</v>
      </c>
      <c r="O61" s="106">
        <f t="shared" si="44"/>
        <v>1</v>
      </c>
      <c r="P61" s="106">
        <f t="shared" si="44"/>
        <v>1</v>
      </c>
      <c r="Q61" s="106">
        <f t="shared" si="44"/>
        <v>76</v>
      </c>
      <c r="R61" s="106">
        <f t="shared" si="44"/>
        <v>8</v>
      </c>
      <c r="S61" s="106">
        <f t="shared" si="44"/>
        <v>68</v>
      </c>
      <c r="V61" s="124"/>
      <c r="W61" s="54" t="s">
        <v>149</v>
      </c>
      <c r="X61" s="111">
        <f t="shared" si="38"/>
        <v>1</v>
      </c>
      <c r="Y61" s="110">
        <v>1</v>
      </c>
      <c r="Z61" s="33" t="s">
        <v>23</v>
      </c>
      <c r="AA61" s="110">
        <v>8</v>
      </c>
      <c r="AB61" s="111">
        <f t="shared" si="39"/>
        <v>289</v>
      </c>
      <c r="AC61" s="111">
        <f t="shared" si="40"/>
        <v>156</v>
      </c>
      <c r="AD61" s="111">
        <f t="shared" si="40"/>
        <v>133</v>
      </c>
      <c r="AE61" s="111">
        <f t="shared" si="41"/>
        <v>79</v>
      </c>
      <c r="AF61" s="110">
        <v>45</v>
      </c>
      <c r="AG61" s="110">
        <v>34</v>
      </c>
      <c r="AH61" s="111">
        <f t="shared" si="42"/>
        <v>103</v>
      </c>
      <c r="AI61" s="110">
        <v>58</v>
      </c>
      <c r="AJ61" s="110">
        <v>45</v>
      </c>
      <c r="AK61" s="111">
        <f t="shared" si="43"/>
        <v>107</v>
      </c>
      <c r="AL61" s="110">
        <v>53</v>
      </c>
      <c r="AM61" s="110">
        <v>54</v>
      </c>
    </row>
    <row r="62" spans="1:39" ht="21" customHeight="1">
      <c r="A62" s="124"/>
      <c r="B62" s="54" t="s">
        <v>151</v>
      </c>
      <c r="C62" s="126">
        <f aca="true" t="shared" si="45" ref="C62:C67">SUM(D62:E62)</f>
        <v>32</v>
      </c>
      <c r="D62" s="111">
        <f aca="true" t="shared" si="46" ref="D62:D67">SUM(F62,H62,J62,M62)</f>
        <v>14</v>
      </c>
      <c r="E62" s="111">
        <f aca="true" t="shared" si="47" ref="E62:E67">SUM(G62,I62,K62,L62,N62)</f>
        <v>18</v>
      </c>
      <c r="F62" s="123">
        <v>3</v>
      </c>
      <c r="G62" s="125" t="s">
        <v>23</v>
      </c>
      <c r="H62" s="123">
        <v>2</v>
      </c>
      <c r="I62" s="34">
        <v>1</v>
      </c>
      <c r="J62" s="123">
        <v>9</v>
      </c>
      <c r="K62" s="123">
        <v>14</v>
      </c>
      <c r="L62" s="123">
        <v>3</v>
      </c>
      <c r="M62" s="125" t="s">
        <v>23</v>
      </c>
      <c r="N62" s="125" t="s">
        <v>23</v>
      </c>
      <c r="O62" s="125">
        <v>1</v>
      </c>
      <c r="P62" s="125" t="s">
        <v>23</v>
      </c>
      <c r="Q62" s="111">
        <f aca="true" t="shared" si="48" ref="Q62:Q67">SUM(R62:S62)</f>
        <v>15</v>
      </c>
      <c r="R62" s="34">
        <v>4</v>
      </c>
      <c r="S62" s="123">
        <v>11</v>
      </c>
      <c r="V62" s="124"/>
      <c r="W62" s="54" t="s">
        <v>148</v>
      </c>
      <c r="X62" s="111">
        <f t="shared" si="38"/>
        <v>1</v>
      </c>
      <c r="Y62" s="110">
        <v>1</v>
      </c>
      <c r="Z62" s="33" t="s">
        <v>23</v>
      </c>
      <c r="AA62" s="110">
        <v>9</v>
      </c>
      <c r="AB62" s="111">
        <f t="shared" si="39"/>
        <v>305</v>
      </c>
      <c r="AC62" s="111">
        <f t="shared" si="40"/>
        <v>156</v>
      </c>
      <c r="AD62" s="111">
        <f t="shared" si="40"/>
        <v>149</v>
      </c>
      <c r="AE62" s="111">
        <f t="shared" si="41"/>
        <v>97</v>
      </c>
      <c r="AF62" s="110">
        <v>49</v>
      </c>
      <c r="AG62" s="110">
        <v>48</v>
      </c>
      <c r="AH62" s="111">
        <f t="shared" si="42"/>
        <v>101</v>
      </c>
      <c r="AI62" s="110">
        <v>53</v>
      </c>
      <c r="AJ62" s="110">
        <v>48</v>
      </c>
      <c r="AK62" s="111">
        <f t="shared" si="43"/>
        <v>107</v>
      </c>
      <c r="AL62" s="110">
        <v>54</v>
      </c>
      <c r="AM62" s="110">
        <v>53</v>
      </c>
    </row>
    <row r="63" spans="1:39" ht="21" customHeight="1">
      <c r="A63" s="124"/>
      <c r="B63" s="54" t="s">
        <v>150</v>
      </c>
      <c r="C63" s="126">
        <f t="shared" si="45"/>
        <v>18</v>
      </c>
      <c r="D63" s="111">
        <f t="shared" si="46"/>
        <v>6</v>
      </c>
      <c r="E63" s="111">
        <f t="shared" si="47"/>
        <v>12</v>
      </c>
      <c r="F63" s="123">
        <v>1</v>
      </c>
      <c r="G63" s="125" t="s">
        <v>23</v>
      </c>
      <c r="H63" s="123">
        <v>1</v>
      </c>
      <c r="I63" s="125" t="s">
        <v>23</v>
      </c>
      <c r="J63" s="123">
        <v>3</v>
      </c>
      <c r="K63" s="123">
        <v>11</v>
      </c>
      <c r="L63" s="123">
        <v>1</v>
      </c>
      <c r="M63" s="125">
        <v>1</v>
      </c>
      <c r="N63" s="125" t="s">
        <v>23</v>
      </c>
      <c r="O63" s="125" t="s">
        <v>23</v>
      </c>
      <c r="P63" s="125" t="s">
        <v>23</v>
      </c>
      <c r="Q63" s="111">
        <f t="shared" si="48"/>
        <v>9</v>
      </c>
      <c r="R63" s="123">
        <v>1</v>
      </c>
      <c r="S63" s="123">
        <v>8</v>
      </c>
      <c r="V63" s="124"/>
      <c r="W63" s="54" t="s">
        <v>147</v>
      </c>
      <c r="X63" s="111">
        <f t="shared" si="38"/>
        <v>1</v>
      </c>
      <c r="Y63" s="110">
        <v>1</v>
      </c>
      <c r="Z63" s="33" t="s">
        <v>23</v>
      </c>
      <c r="AA63" s="110">
        <v>6</v>
      </c>
      <c r="AB63" s="111">
        <f t="shared" si="39"/>
        <v>145</v>
      </c>
      <c r="AC63" s="111">
        <f t="shared" si="40"/>
        <v>75</v>
      </c>
      <c r="AD63" s="111">
        <f t="shared" si="40"/>
        <v>70</v>
      </c>
      <c r="AE63" s="111">
        <f t="shared" si="41"/>
        <v>53</v>
      </c>
      <c r="AF63" s="110">
        <v>28</v>
      </c>
      <c r="AG63" s="110">
        <v>25</v>
      </c>
      <c r="AH63" s="111">
        <f t="shared" si="42"/>
        <v>47</v>
      </c>
      <c r="AI63" s="110">
        <v>22</v>
      </c>
      <c r="AJ63" s="110">
        <v>25</v>
      </c>
      <c r="AK63" s="111">
        <f t="shared" si="43"/>
        <v>45</v>
      </c>
      <c r="AL63" s="110">
        <v>25</v>
      </c>
      <c r="AM63" s="110">
        <v>20</v>
      </c>
    </row>
    <row r="64" spans="1:39" ht="21" customHeight="1">
      <c r="A64" s="124"/>
      <c r="B64" s="54" t="s">
        <v>149</v>
      </c>
      <c r="C64" s="126">
        <f t="shared" si="45"/>
        <v>51</v>
      </c>
      <c r="D64" s="111">
        <f t="shared" si="46"/>
        <v>20</v>
      </c>
      <c r="E64" s="111">
        <f t="shared" si="47"/>
        <v>31</v>
      </c>
      <c r="F64" s="123">
        <v>4</v>
      </c>
      <c r="G64" s="34">
        <v>1</v>
      </c>
      <c r="H64" s="123">
        <v>3</v>
      </c>
      <c r="I64" s="34">
        <v>2</v>
      </c>
      <c r="J64" s="123">
        <v>13</v>
      </c>
      <c r="K64" s="123">
        <v>21</v>
      </c>
      <c r="L64" s="123">
        <v>5</v>
      </c>
      <c r="M64" s="125" t="s">
        <v>23</v>
      </c>
      <c r="N64" s="125">
        <v>2</v>
      </c>
      <c r="O64" s="125" t="s">
        <v>23</v>
      </c>
      <c r="P64" s="125" t="s">
        <v>23</v>
      </c>
      <c r="Q64" s="111">
        <f t="shared" si="48"/>
        <v>21</v>
      </c>
      <c r="R64" s="125" t="s">
        <v>23</v>
      </c>
      <c r="S64" s="123">
        <v>21</v>
      </c>
      <c r="V64" s="124"/>
      <c r="W64" s="54" t="s">
        <v>146</v>
      </c>
      <c r="X64" s="111">
        <f t="shared" si="38"/>
        <v>1</v>
      </c>
      <c r="Y64" s="110">
        <v>1</v>
      </c>
      <c r="Z64" s="33" t="s">
        <v>23</v>
      </c>
      <c r="AA64" s="110">
        <v>6</v>
      </c>
      <c r="AB64" s="111">
        <f t="shared" si="39"/>
        <v>152</v>
      </c>
      <c r="AC64" s="111">
        <f t="shared" si="40"/>
        <v>76</v>
      </c>
      <c r="AD64" s="111">
        <f t="shared" si="40"/>
        <v>76</v>
      </c>
      <c r="AE64" s="111">
        <f t="shared" si="41"/>
        <v>49</v>
      </c>
      <c r="AF64" s="110">
        <v>24</v>
      </c>
      <c r="AG64" s="110">
        <v>25</v>
      </c>
      <c r="AH64" s="111">
        <f t="shared" si="42"/>
        <v>51</v>
      </c>
      <c r="AI64" s="110">
        <v>26</v>
      </c>
      <c r="AJ64" s="110">
        <v>25</v>
      </c>
      <c r="AK64" s="111">
        <f t="shared" si="43"/>
        <v>52</v>
      </c>
      <c r="AL64" s="110">
        <v>26</v>
      </c>
      <c r="AM64" s="110">
        <v>26</v>
      </c>
    </row>
    <row r="65" spans="1:39" ht="21" customHeight="1">
      <c r="A65" s="124"/>
      <c r="B65" s="54" t="s">
        <v>148</v>
      </c>
      <c r="C65" s="126">
        <f t="shared" si="45"/>
        <v>44</v>
      </c>
      <c r="D65" s="111">
        <f t="shared" si="46"/>
        <v>22</v>
      </c>
      <c r="E65" s="111">
        <f t="shared" si="47"/>
        <v>22</v>
      </c>
      <c r="F65" s="123">
        <v>4</v>
      </c>
      <c r="G65" s="125" t="s">
        <v>23</v>
      </c>
      <c r="H65" s="123">
        <v>3</v>
      </c>
      <c r="I65" s="34">
        <v>1</v>
      </c>
      <c r="J65" s="123">
        <v>15</v>
      </c>
      <c r="K65" s="123">
        <v>17</v>
      </c>
      <c r="L65" s="123">
        <v>4</v>
      </c>
      <c r="M65" s="125" t="s">
        <v>23</v>
      </c>
      <c r="N65" s="125" t="s">
        <v>23</v>
      </c>
      <c r="O65" s="125" t="s">
        <v>23</v>
      </c>
      <c r="P65" s="125" t="s">
        <v>23</v>
      </c>
      <c r="Q65" s="111">
        <f t="shared" si="48"/>
        <v>16</v>
      </c>
      <c r="R65" s="125">
        <v>1</v>
      </c>
      <c r="S65" s="123">
        <v>15</v>
      </c>
      <c r="V65" s="124"/>
      <c r="W65" s="54"/>
      <c r="X65" s="107"/>
      <c r="Y65" s="122"/>
      <c r="Z65" s="122"/>
      <c r="AA65" s="122"/>
      <c r="AB65" s="107"/>
      <c r="AC65" s="107"/>
      <c r="AD65" s="107"/>
      <c r="AE65" s="107"/>
      <c r="AF65" s="122"/>
      <c r="AG65" s="122"/>
      <c r="AH65" s="107"/>
      <c r="AI65" s="122"/>
      <c r="AJ65" s="122"/>
      <c r="AK65" s="107"/>
      <c r="AL65" s="122"/>
      <c r="AM65" s="122"/>
    </row>
    <row r="66" spans="1:39" ht="21" customHeight="1">
      <c r="A66" s="124"/>
      <c r="B66" s="54" t="s">
        <v>147</v>
      </c>
      <c r="C66" s="126">
        <f t="shared" si="45"/>
        <v>12</v>
      </c>
      <c r="D66" s="111">
        <f t="shared" si="46"/>
        <v>6</v>
      </c>
      <c r="E66" s="111">
        <f t="shared" si="47"/>
        <v>6</v>
      </c>
      <c r="F66" s="123">
        <v>1</v>
      </c>
      <c r="G66" s="125" t="s">
        <v>23</v>
      </c>
      <c r="H66" s="125" t="s">
        <v>23</v>
      </c>
      <c r="I66" s="34">
        <v>1</v>
      </c>
      <c r="J66" s="123">
        <v>5</v>
      </c>
      <c r="K66" s="123">
        <v>4</v>
      </c>
      <c r="L66" s="123">
        <v>1</v>
      </c>
      <c r="M66" s="125" t="s">
        <v>23</v>
      </c>
      <c r="N66" s="125" t="s">
        <v>23</v>
      </c>
      <c r="O66" s="125" t="s">
        <v>23</v>
      </c>
      <c r="P66" s="125" t="s">
        <v>23</v>
      </c>
      <c r="Q66" s="111">
        <f t="shared" si="48"/>
        <v>2</v>
      </c>
      <c r="R66" s="34">
        <v>1</v>
      </c>
      <c r="S66" s="123">
        <v>1</v>
      </c>
      <c r="V66" s="448" t="s">
        <v>145</v>
      </c>
      <c r="W66" s="449"/>
      <c r="X66" s="106">
        <f>SUM(X67:X70)</f>
        <v>8</v>
      </c>
      <c r="Y66" s="106">
        <f>SUM(Y67:Y70)</f>
        <v>8</v>
      </c>
      <c r="Z66" s="35" t="s">
        <v>23</v>
      </c>
      <c r="AA66" s="106">
        <f aca="true" t="shared" si="49" ref="AA66:AM66">SUM(AA67:AA70)</f>
        <v>41</v>
      </c>
      <c r="AB66" s="106">
        <f t="shared" si="49"/>
        <v>1105</v>
      </c>
      <c r="AC66" s="106">
        <f t="shared" si="49"/>
        <v>572</v>
      </c>
      <c r="AD66" s="106">
        <f t="shared" si="49"/>
        <v>533</v>
      </c>
      <c r="AE66" s="106">
        <f t="shared" si="49"/>
        <v>323</v>
      </c>
      <c r="AF66" s="106">
        <f t="shared" si="49"/>
        <v>175</v>
      </c>
      <c r="AG66" s="106">
        <f t="shared" si="49"/>
        <v>148</v>
      </c>
      <c r="AH66" s="106">
        <f t="shared" si="49"/>
        <v>388</v>
      </c>
      <c r="AI66" s="106">
        <f t="shared" si="49"/>
        <v>205</v>
      </c>
      <c r="AJ66" s="106">
        <f t="shared" si="49"/>
        <v>183</v>
      </c>
      <c r="AK66" s="106">
        <f t="shared" si="49"/>
        <v>394</v>
      </c>
      <c r="AL66" s="106">
        <f t="shared" si="49"/>
        <v>192</v>
      </c>
      <c r="AM66" s="106">
        <f t="shared" si="49"/>
        <v>202</v>
      </c>
    </row>
    <row r="67" spans="1:39" ht="21" customHeight="1">
      <c r="A67" s="124"/>
      <c r="B67" s="54" t="s">
        <v>146</v>
      </c>
      <c r="C67" s="126">
        <f t="shared" si="45"/>
        <v>22</v>
      </c>
      <c r="D67" s="111">
        <f t="shared" si="46"/>
        <v>10</v>
      </c>
      <c r="E67" s="111">
        <f t="shared" si="47"/>
        <v>12</v>
      </c>
      <c r="F67" s="123">
        <v>2</v>
      </c>
      <c r="G67" s="125" t="s">
        <v>23</v>
      </c>
      <c r="H67" s="123">
        <v>2</v>
      </c>
      <c r="I67" s="125" t="s">
        <v>23</v>
      </c>
      <c r="J67" s="123">
        <v>6</v>
      </c>
      <c r="K67" s="123">
        <v>10</v>
      </c>
      <c r="L67" s="123">
        <v>2</v>
      </c>
      <c r="M67" s="125" t="s">
        <v>23</v>
      </c>
      <c r="N67" s="125" t="s">
        <v>23</v>
      </c>
      <c r="O67" s="125" t="s">
        <v>23</v>
      </c>
      <c r="P67" s="125">
        <v>1</v>
      </c>
      <c r="Q67" s="111">
        <f t="shared" si="48"/>
        <v>13</v>
      </c>
      <c r="R67" s="123">
        <v>1</v>
      </c>
      <c r="S67" s="123">
        <v>12</v>
      </c>
      <c r="V67" s="124"/>
      <c r="W67" s="54" t="s">
        <v>144</v>
      </c>
      <c r="X67" s="111">
        <f>SUM(Y67:Z67)</f>
        <v>2</v>
      </c>
      <c r="Y67" s="110">
        <v>2</v>
      </c>
      <c r="Z67" s="33" t="s">
        <v>23</v>
      </c>
      <c r="AA67" s="110">
        <v>12</v>
      </c>
      <c r="AB67" s="111">
        <f>SUM(AC67:AD67)</f>
        <v>376</v>
      </c>
      <c r="AC67" s="111">
        <f aca="true" t="shared" si="50" ref="AC67:AD70">SUM(AF67,AI67,AL67)</f>
        <v>186</v>
      </c>
      <c r="AD67" s="111">
        <f t="shared" si="50"/>
        <v>190</v>
      </c>
      <c r="AE67" s="111">
        <f>SUM(AF67:AG67)</f>
        <v>111</v>
      </c>
      <c r="AF67" s="110">
        <v>60</v>
      </c>
      <c r="AG67" s="110">
        <v>51</v>
      </c>
      <c r="AH67" s="111">
        <f>SUM(AI67:AJ67)</f>
        <v>127</v>
      </c>
      <c r="AI67" s="110">
        <v>67</v>
      </c>
      <c r="AJ67" s="110">
        <v>60</v>
      </c>
      <c r="AK67" s="111">
        <f>SUM(AL67:AM67)</f>
        <v>138</v>
      </c>
      <c r="AL67" s="110">
        <v>59</v>
      </c>
      <c r="AM67" s="110">
        <v>79</v>
      </c>
    </row>
    <row r="68" spans="1:39" ht="21" customHeight="1">
      <c r="A68" s="124"/>
      <c r="B68" s="54"/>
      <c r="C68" s="123"/>
      <c r="D68" s="123"/>
      <c r="E68" s="123"/>
      <c r="F68" s="123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07"/>
      <c r="R68" s="122"/>
      <c r="S68" s="122"/>
      <c r="V68" s="124"/>
      <c r="W68" s="54" t="s">
        <v>143</v>
      </c>
      <c r="X68" s="111">
        <f>SUM(Y68:Z68)</f>
        <v>2</v>
      </c>
      <c r="Y68" s="110">
        <v>2</v>
      </c>
      <c r="Z68" s="33" t="s">
        <v>23</v>
      </c>
      <c r="AA68" s="110">
        <v>9</v>
      </c>
      <c r="AB68" s="111">
        <f>SUM(AC68:AD68)</f>
        <v>180</v>
      </c>
      <c r="AC68" s="111">
        <f t="shared" si="50"/>
        <v>94</v>
      </c>
      <c r="AD68" s="111">
        <f t="shared" si="50"/>
        <v>86</v>
      </c>
      <c r="AE68" s="111">
        <f>SUM(AF68:AG68)</f>
        <v>51</v>
      </c>
      <c r="AF68" s="110">
        <v>26</v>
      </c>
      <c r="AG68" s="110">
        <v>25</v>
      </c>
      <c r="AH68" s="111">
        <f>SUM(AI68:AJ68)</f>
        <v>58</v>
      </c>
      <c r="AI68" s="110">
        <v>33</v>
      </c>
      <c r="AJ68" s="110">
        <v>25</v>
      </c>
      <c r="AK68" s="111">
        <f>SUM(AL68:AM68)</f>
        <v>71</v>
      </c>
      <c r="AL68" s="110">
        <v>35</v>
      </c>
      <c r="AM68" s="110">
        <v>36</v>
      </c>
    </row>
    <row r="69" spans="1:39" ht="21" customHeight="1">
      <c r="A69" s="448" t="s">
        <v>145</v>
      </c>
      <c r="B69" s="449"/>
      <c r="C69" s="106">
        <f aca="true" t="shared" si="51" ref="C69:S69">SUM(C70:C73)</f>
        <v>215</v>
      </c>
      <c r="D69" s="106">
        <f t="shared" si="51"/>
        <v>89</v>
      </c>
      <c r="E69" s="106">
        <f t="shared" si="51"/>
        <v>126</v>
      </c>
      <c r="F69" s="106">
        <f t="shared" si="51"/>
        <v>23</v>
      </c>
      <c r="G69" s="106">
        <f t="shared" si="51"/>
        <v>2</v>
      </c>
      <c r="H69" s="106">
        <f t="shared" si="51"/>
        <v>13</v>
      </c>
      <c r="I69" s="106">
        <f t="shared" si="51"/>
        <v>8</v>
      </c>
      <c r="J69" s="106">
        <f t="shared" si="51"/>
        <v>49</v>
      </c>
      <c r="K69" s="106">
        <f t="shared" si="51"/>
        <v>87</v>
      </c>
      <c r="L69" s="106">
        <f t="shared" si="51"/>
        <v>23</v>
      </c>
      <c r="M69" s="106">
        <f t="shared" si="51"/>
        <v>4</v>
      </c>
      <c r="N69" s="106">
        <f t="shared" si="51"/>
        <v>6</v>
      </c>
      <c r="O69" s="106">
        <f t="shared" si="51"/>
        <v>1</v>
      </c>
      <c r="P69" s="106">
        <f t="shared" si="51"/>
        <v>1</v>
      </c>
      <c r="Q69" s="106">
        <f t="shared" si="51"/>
        <v>63</v>
      </c>
      <c r="R69" s="106">
        <f t="shared" si="51"/>
        <v>9</v>
      </c>
      <c r="S69" s="106">
        <f t="shared" si="51"/>
        <v>54</v>
      </c>
      <c r="V69" s="124"/>
      <c r="W69" s="54" t="s">
        <v>142</v>
      </c>
      <c r="X69" s="111">
        <f>SUM(Y69:Z69)</f>
        <v>3</v>
      </c>
      <c r="Y69" s="110">
        <v>3</v>
      </c>
      <c r="Z69" s="33" t="s">
        <v>23</v>
      </c>
      <c r="AA69" s="110">
        <v>15</v>
      </c>
      <c r="AB69" s="111">
        <f>SUM(AC69:AD69)</f>
        <v>411</v>
      </c>
      <c r="AC69" s="111">
        <f t="shared" si="50"/>
        <v>219</v>
      </c>
      <c r="AD69" s="111">
        <f t="shared" si="50"/>
        <v>192</v>
      </c>
      <c r="AE69" s="111">
        <f>SUM(AF69:AG69)</f>
        <v>122</v>
      </c>
      <c r="AF69" s="110">
        <v>68</v>
      </c>
      <c r="AG69" s="110">
        <v>54</v>
      </c>
      <c r="AH69" s="111">
        <f>SUM(AI69:AJ69)</f>
        <v>147</v>
      </c>
      <c r="AI69" s="110">
        <v>76</v>
      </c>
      <c r="AJ69" s="110">
        <v>71</v>
      </c>
      <c r="AK69" s="111">
        <f>SUM(AL69:AM69)</f>
        <v>142</v>
      </c>
      <c r="AL69" s="110">
        <v>75</v>
      </c>
      <c r="AM69" s="110">
        <v>67</v>
      </c>
    </row>
    <row r="70" spans="1:39" ht="21" customHeight="1">
      <c r="A70" s="124"/>
      <c r="B70" s="54" t="s">
        <v>144</v>
      </c>
      <c r="C70" s="126">
        <f>SUM(D70:E70)</f>
        <v>57</v>
      </c>
      <c r="D70" s="111">
        <f>SUM(F70,H70,J70,M70)</f>
        <v>23</v>
      </c>
      <c r="E70" s="111">
        <f>SUM(G70,I70,K70,L70,N70)</f>
        <v>34</v>
      </c>
      <c r="F70" s="123">
        <v>5</v>
      </c>
      <c r="G70" s="34">
        <v>1</v>
      </c>
      <c r="H70" s="123">
        <v>4</v>
      </c>
      <c r="I70" s="34">
        <v>2</v>
      </c>
      <c r="J70" s="123">
        <v>13</v>
      </c>
      <c r="K70" s="123">
        <v>25</v>
      </c>
      <c r="L70" s="123">
        <v>6</v>
      </c>
      <c r="M70" s="125">
        <v>1</v>
      </c>
      <c r="N70" s="125" t="s">
        <v>23</v>
      </c>
      <c r="O70" s="125" t="s">
        <v>23</v>
      </c>
      <c r="P70" s="125" t="s">
        <v>23</v>
      </c>
      <c r="Q70" s="111">
        <f>SUM(R70:S70)</f>
        <v>12</v>
      </c>
      <c r="R70" s="123">
        <v>1</v>
      </c>
      <c r="S70" s="123">
        <v>11</v>
      </c>
      <c r="V70" s="124"/>
      <c r="W70" s="54" t="s">
        <v>141</v>
      </c>
      <c r="X70" s="111">
        <f>SUM(Y70:Z70)</f>
        <v>1</v>
      </c>
      <c r="Y70" s="110">
        <v>1</v>
      </c>
      <c r="Z70" s="33" t="s">
        <v>23</v>
      </c>
      <c r="AA70" s="110">
        <v>5</v>
      </c>
      <c r="AB70" s="111">
        <f>SUM(AC70:AD70)</f>
        <v>138</v>
      </c>
      <c r="AC70" s="111">
        <f t="shared" si="50"/>
        <v>73</v>
      </c>
      <c r="AD70" s="111">
        <f t="shared" si="50"/>
        <v>65</v>
      </c>
      <c r="AE70" s="111">
        <f>SUM(AF70:AG70)</f>
        <v>39</v>
      </c>
      <c r="AF70" s="110">
        <v>21</v>
      </c>
      <c r="AG70" s="110">
        <v>18</v>
      </c>
      <c r="AH70" s="111">
        <f>SUM(AI70:AJ70)</f>
        <v>56</v>
      </c>
      <c r="AI70" s="110">
        <v>29</v>
      </c>
      <c r="AJ70" s="110">
        <v>27</v>
      </c>
      <c r="AK70" s="111">
        <f>SUM(AL70:AM70)</f>
        <v>43</v>
      </c>
      <c r="AL70" s="110">
        <v>23</v>
      </c>
      <c r="AM70" s="110">
        <v>20</v>
      </c>
    </row>
    <row r="71" spans="1:39" ht="21" customHeight="1">
      <c r="A71" s="124"/>
      <c r="B71" s="54" t="s">
        <v>143</v>
      </c>
      <c r="C71" s="126">
        <f>SUM(D71:E71)</f>
        <v>43</v>
      </c>
      <c r="D71" s="111">
        <f>SUM(F71,H71,J71,M71)</f>
        <v>19</v>
      </c>
      <c r="E71" s="111">
        <f>SUM(G71,I71,K71,L71,N71)</f>
        <v>24</v>
      </c>
      <c r="F71" s="123">
        <v>5</v>
      </c>
      <c r="G71" s="125" t="s">
        <v>23</v>
      </c>
      <c r="H71" s="123">
        <v>4</v>
      </c>
      <c r="I71" s="34">
        <v>1</v>
      </c>
      <c r="J71" s="123">
        <v>10</v>
      </c>
      <c r="K71" s="123">
        <v>16</v>
      </c>
      <c r="L71" s="123">
        <v>5</v>
      </c>
      <c r="M71" s="125" t="s">
        <v>23</v>
      </c>
      <c r="N71" s="127">
        <v>2</v>
      </c>
      <c r="O71" s="125" t="s">
        <v>23</v>
      </c>
      <c r="P71" s="125" t="s">
        <v>23</v>
      </c>
      <c r="Q71" s="111">
        <f>SUM(R71:S71)</f>
        <v>17</v>
      </c>
      <c r="R71" s="125" t="s">
        <v>23</v>
      </c>
      <c r="S71" s="123">
        <v>17</v>
      </c>
      <c r="V71" s="124"/>
      <c r="W71" s="54"/>
      <c r="X71" s="107"/>
      <c r="Y71" s="122"/>
      <c r="Z71" s="122"/>
      <c r="AA71" s="122"/>
      <c r="AB71" s="107"/>
      <c r="AC71" s="107"/>
      <c r="AD71" s="107"/>
      <c r="AE71" s="107"/>
      <c r="AF71" s="122"/>
      <c r="AG71" s="122"/>
      <c r="AH71" s="107"/>
      <c r="AI71" s="122"/>
      <c r="AJ71" s="122"/>
      <c r="AK71" s="107"/>
      <c r="AL71" s="122"/>
      <c r="AM71" s="122"/>
    </row>
    <row r="72" spans="1:39" ht="21" customHeight="1">
      <c r="A72" s="124"/>
      <c r="B72" s="54" t="s">
        <v>142</v>
      </c>
      <c r="C72" s="126">
        <f>SUM(D72:E72)</f>
        <v>66</v>
      </c>
      <c r="D72" s="111">
        <f>SUM(F72,H72,J72,M72)</f>
        <v>27</v>
      </c>
      <c r="E72" s="111">
        <f>SUM(G72,I72,K72,L72,N72)</f>
        <v>39</v>
      </c>
      <c r="F72" s="123">
        <v>5</v>
      </c>
      <c r="G72" s="125">
        <v>1</v>
      </c>
      <c r="H72" s="123">
        <v>4</v>
      </c>
      <c r="I72" s="34">
        <v>2</v>
      </c>
      <c r="J72" s="123">
        <v>16</v>
      </c>
      <c r="K72" s="123">
        <v>27</v>
      </c>
      <c r="L72" s="123">
        <v>6</v>
      </c>
      <c r="M72" s="34">
        <v>2</v>
      </c>
      <c r="N72" s="34">
        <v>3</v>
      </c>
      <c r="O72" s="123">
        <v>1</v>
      </c>
      <c r="P72" s="125">
        <v>1</v>
      </c>
      <c r="Q72" s="111">
        <f>SUM(R72:S72)</f>
        <v>14</v>
      </c>
      <c r="R72" s="123">
        <v>6</v>
      </c>
      <c r="S72" s="123">
        <v>8</v>
      </c>
      <c r="V72" s="448" t="s">
        <v>140</v>
      </c>
      <c r="W72" s="449"/>
      <c r="X72" s="106">
        <f>SUM(X73)</f>
        <v>2</v>
      </c>
      <c r="Y72" s="106">
        <f>SUM(Y73)</f>
        <v>2</v>
      </c>
      <c r="Z72" s="35" t="s">
        <v>23</v>
      </c>
      <c r="AA72" s="106">
        <f aca="true" t="shared" si="52" ref="AA72:AM72">SUM(AA73)</f>
        <v>10</v>
      </c>
      <c r="AB72" s="106">
        <f t="shared" si="52"/>
        <v>281</v>
      </c>
      <c r="AC72" s="106">
        <f t="shared" si="52"/>
        <v>149</v>
      </c>
      <c r="AD72" s="106">
        <f t="shared" si="52"/>
        <v>132</v>
      </c>
      <c r="AE72" s="106">
        <f t="shared" si="52"/>
        <v>81</v>
      </c>
      <c r="AF72" s="106">
        <f t="shared" si="52"/>
        <v>47</v>
      </c>
      <c r="AG72" s="106">
        <f t="shared" si="52"/>
        <v>34</v>
      </c>
      <c r="AH72" s="106">
        <f t="shared" si="52"/>
        <v>101</v>
      </c>
      <c r="AI72" s="106">
        <f t="shared" si="52"/>
        <v>47</v>
      </c>
      <c r="AJ72" s="106">
        <f t="shared" si="52"/>
        <v>54</v>
      </c>
      <c r="AK72" s="106">
        <f t="shared" si="52"/>
        <v>99</v>
      </c>
      <c r="AL72" s="106">
        <f t="shared" si="52"/>
        <v>55</v>
      </c>
      <c r="AM72" s="106">
        <f t="shared" si="52"/>
        <v>44</v>
      </c>
    </row>
    <row r="73" spans="1:39" ht="21" customHeight="1">
      <c r="A73" s="124"/>
      <c r="B73" s="54" t="s">
        <v>141</v>
      </c>
      <c r="C73" s="126">
        <f>SUM(D73:E73)</f>
        <v>49</v>
      </c>
      <c r="D73" s="111">
        <f>SUM(F73,H73,J73,M73)</f>
        <v>20</v>
      </c>
      <c r="E73" s="111">
        <f>SUM(G73,I73,K73,L73,N73)</f>
        <v>29</v>
      </c>
      <c r="F73" s="123">
        <v>8</v>
      </c>
      <c r="G73" s="125" t="s">
        <v>23</v>
      </c>
      <c r="H73" s="123">
        <v>1</v>
      </c>
      <c r="I73" s="34">
        <v>3</v>
      </c>
      <c r="J73" s="123">
        <v>10</v>
      </c>
      <c r="K73" s="123">
        <v>19</v>
      </c>
      <c r="L73" s="123">
        <v>6</v>
      </c>
      <c r="M73" s="34">
        <v>1</v>
      </c>
      <c r="N73" s="34">
        <v>1</v>
      </c>
      <c r="O73" s="125" t="s">
        <v>23</v>
      </c>
      <c r="P73" s="125" t="s">
        <v>23</v>
      </c>
      <c r="Q73" s="111">
        <f>SUM(R73:S73)</f>
        <v>20</v>
      </c>
      <c r="R73" s="123">
        <v>2</v>
      </c>
      <c r="S73" s="123">
        <v>18</v>
      </c>
      <c r="V73" s="121"/>
      <c r="W73" s="48" t="s">
        <v>139</v>
      </c>
      <c r="X73" s="103">
        <f>SUM(Y73:Z73)</f>
        <v>2</v>
      </c>
      <c r="Y73" s="103">
        <v>2</v>
      </c>
      <c r="Z73" s="104" t="s">
        <v>23</v>
      </c>
      <c r="AA73" s="103">
        <v>10</v>
      </c>
      <c r="AB73" s="103">
        <f>SUM(AC73:AD73)</f>
        <v>281</v>
      </c>
      <c r="AC73" s="103">
        <f>SUM(AF73,AI73,AL73)</f>
        <v>149</v>
      </c>
      <c r="AD73" s="103">
        <f>SUM(AG73,AJ73,AM73)</f>
        <v>132</v>
      </c>
      <c r="AE73" s="103">
        <f>SUM(AF73:AG73)</f>
        <v>81</v>
      </c>
      <c r="AF73" s="103">
        <v>47</v>
      </c>
      <c r="AG73" s="103">
        <v>34</v>
      </c>
      <c r="AH73" s="103">
        <f>SUM(AI73:AJ73)</f>
        <v>101</v>
      </c>
      <c r="AI73" s="103">
        <v>47</v>
      </c>
      <c r="AJ73" s="103">
        <v>54</v>
      </c>
      <c r="AK73" s="103">
        <f>SUM(AL73:AM73)</f>
        <v>99</v>
      </c>
      <c r="AL73" s="103">
        <v>55</v>
      </c>
      <c r="AM73" s="103">
        <v>44</v>
      </c>
    </row>
    <row r="74" spans="1:39" ht="21" customHeight="1">
      <c r="A74" s="124"/>
      <c r="B74" s="54"/>
      <c r="C74" s="123"/>
      <c r="D74" s="123"/>
      <c r="E74" s="123"/>
      <c r="F74" s="123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07"/>
      <c r="R74" s="122"/>
      <c r="S74" s="122"/>
      <c r="V74" s="155" t="s">
        <v>32</v>
      </c>
      <c r="W74" s="41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</row>
    <row r="75" spans="1:19" ht="21" customHeight="1">
      <c r="A75" s="448" t="s">
        <v>140</v>
      </c>
      <c r="B75" s="449"/>
      <c r="C75" s="106">
        <f>SUM(C76)</f>
        <v>34</v>
      </c>
      <c r="D75" s="106">
        <f>SUM(D76)</f>
        <v>13</v>
      </c>
      <c r="E75" s="106">
        <f>SUM(E76)</f>
        <v>21</v>
      </c>
      <c r="F75" s="106">
        <f>SUM(F76)</f>
        <v>3</v>
      </c>
      <c r="G75" s="32" t="s">
        <v>23</v>
      </c>
      <c r="H75" s="32" t="s">
        <v>23</v>
      </c>
      <c r="I75" s="106">
        <f>SUM(I76)</f>
        <v>3</v>
      </c>
      <c r="J75" s="106">
        <f>SUM(J76)</f>
        <v>9</v>
      </c>
      <c r="K75" s="106">
        <f>SUM(K76)</f>
        <v>14</v>
      </c>
      <c r="L75" s="106">
        <f>SUM(L76)</f>
        <v>4</v>
      </c>
      <c r="M75" s="106">
        <f>SUM(M76)</f>
        <v>1</v>
      </c>
      <c r="N75" s="32" t="s">
        <v>23</v>
      </c>
      <c r="O75" s="32" t="s">
        <v>23</v>
      </c>
      <c r="P75" s="32" t="s">
        <v>23</v>
      </c>
      <c r="Q75" s="106">
        <f>SUM(Q76)</f>
        <v>14</v>
      </c>
      <c r="R75" s="106">
        <f>SUM(R76)</f>
        <v>1</v>
      </c>
      <c r="S75" s="106">
        <f>SUM(S76)</f>
        <v>13</v>
      </c>
    </row>
    <row r="76" spans="1:19" ht="21" customHeight="1">
      <c r="A76" s="121"/>
      <c r="B76" s="48" t="s">
        <v>139</v>
      </c>
      <c r="C76" s="120">
        <f>SUM(D76:E76)</f>
        <v>34</v>
      </c>
      <c r="D76" s="103">
        <f>SUM(F76,H76,J76,M76)</f>
        <v>13</v>
      </c>
      <c r="E76" s="103">
        <f>SUM(G76,I76,K76,L76,N76)</f>
        <v>21</v>
      </c>
      <c r="F76" s="118">
        <v>3</v>
      </c>
      <c r="G76" s="119" t="s">
        <v>23</v>
      </c>
      <c r="H76" s="119" t="s">
        <v>23</v>
      </c>
      <c r="I76" s="104">
        <v>3</v>
      </c>
      <c r="J76" s="118">
        <v>9</v>
      </c>
      <c r="K76" s="118">
        <v>14</v>
      </c>
      <c r="L76" s="118">
        <v>4</v>
      </c>
      <c r="M76" s="119">
        <v>1</v>
      </c>
      <c r="N76" s="119" t="s">
        <v>23</v>
      </c>
      <c r="O76" s="119" t="s">
        <v>23</v>
      </c>
      <c r="P76" s="119" t="s">
        <v>23</v>
      </c>
      <c r="Q76" s="103">
        <f>SUM(R76:S76)</f>
        <v>14</v>
      </c>
      <c r="R76" s="118">
        <v>1</v>
      </c>
      <c r="S76" s="118">
        <v>13</v>
      </c>
    </row>
    <row r="77" spans="1:19" ht="21" customHeight="1">
      <c r="A77" s="41" t="s">
        <v>32</v>
      </c>
      <c r="B77" s="4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</sheetData>
  <sheetProtection/>
  <mergeCells count="72">
    <mergeCell ref="A17:B17"/>
    <mergeCell ref="A9:B9"/>
    <mergeCell ref="A11:B11"/>
    <mergeCell ref="A12:B12"/>
    <mergeCell ref="A18:B18"/>
    <mergeCell ref="A29:B29"/>
    <mergeCell ref="A20:B20"/>
    <mergeCell ref="A21:B21"/>
    <mergeCell ref="A22:B22"/>
    <mergeCell ref="A23:B23"/>
    <mergeCell ref="A24:B24"/>
    <mergeCell ref="A26:B26"/>
    <mergeCell ref="A3:S3"/>
    <mergeCell ref="A4:S4"/>
    <mergeCell ref="C6:P6"/>
    <mergeCell ref="Q6:S9"/>
    <mergeCell ref="A7:B7"/>
    <mergeCell ref="C7:N7"/>
    <mergeCell ref="C8:E9"/>
    <mergeCell ref="F8:G9"/>
    <mergeCell ref="H8:I9"/>
    <mergeCell ref="J8:K9"/>
    <mergeCell ref="L8:L9"/>
    <mergeCell ref="M8:N9"/>
    <mergeCell ref="O8:P8"/>
    <mergeCell ref="A16:B16"/>
    <mergeCell ref="A13:B13"/>
    <mergeCell ref="A14:B14"/>
    <mergeCell ref="A15:B15"/>
    <mergeCell ref="A75:B75"/>
    <mergeCell ref="A25:B25"/>
    <mergeCell ref="A27:B27"/>
    <mergeCell ref="A28:B28"/>
    <mergeCell ref="A32:B32"/>
    <mergeCell ref="A38:B38"/>
    <mergeCell ref="A48:B48"/>
    <mergeCell ref="A55:B55"/>
    <mergeCell ref="A61:B61"/>
    <mergeCell ref="A69:B69"/>
    <mergeCell ref="V8:W8"/>
    <mergeCell ref="V9:W9"/>
    <mergeCell ref="V10:W10"/>
    <mergeCell ref="V11:W11"/>
    <mergeCell ref="AA6:AA7"/>
    <mergeCell ref="V17:W17"/>
    <mergeCell ref="V12:W12"/>
    <mergeCell ref="V3:AM3"/>
    <mergeCell ref="V4:AM4"/>
    <mergeCell ref="X6:Z6"/>
    <mergeCell ref="AB6:AD6"/>
    <mergeCell ref="AE6:AG6"/>
    <mergeCell ref="AH6:AJ6"/>
    <mergeCell ref="AK6:AM6"/>
    <mergeCell ref="V6:W7"/>
    <mergeCell ref="V35:W35"/>
    <mergeCell ref="V45:W45"/>
    <mergeCell ref="V52:W52"/>
    <mergeCell ref="V58:W58"/>
    <mergeCell ref="V21:W21"/>
    <mergeCell ref="V22:W22"/>
    <mergeCell ref="V24:W24"/>
    <mergeCell ref="V29:W29"/>
    <mergeCell ref="V72:W72"/>
    <mergeCell ref="V13:W13"/>
    <mergeCell ref="V14:W14"/>
    <mergeCell ref="V15:W15"/>
    <mergeCell ref="V18:W18"/>
    <mergeCell ref="V19:W19"/>
    <mergeCell ref="V23:W23"/>
    <mergeCell ref="V26:W26"/>
    <mergeCell ref="V66:W66"/>
    <mergeCell ref="V20:W20"/>
  </mergeCells>
  <printOptions horizontalCentered="1" verticalCentered="1"/>
  <pageMargins left="0.31496062992125984" right="0.31496062992125984" top="0.35433070866141736" bottom="0.15748031496062992" header="0" footer="0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5"/>
  <sheetViews>
    <sheetView zoomScalePageLayoutView="0" workbookViewId="0" topLeftCell="W1">
      <selection activeCell="AL1" sqref="AL1"/>
    </sheetView>
  </sheetViews>
  <sheetFormatPr defaultColWidth="8.09765625" defaultRowHeight="16.5" customHeight="1"/>
  <cols>
    <col min="1" max="1" width="3.19921875" style="0" customWidth="1"/>
    <col min="2" max="2" width="9.3984375" style="0" customWidth="1"/>
    <col min="3" max="11" width="8.09765625" style="0" customWidth="1"/>
    <col min="12" max="12" width="9.3984375" style="0" customWidth="1"/>
    <col min="13" max="21" width="8.09765625" style="0" customWidth="1"/>
    <col min="22" max="23" width="3.09765625" style="0" customWidth="1"/>
    <col min="24" max="24" width="9.3984375" style="0" customWidth="1"/>
  </cols>
  <sheetData>
    <row r="1" spans="1:38" ht="16.5" customHeight="1">
      <c r="A1" s="39" t="s">
        <v>237</v>
      </c>
      <c r="AL1" s="102" t="s">
        <v>265</v>
      </c>
    </row>
    <row r="3" spans="1:38" ht="16.5" customHeight="1">
      <c r="A3" s="476" t="s">
        <v>251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V3" s="452" t="s">
        <v>252</v>
      </c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</row>
    <row r="4" spans="1:38" ht="16.5" customHeight="1">
      <c r="A4" s="453" t="s">
        <v>250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V4" s="453" t="s">
        <v>253</v>
      </c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</row>
    <row r="5" spans="1:38" ht="16.5" customHeight="1" thickBot="1">
      <c r="A5" s="1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3" t="s">
        <v>222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53" t="s">
        <v>254</v>
      </c>
    </row>
    <row r="6" spans="1:38" ht="16.5" customHeight="1">
      <c r="A6" s="455" t="s">
        <v>249</v>
      </c>
      <c r="B6" s="456"/>
      <c r="C6" s="454" t="s">
        <v>248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77"/>
      <c r="Q6" s="513" t="s">
        <v>247</v>
      </c>
      <c r="R6" s="395"/>
      <c r="S6" s="395"/>
      <c r="V6" s="390" t="s">
        <v>255</v>
      </c>
      <c r="W6" s="390"/>
      <c r="X6" s="495"/>
      <c r="Y6" s="499" t="s">
        <v>256</v>
      </c>
      <c r="Z6" s="500"/>
      <c r="AA6" s="503" t="s">
        <v>257</v>
      </c>
      <c r="AB6" s="504"/>
      <c r="AC6" s="504"/>
      <c r="AD6" s="504"/>
      <c r="AE6" s="504"/>
      <c r="AF6" s="504"/>
      <c r="AG6" s="504"/>
      <c r="AH6" s="504"/>
      <c r="AI6" s="505"/>
      <c r="AJ6" s="503" t="s">
        <v>258</v>
      </c>
      <c r="AK6" s="504"/>
      <c r="AL6" s="504"/>
    </row>
    <row r="7" spans="1:38" ht="16.5" customHeight="1">
      <c r="A7" s="511"/>
      <c r="B7" s="512"/>
      <c r="C7" s="484" t="s">
        <v>246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6"/>
      <c r="O7" s="150"/>
      <c r="P7" s="149"/>
      <c r="Q7" s="509"/>
      <c r="R7" s="482"/>
      <c r="S7" s="482"/>
      <c r="V7" s="496"/>
      <c r="W7" s="496"/>
      <c r="X7" s="497"/>
      <c r="Y7" s="501"/>
      <c r="Z7" s="416"/>
      <c r="AA7" s="506" t="s">
        <v>259</v>
      </c>
      <c r="AB7" s="507"/>
      <c r="AC7" s="508"/>
      <c r="AD7" s="506" t="s">
        <v>260</v>
      </c>
      <c r="AE7" s="507"/>
      <c r="AF7" s="508"/>
      <c r="AG7" s="506" t="s">
        <v>261</v>
      </c>
      <c r="AH7" s="507"/>
      <c r="AI7" s="508"/>
      <c r="AJ7" s="489" t="s">
        <v>64</v>
      </c>
      <c r="AK7" s="489" t="s">
        <v>63</v>
      </c>
      <c r="AL7" s="491" t="s">
        <v>62</v>
      </c>
    </row>
    <row r="8" spans="1:38" ht="16.5" customHeight="1">
      <c r="A8" s="511"/>
      <c r="B8" s="512"/>
      <c r="C8" s="468" t="s">
        <v>217</v>
      </c>
      <c r="D8" s="487"/>
      <c r="E8" s="469"/>
      <c r="F8" s="468" t="s">
        <v>245</v>
      </c>
      <c r="G8" s="469"/>
      <c r="H8" s="468" t="s">
        <v>244</v>
      </c>
      <c r="I8" s="469"/>
      <c r="J8" s="468" t="s">
        <v>243</v>
      </c>
      <c r="K8" s="469"/>
      <c r="L8" s="158" t="s">
        <v>242</v>
      </c>
      <c r="M8" s="468" t="s">
        <v>241</v>
      </c>
      <c r="N8" s="469"/>
      <c r="O8" s="474" t="s">
        <v>6</v>
      </c>
      <c r="P8" s="475"/>
      <c r="Q8" s="509" t="s">
        <v>240</v>
      </c>
      <c r="R8" s="482"/>
      <c r="S8" s="482"/>
      <c r="V8" s="392"/>
      <c r="W8" s="392"/>
      <c r="X8" s="498"/>
      <c r="Y8" s="492"/>
      <c r="Z8" s="502"/>
      <c r="AA8" s="161" t="s">
        <v>64</v>
      </c>
      <c r="AB8" s="162" t="s">
        <v>63</v>
      </c>
      <c r="AC8" s="162" t="s">
        <v>62</v>
      </c>
      <c r="AD8" s="162" t="s">
        <v>64</v>
      </c>
      <c r="AE8" s="162" t="s">
        <v>63</v>
      </c>
      <c r="AF8" s="162" t="s">
        <v>62</v>
      </c>
      <c r="AG8" s="162" t="s">
        <v>64</v>
      </c>
      <c r="AH8" s="162" t="s">
        <v>63</v>
      </c>
      <c r="AI8" s="160" t="s">
        <v>62</v>
      </c>
      <c r="AJ8" s="490"/>
      <c r="AK8" s="490"/>
      <c r="AL8" s="492"/>
    </row>
    <row r="9" spans="1:38" ht="16.5" customHeight="1">
      <c r="A9" s="511"/>
      <c r="B9" s="512"/>
      <c r="C9" s="397"/>
      <c r="D9" s="398"/>
      <c r="E9" s="399"/>
      <c r="F9" s="397"/>
      <c r="G9" s="399"/>
      <c r="H9" s="397"/>
      <c r="I9" s="399"/>
      <c r="J9" s="397" t="s">
        <v>239</v>
      </c>
      <c r="K9" s="399"/>
      <c r="L9" s="157" t="s">
        <v>238</v>
      </c>
      <c r="M9" s="397"/>
      <c r="N9" s="399"/>
      <c r="O9" s="145"/>
      <c r="P9" s="144"/>
      <c r="Q9" s="510"/>
      <c r="R9" s="398"/>
      <c r="S9" s="398"/>
      <c r="V9" s="459" t="s">
        <v>61</v>
      </c>
      <c r="W9" s="459"/>
      <c r="X9" s="460"/>
      <c r="Y9" s="61">
        <v>66</v>
      </c>
      <c r="Z9" s="163">
        <v>4</v>
      </c>
      <c r="AA9" s="164">
        <f>SUM(AB9:AC9)</f>
        <v>3632</v>
      </c>
      <c r="AB9" s="165">
        <f aca="true" t="shared" si="0" ref="AB9:AC12">SUM(AE9,AH9)</f>
        <v>2645</v>
      </c>
      <c r="AC9" s="165">
        <f t="shared" si="0"/>
        <v>987</v>
      </c>
      <c r="AD9" s="164">
        <f>SUM(AE9:AF9)</f>
        <v>3038</v>
      </c>
      <c r="AE9" s="61">
        <v>2333</v>
      </c>
      <c r="AF9" s="61">
        <v>705</v>
      </c>
      <c r="AG9" s="164">
        <f>SUM(AH9:AI9)</f>
        <v>594</v>
      </c>
      <c r="AH9" s="61">
        <v>312</v>
      </c>
      <c r="AI9" s="61">
        <v>282</v>
      </c>
      <c r="AJ9" s="164">
        <f>SUM(AK9:AL9)</f>
        <v>697</v>
      </c>
      <c r="AK9" s="61">
        <v>355</v>
      </c>
      <c r="AL9" s="61">
        <v>342</v>
      </c>
    </row>
    <row r="10" spans="1:38" ht="16.5" customHeight="1">
      <c r="A10" s="457"/>
      <c r="B10" s="458"/>
      <c r="C10" s="85" t="s">
        <v>2</v>
      </c>
      <c r="D10" s="85" t="s">
        <v>3</v>
      </c>
      <c r="E10" s="85" t="s">
        <v>4</v>
      </c>
      <c r="F10" s="85" t="s">
        <v>3</v>
      </c>
      <c r="G10" s="85" t="s">
        <v>4</v>
      </c>
      <c r="H10" s="85" t="s">
        <v>3</v>
      </c>
      <c r="I10" s="85" t="s">
        <v>4</v>
      </c>
      <c r="J10" s="85" t="s">
        <v>3</v>
      </c>
      <c r="K10" s="85" t="s">
        <v>4</v>
      </c>
      <c r="L10" s="85" t="s">
        <v>4</v>
      </c>
      <c r="M10" s="85" t="s">
        <v>3</v>
      </c>
      <c r="N10" s="85" t="s">
        <v>4</v>
      </c>
      <c r="O10" s="85" t="s">
        <v>3</v>
      </c>
      <c r="P10" s="142" t="s">
        <v>4</v>
      </c>
      <c r="Q10" s="85" t="s">
        <v>2</v>
      </c>
      <c r="R10" s="85" t="s">
        <v>3</v>
      </c>
      <c r="S10" s="86" t="s">
        <v>4</v>
      </c>
      <c r="V10" s="493" t="s">
        <v>60</v>
      </c>
      <c r="W10" s="493"/>
      <c r="X10" s="462"/>
      <c r="Y10" s="61">
        <v>66</v>
      </c>
      <c r="Z10" s="166">
        <v>3</v>
      </c>
      <c r="AA10" s="57">
        <f>SUM(AB10:AC10)</f>
        <v>3572</v>
      </c>
      <c r="AB10" s="167">
        <f t="shared" si="0"/>
        <v>2590</v>
      </c>
      <c r="AC10" s="167">
        <f t="shared" si="0"/>
        <v>982</v>
      </c>
      <c r="AD10" s="57">
        <f>SUM(AE10:AF10)</f>
        <v>2946</v>
      </c>
      <c r="AE10" s="61">
        <v>2258</v>
      </c>
      <c r="AF10" s="61">
        <v>688</v>
      </c>
      <c r="AG10" s="57">
        <f>SUM(AH10:AI10)</f>
        <v>626</v>
      </c>
      <c r="AH10" s="61">
        <v>332</v>
      </c>
      <c r="AI10" s="61">
        <v>294</v>
      </c>
      <c r="AJ10" s="57">
        <f>SUM(AK10:AL10)</f>
        <v>689</v>
      </c>
      <c r="AK10" s="61">
        <v>351</v>
      </c>
      <c r="AL10" s="61">
        <v>338</v>
      </c>
    </row>
    <row r="11" spans="1:38" ht="16.5" customHeight="1">
      <c r="A11" s="459" t="s">
        <v>61</v>
      </c>
      <c r="B11" s="460"/>
      <c r="C11" s="140">
        <f>SUM(D11:E11)</f>
        <v>2561</v>
      </c>
      <c r="D11" s="116">
        <f>SUM(F11,H11,J11,M11)</f>
        <v>1461</v>
      </c>
      <c r="E11" s="116">
        <f>SUM(G11,I11,K11,L11,N11)</f>
        <v>1100</v>
      </c>
      <c r="F11" s="110">
        <v>102</v>
      </c>
      <c r="G11" s="110">
        <v>3</v>
      </c>
      <c r="H11" s="110">
        <v>109</v>
      </c>
      <c r="I11" s="110">
        <v>3</v>
      </c>
      <c r="J11" s="110">
        <v>1222</v>
      </c>
      <c r="K11" s="110">
        <v>918</v>
      </c>
      <c r="L11" s="110">
        <v>103</v>
      </c>
      <c r="M11" s="110">
        <v>28</v>
      </c>
      <c r="N11" s="110">
        <v>73</v>
      </c>
      <c r="O11" s="110">
        <v>45</v>
      </c>
      <c r="P11" s="110">
        <v>36</v>
      </c>
      <c r="Q11" s="116">
        <f>SUM(R11:S11)</f>
        <v>501</v>
      </c>
      <c r="R11" s="110">
        <v>96</v>
      </c>
      <c r="S11" s="110">
        <v>405</v>
      </c>
      <c r="V11" s="493" t="s">
        <v>59</v>
      </c>
      <c r="W11" s="493"/>
      <c r="X11" s="462"/>
      <c r="Y11" s="61">
        <v>66</v>
      </c>
      <c r="Z11" s="166">
        <v>3</v>
      </c>
      <c r="AA11" s="57">
        <f>SUM(AB11:AC11)</f>
        <v>3511</v>
      </c>
      <c r="AB11" s="167">
        <f t="shared" si="0"/>
        <v>2540</v>
      </c>
      <c r="AC11" s="167">
        <f t="shared" si="0"/>
        <v>971</v>
      </c>
      <c r="AD11" s="57">
        <f>SUM(AE11:AF11)</f>
        <v>2937</v>
      </c>
      <c r="AE11" s="61">
        <v>2229</v>
      </c>
      <c r="AF11" s="61">
        <v>708</v>
      </c>
      <c r="AG11" s="57">
        <f>SUM(AH11:AI11)</f>
        <v>574</v>
      </c>
      <c r="AH11" s="61">
        <v>311</v>
      </c>
      <c r="AI11" s="61">
        <v>263</v>
      </c>
      <c r="AJ11" s="57">
        <f>SUM(AK11:AL11)</f>
        <v>687</v>
      </c>
      <c r="AK11" s="61">
        <v>343</v>
      </c>
      <c r="AL11" s="61">
        <v>344</v>
      </c>
    </row>
    <row r="12" spans="1:38" ht="16.5" customHeight="1">
      <c r="A12" s="461" t="s">
        <v>60</v>
      </c>
      <c r="B12" s="462"/>
      <c r="C12" s="126">
        <f>SUM(D12:E12)</f>
        <v>2544</v>
      </c>
      <c r="D12" s="111">
        <f>SUM(F12,H12,J12,M12)</f>
        <v>1455</v>
      </c>
      <c r="E12" s="111">
        <f>SUM(G12,I12,K12,L12,N12)</f>
        <v>1089</v>
      </c>
      <c r="F12" s="110">
        <v>104</v>
      </c>
      <c r="G12" s="110">
        <v>2</v>
      </c>
      <c r="H12" s="110">
        <v>109</v>
      </c>
      <c r="I12" s="110">
        <v>4</v>
      </c>
      <c r="J12" s="110">
        <v>1202</v>
      </c>
      <c r="K12" s="110">
        <v>909</v>
      </c>
      <c r="L12" s="110">
        <v>107</v>
      </c>
      <c r="M12" s="110">
        <v>40</v>
      </c>
      <c r="N12" s="110">
        <v>67</v>
      </c>
      <c r="O12" s="110">
        <v>37</v>
      </c>
      <c r="P12" s="110">
        <v>53</v>
      </c>
      <c r="Q12" s="111">
        <f>SUM(R12:S12)</f>
        <v>500</v>
      </c>
      <c r="R12" s="110">
        <v>91</v>
      </c>
      <c r="S12" s="110">
        <v>409</v>
      </c>
      <c r="V12" s="494" t="s">
        <v>58</v>
      </c>
      <c r="W12" s="494"/>
      <c r="X12" s="462"/>
      <c r="Y12" s="61">
        <v>66</v>
      </c>
      <c r="Z12" s="166">
        <v>3</v>
      </c>
      <c r="AA12" s="57">
        <f>SUM(AB12:AC12)</f>
        <v>3519</v>
      </c>
      <c r="AB12" s="167">
        <f t="shared" si="0"/>
        <v>2503</v>
      </c>
      <c r="AC12" s="167">
        <f t="shared" si="0"/>
        <v>1016</v>
      </c>
      <c r="AD12" s="57">
        <f>SUM(AE12:AF12)</f>
        <v>2911</v>
      </c>
      <c r="AE12" s="61">
        <v>2178</v>
      </c>
      <c r="AF12" s="61">
        <v>733</v>
      </c>
      <c r="AG12" s="57">
        <f>SUM(AH12:AI12)</f>
        <v>608</v>
      </c>
      <c r="AH12" s="61">
        <v>325</v>
      </c>
      <c r="AI12" s="61">
        <v>283</v>
      </c>
      <c r="AJ12" s="57">
        <f>SUM(AK12:AL12)</f>
        <v>684</v>
      </c>
      <c r="AK12" s="61">
        <v>339</v>
      </c>
      <c r="AL12" s="61">
        <v>345</v>
      </c>
    </row>
    <row r="13" spans="1:38" ht="16.5" customHeight="1">
      <c r="A13" s="461" t="s">
        <v>59</v>
      </c>
      <c r="B13" s="462"/>
      <c r="C13" s="126">
        <f>SUM(D13:E13)</f>
        <v>2534</v>
      </c>
      <c r="D13" s="111">
        <f>SUM(F13,H13,J13,M13)</f>
        <v>1431</v>
      </c>
      <c r="E13" s="111">
        <f>SUM(G13,I13,K13,L13,N13)</f>
        <v>1103</v>
      </c>
      <c r="F13" s="110">
        <v>102</v>
      </c>
      <c r="G13" s="110">
        <v>2</v>
      </c>
      <c r="H13" s="110">
        <v>107</v>
      </c>
      <c r="I13" s="110">
        <v>4</v>
      </c>
      <c r="J13" s="110">
        <v>1182</v>
      </c>
      <c r="K13" s="110">
        <v>919</v>
      </c>
      <c r="L13" s="110">
        <v>104</v>
      </c>
      <c r="M13" s="110">
        <v>40</v>
      </c>
      <c r="N13" s="110">
        <v>74</v>
      </c>
      <c r="O13" s="110">
        <v>48</v>
      </c>
      <c r="P13" s="110">
        <v>50</v>
      </c>
      <c r="Q13" s="111">
        <f>SUM(R13:S13)</f>
        <v>502</v>
      </c>
      <c r="R13" s="110">
        <v>90</v>
      </c>
      <c r="S13" s="110">
        <v>412</v>
      </c>
      <c r="V13" s="464" t="s">
        <v>57</v>
      </c>
      <c r="W13" s="464"/>
      <c r="X13" s="465"/>
      <c r="Y13" s="137">
        <f>SUM(Y14:Y16)</f>
        <v>66</v>
      </c>
      <c r="Z13" s="168">
        <f aca="true" t="shared" si="1" ref="Z13:AL13">SUM(Z14:Z16)</f>
        <v>3</v>
      </c>
      <c r="AA13" s="137">
        <f t="shared" si="1"/>
        <v>3499</v>
      </c>
      <c r="AB13" s="137">
        <f t="shared" si="1"/>
        <v>2472</v>
      </c>
      <c r="AC13" s="137">
        <f t="shared" si="1"/>
        <v>1027</v>
      </c>
      <c r="AD13" s="137">
        <f t="shared" si="1"/>
        <v>2886</v>
      </c>
      <c r="AE13" s="137">
        <f t="shared" si="1"/>
        <v>2148</v>
      </c>
      <c r="AF13" s="137">
        <f t="shared" si="1"/>
        <v>738</v>
      </c>
      <c r="AG13" s="137">
        <f t="shared" si="1"/>
        <v>613</v>
      </c>
      <c r="AH13" s="137">
        <f t="shared" si="1"/>
        <v>324</v>
      </c>
      <c r="AI13" s="137">
        <f t="shared" si="1"/>
        <v>289</v>
      </c>
      <c r="AJ13" s="137">
        <f t="shared" si="1"/>
        <v>681</v>
      </c>
      <c r="AK13" s="137">
        <f t="shared" si="1"/>
        <v>336</v>
      </c>
      <c r="AL13" s="137">
        <f t="shared" si="1"/>
        <v>345</v>
      </c>
    </row>
    <row r="14" spans="1:38" ht="16.5" customHeight="1">
      <c r="A14" s="463" t="s">
        <v>58</v>
      </c>
      <c r="B14" s="462"/>
      <c r="C14" s="126">
        <f>SUM(D14:E14)</f>
        <v>2484</v>
      </c>
      <c r="D14" s="111">
        <f>SUM(F14,H14,J14,M14)</f>
        <v>1406</v>
      </c>
      <c r="E14" s="111">
        <f>SUM(G14,I14,K14,L14,N14)</f>
        <v>1078</v>
      </c>
      <c r="F14" s="110">
        <v>103</v>
      </c>
      <c r="G14" s="110">
        <v>2</v>
      </c>
      <c r="H14" s="110">
        <v>104</v>
      </c>
      <c r="I14" s="110">
        <v>7</v>
      </c>
      <c r="J14" s="110">
        <v>1165</v>
      </c>
      <c r="K14" s="110">
        <v>910</v>
      </c>
      <c r="L14" s="110">
        <v>105</v>
      </c>
      <c r="M14" s="110">
        <v>34</v>
      </c>
      <c r="N14" s="110">
        <v>54</v>
      </c>
      <c r="O14" s="110">
        <v>48</v>
      </c>
      <c r="P14" s="110">
        <v>51</v>
      </c>
      <c r="Q14" s="111">
        <f>SUM(R14:S14)</f>
        <v>497</v>
      </c>
      <c r="R14" s="110">
        <v>91</v>
      </c>
      <c r="S14" s="110">
        <v>406</v>
      </c>
      <c r="V14" s="488" t="s">
        <v>209</v>
      </c>
      <c r="W14" s="488"/>
      <c r="X14" s="451"/>
      <c r="Y14" s="137">
        <v>1</v>
      </c>
      <c r="Z14" s="169" t="s">
        <v>23</v>
      </c>
      <c r="AA14" s="106">
        <f>SUM(AB14:AC14)</f>
        <v>32</v>
      </c>
      <c r="AB14" s="138">
        <f aca="true" t="shared" si="2" ref="AB14:AC16">SUM(AE14,AH14)</f>
        <v>23</v>
      </c>
      <c r="AC14" s="138">
        <f t="shared" si="2"/>
        <v>9</v>
      </c>
      <c r="AD14" s="106">
        <f>SUM(AE14:AF14)</f>
        <v>24</v>
      </c>
      <c r="AE14" s="137">
        <v>18</v>
      </c>
      <c r="AF14" s="137">
        <v>6</v>
      </c>
      <c r="AG14" s="106">
        <f>SUM(AH14:AI14)</f>
        <v>8</v>
      </c>
      <c r="AH14" s="137">
        <v>5</v>
      </c>
      <c r="AI14" s="137">
        <v>3</v>
      </c>
      <c r="AJ14" s="106">
        <f>SUM(AK14:AL14)</f>
        <v>3</v>
      </c>
      <c r="AK14" s="137">
        <v>2</v>
      </c>
      <c r="AL14" s="137">
        <v>1</v>
      </c>
    </row>
    <row r="15" spans="1:38" ht="16.5" customHeight="1">
      <c r="A15" s="464" t="s">
        <v>57</v>
      </c>
      <c r="B15" s="465"/>
      <c r="C15" s="106">
        <f>SUM(C20:C29,C32,C38,C48,C55,C61,C69,C75)</f>
        <v>2456</v>
      </c>
      <c r="D15" s="106">
        <f>SUM(D20:D29,D32,D38,D48,D55,D61,D69,D75)</f>
        <v>1379</v>
      </c>
      <c r="E15" s="106">
        <f>SUM(E20:E29,E32,E38,E48,E55,E61,E69,E75)</f>
        <v>1077</v>
      </c>
      <c r="F15" s="106">
        <f>SUM(F20:F29,F32,F38,F48,F55,F61,F69,F75)</f>
        <v>105</v>
      </c>
      <c r="G15" s="135" t="s">
        <v>23</v>
      </c>
      <c r="H15" s="106">
        <f aca="true" t="shared" si="3" ref="H15:S15">SUM(H20:H29,H32,H38,H48,H55,H61,H69,H75)</f>
        <v>102</v>
      </c>
      <c r="I15" s="106">
        <f t="shared" si="3"/>
        <v>9</v>
      </c>
      <c r="J15" s="106">
        <f t="shared" si="3"/>
        <v>1129</v>
      </c>
      <c r="K15" s="106">
        <f t="shared" si="3"/>
        <v>893</v>
      </c>
      <c r="L15" s="106">
        <f t="shared" si="3"/>
        <v>104</v>
      </c>
      <c r="M15" s="106">
        <f t="shared" si="3"/>
        <v>43</v>
      </c>
      <c r="N15" s="106">
        <f t="shared" si="3"/>
        <v>71</v>
      </c>
      <c r="O15" s="106">
        <f t="shared" si="3"/>
        <v>46</v>
      </c>
      <c r="P15" s="106">
        <f t="shared" si="3"/>
        <v>57</v>
      </c>
      <c r="Q15" s="106">
        <f t="shared" si="3"/>
        <v>491</v>
      </c>
      <c r="R15" s="106">
        <f t="shared" si="3"/>
        <v>88</v>
      </c>
      <c r="S15" s="106">
        <f t="shared" si="3"/>
        <v>403</v>
      </c>
      <c r="V15" s="488" t="s">
        <v>208</v>
      </c>
      <c r="W15" s="488"/>
      <c r="X15" s="451"/>
      <c r="Y15" s="137">
        <v>56</v>
      </c>
      <c r="Z15" s="170">
        <v>3</v>
      </c>
      <c r="AA15" s="106">
        <f>SUM(AB15:AC15)</f>
        <v>2850</v>
      </c>
      <c r="AB15" s="138">
        <f t="shared" si="2"/>
        <v>2020</v>
      </c>
      <c r="AC15" s="138">
        <f t="shared" si="2"/>
        <v>830</v>
      </c>
      <c r="AD15" s="106">
        <f>SUM(AE15:AF15)</f>
        <v>2470</v>
      </c>
      <c r="AE15" s="137">
        <v>1828</v>
      </c>
      <c r="AF15" s="137">
        <v>642</v>
      </c>
      <c r="AG15" s="106">
        <f>SUM(AH15:AI15)</f>
        <v>380</v>
      </c>
      <c r="AH15" s="137">
        <v>192</v>
      </c>
      <c r="AI15" s="137">
        <v>188</v>
      </c>
      <c r="AJ15" s="106">
        <f>SUM(AK15:AL15)</f>
        <v>611</v>
      </c>
      <c r="AK15" s="137">
        <v>309</v>
      </c>
      <c r="AL15" s="137">
        <v>302</v>
      </c>
    </row>
    <row r="16" spans="1:38" ht="16.5" customHeight="1">
      <c r="A16" s="488" t="s">
        <v>209</v>
      </c>
      <c r="B16" s="451"/>
      <c r="C16" s="134">
        <f>SUM(D16:E16)</f>
        <v>23</v>
      </c>
      <c r="D16" s="106">
        <f>SUM(F16,H16,J16,M16)</f>
        <v>16</v>
      </c>
      <c r="E16" s="106">
        <f>SUM(G16,I16,K16,L16,N16)</f>
        <v>7</v>
      </c>
      <c r="F16" s="135" t="s">
        <v>23</v>
      </c>
      <c r="G16" s="135" t="s">
        <v>23</v>
      </c>
      <c r="H16" s="135" t="s">
        <v>23</v>
      </c>
      <c r="I16" s="135">
        <v>1</v>
      </c>
      <c r="J16" s="138">
        <v>16</v>
      </c>
      <c r="K16" s="138">
        <v>5</v>
      </c>
      <c r="L16" s="138">
        <v>1</v>
      </c>
      <c r="M16" s="135" t="s">
        <v>23</v>
      </c>
      <c r="N16" s="135" t="s">
        <v>23</v>
      </c>
      <c r="O16" s="138">
        <v>6</v>
      </c>
      <c r="P16" s="138">
        <v>2</v>
      </c>
      <c r="Q16" s="106">
        <f>SUM(R16:S16)</f>
        <v>2</v>
      </c>
      <c r="R16" s="135" t="s">
        <v>23</v>
      </c>
      <c r="S16" s="138">
        <v>2</v>
      </c>
      <c r="V16" s="488" t="s">
        <v>207</v>
      </c>
      <c r="W16" s="488"/>
      <c r="X16" s="451"/>
      <c r="Y16" s="137">
        <v>9</v>
      </c>
      <c r="Z16" s="169" t="s">
        <v>23</v>
      </c>
      <c r="AA16" s="106">
        <f>SUM(AB16:AC16)</f>
        <v>617</v>
      </c>
      <c r="AB16" s="138">
        <f t="shared" si="2"/>
        <v>429</v>
      </c>
      <c r="AC16" s="138">
        <f t="shared" si="2"/>
        <v>188</v>
      </c>
      <c r="AD16" s="106">
        <f>SUM(AE16:AF16)</f>
        <v>392</v>
      </c>
      <c r="AE16" s="137">
        <v>302</v>
      </c>
      <c r="AF16" s="137">
        <v>90</v>
      </c>
      <c r="AG16" s="106">
        <f>SUM(AH16:AI16)</f>
        <v>225</v>
      </c>
      <c r="AH16" s="137">
        <v>127</v>
      </c>
      <c r="AI16" s="137">
        <v>98</v>
      </c>
      <c r="AJ16" s="106">
        <f>SUM(AK16:AL16)</f>
        <v>67</v>
      </c>
      <c r="AK16" s="137">
        <v>25</v>
      </c>
      <c r="AL16" s="137">
        <v>42</v>
      </c>
    </row>
    <row r="17" spans="1:38" ht="16.5" customHeight="1">
      <c r="A17" s="488" t="s">
        <v>208</v>
      </c>
      <c r="B17" s="451"/>
      <c r="C17" s="134">
        <f>SUM(D17:E17)</f>
        <v>2418</v>
      </c>
      <c r="D17" s="106">
        <f>SUM(F17,H17,J17,M17)</f>
        <v>1355</v>
      </c>
      <c r="E17" s="106">
        <f>SUM(G17,I17,K17,L17,N17)</f>
        <v>1063</v>
      </c>
      <c r="F17" s="137">
        <v>105</v>
      </c>
      <c r="G17" s="135" t="s">
        <v>23</v>
      </c>
      <c r="H17" s="137">
        <v>100</v>
      </c>
      <c r="I17" s="137">
        <v>8</v>
      </c>
      <c r="J17" s="137">
        <v>1108</v>
      </c>
      <c r="K17" s="137">
        <v>881</v>
      </c>
      <c r="L17" s="137">
        <v>103</v>
      </c>
      <c r="M17" s="137">
        <v>42</v>
      </c>
      <c r="N17" s="137">
        <v>71</v>
      </c>
      <c r="O17" s="137">
        <v>19</v>
      </c>
      <c r="P17" s="137">
        <v>37</v>
      </c>
      <c r="Q17" s="106">
        <f>SUM(R17:S17)</f>
        <v>488</v>
      </c>
      <c r="R17" s="137">
        <v>88</v>
      </c>
      <c r="S17" s="137">
        <v>400</v>
      </c>
      <c r="V17" s="132"/>
      <c r="W17" s="132"/>
      <c r="X17" s="136"/>
      <c r="Y17" s="137"/>
      <c r="Z17" s="168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1:38" ht="16.5" customHeight="1">
      <c r="A18" s="488" t="s">
        <v>207</v>
      </c>
      <c r="B18" s="451"/>
      <c r="C18" s="134">
        <f>SUM(D18:E18)</f>
        <v>15</v>
      </c>
      <c r="D18" s="106">
        <f>SUM(F18,H18,J18,M18)</f>
        <v>8</v>
      </c>
      <c r="E18" s="106">
        <f>SUM(G18,I18,K18,L18,N18)</f>
        <v>7</v>
      </c>
      <c r="F18" s="135" t="s">
        <v>23</v>
      </c>
      <c r="G18" s="135" t="s">
        <v>23</v>
      </c>
      <c r="H18" s="135">
        <v>2</v>
      </c>
      <c r="I18" s="32" t="s">
        <v>23</v>
      </c>
      <c r="J18" s="137">
        <v>5</v>
      </c>
      <c r="K18" s="137">
        <v>7</v>
      </c>
      <c r="L18" s="135" t="s">
        <v>23</v>
      </c>
      <c r="M18" s="137">
        <v>1</v>
      </c>
      <c r="N18" s="135" t="s">
        <v>23</v>
      </c>
      <c r="O18" s="137">
        <v>21</v>
      </c>
      <c r="P18" s="137">
        <v>18</v>
      </c>
      <c r="Q18" s="106">
        <f>SUM(R18:S18)</f>
        <v>1</v>
      </c>
      <c r="R18" s="135" t="s">
        <v>23</v>
      </c>
      <c r="S18" s="137">
        <v>1</v>
      </c>
      <c r="V18" s="448" t="s">
        <v>262</v>
      </c>
      <c r="W18" s="448"/>
      <c r="X18" s="449"/>
      <c r="Y18" s="137">
        <f>SUM(Y19:Y28,Y31,Y37,Y47,Y54,Y60,Y68,Y74)</f>
        <v>51</v>
      </c>
      <c r="Z18" s="168">
        <f aca="true" t="shared" si="4" ref="Z18:AL18">SUM(Z19:Z28,Z31,Z37,Z47,Z54,Z60,Z68,Z74)</f>
        <v>3</v>
      </c>
      <c r="AA18" s="137">
        <f t="shared" si="4"/>
        <v>2611</v>
      </c>
      <c r="AB18" s="137">
        <f t="shared" si="4"/>
        <v>1833</v>
      </c>
      <c r="AC18" s="137">
        <f t="shared" si="4"/>
        <v>778</v>
      </c>
      <c r="AD18" s="137">
        <f t="shared" si="4"/>
        <v>2300</v>
      </c>
      <c r="AE18" s="137">
        <f t="shared" si="4"/>
        <v>1686</v>
      </c>
      <c r="AF18" s="137">
        <f t="shared" si="4"/>
        <v>614</v>
      </c>
      <c r="AG18" s="137">
        <f t="shared" si="4"/>
        <v>311</v>
      </c>
      <c r="AH18" s="137">
        <f t="shared" si="4"/>
        <v>147</v>
      </c>
      <c r="AI18" s="137">
        <f t="shared" si="4"/>
        <v>164</v>
      </c>
      <c r="AJ18" s="137">
        <f t="shared" si="4"/>
        <v>564</v>
      </c>
      <c r="AK18" s="137">
        <f t="shared" si="4"/>
        <v>289</v>
      </c>
      <c r="AL18" s="137">
        <f t="shared" si="4"/>
        <v>275</v>
      </c>
    </row>
    <row r="19" spans="1:38" ht="16.5" customHeight="1">
      <c r="A19" s="132"/>
      <c r="B19" s="136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112"/>
      <c r="R19" s="71"/>
      <c r="S19" s="71"/>
      <c r="V19" s="132"/>
      <c r="W19" s="448" t="s">
        <v>186</v>
      </c>
      <c r="X19" s="449"/>
      <c r="Y19" s="137">
        <v>12</v>
      </c>
      <c r="Z19" s="170">
        <v>2</v>
      </c>
      <c r="AA19" s="106">
        <f aca="true" t="shared" si="5" ref="AA19:AA26">SUM(AB19:AC19)</f>
        <v>908</v>
      </c>
      <c r="AB19" s="138">
        <f aca="true" t="shared" si="6" ref="AB19:AC26">SUM(AE19,AH19)</f>
        <v>635</v>
      </c>
      <c r="AC19" s="138">
        <f t="shared" si="6"/>
        <v>273</v>
      </c>
      <c r="AD19" s="106">
        <f aca="true" t="shared" si="7" ref="AD19:AD26">SUM(AE19:AF19)</f>
        <v>815</v>
      </c>
      <c r="AE19" s="137">
        <v>594</v>
      </c>
      <c r="AF19" s="137">
        <v>221</v>
      </c>
      <c r="AG19" s="106">
        <f aca="true" t="shared" si="8" ref="AG19:AG26">SUM(AH19:AI19)</f>
        <v>93</v>
      </c>
      <c r="AH19" s="137">
        <v>41</v>
      </c>
      <c r="AI19" s="137">
        <v>52</v>
      </c>
      <c r="AJ19" s="106">
        <f aca="true" t="shared" si="9" ref="AJ19:AJ26">SUM(AK19:AL19)</f>
        <v>145</v>
      </c>
      <c r="AK19" s="137">
        <v>69</v>
      </c>
      <c r="AL19" s="137">
        <v>76</v>
      </c>
    </row>
    <row r="20" spans="1:38" ht="16.5" customHeight="1">
      <c r="A20" s="448" t="s">
        <v>186</v>
      </c>
      <c r="B20" s="449"/>
      <c r="C20" s="134">
        <f aca="true" t="shared" si="10" ref="C20:C27">SUM(D20:E20)</f>
        <v>793</v>
      </c>
      <c r="D20" s="106">
        <f aca="true" t="shared" si="11" ref="D20:D27">SUM(F20,H20,J20,M20)</f>
        <v>410</v>
      </c>
      <c r="E20" s="106">
        <f aca="true" t="shared" si="12" ref="E20:E27">SUM(G20,I20,K20,L20,N20)</f>
        <v>383</v>
      </c>
      <c r="F20" s="106">
        <v>24</v>
      </c>
      <c r="G20" s="135" t="s">
        <v>23</v>
      </c>
      <c r="H20" s="106">
        <v>22</v>
      </c>
      <c r="I20" s="106">
        <v>6</v>
      </c>
      <c r="J20" s="106">
        <v>349</v>
      </c>
      <c r="K20" s="106">
        <v>333</v>
      </c>
      <c r="L20" s="106">
        <v>25</v>
      </c>
      <c r="M20" s="106">
        <v>15</v>
      </c>
      <c r="N20" s="106">
        <v>19</v>
      </c>
      <c r="O20" s="106">
        <v>27</v>
      </c>
      <c r="P20" s="106">
        <v>29</v>
      </c>
      <c r="Q20" s="106">
        <f aca="true" t="shared" si="13" ref="Q20:Q27">SUM(R20:S20)</f>
        <v>88</v>
      </c>
      <c r="R20" s="106">
        <v>31</v>
      </c>
      <c r="S20" s="106">
        <v>57</v>
      </c>
      <c r="V20" s="132"/>
      <c r="W20" s="448" t="s">
        <v>54</v>
      </c>
      <c r="X20" s="449"/>
      <c r="Y20" s="137">
        <v>4</v>
      </c>
      <c r="Z20" s="169" t="s">
        <v>23</v>
      </c>
      <c r="AA20" s="106">
        <f t="shared" si="5"/>
        <v>159</v>
      </c>
      <c r="AB20" s="138">
        <f t="shared" si="6"/>
        <v>124</v>
      </c>
      <c r="AC20" s="138">
        <f t="shared" si="6"/>
        <v>35</v>
      </c>
      <c r="AD20" s="106">
        <f t="shared" si="7"/>
        <v>140</v>
      </c>
      <c r="AE20" s="137">
        <v>115</v>
      </c>
      <c r="AF20" s="137">
        <v>25</v>
      </c>
      <c r="AG20" s="106">
        <f t="shared" si="8"/>
        <v>19</v>
      </c>
      <c r="AH20" s="137">
        <v>9</v>
      </c>
      <c r="AI20" s="137">
        <v>10</v>
      </c>
      <c r="AJ20" s="106">
        <f t="shared" si="9"/>
        <v>50</v>
      </c>
      <c r="AK20" s="137">
        <v>29</v>
      </c>
      <c r="AL20" s="137">
        <v>21</v>
      </c>
    </row>
    <row r="21" spans="1:38" ht="16.5" customHeight="1">
      <c r="A21" s="448" t="s">
        <v>54</v>
      </c>
      <c r="B21" s="449"/>
      <c r="C21" s="134">
        <f t="shared" si="10"/>
        <v>105</v>
      </c>
      <c r="D21" s="106">
        <f t="shared" si="11"/>
        <v>60</v>
      </c>
      <c r="E21" s="106">
        <f t="shared" si="12"/>
        <v>45</v>
      </c>
      <c r="F21" s="106">
        <v>6</v>
      </c>
      <c r="G21" s="135" t="s">
        <v>23</v>
      </c>
      <c r="H21" s="106">
        <v>5</v>
      </c>
      <c r="I21" s="32">
        <v>1</v>
      </c>
      <c r="J21" s="106">
        <v>48</v>
      </c>
      <c r="K21" s="106">
        <v>38</v>
      </c>
      <c r="L21" s="106">
        <v>6</v>
      </c>
      <c r="M21" s="32">
        <v>1</v>
      </c>
      <c r="N21" s="32" t="s">
        <v>23</v>
      </c>
      <c r="O21" s="132">
        <v>3</v>
      </c>
      <c r="P21" s="69">
        <v>2</v>
      </c>
      <c r="Q21" s="106">
        <f t="shared" si="13"/>
        <v>38</v>
      </c>
      <c r="R21" s="106">
        <v>5</v>
      </c>
      <c r="S21" s="106">
        <v>33</v>
      </c>
      <c r="V21" s="132"/>
      <c r="W21" s="448" t="s">
        <v>185</v>
      </c>
      <c r="X21" s="449"/>
      <c r="Y21" s="137">
        <v>5</v>
      </c>
      <c r="Z21" s="169" t="s">
        <v>23</v>
      </c>
      <c r="AA21" s="106">
        <f t="shared" si="5"/>
        <v>301</v>
      </c>
      <c r="AB21" s="138">
        <f t="shared" si="6"/>
        <v>210</v>
      </c>
      <c r="AC21" s="138">
        <f t="shared" si="6"/>
        <v>91</v>
      </c>
      <c r="AD21" s="106">
        <f t="shared" si="7"/>
        <v>258</v>
      </c>
      <c r="AE21" s="137">
        <v>197</v>
      </c>
      <c r="AF21" s="137">
        <v>61</v>
      </c>
      <c r="AG21" s="106">
        <f t="shared" si="8"/>
        <v>43</v>
      </c>
      <c r="AH21" s="137">
        <v>13</v>
      </c>
      <c r="AI21" s="137">
        <v>30</v>
      </c>
      <c r="AJ21" s="106">
        <f t="shared" si="9"/>
        <v>53</v>
      </c>
      <c r="AK21" s="137">
        <v>24</v>
      </c>
      <c r="AL21" s="137">
        <v>29</v>
      </c>
    </row>
    <row r="22" spans="1:38" ht="16.5" customHeight="1">
      <c r="A22" s="448" t="s">
        <v>185</v>
      </c>
      <c r="B22" s="449"/>
      <c r="C22" s="134">
        <f t="shared" si="10"/>
        <v>225</v>
      </c>
      <c r="D22" s="106">
        <f t="shared" si="11"/>
        <v>118</v>
      </c>
      <c r="E22" s="106">
        <f t="shared" si="12"/>
        <v>107</v>
      </c>
      <c r="F22" s="132">
        <v>10</v>
      </c>
      <c r="G22" s="135" t="s">
        <v>23</v>
      </c>
      <c r="H22" s="132">
        <v>9</v>
      </c>
      <c r="I22" s="32">
        <v>1</v>
      </c>
      <c r="J22" s="132">
        <v>99</v>
      </c>
      <c r="K22" s="132">
        <v>91</v>
      </c>
      <c r="L22" s="132">
        <v>10</v>
      </c>
      <c r="M22" s="135" t="s">
        <v>23</v>
      </c>
      <c r="N22" s="132">
        <v>5</v>
      </c>
      <c r="O22" s="132">
        <v>1</v>
      </c>
      <c r="P22" s="69">
        <v>1</v>
      </c>
      <c r="Q22" s="106">
        <f t="shared" si="13"/>
        <v>50</v>
      </c>
      <c r="R22" s="132">
        <v>5</v>
      </c>
      <c r="S22" s="132">
        <v>45</v>
      </c>
      <c r="V22" s="132"/>
      <c r="W22" s="448" t="s">
        <v>184</v>
      </c>
      <c r="X22" s="449"/>
      <c r="Y22" s="137">
        <v>3</v>
      </c>
      <c r="Z22" s="170">
        <v>1</v>
      </c>
      <c r="AA22" s="106">
        <f t="shared" si="5"/>
        <v>103</v>
      </c>
      <c r="AB22" s="138">
        <f t="shared" si="6"/>
        <v>80</v>
      </c>
      <c r="AC22" s="138">
        <f t="shared" si="6"/>
        <v>23</v>
      </c>
      <c r="AD22" s="106">
        <f t="shared" si="7"/>
        <v>86</v>
      </c>
      <c r="AE22" s="137">
        <v>68</v>
      </c>
      <c r="AF22" s="137">
        <v>18</v>
      </c>
      <c r="AG22" s="106">
        <f t="shared" si="8"/>
        <v>17</v>
      </c>
      <c r="AH22" s="137">
        <v>12</v>
      </c>
      <c r="AI22" s="137">
        <v>5</v>
      </c>
      <c r="AJ22" s="106">
        <f t="shared" si="9"/>
        <v>24</v>
      </c>
      <c r="AK22" s="137">
        <v>14</v>
      </c>
      <c r="AL22" s="137">
        <v>10</v>
      </c>
    </row>
    <row r="23" spans="1:38" ht="16.5" customHeight="1">
      <c r="A23" s="448" t="s">
        <v>184</v>
      </c>
      <c r="B23" s="449"/>
      <c r="C23" s="134">
        <f t="shared" si="10"/>
        <v>87</v>
      </c>
      <c r="D23" s="106">
        <f t="shared" si="11"/>
        <v>55</v>
      </c>
      <c r="E23" s="106">
        <f t="shared" si="12"/>
        <v>32</v>
      </c>
      <c r="F23" s="132">
        <v>6</v>
      </c>
      <c r="G23" s="32" t="s">
        <v>23</v>
      </c>
      <c r="H23" s="132">
        <v>7</v>
      </c>
      <c r="I23" s="135" t="s">
        <v>23</v>
      </c>
      <c r="J23" s="132">
        <v>42</v>
      </c>
      <c r="K23" s="132">
        <v>25</v>
      </c>
      <c r="L23" s="132">
        <v>6</v>
      </c>
      <c r="M23" s="32" t="s">
        <v>23</v>
      </c>
      <c r="N23" s="69">
        <v>1</v>
      </c>
      <c r="O23" s="32">
        <v>1</v>
      </c>
      <c r="P23" s="132">
        <v>4</v>
      </c>
      <c r="Q23" s="106">
        <f t="shared" si="13"/>
        <v>28</v>
      </c>
      <c r="R23" s="132">
        <v>4</v>
      </c>
      <c r="S23" s="132">
        <v>24</v>
      </c>
      <c r="V23" s="132"/>
      <c r="W23" s="448" t="s">
        <v>183</v>
      </c>
      <c r="X23" s="449"/>
      <c r="Y23" s="137">
        <v>2</v>
      </c>
      <c r="Z23" s="169" t="s">
        <v>12</v>
      </c>
      <c r="AA23" s="106">
        <f t="shared" si="5"/>
        <v>83</v>
      </c>
      <c r="AB23" s="138">
        <f t="shared" si="6"/>
        <v>61</v>
      </c>
      <c r="AC23" s="138">
        <f t="shared" si="6"/>
        <v>22</v>
      </c>
      <c r="AD23" s="106">
        <f t="shared" si="7"/>
        <v>71</v>
      </c>
      <c r="AE23" s="137">
        <v>54</v>
      </c>
      <c r="AF23" s="137">
        <v>17</v>
      </c>
      <c r="AG23" s="106">
        <f t="shared" si="8"/>
        <v>12</v>
      </c>
      <c r="AH23" s="137">
        <v>7</v>
      </c>
      <c r="AI23" s="137">
        <v>5</v>
      </c>
      <c r="AJ23" s="106">
        <f t="shared" si="9"/>
        <v>16</v>
      </c>
      <c r="AK23" s="137">
        <v>9</v>
      </c>
      <c r="AL23" s="137">
        <v>7</v>
      </c>
    </row>
    <row r="24" spans="1:38" ht="16.5" customHeight="1">
      <c r="A24" s="448" t="s">
        <v>183</v>
      </c>
      <c r="B24" s="449"/>
      <c r="C24" s="134">
        <f t="shared" si="10"/>
        <v>69</v>
      </c>
      <c r="D24" s="106">
        <f t="shared" si="11"/>
        <v>46</v>
      </c>
      <c r="E24" s="106">
        <f t="shared" si="12"/>
        <v>23</v>
      </c>
      <c r="F24" s="132">
        <v>6</v>
      </c>
      <c r="G24" s="32" t="s">
        <v>23</v>
      </c>
      <c r="H24" s="132">
        <v>6</v>
      </c>
      <c r="I24" s="135" t="s">
        <v>23</v>
      </c>
      <c r="J24" s="132">
        <v>33</v>
      </c>
      <c r="K24" s="132">
        <v>17</v>
      </c>
      <c r="L24" s="132">
        <v>5</v>
      </c>
      <c r="M24" s="132">
        <v>1</v>
      </c>
      <c r="N24" s="69">
        <v>1</v>
      </c>
      <c r="O24" s="132">
        <v>3</v>
      </c>
      <c r="P24" s="69">
        <v>3</v>
      </c>
      <c r="Q24" s="106">
        <f t="shared" si="13"/>
        <v>21</v>
      </c>
      <c r="R24" s="132">
        <v>6</v>
      </c>
      <c r="S24" s="132">
        <v>15</v>
      </c>
      <c r="V24" s="132"/>
      <c r="W24" s="448" t="s">
        <v>182</v>
      </c>
      <c r="X24" s="449"/>
      <c r="Y24" s="137">
        <v>3</v>
      </c>
      <c r="Z24" s="169" t="s">
        <v>12</v>
      </c>
      <c r="AA24" s="106">
        <f t="shared" si="5"/>
        <v>161</v>
      </c>
      <c r="AB24" s="138">
        <f t="shared" si="6"/>
        <v>108</v>
      </c>
      <c r="AC24" s="138">
        <f t="shared" si="6"/>
        <v>53</v>
      </c>
      <c r="AD24" s="106">
        <f t="shared" si="7"/>
        <v>143</v>
      </c>
      <c r="AE24" s="137">
        <v>103</v>
      </c>
      <c r="AF24" s="137">
        <v>40</v>
      </c>
      <c r="AG24" s="106">
        <f t="shared" si="8"/>
        <v>18</v>
      </c>
      <c r="AH24" s="137">
        <v>5</v>
      </c>
      <c r="AI24" s="137">
        <v>13</v>
      </c>
      <c r="AJ24" s="106">
        <f t="shared" si="9"/>
        <v>27</v>
      </c>
      <c r="AK24" s="137">
        <v>12</v>
      </c>
      <c r="AL24" s="137">
        <v>15</v>
      </c>
    </row>
    <row r="25" spans="1:38" ht="16.5" customHeight="1">
      <c r="A25" s="448" t="s">
        <v>182</v>
      </c>
      <c r="B25" s="449"/>
      <c r="C25" s="134">
        <f t="shared" si="10"/>
        <v>136</v>
      </c>
      <c r="D25" s="106">
        <f t="shared" si="11"/>
        <v>75</v>
      </c>
      <c r="E25" s="106">
        <f t="shared" si="12"/>
        <v>61</v>
      </c>
      <c r="F25" s="132">
        <v>5</v>
      </c>
      <c r="G25" s="32" t="s">
        <v>23</v>
      </c>
      <c r="H25" s="132">
        <v>4</v>
      </c>
      <c r="I25" s="32">
        <v>1</v>
      </c>
      <c r="J25" s="132">
        <v>65</v>
      </c>
      <c r="K25" s="132">
        <v>45</v>
      </c>
      <c r="L25" s="132">
        <v>5</v>
      </c>
      <c r="M25" s="132">
        <v>1</v>
      </c>
      <c r="N25" s="132">
        <v>10</v>
      </c>
      <c r="O25" s="69">
        <v>1</v>
      </c>
      <c r="P25" s="135" t="s">
        <v>23</v>
      </c>
      <c r="Q25" s="106">
        <f t="shared" si="13"/>
        <v>37</v>
      </c>
      <c r="R25" s="132">
        <v>1</v>
      </c>
      <c r="S25" s="132">
        <v>36</v>
      </c>
      <c r="V25" s="132"/>
      <c r="W25" s="448" t="s">
        <v>181</v>
      </c>
      <c r="X25" s="449"/>
      <c r="Y25" s="137">
        <v>2</v>
      </c>
      <c r="Z25" s="169" t="s">
        <v>12</v>
      </c>
      <c r="AA25" s="106">
        <f t="shared" si="5"/>
        <v>91</v>
      </c>
      <c r="AB25" s="138">
        <f t="shared" si="6"/>
        <v>69</v>
      </c>
      <c r="AC25" s="138">
        <f t="shared" si="6"/>
        <v>22</v>
      </c>
      <c r="AD25" s="106">
        <f t="shared" si="7"/>
        <v>87</v>
      </c>
      <c r="AE25" s="137">
        <v>66</v>
      </c>
      <c r="AF25" s="137">
        <v>21</v>
      </c>
      <c r="AG25" s="106">
        <f t="shared" si="8"/>
        <v>4</v>
      </c>
      <c r="AH25" s="137">
        <v>3</v>
      </c>
      <c r="AI25" s="137">
        <v>1</v>
      </c>
      <c r="AJ25" s="106">
        <f t="shared" si="9"/>
        <v>25</v>
      </c>
      <c r="AK25" s="137">
        <v>14</v>
      </c>
      <c r="AL25" s="137">
        <v>11</v>
      </c>
    </row>
    <row r="26" spans="1:38" ht="16.5" customHeight="1">
      <c r="A26" s="448" t="s">
        <v>181</v>
      </c>
      <c r="B26" s="449"/>
      <c r="C26" s="134">
        <f t="shared" si="10"/>
        <v>53</v>
      </c>
      <c r="D26" s="106">
        <f t="shared" si="11"/>
        <v>29</v>
      </c>
      <c r="E26" s="106">
        <f t="shared" si="12"/>
        <v>24</v>
      </c>
      <c r="F26" s="132">
        <v>2</v>
      </c>
      <c r="G26" s="32" t="s">
        <v>23</v>
      </c>
      <c r="H26" s="132">
        <v>2</v>
      </c>
      <c r="I26" s="32" t="s">
        <v>23</v>
      </c>
      <c r="J26" s="132">
        <v>25</v>
      </c>
      <c r="K26" s="132">
        <v>20</v>
      </c>
      <c r="L26" s="132">
        <v>2</v>
      </c>
      <c r="M26" s="135" t="s">
        <v>23</v>
      </c>
      <c r="N26" s="69">
        <v>2</v>
      </c>
      <c r="O26" s="69">
        <v>1</v>
      </c>
      <c r="P26" s="135" t="s">
        <v>23</v>
      </c>
      <c r="Q26" s="106">
        <f t="shared" si="13"/>
        <v>6</v>
      </c>
      <c r="R26" s="132">
        <v>2</v>
      </c>
      <c r="S26" s="132">
        <v>4</v>
      </c>
      <c r="V26" s="132"/>
      <c r="W26" s="448" t="s">
        <v>180</v>
      </c>
      <c r="X26" s="449"/>
      <c r="Y26" s="137">
        <v>2</v>
      </c>
      <c r="Z26" s="169" t="s">
        <v>12</v>
      </c>
      <c r="AA26" s="106">
        <f t="shared" si="5"/>
        <v>113</v>
      </c>
      <c r="AB26" s="138">
        <f t="shared" si="6"/>
        <v>78</v>
      </c>
      <c r="AC26" s="138">
        <f t="shared" si="6"/>
        <v>35</v>
      </c>
      <c r="AD26" s="106">
        <f t="shared" si="7"/>
        <v>102</v>
      </c>
      <c r="AE26" s="137">
        <v>74</v>
      </c>
      <c r="AF26" s="137">
        <v>28</v>
      </c>
      <c r="AG26" s="106">
        <f t="shared" si="8"/>
        <v>11</v>
      </c>
      <c r="AH26" s="137">
        <v>4</v>
      </c>
      <c r="AI26" s="137">
        <v>7</v>
      </c>
      <c r="AJ26" s="106">
        <f t="shared" si="9"/>
        <v>31</v>
      </c>
      <c r="AK26" s="137">
        <v>20</v>
      </c>
      <c r="AL26" s="137">
        <v>11</v>
      </c>
    </row>
    <row r="27" spans="1:38" ht="16.5" customHeight="1">
      <c r="A27" s="448" t="s">
        <v>180</v>
      </c>
      <c r="B27" s="449"/>
      <c r="C27" s="134">
        <f t="shared" si="10"/>
        <v>138</v>
      </c>
      <c r="D27" s="106">
        <f t="shared" si="11"/>
        <v>77</v>
      </c>
      <c r="E27" s="106">
        <f t="shared" si="12"/>
        <v>61</v>
      </c>
      <c r="F27" s="132">
        <v>4</v>
      </c>
      <c r="G27" s="32" t="s">
        <v>23</v>
      </c>
      <c r="H27" s="132">
        <v>4</v>
      </c>
      <c r="I27" s="32" t="s">
        <v>23</v>
      </c>
      <c r="J27" s="132">
        <v>63</v>
      </c>
      <c r="K27" s="132">
        <v>53</v>
      </c>
      <c r="L27" s="132">
        <v>5</v>
      </c>
      <c r="M27" s="132">
        <v>6</v>
      </c>
      <c r="N27" s="132">
        <v>3</v>
      </c>
      <c r="O27" s="132">
        <v>1</v>
      </c>
      <c r="P27" s="69">
        <v>2</v>
      </c>
      <c r="Q27" s="106">
        <f t="shared" si="13"/>
        <v>18</v>
      </c>
      <c r="R27" s="132">
        <v>5</v>
      </c>
      <c r="S27" s="132">
        <v>13</v>
      </c>
      <c r="V27" s="448"/>
      <c r="W27" s="448"/>
      <c r="X27" s="449"/>
      <c r="Y27" s="171"/>
      <c r="Z27" s="169"/>
      <c r="AA27" s="137"/>
      <c r="AB27" s="137"/>
      <c r="AC27" s="137"/>
      <c r="AD27" s="137"/>
      <c r="AE27" s="171"/>
      <c r="AF27" s="171"/>
      <c r="AG27" s="137"/>
      <c r="AH27" s="171"/>
      <c r="AI27" s="171"/>
      <c r="AJ27" s="137"/>
      <c r="AK27" s="171"/>
      <c r="AL27" s="171"/>
    </row>
    <row r="28" spans="1:38" ht="16.5" customHeight="1">
      <c r="A28" s="466"/>
      <c r="B28" s="467"/>
      <c r="C28" s="71"/>
      <c r="D28" s="71"/>
      <c r="E28" s="71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12"/>
      <c r="R28" s="129"/>
      <c r="S28" s="129"/>
      <c r="V28" s="132"/>
      <c r="W28" s="448" t="s">
        <v>179</v>
      </c>
      <c r="X28" s="449"/>
      <c r="Y28" s="169" t="s">
        <v>12</v>
      </c>
      <c r="Z28" s="169" t="s">
        <v>12</v>
      </c>
      <c r="AA28" s="169" t="s">
        <v>12</v>
      </c>
      <c r="AB28" s="169" t="s">
        <v>12</v>
      </c>
      <c r="AC28" s="169" t="s">
        <v>12</v>
      </c>
      <c r="AD28" s="169" t="s">
        <v>12</v>
      </c>
      <c r="AE28" s="169" t="s">
        <v>12</v>
      </c>
      <c r="AF28" s="169" t="s">
        <v>12</v>
      </c>
      <c r="AG28" s="169" t="s">
        <v>12</v>
      </c>
      <c r="AH28" s="169" t="s">
        <v>12</v>
      </c>
      <c r="AI28" s="169" t="s">
        <v>12</v>
      </c>
      <c r="AJ28" s="169" t="s">
        <v>12</v>
      </c>
      <c r="AK28" s="169" t="s">
        <v>12</v>
      </c>
      <c r="AL28" s="169" t="s">
        <v>12</v>
      </c>
    </row>
    <row r="29" spans="1:38" ht="16.5" customHeight="1">
      <c r="A29" s="448" t="s">
        <v>179</v>
      </c>
      <c r="B29" s="449"/>
      <c r="C29" s="106">
        <f>SUM(C30)</f>
        <v>25</v>
      </c>
      <c r="D29" s="106">
        <f>SUM(D30)</f>
        <v>15</v>
      </c>
      <c r="E29" s="106">
        <f>SUM(E30)</f>
        <v>10</v>
      </c>
      <c r="F29" s="106">
        <f>SUM(F30)</f>
        <v>1</v>
      </c>
      <c r="G29" s="135" t="s">
        <v>23</v>
      </c>
      <c r="H29" s="106">
        <f>SUM(H30)</f>
        <v>2</v>
      </c>
      <c r="I29" s="135" t="s">
        <v>23</v>
      </c>
      <c r="J29" s="106">
        <f>SUM(J30)</f>
        <v>11</v>
      </c>
      <c r="K29" s="106">
        <f>SUM(K30)</f>
        <v>7</v>
      </c>
      <c r="L29" s="106">
        <f>SUM(L30)</f>
        <v>1</v>
      </c>
      <c r="M29" s="106">
        <f>SUM(M30)</f>
        <v>1</v>
      </c>
      <c r="N29" s="106">
        <f>SUM(N30)</f>
        <v>2</v>
      </c>
      <c r="O29" s="135" t="s">
        <v>23</v>
      </c>
      <c r="P29" s="106">
        <f>SUM(P30)</f>
        <v>1</v>
      </c>
      <c r="Q29" s="106">
        <f>SUM(Q30)</f>
        <v>3</v>
      </c>
      <c r="R29" s="135" t="s">
        <v>23</v>
      </c>
      <c r="S29" s="106">
        <f>SUM(S30)</f>
        <v>3</v>
      </c>
      <c r="V29" s="124"/>
      <c r="W29" s="124"/>
      <c r="X29" s="54" t="s">
        <v>178</v>
      </c>
      <c r="Y29" s="172" t="s">
        <v>12</v>
      </c>
      <c r="Z29" s="173" t="s">
        <v>23</v>
      </c>
      <c r="AA29" s="173" t="s">
        <v>23</v>
      </c>
      <c r="AB29" s="173" t="s">
        <v>23</v>
      </c>
      <c r="AC29" s="173" t="s">
        <v>23</v>
      </c>
      <c r="AD29" s="173" t="s">
        <v>23</v>
      </c>
      <c r="AE29" s="173" t="s">
        <v>23</v>
      </c>
      <c r="AF29" s="173" t="s">
        <v>23</v>
      </c>
      <c r="AG29" s="173" t="s">
        <v>23</v>
      </c>
      <c r="AH29" s="173" t="s">
        <v>23</v>
      </c>
      <c r="AI29" s="173" t="s">
        <v>23</v>
      </c>
      <c r="AJ29" s="173" t="s">
        <v>23</v>
      </c>
      <c r="AK29" s="173" t="s">
        <v>23</v>
      </c>
      <c r="AL29" s="172" t="s">
        <v>12</v>
      </c>
    </row>
    <row r="30" spans="1:38" ht="16.5" customHeight="1">
      <c r="A30" s="124"/>
      <c r="B30" s="54" t="s">
        <v>178</v>
      </c>
      <c r="C30" s="126">
        <f>SUM(D30:E30)</f>
        <v>25</v>
      </c>
      <c r="D30" s="111">
        <f>SUM(F30,H30,J30,M30)</f>
        <v>15</v>
      </c>
      <c r="E30" s="111">
        <f>SUM(G30,I30,K30,L30,N30)</f>
        <v>10</v>
      </c>
      <c r="F30" s="123">
        <v>1</v>
      </c>
      <c r="G30" s="34" t="s">
        <v>23</v>
      </c>
      <c r="H30" s="123">
        <v>2</v>
      </c>
      <c r="I30" s="34" t="s">
        <v>23</v>
      </c>
      <c r="J30" s="123">
        <v>11</v>
      </c>
      <c r="K30" s="123">
        <v>7</v>
      </c>
      <c r="L30" s="123">
        <v>1</v>
      </c>
      <c r="M30" s="34">
        <v>1</v>
      </c>
      <c r="N30" s="123">
        <v>2</v>
      </c>
      <c r="O30" s="34" t="s">
        <v>23</v>
      </c>
      <c r="P30" s="34">
        <v>1</v>
      </c>
      <c r="Q30" s="111">
        <f>SUM(R30:S30)</f>
        <v>3</v>
      </c>
      <c r="R30" s="34" t="s">
        <v>23</v>
      </c>
      <c r="S30" s="123">
        <v>3</v>
      </c>
      <c r="V30" s="55"/>
      <c r="W30" s="174"/>
      <c r="X30" s="175"/>
      <c r="Y30" s="61"/>
      <c r="Z30" s="176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ht="16.5" customHeight="1">
      <c r="A31" s="124"/>
      <c r="B31" s="54"/>
      <c r="C31" s="123"/>
      <c r="D31" s="123"/>
      <c r="E31" s="123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07"/>
      <c r="R31" s="122"/>
      <c r="S31" s="122"/>
      <c r="V31" s="131"/>
      <c r="W31" s="448" t="s">
        <v>177</v>
      </c>
      <c r="X31" s="449"/>
      <c r="Y31" s="106">
        <f>SUM(Y32:Y35)</f>
        <v>1</v>
      </c>
      <c r="Z31" s="169" t="s">
        <v>12</v>
      </c>
      <c r="AA31" s="106">
        <f aca="true" t="shared" si="14" ref="AA31:AL31">SUM(AA32:AA35)</f>
        <v>54</v>
      </c>
      <c r="AB31" s="106">
        <f t="shared" si="14"/>
        <v>36</v>
      </c>
      <c r="AC31" s="106">
        <f t="shared" si="14"/>
        <v>18</v>
      </c>
      <c r="AD31" s="106">
        <f t="shared" si="14"/>
        <v>50</v>
      </c>
      <c r="AE31" s="106">
        <f t="shared" si="14"/>
        <v>34</v>
      </c>
      <c r="AF31" s="106">
        <f t="shared" si="14"/>
        <v>16</v>
      </c>
      <c r="AG31" s="106">
        <f t="shared" si="14"/>
        <v>4</v>
      </c>
      <c r="AH31" s="106">
        <f t="shared" si="14"/>
        <v>2</v>
      </c>
      <c r="AI31" s="106">
        <f t="shared" si="14"/>
        <v>2</v>
      </c>
      <c r="AJ31" s="106">
        <f t="shared" si="14"/>
        <v>9</v>
      </c>
      <c r="AK31" s="106">
        <f t="shared" si="14"/>
        <v>2</v>
      </c>
      <c r="AL31" s="106">
        <f t="shared" si="14"/>
        <v>7</v>
      </c>
    </row>
    <row r="32" spans="1:38" ht="16.5" customHeight="1">
      <c r="A32" s="448" t="s">
        <v>177</v>
      </c>
      <c r="B32" s="449"/>
      <c r="C32" s="106">
        <f>SUM(C33:C36)</f>
        <v>107</v>
      </c>
      <c r="D32" s="106">
        <f>SUM(D33:D36)</f>
        <v>55</v>
      </c>
      <c r="E32" s="106">
        <f>SUM(E33:E36)</f>
        <v>52</v>
      </c>
      <c r="F32" s="106">
        <f>SUM(F33:F36)</f>
        <v>4</v>
      </c>
      <c r="G32" s="135" t="s">
        <v>23</v>
      </c>
      <c r="H32" s="106">
        <f>SUM(H33:H36)</f>
        <v>4</v>
      </c>
      <c r="I32" s="135" t="s">
        <v>23</v>
      </c>
      <c r="J32" s="106">
        <f>SUM(J33:J36)</f>
        <v>44</v>
      </c>
      <c r="K32" s="106">
        <f>SUM(K33:K36)</f>
        <v>43</v>
      </c>
      <c r="L32" s="106">
        <f>SUM(L33:L36)</f>
        <v>4</v>
      </c>
      <c r="M32" s="106">
        <f>SUM(M33:M36)</f>
        <v>3</v>
      </c>
      <c r="N32" s="106">
        <f>SUM(N33:N36)</f>
        <v>5</v>
      </c>
      <c r="O32" s="135" t="s">
        <v>23</v>
      </c>
      <c r="P32" s="106">
        <f>SUM(P33:P36)</f>
        <v>1</v>
      </c>
      <c r="Q32" s="106">
        <f>SUM(Q33:Q36)</f>
        <v>23</v>
      </c>
      <c r="R32" s="106">
        <f>SUM(R33:R36)</f>
        <v>1</v>
      </c>
      <c r="S32" s="106">
        <f>SUM(S33:S36)</f>
        <v>22</v>
      </c>
      <c r="V32" s="124"/>
      <c r="W32" s="124"/>
      <c r="X32" s="54" t="s">
        <v>176</v>
      </c>
      <c r="Y32" s="172" t="s">
        <v>12</v>
      </c>
      <c r="Z32" s="173" t="s">
        <v>23</v>
      </c>
      <c r="AA32" s="173" t="s">
        <v>23</v>
      </c>
      <c r="AB32" s="173" t="s">
        <v>23</v>
      </c>
      <c r="AC32" s="173" t="s">
        <v>23</v>
      </c>
      <c r="AD32" s="173" t="s">
        <v>23</v>
      </c>
      <c r="AE32" s="173" t="s">
        <v>23</v>
      </c>
      <c r="AF32" s="173" t="s">
        <v>23</v>
      </c>
      <c r="AG32" s="173" t="s">
        <v>23</v>
      </c>
      <c r="AH32" s="173" t="s">
        <v>23</v>
      </c>
      <c r="AI32" s="173" t="s">
        <v>23</v>
      </c>
      <c r="AJ32" s="173" t="s">
        <v>23</v>
      </c>
      <c r="AK32" s="173" t="s">
        <v>23</v>
      </c>
      <c r="AL32" s="172" t="s">
        <v>12</v>
      </c>
    </row>
    <row r="33" spans="1:38" ht="16.5" customHeight="1">
      <c r="A33" s="124"/>
      <c r="B33" s="54" t="s">
        <v>176</v>
      </c>
      <c r="C33" s="126">
        <f>SUM(D33:E33)</f>
        <v>32</v>
      </c>
      <c r="D33" s="111">
        <f>SUM(F33,H33,J33,M33)</f>
        <v>16</v>
      </c>
      <c r="E33" s="111">
        <f>SUM(G33,I33,K33,L33,N33)</f>
        <v>16</v>
      </c>
      <c r="F33" s="123">
        <v>1</v>
      </c>
      <c r="G33" s="34" t="s">
        <v>23</v>
      </c>
      <c r="H33" s="123">
        <v>1</v>
      </c>
      <c r="I33" s="34" t="s">
        <v>23</v>
      </c>
      <c r="J33" s="123">
        <v>13</v>
      </c>
      <c r="K33" s="123">
        <v>13</v>
      </c>
      <c r="L33" s="123">
        <v>1</v>
      </c>
      <c r="M33" s="123">
        <v>1</v>
      </c>
      <c r="N33" s="127">
        <v>2</v>
      </c>
      <c r="O33" s="34" t="s">
        <v>23</v>
      </c>
      <c r="P33" s="34" t="s">
        <v>23</v>
      </c>
      <c r="Q33" s="111">
        <f>SUM(R33:S33)</f>
        <v>10</v>
      </c>
      <c r="R33" s="123">
        <v>1</v>
      </c>
      <c r="S33" s="123">
        <v>9</v>
      </c>
      <c r="V33" s="124"/>
      <c r="W33" s="124"/>
      <c r="X33" s="54" t="s">
        <v>175</v>
      </c>
      <c r="Y33" s="172">
        <v>1</v>
      </c>
      <c r="Z33" s="173" t="s">
        <v>23</v>
      </c>
      <c r="AA33" s="57">
        <f>SUM(AB33:AC33)</f>
        <v>54</v>
      </c>
      <c r="AB33" s="167">
        <f>SUM(AE33,AH33)</f>
        <v>36</v>
      </c>
      <c r="AC33" s="167">
        <f>SUM(AF33,AI33)</f>
        <v>18</v>
      </c>
      <c r="AD33" s="57">
        <f>SUM(AE33:AF33)</f>
        <v>50</v>
      </c>
      <c r="AE33" s="172">
        <v>34</v>
      </c>
      <c r="AF33" s="172">
        <v>16</v>
      </c>
      <c r="AG33" s="57">
        <f>SUM(AH33:AI33)</f>
        <v>4</v>
      </c>
      <c r="AH33" s="172">
        <v>2</v>
      </c>
      <c r="AI33" s="172">
        <v>2</v>
      </c>
      <c r="AJ33" s="57">
        <f>SUM(AK33:AL33)</f>
        <v>9</v>
      </c>
      <c r="AK33" s="172">
        <v>2</v>
      </c>
      <c r="AL33" s="172">
        <v>7</v>
      </c>
    </row>
    <row r="34" spans="1:38" ht="16.5" customHeight="1">
      <c r="A34" s="124"/>
      <c r="B34" s="54" t="s">
        <v>175</v>
      </c>
      <c r="C34" s="126">
        <f>SUM(D34:E34)</f>
        <v>29</v>
      </c>
      <c r="D34" s="111">
        <f>SUM(F34,H34,J34,M34)</f>
        <v>15</v>
      </c>
      <c r="E34" s="111">
        <f>SUM(G34,I34,K34,L34,N34)</f>
        <v>14</v>
      </c>
      <c r="F34" s="123">
        <v>1</v>
      </c>
      <c r="G34" s="34" t="s">
        <v>23</v>
      </c>
      <c r="H34" s="123">
        <v>1</v>
      </c>
      <c r="I34" s="34" t="s">
        <v>23</v>
      </c>
      <c r="J34" s="123">
        <v>13</v>
      </c>
      <c r="K34" s="123">
        <v>13</v>
      </c>
      <c r="L34" s="123">
        <v>1</v>
      </c>
      <c r="M34" s="34" t="s">
        <v>23</v>
      </c>
      <c r="N34" s="156" t="s">
        <v>23</v>
      </c>
      <c r="O34" s="34" t="s">
        <v>23</v>
      </c>
      <c r="P34" s="34">
        <v>1</v>
      </c>
      <c r="Q34" s="111">
        <f>SUM(R34:S34)</f>
        <v>7</v>
      </c>
      <c r="R34" s="34" t="s">
        <v>23</v>
      </c>
      <c r="S34" s="123">
        <v>7</v>
      </c>
      <c r="V34" s="124"/>
      <c r="W34" s="124"/>
      <c r="X34" s="54" t="s">
        <v>174</v>
      </c>
      <c r="Y34" s="172" t="s">
        <v>12</v>
      </c>
      <c r="Z34" s="173" t="s">
        <v>23</v>
      </c>
      <c r="AA34" s="173" t="s">
        <v>23</v>
      </c>
      <c r="AB34" s="173" t="s">
        <v>23</v>
      </c>
      <c r="AC34" s="173" t="s">
        <v>23</v>
      </c>
      <c r="AD34" s="173" t="s">
        <v>23</v>
      </c>
      <c r="AE34" s="173" t="s">
        <v>23</v>
      </c>
      <c r="AF34" s="173" t="s">
        <v>23</v>
      </c>
      <c r="AG34" s="173" t="s">
        <v>23</v>
      </c>
      <c r="AH34" s="173" t="s">
        <v>23</v>
      </c>
      <c r="AI34" s="173" t="s">
        <v>23</v>
      </c>
      <c r="AJ34" s="173" t="s">
        <v>23</v>
      </c>
      <c r="AK34" s="173" t="s">
        <v>23</v>
      </c>
      <c r="AL34" s="172" t="s">
        <v>12</v>
      </c>
    </row>
    <row r="35" spans="1:38" ht="16.5" customHeight="1">
      <c r="A35" s="124"/>
      <c r="B35" s="54" t="s">
        <v>174</v>
      </c>
      <c r="C35" s="126">
        <f>SUM(D35:E35)</f>
        <v>28</v>
      </c>
      <c r="D35" s="111">
        <f>SUM(F35,H35,J35,M35)</f>
        <v>14</v>
      </c>
      <c r="E35" s="111">
        <f>SUM(G35,I35,K35,L35,N35)</f>
        <v>14</v>
      </c>
      <c r="F35" s="123">
        <v>1</v>
      </c>
      <c r="G35" s="34" t="s">
        <v>23</v>
      </c>
      <c r="H35" s="123">
        <v>1</v>
      </c>
      <c r="I35" s="34" t="s">
        <v>23</v>
      </c>
      <c r="J35" s="123">
        <v>11</v>
      </c>
      <c r="K35" s="123">
        <v>12</v>
      </c>
      <c r="L35" s="123">
        <v>1</v>
      </c>
      <c r="M35" s="127">
        <v>1</v>
      </c>
      <c r="N35" s="127">
        <v>1</v>
      </c>
      <c r="O35" s="34" t="s">
        <v>23</v>
      </c>
      <c r="P35" s="34" t="s">
        <v>23</v>
      </c>
      <c r="Q35" s="111">
        <f>SUM(R35:S35)</f>
        <v>4</v>
      </c>
      <c r="R35" s="34" t="s">
        <v>23</v>
      </c>
      <c r="S35" s="123">
        <v>4</v>
      </c>
      <c r="V35" s="124"/>
      <c r="W35" s="124"/>
      <c r="X35" s="54" t="s">
        <v>173</v>
      </c>
      <c r="Y35" s="172" t="s">
        <v>12</v>
      </c>
      <c r="Z35" s="173" t="s">
        <v>23</v>
      </c>
      <c r="AA35" s="173" t="s">
        <v>23</v>
      </c>
      <c r="AB35" s="173" t="s">
        <v>23</v>
      </c>
      <c r="AC35" s="173" t="s">
        <v>23</v>
      </c>
      <c r="AD35" s="173" t="s">
        <v>23</v>
      </c>
      <c r="AE35" s="173" t="s">
        <v>23</v>
      </c>
      <c r="AF35" s="173" t="s">
        <v>23</v>
      </c>
      <c r="AG35" s="173" t="s">
        <v>23</v>
      </c>
      <c r="AH35" s="173" t="s">
        <v>23</v>
      </c>
      <c r="AI35" s="173" t="s">
        <v>23</v>
      </c>
      <c r="AJ35" s="173" t="s">
        <v>23</v>
      </c>
      <c r="AK35" s="173" t="s">
        <v>23</v>
      </c>
      <c r="AL35" s="172" t="s">
        <v>12</v>
      </c>
    </row>
    <row r="36" spans="1:38" ht="16.5" customHeight="1">
      <c r="A36" s="124"/>
      <c r="B36" s="54" t="s">
        <v>173</v>
      </c>
      <c r="C36" s="126">
        <f>SUM(D36:E36)</f>
        <v>18</v>
      </c>
      <c r="D36" s="111">
        <f>SUM(F36,H36,J36,M36)</f>
        <v>10</v>
      </c>
      <c r="E36" s="111">
        <f>SUM(G36,I36,K36,L36,N36)</f>
        <v>8</v>
      </c>
      <c r="F36" s="123">
        <v>1</v>
      </c>
      <c r="G36" s="34" t="s">
        <v>23</v>
      </c>
      <c r="H36" s="123">
        <v>1</v>
      </c>
      <c r="I36" s="34" t="s">
        <v>23</v>
      </c>
      <c r="J36" s="123">
        <v>7</v>
      </c>
      <c r="K36" s="123">
        <v>5</v>
      </c>
      <c r="L36" s="123">
        <v>1</v>
      </c>
      <c r="M36" s="34">
        <v>1</v>
      </c>
      <c r="N36" s="34">
        <v>2</v>
      </c>
      <c r="O36" s="34" t="s">
        <v>23</v>
      </c>
      <c r="P36" s="34" t="s">
        <v>23</v>
      </c>
      <c r="Q36" s="111">
        <f>SUM(R36:S36)</f>
        <v>2</v>
      </c>
      <c r="R36" s="34" t="s">
        <v>23</v>
      </c>
      <c r="S36" s="123">
        <v>2</v>
      </c>
      <c r="V36" s="55"/>
      <c r="W36" s="174"/>
      <c r="X36" s="175"/>
      <c r="Y36" s="61"/>
      <c r="Z36" s="176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1:38" ht="16.5" customHeight="1">
      <c r="A37" s="124"/>
      <c r="B37" s="54"/>
      <c r="C37" s="123"/>
      <c r="D37" s="123"/>
      <c r="E37" s="123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07"/>
      <c r="R37" s="122"/>
      <c r="S37" s="122"/>
      <c r="V37" s="131"/>
      <c r="W37" s="448" t="s">
        <v>172</v>
      </c>
      <c r="X37" s="449"/>
      <c r="Y37" s="106">
        <f>SUM(Y38:Y45)</f>
        <v>2</v>
      </c>
      <c r="Z37" s="169" t="s">
        <v>12</v>
      </c>
      <c r="AA37" s="106">
        <f aca="true" t="shared" si="15" ref="AA37:AL37">SUM(AA38:AA45)</f>
        <v>114</v>
      </c>
      <c r="AB37" s="106">
        <f t="shared" si="15"/>
        <v>70</v>
      </c>
      <c r="AC37" s="106">
        <f t="shared" si="15"/>
        <v>44</v>
      </c>
      <c r="AD37" s="106">
        <f t="shared" si="15"/>
        <v>105</v>
      </c>
      <c r="AE37" s="106">
        <f t="shared" si="15"/>
        <v>66</v>
      </c>
      <c r="AF37" s="106">
        <f t="shared" si="15"/>
        <v>39</v>
      </c>
      <c r="AG37" s="106">
        <f t="shared" si="15"/>
        <v>9</v>
      </c>
      <c r="AH37" s="106">
        <f t="shared" si="15"/>
        <v>4</v>
      </c>
      <c r="AI37" s="106">
        <f t="shared" si="15"/>
        <v>5</v>
      </c>
      <c r="AJ37" s="106">
        <f t="shared" si="15"/>
        <v>18</v>
      </c>
      <c r="AK37" s="106">
        <f t="shared" si="15"/>
        <v>4</v>
      </c>
      <c r="AL37" s="106">
        <f t="shared" si="15"/>
        <v>14</v>
      </c>
    </row>
    <row r="38" spans="1:38" ht="16.5" customHeight="1">
      <c r="A38" s="448" t="s">
        <v>172</v>
      </c>
      <c r="B38" s="449"/>
      <c r="C38" s="106">
        <f>SUM(C39:C46)</f>
        <v>203</v>
      </c>
      <c r="D38" s="106">
        <f>SUM(D39:D46)</f>
        <v>125</v>
      </c>
      <c r="E38" s="106">
        <f>SUM(E39:E46)</f>
        <v>78</v>
      </c>
      <c r="F38" s="106">
        <f>SUM(F39:F46)</f>
        <v>10</v>
      </c>
      <c r="G38" s="135" t="s">
        <v>23</v>
      </c>
      <c r="H38" s="106">
        <f>SUM(H39:H46)</f>
        <v>10</v>
      </c>
      <c r="I38" s="135" t="s">
        <v>23</v>
      </c>
      <c r="J38" s="106">
        <f aca="true" t="shared" si="16" ref="J38:S38">SUM(J39:J46)</f>
        <v>100</v>
      </c>
      <c r="K38" s="106">
        <f t="shared" si="16"/>
        <v>64</v>
      </c>
      <c r="L38" s="106">
        <f t="shared" si="16"/>
        <v>7</v>
      </c>
      <c r="M38" s="106">
        <f t="shared" si="16"/>
        <v>5</v>
      </c>
      <c r="N38" s="106">
        <f t="shared" si="16"/>
        <v>7</v>
      </c>
      <c r="O38" s="106">
        <f t="shared" si="16"/>
        <v>3</v>
      </c>
      <c r="P38" s="106">
        <f t="shared" si="16"/>
        <v>7</v>
      </c>
      <c r="Q38" s="106">
        <f t="shared" si="16"/>
        <v>47</v>
      </c>
      <c r="R38" s="106">
        <f t="shared" si="16"/>
        <v>1</v>
      </c>
      <c r="S38" s="106">
        <f t="shared" si="16"/>
        <v>46</v>
      </c>
      <c r="V38" s="124"/>
      <c r="W38" s="124"/>
      <c r="X38" s="54" t="s">
        <v>171</v>
      </c>
      <c r="Y38" s="172" t="s">
        <v>12</v>
      </c>
      <c r="Z38" s="173" t="s">
        <v>23</v>
      </c>
      <c r="AA38" s="173" t="s">
        <v>23</v>
      </c>
      <c r="AB38" s="173" t="s">
        <v>23</v>
      </c>
      <c r="AC38" s="173" t="s">
        <v>23</v>
      </c>
      <c r="AD38" s="173" t="s">
        <v>23</v>
      </c>
      <c r="AE38" s="173" t="s">
        <v>23</v>
      </c>
      <c r="AF38" s="173" t="s">
        <v>23</v>
      </c>
      <c r="AG38" s="173" t="s">
        <v>23</v>
      </c>
      <c r="AH38" s="173" t="s">
        <v>23</v>
      </c>
      <c r="AI38" s="173" t="s">
        <v>23</v>
      </c>
      <c r="AJ38" s="173" t="s">
        <v>23</v>
      </c>
      <c r="AK38" s="173" t="s">
        <v>23</v>
      </c>
      <c r="AL38" s="172" t="s">
        <v>12</v>
      </c>
    </row>
    <row r="39" spans="1:38" ht="16.5" customHeight="1">
      <c r="A39" s="124"/>
      <c r="B39" s="54" t="s">
        <v>171</v>
      </c>
      <c r="C39" s="126">
        <f aca="true" t="shared" si="17" ref="C39:C46">SUM(D39:E39)</f>
        <v>26</v>
      </c>
      <c r="D39" s="111">
        <f aca="true" t="shared" si="18" ref="D39:D46">SUM(F39,H39,J39,M39)</f>
        <v>14</v>
      </c>
      <c r="E39" s="111">
        <f aca="true" t="shared" si="19" ref="E39:E46">SUM(G39,I39,K39,L39,N39)</f>
        <v>12</v>
      </c>
      <c r="F39" s="123">
        <v>1</v>
      </c>
      <c r="G39" s="34" t="s">
        <v>23</v>
      </c>
      <c r="H39" s="123">
        <v>1</v>
      </c>
      <c r="I39" s="34" t="s">
        <v>23</v>
      </c>
      <c r="J39" s="123">
        <v>12</v>
      </c>
      <c r="K39" s="123">
        <v>9</v>
      </c>
      <c r="L39" s="123">
        <v>1</v>
      </c>
      <c r="M39" s="34" t="s">
        <v>23</v>
      </c>
      <c r="N39" s="123">
        <v>2</v>
      </c>
      <c r="O39" s="34" t="s">
        <v>23</v>
      </c>
      <c r="P39" s="156" t="s">
        <v>23</v>
      </c>
      <c r="Q39" s="111">
        <f aca="true" t="shared" si="20" ref="Q39:Q46">SUM(R39:S39)</f>
        <v>9</v>
      </c>
      <c r="R39" s="156" t="s">
        <v>23</v>
      </c>
      <c r="S39" s="123">
        <v>9</v>
      </c>
      <c r="V39" s="124"/>
      <c r="W39" s="124"/>
      <c r="X39" s="54" t="s">
        <v>170</v>
      </c>
      <c r="Y39" s="61">
        <v>1</v>
      </c>
      <c r="Z39" s="173" t="s">
        <v>23</v>
      </c>
      <c r="AA39" s="57">
        <f>SUM(AB39:AC39)</f>
        <v>48</v>
      </c>
      <c r="AB39" s="167">
        <f>SUM(AE39,AH39)</f>
        <v>31</v>
      </c>
      <c r="AC39" s="167">
        <f>SUM(AF39,AI39)</f>
        <v>17</v>
      </c>
      <c r="AD39" s="57">
        <f>SUM(AE39:AF39)</f>
        <v>44</v>
      </c>
      <c r="AE39" s="61">
        <v>28</v>
      </c>
      <c r="AF39" s="61">
        <v>16</v>
      </c>
      <c r="AG39" s="57">
        <f>SUM(AH39:AI39)</f>
        <v>4</v>
      </c>
      <c r="AH39" s="61">
        <v>3</v>
      </c>
      <c r="AI39" s="61">
        <v>1</v>
      </c>
      <c r="AJ39" s="57">
        <f>SUM(AK39:AL39)</f>
        <v>8</v>
      </c>
      <c r="AK39" s="61">
        <v>1</v>
      </c>
      <c r="AL39" s="61">
        <v>7</v>
      </c>
    </row>
    <row r="40" spans="1:38" ht="16.5" customHeight="1">
      <c r="A40" s="124"/>
      <c r="B40" s="54" t="s">
        <v>170</v>
      </c>
      <c r="C40" s="126">
        <f t="shared" si="17"/>
        <v>54</v>
      </c>
      <c r="D40" s="111">
        <f t="shared" si="18"/>
        <v>32</v>
      </c>
      <c r="E40" s="111">
        <f t="shared" si="19"/>
        <v>22</v>
      </c>
      <c r="F40" s="123">
        <v>2</v>
      </c>
      <c r="G40" s="34" t="s">
        <v>23</v>
      </c>
      <c r="H40" s="123">
        <v>2</v>
      </c>
      <c r="I40" s="34" t="s">
        <v>23</v>
      </c>
      <c r="J40" s="123">
        <v>26</v>
      </c>
      <c r="K40" s="123">
        <v>20</v>
      </c>
      <c r="L40" s="123">
        <v>2</v>
      </c>
      <c r="M40" s="34">
        <v>2</v>
      </c>
      <c r="N40" s="156" t="s">
        <v>23</v>
      </c>
      <c r="O40" s="156" t="s">
        <v>23</v>
      </c>
      <c r="P40" s="34" t="s">
        <v>23</v>
      </c>
      <c r="Q40" s="111">
        <f t="shared" si="20"/>
        <v>16</v>
      </c>
      <c r="R40" s="34" t="s">
        <v>23</v>
      </c>
      <c r="S40" s="123">
        <v>16</v>
      </c>
      <c r="V40" s="124"/>
      <c r="W40" s="124"/>
      <c r="X40" s="54" t="s">
        <v>169</v>
      </c>
      <c r="Y40" s="172">
        <v>1</v>
      </c>
      <c r="Z40" s="173" t="s">
        <v>23</v>
      </c>
      <c r="AA40" s="57">
        <f>SUM(AB40:AC40)</f>
        <v>66</v>
      </c>
      <c r="AB40" s="167">
        <f>SUM(AE40,AH40)</f>
        <v>39</v>
      </c>
      <c r="AC40" s="167">
        <f>SUM(AF40,AI40)</f>
        <v>27</v>
      </c>
      <c r="AD40" s="57">
        <f>SUM(AE40:AF40)</f>
        <v>61</v>
      </c>
      <c r="AE40" s="172">
        <v>38</v>
      </c>
      <c r="AF40" s="172">
        <v>23</v>
      </c>
      <c r="AG40" s="57">
        <f>SUM(AH40:AI40)</f>
        <v>5</v>
      </c>
      <c r="AH40" s="172">
        <v>1</v>
      </c>
      <c r="AI40" s="172">
        <v>4</v>
      </c>
      <c r="AJ40" s="57">
        <f>SUM(AK40:AL40)</f>
        <v>10</v>
      </c>
      <c r="AK40" s="172">
        <v>3</v>
      </c>
      <c r="AL40" s="172">
        <v>7</v>
      </c>
    </row>
    <row r="41" spans="1:38" ht="16.5" customHeight="1">
      <c r="A41" s="124"/>
      <c r="B41" s="54" t="s">
        <v>169</v>
      </c>
      <c r="C41" s="126">
        <f t="shared" si="17"/>
        <v>71</v>
      </c>
      <c r="D41" s="111">
        <f t="shared" si="18"/>
        <v>39</v>
      </c>
      <c r="E41" s="111">
        <f t="shared" si="19"/>
        <v>32</v>
      </c>
      <c r="F41" s="123">
        <v>2</v>
      </c>
      <c r="G41" s="34" t="s">
        <v>23</v>
      </c>
      <c r="H41" s="123">
        <v>2</v>
      </c>
      <c r="I41" s="34" t="s">
        <v>23</v>
      </c>
      <c r="J41" s="123">
        <v>33</v>
      </c>
      <c r="K41" s="123">
        <v>26</v>
      </c>
      <c r="L41" s="123">
        <v>2</v>
      </c>
      <c r="M41" s="34">
        <v>2</v>
      </c>
      <c r="N41" s="123">
        <v>4</v>
      </c>
      <c r="O41" s="34">
        <v>1</v>
      </c>
      <c r="P41" s="127">
        <v>2</v>
      </c>
      <c r="Q41" s="111">
        <f t="shared" si="20"/>
        <v>6</v>
      </c>
      <c r="R41" s="123">
        <v>1</v>
      </c>
      <c r="S41" s="123">
        <v>5</v>
      </c>
      <c r="V41" s="124"/>
      <c r="W41" s="124"/>
      <c r="X41" s="54" t="s">
        <v>168</v>
      </c>
      <c r="Y41" s="172" t="s">
        <v>12</v>
      </c>
      <c r="Z41" s="173" t="s">
        <v>23</v>
      </c>
      <c r="AA41" s="173" t="s">
        <v>23</v>
      </c>
      <c r="AB41" s="173" t="s">
        <v>23</v>
      </c>
      <c r="AC41" s="173" t="s">
        <v>23</v>
      </c>
      <c r="AD41" s="173" t="s">
        <v>23</v>
      </c>
      <c r="AE41" s="173" t="s">
        <v>23</v>
      </c>
      <c r="AF41" s="173" t="s">
        <v>23</v>
      </c>
      <c r="AG41" s="173" t="s">
        <v>23</v>
      </c>
      <c r="AH41" s="173" t="s">
        <v>23</v>
      </c>
      <c r="AI41" s="173" t="s">
        <v>23</v>
      </c>
      <c r="AJ41" s="173" t="s">
        <v>23</v>
      </c>
      <c r="AK41" s="173" t="s">
        <v>23</v>
      </c>
      <c r="AL41" s="172" t="s">
        <v>12</v>
      </c>
    </row>
    <row r="42" spans="1:38" ht="16.5" customHeight="1">
      <c r="A42" s="124"/>
      <c r="B42" s="54" t="s">
        <v>168</v>
      </c>
      <c r="C42" s="126">
        <f t="shared" si="17"/>
        <v>9</v>
      </c>
      <c r="D42" s="111">
        <f t="shared" si="18"/>
        <v>6</v>
      </c>
      <c r="E42" s="111">
        <f t="shared" si="19"/>
        <v>3</v>
      </c>
      <c r="F42" s="127">
        <v>1</v>
      </c>
      <c r="G42" s="34" t="s">
        <v>23</v>
      </c>
      <c r="H42" s="34">
        <v>1</v>
      </c>
      <c r="I42" s="34" t="s">
        <v>23</v>
      </c>
      <c r="J42" s="123">
        <v>4</v>
      </c>
      <c r="K42" s="123">
        <v>3</v>
      </c>
      <c r="L42" s="34" t="s">
        <v>23</v>
      </c>
      <c r="M42" s="34" t="s">
        <v>23</v>
      </c>
      <c r="N42" s="34" t="s">
        <v>23</v>
      </c>
      <c r="O42" s="123">
        <v>1</v>
      </c>
      <c r="P42" s="127">
        <v>1</v>
      </c>
      <c r="Q42" s="111">
        <f t="shared" si="20"/>
        <v>2</v>
      </c>
      <c r="R42" s="34" t="s">
        <v>23</v>
      </c>
      <c r="S42" s="123">
        <v>2</v>
      </c>
      <c r="V42" s="124"/>
      <c r="W42" s="124"/>
      <c r="X42" s="54" t="s">
        <v>167</v>
      </c>
      <c r="Y42" s="172" t="s">
        <v>12</v>
      </c>
      <c r="Z42" s="173" t="s">
        <v>23</v>
      </c>
      <c r="AA42" s="173" t="s">
        <v>23</v>
      </c>
      <c r="AB42" s="173" t="s">
        <v>23</v>
      </c>
      <c r="AC42" s="173" t="s">
        <v>23</v>
      </c>
      <c r="AD42" s="173" t="s">
        <v>23</v>
      </c>
      <c r="AE42" s="173" t="s">
        <v>23</v>
      </c>
      <c r="AF42" s="173" t="s">
        <v>23</v>
      </c>
      <c r="AG42" s="173" t="s">
        <v>23</v>
      </c>
      <c r="AH42" s="173" t="s">
        <v>23</v>
      </c>
      <c r="AI42" s="173" t="s">
        <v>23</v>
      </c>
      <c r="AJ42" s="173" t="s">
        <v>23</v>
      </c>
      <c r="AK42" s="173" t="s">
        <v>23</v>
      </c>
      <c r="AL42" s="172" t="s">
        <v>12</v>
      </c>
    </row>
    <row r="43" spans="1:38" ht="16.5" customHeight="1">
      <c r="A43" s="124"/>
      <c r="B43" s="54" t="s">
        <v>167</v>
      </c>
      <c r="C43" s="126">
        <f t="shared" si="17"/>
        <v>8</v>
      </c>
      <c r="D43" s="111">
        <f t="shared" si="18"/>
        <v>6</v>
      </c>
      <c r="E43" s="111">
        <f t="shared" si="19"/>
        <v>2</v>
      </c>
      <c r="F43" s="127">
        <v>1</v>
      </c>
      <c r="G43" s="34" t="s">
        <v>23</v>
      </c>
      <c r="H43" s="34">
        <v>1</v>
      </c>
      <c r="I43" s="156" t="s">
        <v>23</v>
      </c>
      <c r="J43" s="123">
        <v>4</v>
      </c>
      <c r="K43" s="123">
        <v>2</v>
      </c>
      <c r="L43" s="34" t="s">
        <v>23</v>
      </c>
      <c r="M43" s="34" t="s">
        <v>23</v>
      </c>
      <c r="N43" s="34" t="s">
        <v>23</v>
      </c>
      <c r="O43" s="34" t="s">
        <v>23</v>
      </c>
      <c r="P43" s="127">
        <v>2</v>
      </c>
      <c r="Q43" s="111">
        <f t="shared" si="20"/>
        <v>2</v>
      </c>
      <c r="R43" s="34" t="s">
        <v>23</v>
      </c>
      <c r="S43" s="123">
        <v>2</v>
      </c>
      <c r="V43" s="124"/>
      <c r="W43" s="124"/>
      <c r="X43" s="54" t="s">
        <v>166</v>
      </c>
      <c r="Y43" s="172" t="s">
        <v>12</v>
      </c>
      <c r="Z43" s="173" t="s">
        <v>23</v>
      </c>
      <c r="AA43" s="173" t="s">
        <v>23</v>
      </c>
      <c r="AB43" s="173" t="s">
        <v>23</v>
      </c>
      <c r="AC43" s="173" t="s">
        <v>23</v>
      </c>
      <c r="AD43" s="173" t="s">
        <v>23</v>
      </c>
      <c r="AE43" s="173" t="s">
        <v>23</v>
      </c>
      <c r="AF43" s="173" t="s">
        <v>23</v>
      </c>
      <c r="AG43" s="173" t="s">
        <v>23</v>
      </c>
      <c r="AH43" s="173" t="s">
        <v>23</v>
      </c>
      <c r="AI43" s="173" t="s">
        <v>23</v>
      </c>
      <c r="AJ43" s="173" t="s">
        <v>23</v>
      </c>
      <c r="AK43" s="173" t="s">
        <v>23</v>
      </c>
      <c r="AL43" s="172" t="s">
        <v>12</v>
      </c>
    </row>
    <row r="44" spans="1:38" ht="16.5" customHeight="1">
      <c r="A44" s="124"/>
      <c r="B44" s="54" t="s">
        <v>166</v>
      </c>
      <c r="C44" s="126">
        <f t="shared" si="17"/>
        <v>13</v>
      </c>
      <c r="D44" s="111">
        <f t="shared" si="18"/>
        <v>9</v>
      </c>
      <c r="E44" s="111">
        <f t="shared" si="19"/>
        <v>4</v>
      </c>
      <c r="F44" s="123">
        <v>1</v>
      </c>
      <c r="G44" s="34" t="s">
        <v>23</v>
      </c>
      <c r="H44" s="123">
        <v>1</v>
      </c>
      <c r="I44" s="34" t="s">
        <v>23</v>
      </c>
      <c r="J44" s="123">
        <v>7</v>
      </c>
      <c r="K44" s="123">
        <v>2</v>
      </c>
      <c r="L44" s="123">
        <v>1</v>
      </c>
      <c r="M44" s="34" t="s">
        <v>23</v>
      </c>
      <c r="N44" s="34">
        <v>1</v>
      </c>
      <c r="O44" s="34" t="s">
        <v>23</v>
      </c>
      <c r="P44" s="127">
        <v>1</v>
      </c>
      <c r="Q44" s="111">
        <f t="shared" si="20"/>
        <v>6</v>
      </c>
      <c r="R44" s="34" t="s">
        <v>23</v>
      </c>
      <c r="S44" s="123">
        <v>6</v>
      </c>
      <c r="V44" s="124"/>
      <c r="W44" s="124"/>
      <c r="X44" s="54" t="s">
        <v>165</v>
      </c>
      <c r="Y44" s="172" t="s">
        <v>12</v>
      </c>
      <c r="Z44" s="173" t="s">
        <v>23</v>
      </c>
      <c r="AA44" s="173" t="s">
        <v>23</v>
      </c>
      <c r="AB44" s="173" t="s">
        <v>23</v>
      </c>
      <c r="AC44" s="173" t="s">
        <v>23</v>
      </c>
      <c r="AD44" s="173" t="s">
        <v>23</v>
      </c>
      <c r="AE44" s="173" t="s">
        <v>23</v>
      </c>
      <c r="AF44" s="173" t="s">
        <v>23</v>
      </c>
      <c r="AG44" s="173" t="s">
        <v>23</v>
      </c>
      <c r="AH44" s="173" t="s">
        <v>23</v>
      </c>
      <c r="AI44" s="173" t="s">
        <v>23</v>
      </c>
      <c r="AJ44" s="173" t="s">
        <v>23</v>
      </c>
      <c r="AK44" s="173" t="s">
        <v>23</v>
      </c>
      <c r="AL44" s="172" t="s">
        <v>12</v>
      </c>
    </row>
    <row r="45" spans="1:38" ht="16.5" customHeight="1">
      <c r="A45" s="124"/>
      <c r="B45" s="54" t="s">
        <v>165</v>
      </c>
      <c r="C45" s="126">
        <f t="shared" si="17"/>
        <v>13</v>
      </c>
      <c r="D45" s="111">
        <f t="shared" si="18"/>
        <v>12</v>
      </c>
      <c r="E45" s="111">
        <f t="shared" si="19"/>
        <v>1</v>
      </c>
      <c r="F45" s="127">
        <v>1</v>
      </c>
      <c r="G45" s="34" t="s">
        <v>23</v>
      </c>
      <c r="H45" s="123">
        <v>1</v>
      </c>
      <c r="I45" s="34" t="s">
        <v>23</v>
      </c>
      <c r="J45" s="123">
        <v>9</v>
      </c>
      <c r="K45" s="123">
        <v>1</v>
      </c>
      <c r="L45" s="34" t="s">
        <v>23</v>
      </c>
      <c r="M45" s="34">
        <v>1</v>
      </c>
      <c r="N45" s="34" t="s">
        <v>23</v>
      </c>
      <c r="O45" s="123">
        <v>1</v>
      </c>
      <c r="P45" s="127">
        <v>1</v>
      </c>
      <c r="Q45" s="111">
        <f t="shared" si="20"/>
        <v>3</v>
      </c>
      <c r="R45" s="34" t="s">
        <v>23</v>
      </c>
      <c r="S45" s="123">
        <v>3</v>
      </c>
      <c r="V45" s="124"/>
      <c r="W45" s="124"/>
      <c r="X45" s="54" t="s">
        <v>164</v>
      </c>
      <c r="Y45" s="172" t="s">
        <v>12</v>
      </c>
      <c r="Z45" s="173" t="s">
        <v>23</v>
      </c>
      <c r="AA45" s="173" t="s">
        <v>23</v>
      </c>
      <c r="AB45" s="173" t="s">
        <v>23</v>
      </c>
      <c r="AC45" s="173" t="s">
        <v>23</v>
      </c>
      <c r="AD45" s="173" t="s">
        <v>23</v>
      </c>
      <c r="AE45" s="173" t="s">
        <v>23</v>
      </c>
      <c r="AF45" s="173" t="s">
        <v>23</v>
      </c>
      <c r="AG45" s="173" t="s">
        <v>23</v>
      </c>
      <c r="AH45" s="173" t="s">
        <v>23</v>
      </c>
      <c r="AI45" s="173" t="s">
        <v>23</v>
      </c>
      <c r="AJ45" s="173" t="s">
        <v>23</v>
      </c>
      <c r="AK45" s="173" t="s">
        <v>23</v>
      </c>
      <c r="AL45" s="172" t="s">
        <v>12</v>
      </c>
    </row>
    <row r="46" spans="1:38" ht="16.5" customHeight="1">
      <c r="A46" s="124"/>
      <c r="B46" s="54" t="s">
        <v>164</v>
      </c>
      <c r="C46" s="126">
        <f t="shared" si="17"/>
        <v>9</v>
      </c>
      <c r="D46" s="111">
        <f t="shared" si="18"/>
        <v>7</v>
      </c>
      <c r="E46" s="111">
        <f t="shared" si="19"/>
        <v>2</v>
      </c>
      <c r="F46" s="123">
        <v>1</v>
      </c>
      <c r="G46" s="34" t="s">
        <v>23</v>
      </c>
      <c r="H46" s="34">
        <v>1</v>
      </c>
      <c r="I46" s="34" t="s">
        <v>23</v>
      </c>
      <c r="J46" s="123">
        <v>5</v>
      </c>
      <c r="K46" s="123">
        <v>1</v>
      </c>
      <c r="L46" s="123">
        <v>1</v>
      </c>
      <c r="M46" s="156" t="s">
        <v>23</v>
      </c>
      <c r="N46" s="34" t="s">
        <v>23</v>
      </c>
      <c r="O46" s="34" t="s">
        <v>23</v>
      </c>
      <c r="P46" s="34" t="s">
        <v>23</v>
      </c>
      <c r="Q46" s="111">
        <f t="shared" si="20"/>
        <v>3</v>
      </c>
      <c r="R46" s="34" t="s">
        <v>23</v>
      </c>
      <c r="S46" s="123">
        <v>3</v>
      </c>
      <c r="V46" s="55"/>
      <c r="W46" s="174"/>
      <c r="X46" s="175"/>
      <c r="Y46" s="61"/>
      <c r="Z46" s="176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</row>
    <row r="47" spans="1:38" ht="16.5" customHeight="1">
      <c r="A47" s="124"/>
      <c r="B47" s="54"/>
      <c r="C47" s="123"/>
      <c r="D47" s="123"/>
      <c r="E47" s="123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07"/>
      <c r="R47" s="122"/>
      <c r="S47" s="122"/>
      <c r="V47" s="131"/>
      <c r="W47" s="448" t="s">
        <v>163</v>
      </c>
      <c r="X47" s="449"/>
      <c r="Y47" s="106">
        <f>SUM(Y48:Y52)</f>
        <v>3</v>
      </c>
      <c r="Z47" s="169" t="s">
        <v>12</v>
      </c>
      <c r="AA47" s="106">
        <f aca="true" t="shared" si="21" ref="AA47:AL47">SUM(AA48:AA52)</f>
        <v>154</v>
      </c>
      <c r="AB47" s="106">
        <f t="shared" si="21"/>
        <v>113</v>
      </c>
      <c r="AC47" s="106">
        <f t="shared" si="21"/>
        <v>41</v>
      </c>
      <c r="AD47" s="106">
        <f t="shared" si="21"/>
        <v>139</v>
      </c>
      <c r="AE47" s="106">
        <f t="shared" si="21"/>
        <v>104</v>
      </c>
      <c r="AF47" s="106">
        <f t="shared" si="21"/>
        <v>35</v>
      </c>
      <c r="AG47" s="106">
        <f t="shared" si="21"/>
        <v>15</v>
      </c>
      <c r="AH47" s="106">
        <f t="shared" si="21"/>
        <v>9</v>
      </c>
      <c r="AI47" s="106">
        <f t="shared" si="21"/>
        <v>6</v>
      </c>
      <c r="AJ47" s="106">
        <f t="shared" si="21"/>
        <v>29</v>
      </c>
      <c r="AK47" s="106">
        <f t="shared" si="21"/>
        <v>14</v>
      </c>
      <c r="AL47" s="106">
        <f t="shared" si="21"/>
        <v>15</v>
      </c>
    </row>
    <row r="48" spans="1:38" ht="16.5" customHeight="1">
      <c r="A48" s="448" t="s">
        <v>163</v>
      </c>
      <c r="B48" s="449"/>
      <c r="C48" s="106">
        <f>SUM(C49:C53)</f>
        <v>194</v>
      </c>
      <c r="D48" s="106">
        <f>SUM(D49:D53)</f>
        <v>112</v>
      </c>
      <c r="E48" s="106">
        <f>SUM(E49:E53)</f>
        <v>82</v>
      </c>
      <c r="F48" s="106">
        <f>SUM(F49:F53)</f>
        <v>6</v>
      </c>
      <c r="G48" s="135" t="s">
        <v>23</v>
      </c>
      <c r="H48" s="106">
        <f>SUM(H49:H53)</f>
        <v>7</v>
      </c>
      <c r="I48" s="135" t="s">
        <v>23</v>
      </c>
      <c r="J48" s="106">
        <f>SUM(J49:J53)</f>
        <v>92</v>
      </c>
      <c r="K48" s="106">
        <f>SUM(K49:K53)</f>
        <v>65</v>
      </c>
      <c r="L48" s="106">
        <f>SUM(L49:L53)</f>
        <v>7</v>
      </c>
      <c r="M48" s="106">
        <f>SUM(M49:M53)</f>
        <v>7</v>
      </c>
      <c r="N48" s="106">
        <f>SUM(N49:N53)</f>
        <v>10</v>
      </c>
      <c r="O48" s="135" t="s">
        <v>23</v>
      </c>
      <c r="P48" s="106">
        <f>SUM(P49:P53)</f>
        <v>3</v>
      </c>
      <c r="Q48" s="106">
        <f>SUM(Q49:Q53)</f>
        <v>40</v>
      </c>
      <c r="R48" s="106">
        <f>SUM(R49:R53)</f>
        <v>10</v>
      </c>
      <c r="S48" s="106">
        <f>SUM(S49:S53)</f>
        <v>30</v>
      </c>
      <c r="V48" s="124"/>
      <c r="W48" s="124"/>
      <c r="X48" s="54" t="s">
        <v>162</v>
      </c>
      <c r="Y48" s="172">
        <v>1</v>
      </c>
      <c r="Z48" s="173" t="s">
        <v>23</v>
      </c>
      <c r="AA48" s="57">
        <f>SUM(AB48:AC48)</f>
        <v>63</v>
      </c>
      <c r="AB48" s="167">
        <f>SUM(AE48,AH48)</f>
        <v>46</v>
      </c>
      <c r="AC48" s="167">
        <f>SUM(AF48,AI48)</f>
        <v>17</v>
      </c>
      <c r="AD48" s="57">
        <f>SUM(AE48:AF48)</f>
        <v>58</v>
      </c>
      <c r="AE48" s="172">
        <v>43</v>
      </c>
      <c r="AF48" s="172">
        <v>15</v>
      </c>
      <c r="AG48" s="57">
        <f>SUM(AH48:AI48)</f>
        <v>5</v>
      </c>
      <c r="AH48" s="172">
        <v>3</v>
      </c>
      <c r="AI48" s="172">
        <v>2</v>
      </c>
      <c r="AJ48" s="57">
        <f>SUM(AK48:AL48)</f>
        <v>13</v>
      </c>
      <c r="AK48" s="172">
        <v>7</v>
      </c>
      <c r="AL48" s="172">
        <v>6</v>
      </c>
    </row>
    <row r="49" spans="1:38" ht="16.5" customHeight="1">
      <c r="A49" s="124"/>
      <c r="B49" s="54" t="s">
        <v>162</v>
      </c>
      <c r="C49" s="126">
        <f>SUM(D49:E49)</f>
        <v>70</v>
      </c>
      <c r="D49" s="111">
        <f>SUM(F49,H49,J49,M49)</f>
        <v>35</v>
      </c>
      <c r="E49" s="111">
        <f>SUM(G49,I49,K49,L49,N49)</f>
        <v>35</v>
      </c>
      <c r="F49" s="123">
        <v>2</v>
      </c>
      <c r="G49" s="34" t="s">
        <v>23</v>
      </c>
      <c r="H49" s="110">
        <v>2</v>
      </c>
      <c r="I49" s="34" t="s">
        <v>23</v>
      </c>
      <c r="J49" s="123">
        <v>30</v>
      </c>
      <c r="K49" s="123">
        <v>29</v>
      </c>
      <c r="L49" s="123">
        <v>2</v>
      </c>
      <c r="M49" s="34">
        <v>1</v>
      </c>
      <c r="N49" s="34">
        <v>4</v>
      </c>
      <c r="O49" s="156" t="s">
        <v>23</v>
      </c>
      <c r="P49" s="127">
        <v>1</v>
      </c>
      <c r="Q49" s="111">
        <f>SUM(R49:S49)</f>
        <v>19</v>
      </c>
      <c r="R49" s="123">
        <v>2</v>
      </c>
      <c r="S49" s="123">
        <v>17</v>
      </c>
      <c r="V49" s="124"/>
      <c r="W49" s="124"/>
      <c r="X49" s="54" t="s">
        <v>161</v>
      </c>
      <c r="Y49" s="172" t="s">
        <v>12</v>
      </c>
      <c r="Z49" s="173" t="s">
        <v>23</v>
      </c>
      <c r="AA49" s="173" t="s">
        <v>23</v>
      </c>
      <c r="AB49" s="173" t="s">
        <v>23</v>
      </c>
      <c r="AC49" s="173" t="s">
        <v>23</v>
      </c>
      <c r="AD49" s="173" t="s">
        <v>23</v>
      </c>
      <c r="AE49" s="173" t="s">
        <v>23</v>
      </c>
      <c r="AF49" s="173" t="s">
        <v>23</v>
      </c>
      <c r="AG49" s="173" t="s">
        <v>23</v>
      </c>
      <c r="AH49" s="173" t="s">
        <v>23</v>
      </c>
      <c r="AI49" s="173" t="s">
        <v>23</v>
      </c>
      <c r="AJ49" s="173" t="s">
        <v>23</v>
      </c>
      <c r="AK49" s="173" t="s">
        <v>23</v>
      </c>
      <c r="AL49" s="173" t="s">
        <v>23</v>
      </c>
    </row>
    <row r="50" spans="1:38" ht="16.5" customHeight="1">
      <c r="A50" s="124"/>
      <c r="B50" s="54" t="s">
        <v>161</v>
      </c>
      <c r="C50" s="126">
        <f>SUM(D50:E50)</f>
        <v>19</v>
      </c>
      <c r="D50" s="111">
        <f>SUM(F50,H50,J50,M50)</f>
        <v>12</v>
      </c>
      <c r="E50" s="111">
        <f>SUM(G50,I50,K50,L50,N50)</f>
        <v>7</v>
      </c>
      <c r="F50" s="123">
        <v>1</v>
      </c>
      <c r="G50" s="34" t="s">
        <v>23</v>
      </c>
      <c r="H50" s="34">
        <v>1</v>
      </c>
      <c r="I50" s="34" t="s">
        <v>23</v>
      </c>
      <c r="J50" s="123">
        <v>9</v>
      </c>
      <c r="K50" s="123">
        <v>5</v>
      </c>
      <c r="L50" s="123">
        <v>1</v>
      </c>
      <c r="M50" s="34">
        <v>1</v>
      </c>
      <c r="N50" s="34">
        <v>1</v>
      </c>
      <c r="O50" s="34" t="s">
        <v>23</v>
      </c>
      <c r="P50" s="34" t="s">
        <v>23</v>
      </c>
      <c r="Q50" s="111">
        <f>SUM(R50:S50)</f>
        <v>3</v>
      </c>
      <c r="R50" s="123">
        <v>1</v>
      </c>
      <c r="S50" s="123">
        <v>2</v>
      </c>
      <c r="V50" s="124"/>
      <c r="W50" s="124"/>
      <c r="X50" s="54" t="s">
        <v>160</v>
      </c>
      <c r="Y50" s="172" t="s">
        <v>12</v>
      </c>
      <c r="Z50" s="173" t="s">
        <v>23</v>
      </c>
      <c r="AA50" s="173" t="s">
        <v>23</v>
      </c>
      <c r="AB50" s="173" t="s">
        <v>23</v>
      </c>
      <c r="AC50" s="173" t="s">
        <v>23</v>
      </c>
      <c r="AD50" s="173" t="s">
        <v>23</v>
      </c>
      <c r="AE50" s="173" t="s">
        <v>23</v>
      </c>
      <c r="AF50" s="173" t="s">
        <v>23</v>
      </c>
      <c r="AG50" s="173" t="s">
        <v>23</v>
      </c>
      <c r="AH50" s="173" t="s">
        <v>23</v>
      </c>
      <c r="AI50" s="173" t="s">
        <v>23</v>
      </c>
      <c r="AJ50" s="173" t="s">
        <v>23</v>
      </c>
      <c r="AK50" s="173" t="s">
        <v>23</v>
      </c>
      <c r="AL50" s="173" t="s">
        <v>23</v>
      </c>
    </row>
    <row r="51" spans="1:38" ht="16.5" customHeight="1">
      <c r="A51" s="124"/>
      <c r="B51" s="54" t="s">
        <v>160</v>
      </c>
      <c r="C51" s="126">
        <f>SUM(D51:E51)</f>
        <v>22</v>
      </c>
      <c r="D51" s="111">
        <f>SUM(F51,H51,J51,M51)</f>
        <v>14</v>
      </c>
      <c r="E51" s="111">
        <f>SUM(G51,I51,K51,L51,N51)</f>
        <v>8</v>
      </c>
      <c r="F51" s="123">
        <v>1</v>
      </c>
      <c r="G51" s="34" t="s">
        <v>23</v>
      </c>
      <c r="H51" s="110">
        <v>1</v>
      </c>
      <c r="I51" s="34" t="s">
        <v>23</v>
      </c>
      <c r="J51" s="123">
        <v>12</v>
      </c>
      <c r="K51" s="123">
        <v>5</v>
      </c>
      <c r="L51" s="123">
        <v>1</v>
      </c>
      <c r="M51" s="156" t="s">
        <v>23</v>
      </c>
      <c r="N51" s="34">
        <v>2</v>
      </c>
      <c r="O51" s="34" t="s">
        <v>23</v>
      </c>
      <c r="P51" s="127">
        <v>1</v>
      </c>
      <c r="Q51" s="111">
        <f>SUM(R51:S51)</f>
        <v>6</v>
      </c>
      <c r="R51" s="123">
        <v>3</v>
      </c>
      <c r="S51" s="123">
        <v>3</v>
      </c>
      <c r="V51" s="124"/>
      <c r="W51" s="124"/>
      <c r="X51" s="54" t="s">
        <v>159</v>
      </c>
      <c r="Y51" s="61">
        <v>1</v>
      </c>
      <c r="Z51" s="173" t="s">
        <v>23</v>
      </c>
      <c r="AA51" s="57">
        <f>SUM(AB51:AC51)</f>
        <v>38</v>
      </c>
      <c r="AB51" s="167">
        <f>SUM(AE51,AH51)</f>
        <v>27</v>
      </c>
      <c r="AC51" s="167">
        <f>SUM(AF51,AI51)</f>
        <v>11</v>
      </c>
      <c r="AD51" s="57">
        <f>SUM(AE51:AF51)</f>
        <v>32</v>
      </c>
      <c r="AE51" s="61">
        <v>24</v>
      </c>
      <c r="AF51" s="61">
        <v>8</v>
      </c>
      <c r="AG51" s="57">
        <f>SUM(AH51:AI51)</f>
        <v>6</v>
      </c>
      <c r="AH51" s="61">
        <v>3</v>
      </c>
      <c r="AI51" s="61">
        <v>3</v>
      </c>
      <c r="AJ51" s="57">
        <f>SUM(AK51:AL51)</f>
        <v>9</v>
      </c>
      <c r="AK51" s="61">
        <v>4</v>
      </c>
      <c r="AL51" s="61">
        <v>5</v>
      </c>
    </row>
    <row r="52" spans="1:38" ht="16.5" customHeight="1">
      <c r="A52" s="124"/>
      <c r="B52" s="54" t="s">
        <v>159</v>
      </c>
      <c r="C52" s="126">
        <f>SUM(D52:E52)</f>
        <v>29</v>
      </c>
      <c r="D52" s="111">
        <f>SUM(F52,H52,J52,M52)</f>
        <v>19</v>
      </c>
      <c r="E52" s="111">
        <f>SUM(G52,I52,K52,L52,N52)</f>
        <v>10</v>
      </c>
      <c r="F52" s="123">
        <v>1</v>
      </c>
      <c r="G52" s="34" t="s">
        <v>23</v>
      </c>
      <c r="H52" s="110">
        <v>1</v>
      </c>
      <c r="I52" s="34" t="s">
        <v>23</v>
      </c>
      <c r="J52" s="123">
        <v>13</v>
      </c>
      <c r="K52" s="123">
        <v>9</v>
      </c>
      <c r="L52" s="123">
        <v>1</v>
      </c>
      <c r="M52" s="34">
        <v>4</v>
      </c>
      <c r="N52" s="34" t="s">
        <v>23</v>
      </c>
      <c r="O52" s="34" t="s">
        <v>23</v>
      </c>
      <c r="P52" s="34" t="s">
        <v>23</v>
      </c>
      <c r="Q52" s="111">
        <f>SUM(R52:S52)</f>
        <v>5</v>
      </c>
      <c r="R52" s="123">
        <v>3</v>
      </c>
      <c r="S52" s="123">
        <v>2</v>
      </c>
      <c r="V52" s="124"/>
      <c r="W52" s="124"/>
      <c r="X52" s="54" t="s">
        <v>158</v>
      </c>
      <c r="Y52" s="61">
        <v>1</v>
      </c>
      <c r="Z52" s="173" t="s">
        <v>23</v>
      </c>
      <c r="AA52" s="57">
        <f>SUM(AB52:AC52)</f>
        <v>53</v>
      </c>
      <c r="AB52" s="167">
        <f>SUM(AE52,AH52)</f>
        <v>40</v>
      </c>
      <c r="AC52" s="167">
        <f>SUM(AF52,AI52)</f>
        <v>13</v>
      </c>
      <c r="AD52" s="57">
        <f>SUM(AE52:AF52)</f>
        <v>49</v>
      </c>
      <c r="AE52" s="61">
        <v>37</v>
      </c>
      <c r="AF52" s="61">
        <v>12</v>
      </c>
      <c r="AG52" s="57">
        <f>SUM(AH52:AI52)</f>
        <v>4</v>
      </c>
      <c r="AH52" s="61">
        <v>3</v>
      </c>
      <c r="AI52" s="61">
        <v>1</v>
      </c>
      <c r="AJ52" s="57">
        <f>SUM(AK52:AL52)</f>
        <v>7</v>
      </c>
      <c r="AK52" s="61">
        <v>3</v>
      </c>
      <c r="AL52" s="61">
        <v>4</v>
      </c>
    </row>
    <row r="53" spans="1:38" ht="16.5" customHeight="1">
      <c r="A53" s="124"/>
      <c r="B53" s="54" t="s">
        <v>158</v>
      </c>
      <c r="C53" s="126">
        <f>SUM(D53:E53)</f>
        <v>54</v>
      </c>
      <c r="D53" s="111">
        <f>SUM(F53,H53,J53,M53)</f>
        <v>32</v>
      </c>
      <c r="E53" s="111">
        <f>SUM(G53,I53,K53,L53,N53)</f>
        <v>22</v>
      </c>
      <c r="F53" s="123">
        <v>1</v>
      </c>
      <c r="G53" s="34" t="s">
        <v>23</v>
      </c>
      <c r="H53" s="110">
        <v>2</v>
      </c>
      <c r="I53" s="34" t="s">
        <v>23</v>
      </c>
      <c r="J53" s="123">
        <v>28</v>
      </c>
      <c r="K53" s="123">
        <v>17</v>
      </c>
      <c r="L53" s="123">
        <v>2</v>
      </c>
      <c r="M53" s="34">
        <v>1</v>
      </c>
      <c r="N53" s="123">
        <v>3</v>
      </c>
      <c r="O53" s="34" t="s">
        <v>23</v>
      </c>
      <c r="P53" s="127">
        <v>1</v>
      </c>
      <c r="Q53" s="111">
        <f>SUM(R53:S53)</f>
        <v>7</v>
      </c>
      <c r="R53" s="123">
        <v>1</v>
      </c>
      <c r="S53" s="123">
        <v>6</v>
      </c>
      <c r="V53" s="55"/>
      <c r="W53" s="174"/>
      <c r="X53" s="175"/>
      <c r="Y53" s="61"/>
      <c r="Z53" s="176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ht="16.5" customHeight="1">
      <c r="A54" s="124"/>
      <c r="B54" s="54"/>
      <c r="C54" s="123"/>
      <c r="D54" s="123"/>
      <c r="E54" s="123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07"/>
      <c r="R54" s="122"/>
      <c r="S54" s="122"/>
      <c r="V54" s="131"/>
      <c r="W54" s="448" t="s">
        <v>157</v>
      </c>
      <c r="X54" s="449"/>
      <c r="Y54" s="106">
        <f>SUM(Y55:Y58)</f>
        <v>3</v>
      </c>
      <c r="Z54" s="169" t="s">
        <v>12</v>
      </c>
      <c r="AA54" s="106">
        <f aca="true" t="shared" si="22" ref="AA54:AL54">SUM(AA55:AA58)</f>
        <v>87</v>
      </c>
      <c r="AB54" s="106">
        <f t="shared" si="22"/>
        <v>58</v>
      </c>
      <c r="AC54" s="106">
        <f t="shared" si="22"/>
        <v>29</v>
      </c>
      <c r="AD54" s="106">
        <f t="shared" si="22"/>
        <v>78</v>
      </c>
      <c r="AE54" s="106">
        <f t="shared" si="22"/>
        <v>55</v>
      </c>
      <c r="AF54" s="106">
        <f t="shared" si="22"/>
        <v>23</v>
      </c>
      <c r="AG54" s="106">
        <f t="shared" si="22"/>
        <v>9</v>
      </c>
      <c r="AH54" s="106">
        <f t="shared" si="22"/>
        <v>3</v>
      </c>
      <c r="AI54" s="106">
        <f t="shared" si="22"/>
        <v>6</v>
      </c>
      <c r="AJ54" s="106">
        <f t="shared" si="22"/>
        <v>23</v>
      </c>
      <c r="AK54" s="106">
        <f t="shared" si="22"/>
        <v>10</v>
      </c>
      <c r="AL54" s="106">
        <f t="shared" si="22"/>
        <v>13</v>
      </c>
    </row>
    <row r="55" spans="1:38" ht="16.5" customHeight="1">
      <c r="A55" s="448" t="s">
        <v>157</v>
      </c>
      <c r="B55" s="449"/>
      <c r="C55" s="106">
        <f>SUM(C56:C59)</f>
        <v>94</v>
      </c>
      <c r="D55" s="106">
        <f>SUM(D56:D59)</f>
        <v>56</v>
      </c>
      <c r="E55" s="106">
        <f>SUM(E56:E59)</f>
        <v>38</v>
      </c>
      <c r="F55" s="106">
        <f>SUM(F56:F59)</f>
        <v>5</v>
      </c>
      <c r="G55" s="135" t="s">
        <v>23</v>
      </c>
      <c r="H55" s="106">
        <f>SUM(H56:H59)</f>
        <v>5</v>
      </c>
      <c r="I55" s="135" t="s">
        <v>23</v>
      </c>
      <c r="J55" s="106">
        <f>SUM(J56:J59)</f>
        <v>45</v>
      </c>
      <c r="K55" s="106">
        <f>SUM(K56:K59)</f>
        <v>31</v>
      </c>
      <c r="L55" s="106">
        <f>SUM(L56:L59)</f>
        <v>5</v>
      </c>
      <c r="M55" s="106">
        <f>SUM(M56:M59)</f>
        <v>1</v>
      </c>
      <c r="N55" s="106">
        <f>SUM(N56:N59)</f>
        <v>2</v>
      </c>
      <c r="O55" s="135" t="s">
        <v>23</v>
      </c>
      <c r="P55" s="135" t="s">
        <v>23</v>
      </c>
      <c r="Q55" s="106">
        <f>SUM(Q56:Q59)</f>
        <v>25</v>
      </c>
      <c r="R55" s="106">
        <f>SUM(R56:R59)</f>
        <v>4</v>
      </c>
      <c r="S55" s="106">
        <f>SUM(S56:S59)</f>
        <v>21</v>
      </c>
      <c r="V55" s="150"/>
      <c r="W55" s="150"/>
      <c r="X55" s="54" t="s">
        <v>156</v>
      </c>
      <c r="Y55" s="172">
        <v>1</v>
      </c>
      <c r="Z55" s="173" t="s">
        <v>23</v>
      </c>
      <c r="AA55" s="57">
        <f>SUM(AB55:AC55)</f>
        <v>31</v>
      </c>
      <c r="AB55" s="167">
        <f>SUM(AE55,AH55)</f>
        <v>20</v>
      </c>
      <c r="AC55" s="167">
        <f>SUM(AF55,AI55)</f>
        <v>11</v>
      </c>
      <c r="AD55" s="57">
        <f>SUM(AE55:AF55)</f>
        <v>27</v>
      </c>
      <c r="AE55" s="172">
        <v>18</v>
      </c>
      <c r="AF55" s="172">
        <v>9</v>
      </c>
      <c r="AG55" s="57">
        <f>SUM(AH55:AI55)</f>
        <v>4</v>
      </c>
      <c r="AH55" s="172">
        <v>2</v>
      </c>
      <c r="AI55" s="172">
        <v>2</v>
      </c>
      <c r="AJ55" s="57">
        <f>SUM(AK55:AL55)</f>
        <v>7</v>
      </c>
      <c r="AK55" s="172">
        <v>3</v>
      </c>
      <c r="AL55" s="172">
        <v>4</v>
      </c>
    </row>
    <row r="56" spans="1:38" ht="16.5" customHeight="1">
      <c r="A56" s="41"/>
      <c r="B56" s="54" t="s">
        <v>156</v>
      </c>
      <c r="C56" s="126">
        <f>SUM(D56:E56)</f>
        <v>22</v>
      </c>
      <c r="D56" s="111">
        <f>SUM(F56,H56,J56,M56)</f>
        <v>14</v>
      </c>
      <c r="E56" s="111">
        <f>SUM(G56,I56,K56,L56,N56)</f>
        <v>8</v>
      </c>
      <c r="F56" s="123">
        <v>1</v>
      </c>
      <c r="G56" s="34" t="s">
        <v>23</v>
      </c>
      <c r="H56" s="123">
        <v>1</v>
      </c>
      <c r="I56" s="34" t="s">
        <v>23</v>
      </c>
      <c r="J56" s="123">
        <v>12</v>
      </c>
      <c r="K56" s="123">
        <v>7</v>
      </c>
      <c r="L56" s="123">
        <v>1</v>
      </c>
      <c r="M56" s="156" t="s">
        <v>23</v>
      </c>
      <c r="N56" s="156" t="s">
        <v>23</v>
      </c>
      <c r="O56" s="34" t="s">
        <v>23</v>
      </c>
      <c r="P56" s="34" t="s">
        <v>23</v>
      </c>
      <c r="Q56" s="111">
        <f>SUM(R56:S56)</f>
        <v>4</v>
      </c>
      <c r="R56" s="123">
        <v>1</v>
      </c>
      <c r="S56" s="123">
        <v>3</v>
      </c>
      <c r="V56" s="150"/>
      <c r="W56" s="150"/>
      <c r="X56" s="54" t="s">
        <v>155</v>
      </c>
      <c r="Y56" s="172" t="s">
        <v>12</v>
      </c>
      <c r="Z56" s="173" t="s">
        <v>23</v>
      </c>
      <c r="AA56" s="173" t="s">
        <v>23</v>
      </c>
      <c r="AB56" s="173" t="s">
        <v>23</v>
      </c>
      <c r="AC56" s="173" t="s">
        <v>23</v>
      </c>
      <c r="AD56" s="173" t="s">
        <v>23</v>
      </c>
      <c r="AE56" s="173" t="s">
        <v>23</v>
      </c>
      <c r="AF56" s="173" t="s">
        <v>23</v>
      </c>
      <c r="AG56" s="173" t="s">
        <v>23</v>
      </c>
      <c r="AH56" s="173" t="s">
        <v>23</v>
      </c>
      <c r="AI56" s="173" t="s">
        <v>23</v>
      </c>
      <c r="AJ56" s="173" t="s">
        <v>23</v>
      </c>
      <c r="AK56" s="173" t="s">
        <v>23</v>
      </c>
      <c r="AL56" s="172" t="s">
        <v>12</v>
      </c>
    </row>
    <row r="57" spans="1:38" ht="16.5" customHeight="1">
      <c r="A57" s="41"/>
      <c r="B57" s="54" t="s">
        <v>155</v>
      </c>
      <c r="C57" s="126">
        <f>SUM(D57:E57)</f>
        <v>20</v>
      </c>
      <c r="D57" s="111">
        <f>SUM(F57,H57,J57,M57)</f>
        <v>11</v>
      </c>
      <c r="E57" s="111">
        <f>SUM(G57,I57,K57,L57,N57)</f>
        <v>9</v>
      </c>
      <c r="F57" s="123">
        <v>1</v>
      </c>
      <c r="G57" s="34" t="s">
        <v>23</v>
      </c>
      <c r="H57" s="123">
        <v>1</v>
      </c>
      <c r="I57" s="34" t="s">
        <v>23</v>
      </c>
      <c r="J57" s="123">
        <v>8</v>
      </c>
      <c r="K57" s="123">
        <v>7</v>
      </c>
      <c r="L57" s="123">
        <v>1</v>
      </c>
      <c r="M57" s="34">
        <v>1</v>
      </c>
      <c r="N57" s="34">
        <v>1</v>
      </c>
      <c r="O57" s="34" t="s">
        <v>23</v>
      </c>
      <c r="P57" s="34" t="s">
        <v>23</v>
      </c>
      <c r="Q57" s="111">
        <f>SUM(R57:S57)</f>
        <v>7</v>
      </c>
      <c r="R57" s="123">
        <v>1</v>
      </c>
      <c r="S57" s="123">
        <v>6</v>
      </c>
      <c r="V57" s="150"/>
      <c r="W57" s="150"/>
      <c r="X57" s="54" t="s">
        <v>154</v>
      </c>
      <c r="Y57" s="61">
        <v>1</v>
      </c>
      <c r="Z57" s="173" t="s">
        <v>23</v>
      </c>
      <c r="AA57" s="57">
        <f>SUM(AB57:AC57)</f>
        <v>32</v>
      </c>
      <c r="AB57" s="167">
        <f>SUM(AE57,AH57)</f>
        <v>23</v>
      </c>
      <c r="AC57" s="167">
        <f>SUM(AF57,AI57)</f>
        <v>9</v>
      </c>
      <c r="AD57" s="57">
        <f>SUM(AE57:AF57)</f>
        <v>31</v>
      </c>
      <c r="AE57" s="61">
        <v>23</v>
      </c>
      <c r="AF57" s="61">
        <v>8</v>
      </c>
      <c r="AG57" s="57">
        <f>SUM(AH57:AI57)</f>
        <v>1</v>
      </c>
      <c r="AH57" s="172" t="s">
        <v>12</v>
      </c>
      <c r="AI57" s="61">
        <v>1</v>
      </c>
      <c r="AJ57" s="57">
        <f>SUM(AK57:AL57)</f>
        <v>9</v>
      </c>
      <c r="AK57" s="61">
        <v>4</v>
      </c>
      <c r="AL57" s="61">
        <v>5</v>
      </c>
    </row>
    <row r="58" spans="1:38" ht="16.5" customHeight="1">
      <c r="A58" s="41"/>
      <c r="B58" s="54" t="s">
        <v>154</v>
      </c>
      <c r="C58" s="126">
        <f>SUM(D58:E58)</f>
        <v>34</v>
      </c>
      <c r="D58" s="111">
        <f>SUM(F58,H58,J58,M58)</f>
        <v>21</v>
      </c>
      <c r="E58" s="111">
        <f>SUM(G58,I58,K58,L58,N58)</f>
        <v>13</v>
      </c>
      <c r="F58" s="123">
        <v>2</v>
      </c>
      <c r="G58" s="34" t="s">
        <v>23</v>
      </c>
      <c r="H58" s="123">
        <v>2</v>
      </c>
      <c r="I58" s="34" t="s">
        <v>23</v>
      </c>
      <c r="J58" s="123">
        <v>17</v>
      </c>
      <c r="K58" s="123">
        <v>10</v>
      </c>
      <c r="L58" s="123">
        <v>2</v>
      </c>
      <c r="M58" s="34" t="s">
        <v>23</v>
      </c>
      <c r="N58" s="34">
        <v>1</v>
      </c>
      <c r="O58" s="34" t="s">
        <v>23</v>
      </c>
      <c r="P58" s="34" t="s">
        <v>23</v>
      </c>
      <c r="Q58" s="111">
        <f>SUM(R58:S58)</f>
        <v>7</v>
      </c>
      <c r="R58" s="123">
        <v>2</v>
      </c>
      <c r="S58" s="123">
        <v>5</v>
      </c>
      <c r="V58" s="150"/>
      <c r="W58" s="150"/>
      <c r="X58" s="54" t="s">
        <v>153</v>
      </c>
      <c r="Y58" s="61">
        <v>1</v>
      </c>
      <c r="Z58" s="173" t="s">
        <v>23</v>
      </c>
      <c r="AA58" s="57">
        <f>SUM(AB58:AC58)</f>
        <v>24</v>
      </c>
      <c r="AB58" s="167">
        <f>SUM(AE58,AH58)</f>
        <v>15</v>
      </c>
      <c r="AC58" s="167">
        <f>SUM(AF58,AI58)</f>
        <v>9</v>
      </c>
      <c r="AD58" s="57">
        <f>SUM(AE58:AF58)</f>
        <v>20</v>
      </c>
      <c r="AE58" s="61">
        <v>14</v>
      </c>
      <c r="AF58" s="61">
        <v>6</v>
      </c>
      <c r="AG58" s="57">
        <f>SUM(AH58:AI58)</f>
        <v>4</v>
      </c>
      <c r="AH58" s="61">
        <v>1</v>
      </c>
      <c r="AI58" s="61">
        <v>3</v>
      </c>
      <c r="AJ58" s="57">
        <f>SUM(AK58:AL58)</f>
        <v>7</v>
      </c>
      <c r="AK58" s="61">
        <v>3</v>
      </c>
      <c r="AL58" s="61">
        <v>4</v>
      </c>
    </row>
    <row r="59" spans="1:38" ht="16.5" customHeight="1">
      <c r="A59" s="41"/>
      <c r="B59" s="54" t="s">
        <v>153</v>
      </c>
      <c r="C59" s="126">
        <f>SUM(D59:E59)</f>
        <v>18</v>
      </c>
      <c r="D59" s="111">
        <f>SUM(F59,H59,J59,M59)</f>
        <v>10</v>
      </c>
      <c r="E59" s="111">
        <f>SUM(G59,I59,K59,L59,N59)</f>
        <v>8</v>
      </c>
      <c r="F59" s="123">
        <v>1</v>
      </c>
      <c r="G59" s="34" t="s">
        <v>23</v>
      </c>
      <c r="H59" s="123">
        <v>1</v>
      </c>
      <c r="I59" s="34" t="s">
        <v>23</v>
      </c>
      <c r="J59" s="123">
        <v>8</v>
      </c>
      <c r="K59" s="123">
        <v>7</v>
      </c>
      <c r="L59" s="123">
        <v>1</v>
      </c>
      <c r="M59" s="34" t="s">
        <v>23</v>
      </c>
      <c r="N59" s="34" t="s">
        <v>23</v>
      </c>
      <c r="O59" s="34" t="s">
        <v>23</v>
      </c>
      <c r="P59" s="34" t="s">
        <v>23</v>
      </c>
      <c r="Q59" s="111">
        <f>SUM(R59:S59)</f>
        <v>7</v>
      </c>
      <c r="R59" s="34" t="s">
        <v>23</v>
      </c>
      <c r="S59" s="123">
        <v>7</v>
      </c>
      <c r="V59" s="55"/>
      <c r="W59" s="174"/>
      <c r="X59" s="175"/>
      <c r="Y59" s="61"/>
      <c r="Z59" s="176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0" spans="1:38" ht="16.5" customHeight="1">
      <c r="A60" s="41"/>
      <c r="B60" s="54"/>
      <c r="C60" s="123"/>
      <c r="D60" s="123"/>
      <c r="E60" s="123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07"/>
      <c r="R60" s="122"/>
      <c r="S60" s="122"/>
      <c r="V60" s="131"/>
      <c r="W60" s="448" t="s">
        <v>152</v>
      </c>
      <c r="X60" s="449"/>
      <c r="Y60" s="106">
        <f>SUM(Y61:Y66)</f>
        <v>3</v>
      </c>
      <c r="Z60" s="169" t="s">
        <v>12</v>
      </c>
      <c r="AA60" s="106">
        <f aca="true" t="shared" si="23" ref="AA60:AL60">SUM(AA61:AA66)</f>
        <v>115</v>
      </c>
      <c r="AB60" s="106">
        <f t="shared" si="23"/>
        <v>67</v>
      </c>
      <c r="AC60" s="106">
        <f t="shared" si="23"/>
        <v>48</v>
      </c>
      <c r="AD60" s="106">
        <f t="shared" si="23"/>
        <v>88</v>
      </c>
      <c r="AE60" s="106">
        <f t="shared" si="23"/>
        <v>51</v>
      </c>
      <c r="AF60" s="106">
        <f t="shared" si="23"/>
        <v>37</v>
      </c>
      <c r="AG60" s="106">
        <f t="shared" si="23"/>
        <v>27</v>
      </c>
      <c r="AH60" s="106">
        <f t="shared" si="23"/>
        <v>16</v>
      </c>
      <c r="AI60" s="106">
        <f t="shared" si="23"/>
        <v>11</v>
      </c>
      <c r="AJ60" s="106">
        <f t="shared" si="23"/>
        <v>24</v>
      </c>
      <c r="AK60" s="106">
        <f t="shared" si="23"/>
        <v>8</v>
      </c>
      <c r="AL60" s="106">
        <f t="shared" si="23"/>
        <v>16</v>
      </c>
    </row>
    <row r="61" spans="1:38" ht="16.5" customHeight="1">
      <c r="A61" s="448" t="s">
        <v>152</v>
      </c>
      <c r="B61" s="449"/>
      <c r="C61" s="106">
        <f>SUM(C62:C67)</f>
        <v>98</v>
      </c>
      <c r="D61" s="106">
        <f>SUM(D62:D67)</f>
        <v>61</v>
      </c>
      <c r="E61" s="106">
        <f>SUM(E62:E67)</f>
        <v>37</v>
      </c>
      <c r="F61" s="106">
        <f>SUM(F62:F67)</f>
        <v>6</v>
      </c>
      <c r="G61" s="135" t="s">
        <v>23</v>
      </c>
      <c r="H61" s="106">
        <f>SUM(H62:H67)</f>
        <v>6</v>
      </c>
      <c r="I61" s="135" t="s">
        <v>23</v>
      </c>
      <c r="J61" s="106">
        <f>SUM(J62:J67)</f>
        <v>48</v>
      </c>
      <c r="K61" s="106">
        <f>SUM(K62:K67)</f>
        <v>30</v>
      </c>
      <c r="L61" s="106">
        <f>SUM(L62:L67)</f>
        <v>7</v>
      </c>
      <c r="M61" s="106">
        <f>SUM(M62:M67)</f>
        <v>1</v>
      </c>
      <c r="N61" s="135" t="s">
        <v>23</v>
      </c>
      <c r="O61" s="106">
        <f>SUM(O62:O67)</f>
        <v>2</v>
      </c>
      <c r="P61" s="106">
        <f>SUM(P62:P67)</f>
        <v>0</v>
      </c>
      <c r="Q61" s="106">
        <f>SUM(Q62:Q67)</f>
        <v>26</v>
      </c>
      <c r="R61" s="106">
        <f>SUM(R62:R67)</f>
        <v>4</v>
      </c>
      <c r="S61" s="106">
        <f>SUM(S62:S67)</f>
        <v>22</v>
      </c>
      <c r="V61" s="124"/>
      <c r="W61" s="124"/>
      <c r="X61" s="54" t="s">
        <v>151</v>
      </c>
      <c r="Y61" s="172">
        <v>1</v>
      </c>
      <c r="Z61" s="173" t="s">
        <v>23</v>
      </c>
      <c r="AA61" s="57">
        <f>SUM(AB61:AC61)</f>
        <v>47</v>
      </c>
      <c r="AB61" s="167">
        <f>SUM(AE61,AH61)</f>
        <v>19</v>
      </c>
      <c r="AC61" s="167">
        <f>SUM(AF61,AI61)</f>
        <v>28</v>
      </c>
      <c r="AD61" s="57">
        <f>SUM(AE61:AF61)</f>
        <v>28</v>
      </c>
      <c r="AE61" s="172">
        <v>9</v>
      </c>
      <c r="AF61" s="172">
        <v>19</v>
      </c>
      <c r="AG61" s="57">
        <f>SUM(AH61:AI61)</f>
        <v>19</v>
      </c>
      <c r="AH61" s="172">
        <v>10</v>
      </c>
      <c r="AI61" s="172">
        <v>9</v>
      </c>
      <c r="AJ61" s="57">
        <f>SUM(AK61:AL61)</f>
        <v>11</v>
      </c>
      <c r="AK61" s="172">
        <v>2</v>
      </c>
      <c r="AL61" s="172">
        <v>9</v>
      </c>
    </row>
    <row r="62" spans="1:38" ht="16.5" customHeight="1">
      <c r="A62" s="124"/>
      <c r="B62" s="54" t="s">
        <v>151</v>
      </c>
      <c r="C62" s="126">
        <f aca="true" t="shared" si="24" ref="C62:C67">SUM(D62:E62)</f>
        <v>15</v>
      </c>
      <c r="D62" s="111">
        <f aca="true" t="shared" si="25" ref="D62:D67">SUM(F62,H62,J62,M62)</f>
        <v>10</v>
      </c>
      <c r="E62" s="111">
        <f aca="true" t="shared" si="26" ref="E62:E67">SUM(G62,I62,K62,L62,N62)</f>
        <v>5</v>
      </c>
      <c r="F62" s="123">
        <v>1</v>
      </c>
      <c r="G62" s="34" t="s">
        <v>23</v>
      </c>
      <c r="H62" s="123">
        <v>1</v>
      </c>
      <c r="I62" s="34" t="s">
        <v>23</v>
      </c>
      <c r="J62" s="123">
        <v>8</v>
      </c>
      <c r="K62" s="123">
        <v>4</v>
      </c>
      <c r="L62" s="123">
        <v>1</v>
      </c>
      <c r="M62" s="34" t="s">
        <v>23</v>
      </c>
      <c r="N62" s="34" t="s">
        <v>23</v>
      </c>
      <c r="O62" s="34">
        <v>1</v>
      </c>
      <c r="P62" s="34" t="s">
        <v>23</v>
      </c>
      <c r="Q62" s="111">
        <f aca="true" t="shared" si="27" ref="Q62:Q67">SUM(R62:S62)</f>
        <v>2</v>
      </c>
      <c r="R62" s="34" t="s">
        <v>23</v>
      </c>
      <c r="S62" s="123">
        <v>2</v>
      </c>
      <c r="V62" s="124"/>
      <c r="W62" s="124"/>
      <c r="X62" s="54" t="s">
        <v>150</v>
      </c>
      <c r="Y62" s="172" t="s">
        <v>12</v>
      </c>
      <c r="Z62" s="173" t="s">
        <v>23</v>
      </c>
      <c r="AA62" s="173" t="s">
        <v>23</v>
      </c>
      <c r="AB62" s="173" t="s">
        <v>23</v>
      </c>
      <c r="AC62" s="173" t="s">
        <v>23</v>
      </c>
      <c r="AD62" s="173" t="s">
        <v>23</v>
      </c>
      <c r="AE62" s="173" t="s">
        <v>23</v>
      </c>
      <c r="AF62" s="173" t="s">
        <v>23</v>
      </c>
      <c r="AG62" s="173" t="s">
        <v>23</v>
      </c>
      <c r="AH62" s="173" t="s">
        <v>23</v>
      </c>
      <c r="AI62" s="173" t="s">
        <v>23</v>
      </c>
      <c r="AJ62" s="173" t="s">
        <v>23</v>
      </c>
      <c r="AK62" s="173" t="s">
        <v>23</v>
      </c>
      <c r="AL62" s="172" t="s">
        <v>12</v>
      </c>
    </row>
    <row r="63" spans="1:38" ht="16.5" customHeight="1">
      <c r="A63" s="124"/>
      <c r="B63" s="54" t="s">
        <v>150</v>
      </c>
      <c r="C63" s="126">
        <f t="shared" si="24"/>
        <v>16</v>
      </c>
      <c r="D63" s="111">
        <f t="shared" si="25"/>
        <v>12</v>
      </c>
      <c r="E63" s="111">
        <f t="shared" si="26"/>
        <v>4</v>
      </c>
      <c r="F63" s="123">
        <v>1</v>
      </c>
      <c r="G63" s="34" t="s">
        <v>23</v>
      </c>
      <c r="H63" s="123">
        <v>1</v>
      </c>
      <c r="I63" s="34" t="s">
        <v>23</v>
      </c>
      <c r="J63" s="123">
        <v>10</v>
      </c>
      <c r="K63" s="123">
        <v>3</v>
      </c>
      <c r="L63" s="123">
        <v>1</v>
      </c>
      <c r="M63" s="34" t="s">
        <v>23</v>
      </c>
      <c r="N63" s="34" t="s">
        <v>23</v>
      </c>
      <c r="O63" s="34" t="s">
        <v>23</v>
      </c>
      <c r="P63" s="34" t="s">
        <v>23</v>
      </c>
      <c r="Q63" s="111">
        <f t="shared" si="27"/>
        <v>3</v>
      </c>
      <c r="R63" s="123">
        <v>2</v>
      </c>
      <c r="S63" s="123">
        <v>1</v>
      </c>
      <c r="V63" s="124"/>
      <c r="W63" s="124"/>
      <c r="X63" s="54" t="s">
        <v>149</v>
      </c>
      <c r="Y63" s="172">
        <v>1</v>
      </c>
      <c r="Z63" s="173" t="s">
        <v>23</v>
      </c>
      <c r="AA63" s="57">
        <f>SUM(AB63:AC63)</f>
        <v>25</v>
      </c>
      <c r="AB63" s="167">
        <f>SUM(AE63,AH63)</f>
        <v>17</v>
      </c>
      <c r="AC63" s="167">
        <f>SUM(AF63,AI63)</f>
        <v>8</v>
      </c>
      <c r="AD63" s="57">
        <f>SUM(AE63:AF63)</f>
        <v>21</v>
      </c>
      <c r="AE63" s="172">
        <v>14</v>
      </c>
      <c r="AF63" s="172">
        <v>7</v>
      </c>
      <c r="AG63" s="57">
        <f>SUM(AH63:AI63)</f>
        <v>4</v>
      </c>
      <c r="AH63" s="172">
        <v>3</v>
      </c>
      <c r="AI63" s="172">
        <v>1</v>
      </c>
      <c r="AJ63" s="57">
        <f>SUM(AK63:AL63)</f>
        <v>6</v>
      </c>
      <c r="AK63" s="172">
        <v>2</v>
      </c>
      <c r="AL63" s="172">
        <v>4</v>
      </c>
    </row>
    <row r="64" spans="1:38" ht="16.5" customHeight="1">
      <c r="A64" s="124"/>
      <c r="B64" s="54" t="s">
        <v>149</v>
      </c>
      <c r="C64" s="126">
        <f t="shared" si="24"/>
        <v>19</v>
      </c>
      <c r="D64" s="111">
        <f t="shared" si="25"/>
        <v>12</v>
      </c>
      <c r="E64" s="111">
        <f t="shared" si="26"/>
        <v>7</v>
      </c>
      <c r="F64" s="123">
        <v>1</v>
      </c>
      <c r="G64" s="34" t="s">
        <v>23</v>
      </c>
      <c r="H64" s="123">
        <v>1</v>
      </c>
      <c r="I64" s="34" t="s">
        <v>23</v>
      </c>
      <c r="J64" s="123">
        <v>9</v>
      </c>
      <c r="K64" s="123">
        <v>6</v>
      </c>
      <c r="L64" s="123">
        <v>1</v>
      </c>
      <c r="M64" s="34">
        <v>1</v>
      </c>
      <c r="N64" s="34" t="s">
        <v>23</v>
      </c>
      <c r="O64" s="34" t="s">
        <v>23</v>
      </c>
      <c r="P64" s="34" t="s">
        <v>23</v>
      </c>
      <c r="Q64" s="111">
        <f t="shared" si="27"/>
        <v>8</v>
      </c>
      <c r="R64" s="127">
        <v>1</v>
      </c>
      <c r="S64" s="123">
        <v>7</v>
      </c>
      <c r="V64" s="124"/>
      <c r="W64" s="124"/>
      <c r="X64" s="54" t="s">
        <v>148</v>
      </c>
      <c r="Y64" s="172" t="s">
        <v>12</v>
      </c>
      <c r="Z64" s="173" t="s">
        <v>23</v>
      </c>
      <c r="AA64" s="173" t="s">
        <v>23</v>
      </c>
      <c r="AB64" s="173" t="s">
        <v>23</v>
      </c>
      <c r="AC64" s="173" t="s">
        <v>23</v>
      </c>
      <c r="AD64" s="173" t="s">
        <v>23</v>
      </c>
      <c r="AE64" s="173" t="s">
        <v>23</v>
      </c>
      <c r="AF64" s="173" t="s">
        <v>23</v>
      </c>
      <c r="AG64" s="173" t="s">
        <v>23</v>
      </c>
      <c r="AH64" s="173" t="s">
        <v>23</v>
      </c>
      <c r="AI64" s="173" t="s">
        <v>23</v>
      </c>
      <c r="AJ64" s="173" t="s">
        <v>23</v>
      </c>
      <c r="AK64" s="173" t="s">
        <v>23</v>
      </c>
      <c r="AL64" s="172" t="s">
        <v>12</v>
      </c>
    </row>
    <row r="65" spans="1:38" ht="16.5" customHeight="1">
      <c r="A65" s="124"/>
      <c r="B65" s="54" t="s">
        <v>148</v>
      </c>
      <c r="C65" s="126">
        <f t="shared" si="24"/>
        <v>19</v>
      </c>
      <c r="D65" s="111">
        <f t="shared" si="25"/>
        <v>9</v>
      </c>
      <c r="E65" s="111">
        <f t="shared" si="26"/>
        <v>10</v>
      </c>
      <c r="F65" s="123">
        <v>1</v>
      </c>
      <c r="G65" s="34" t="s">
        <v>23</v>
      </c>
      <c r="H65" s="123">
        <v>1</v>
      </c>
      <c r="I65" s="34" t="s">
        <v>23</v>
      </c>
      <c r="J65" s="123">
        <v>7</v>
      </c>
      <c r="K65" s="123">
        <v>8</v>
      </c>
      <c r="L65" s="123">
        <v>2</v>
      </c>
      <c r="M65" s="34" t="s">
        <v>23</v>
      </c>
      <c r="N65" s="34" t="s">
        <v>23</v>
      </c>
      <c r="O65" s="34">
        <v>1</v>
      </c>
      <c r="P65" s="34" t="s">
        <v>23</v>
      </c>
      <c r="Q65" s="111">
        <f t="shared" si="27"/>
        <v>8</v>
      </c>
      <c r="R65" s="127">
        <v>1</v>
      </c>
      <c r="S65" s="123">
        <v>7</v>
      </c>
      <c r="V65" s="124"/>
      <c r="W65" s="124"/>
      <c r="X65" s="54" t="s">
        <v>147</v>
      </c>
      <c r="Y65" s="172" t="s">
        <v>12</v>
      </c>
      <c r="Z65" s="173" t="s">
        <v>23</v>
      </c>
      <c r="AA65" s="173" t="s">
        <v>23</v>
      </c>
      <c r="AB65" s="173" t="s">
        <v>23</v>
      </c>
      <c r="AC65" s="173" t="s">
        <v>23</v>
      </c>
      <c r="AD65" s="173" t="s">
        <v>23</v>
      </c>
      <c r="AE65" s="173" t="s">
        <v>23</v>
      </c>
      <c r="AF65" s="173" t="s">
        <v>23</v>
      </c>
      <c r="AG65" s="173" t="s">
        <v>23</v>
      </c>
      <c r="AH65" s="173" t="s">
        <v>23</v>
      </c>
      <c r="AI65" s="173" t="s">
        <v>23</v>
      </c>
      <c r="AJ65" s="173" t="s">
        <v>23</v>
      </c>
      <c r="AK65" s="173" t="s">
        <v>23</v>
      </c>
      <c r="AL65" s="172" t="s">
        <v>12</v>
      </c>
    </row>
    <row r="66" spans="1:38" ht="16.5" customHeight="1">
      <c r="A66" s="124"/>
      <c r="B66" s="54" t="s">
        <v>147</v>
      </c>
      <c r="C66" s="126">
        <f t="shared" si="24"/>
        <v>14</v>
      </c>
      <c r="D66" s="111">
        <f t="shared" si="25"/>
        <v>9</v>
      </c>
      <c r="E66" s="111">
        <f t="shared" si="26"/>
        <v>5</v>
      </c>
      <c r="F66" s="123">
        <v>1</v>
      </c>
      <c r="G66" s="34" t="s">
        <v>23</v>
      </c>
      <c r="H66" s="34">
        <v>1</v>
      </c>
      <c r="I66" s="34" t="s">
        <v>23</v>
      </c>
      <c r="J66" s="123">
        <v>7</v>
      </c>
      <c r="K66" s="123">
        <v>4</v>
      </c>
      <c r="L66" s="123">
        <v>1</v>
      </c>
      <c r="M66" s="34" t="s">
        <v>23</v>
      </c>
      <c r="N66" s="34" t="s">
        <v>23</v>
      </c>
      <c r="O66" s="34" t="s">
        <v>23</v>
      </c>
      <c r="P66" s="34" t="s">
        <v>23</v>
      </c>
      <c r="Q66" s="111">
        <f t="shared" si="27"/>
        <v>3</v>
      </c>
      <c r="R66" s="34" t="s">
        <v>23</v>
      </c>
      <c r="S66" s="123">
        <v>3</v>
      </c>
      <c r="V66" s="124"/>
      <c r="W66" s="124"/>
      <c r="X66" s="54" t="s">
        <v>146</v>
      </c>
      <c r="Y66" s="61">
        <v>1</v>
      </c>
      <c r="Z66" s="173" t="s">
        <v>23</v>
      </c>
      <c r="AA66" s="57">
        <f>SUM(AB66:AC66)</f>
        <v>43</v>
      </c>
      <c r="AB66" s="167">
        <f>SUM(AE66,AH66)</f>
        <v>31</v>
      </c>
      <c r="AC66" s="167">
        <f>SUM(AF66,AI66)</f>
        <v>12</v>
      </c>
      <c r="AD66" s="57">
        <f>SUM(AE66:AF66)</f>
        <v>39</v>
      </c>
      <c r="AE66" s="61">
        <v>28</v>
      </c>
      <c r="AF66" s="61">
        <v>11</v>
      </c>
      <c r="AG66" s="57">
        <f>SUM(AH66:AI66)</f>
        <v>4</v>
      </c>
      <c r="AH66" s="61">
        <v>3</v>
      </c>
      <c r="AI66" s="61">
        <v>1</v>
      </c>
      <c r="AJ66" s="57">
        <f>SUM(AK66:AL66)</f>
        <v>7</v>
      </c>
      <c r="AK66" s="61">
        <v>4</v>
      </c>
      <c r="AL66" s="61">
        <v>3</v>
      </c>
    </row>
    <row r="67" spans="1:38" ht="16.5" customHeight="1">
      <c r="A67" s="124"/>
      <c r="B67" s="54" t="s">
        <v>146</v>
      </c>
      <c r="C67" s="126">
        <f t="shared" si="24"/>
        <v>15</v>
      </c>
      <c r="D67" s="111">
        <f t="shared" si="25"/>
        <v>9</v>
      </c>
      <c r="E67" s="111">
        <f t="shared" si="26"/>
        <v>6</v>
      </c>
      <c r="F67" s="123">
        <v>1</v>
      </c>
      <c r="G67" s="34" t="s">
        <v>23</v>
      </c>
      <c r="H67" s="123">
        <v>1</v>
      </c>
      <c r="I67" s="34" t="s">
        <v>23</v>
      </c>
      <c r="J67" s="123">
        <v>7</v>
      </c>
      <c r="K67" s="123">
        <v>5</v>
      </c>
      <c r="L67" s="123">
        <v>1</v>
      </c>
      <c r="M67" s="34" t="s">
        <v>23</v>
      </c>
      <c r="N67" s="34" t="s">
        <v>23</v>
      </c>
      <c r="O67" s="34" t="s">
        <v>23</v>
      </c>
      <c r="P67" s="34" t="s">
        <v>23</v>
      </c>
      <c r="Q67" s="111">
        <f t="shared" si="27"/>
        <v>2</v>
      </c>
      <c r="R67" s="34" t="s">
        <v>23</v>
      </c>
      <c r="S67" s="123">
        <v>2</v>
      </c>
      <c r="V67" s="55"/>
      <c r="W67" s="174"/>
      <c r="X67" s="175"/>
      <c r="Y67" s="61"/>
      <c r="Z67" s="176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 ht="16.5" customHeight="1">
      <c r="A68" s="124"/>
      <c r="B68" s="54"/>
      <c r="C68" s="123"/>
      <c r="D68" s="123"/>
      <c r="E68" s="123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07"/>
      <c r="R68" s="122"/>
      <c r="S68" s="122"/>
      <c r="V68" s="131"/>
      <c r="W68" s="448" t="s">
        <v>145</v>
      </c>
      <c r="X68" s="449"/>
      <c r="Y68" s="106">
        <f>SUM(Y69:Y72)</f>
        <v>5</v>
      </c>
      <c r="Z68" s="169" t="s">
        <v>12</v>
      </c>
      <c r="AA68" s="106">
        <f aca="true" t="shared" si="28" ref="AA68:AL68">SUM(AA69:AA72)</f>
        <v>149</v>
      </c>
      <c r="AB68" s="106">
        <f t="shared" si="28"/>
        <v>109</v>
      </c>
      <c r="AC68" s="106">
        <f t="shared" si="28"/>
        <v>40</v>
      </c>
      <c r="AD68" s="106">
        <f t="shared" si="28"/>
        <v>123</v>
      </c>
      <c r="AE68" s="106">
        <f t="shared" si="28"/>
        <v>91</v>
      </c>
      <c r="AF68" s="106">
        <f t="shared" si="28"/>
        <v>32</v>
      </c>
      <c r="AG68" s="106">
        <f t="shared" si="28"/>
        <v>26</v>
      </c>
      <c r="AH68" s="106">
        <f t="shared" si="28"/>
        <v>18</v>
      </c>
      <c r="AI68" s="106">
        <f t="shared" si="28"/>
        <v>8</v>
      </c>
      <c r="AJ68" s="106">
        <f t="shared" si="28"/>
        <v>87</v>
      </c>
      <c r="AK68" s="106">
        <f t="shared" si="28"/>
        <v>58</v>
      </c>
      <c r="AL68" s="106">
        <f t="shared" si="28"/>
        <v>29</v>
      </c>
    </row>
    <row r="69" spans="1:38" ht="16.5" customHeight="1">
      <c r="A69" s="448" t="s">
        <v>145</v>
      </c>
      <c r="B69" s="449"/>
      <c r="C69" s="106">
        <f>SUM(C70:C73)</f>
        <v>101</v>
      </c>
      <c r="D69" s="106">
        <f>SUM(D70:D73)</f>
        <v>66</v>
      </c>
      <c r="E69" s="106">
        <f>SUM(E70:E73)</f>
        <v>35</v>
      </c>
      <c r="F69" s="106">
        <f>SUM(F70:F73)</f>
        <v>8</v>
      </c>
      <c r="G69" s="135" t="s">
        <v>23</v>
      </c>
      <c r="H69" s="106">
        <f>SUM(H70:H73)</f>
        <v>7</v>
      </c>
      <c r="I69" s="135" t="s">
        <v>23</v>
      </c>
      <c r="J69" s="106">
        <f aca="true" t="shared" si="29" ref="J69:S69">SUM(J70:J73)</f>
        <v>50</v>
      </c>
      <c r="K69" s="106">
        <f t="shared" si="29"/>
        <v>25</v>
      </c>
      <c r="L69" s="106">
        <f t="shared" si="29"/>
        <v>7</v>
      </c>
      <c r="M69" s="106">
        <f t="shared" si="29"/>
        <v>1</v>
      </c>
      <c r="N69" s="106">
        <f t="shared" si="29"/>
        <v>3</v>
      </c>
      <c r="O69" s="106">
        <f t="shared" si="29"/>
        <v>3</v>
      </c>
      <c r="P69" s="106">
        <f t="shared" si="29"/>
        <v>2</v>
      </c>
      <c r="Q69" s="106">
        <f t="shared" si="29"/>
        <v>32</v>
      </c>
      <c r="R69" s="106">
        <f t="shared" si="29"/>
        <v>7</v>
      </c>
      <c r="S69" s="106">
        <f t="shared" si="29"/>
        <v>25</v>
      </c>
      <c r="V69" s="124"/>
      <c r="W69" s="124"/>
      <c r="X69" s="54" t="s">
        <v>144</v>
      </c>
      <c r="Y69" s="61">
        <v>1</v>
      </c>
      <c r="Z69" s="173" t="s">
        <v>23</v>
      </c>
      <c r="AA69" s="57">
        <f>SUM(AB69:AC69)</f>
        <v>28</v>
      </c>
      <c r="AB69" s="167">
        <f aca="true" t="shared" si="30" ref="AB69:AC72">SUM(AE69,AH69)</f>
        <v>20</v>
      </c>
      <c r="AC69" s="167">
        <f t="shared" si="30"/>
        <v>8</v>
      </c>
      <c r="AD69" s="57">
        <f>SUM(AE69:AF69)</f>
        <v>21</v>
      </c>
      <c r="AE69" s="61">
        <v>15</v>
      </c>
      <c r="AF69" s="61">
        <v>6</v>
      </c>
      <c r="AG69" s="57">
        <f>SUM(AH69:AI69)</f>
        <v>7</v>
      </c>
      <c r="AH69" s="61">
        <v>5</v>
      </c>
      <c r="AI69" s="61">
        <v>2</v>
      </c>
      <c r="AJ69" s="57">
        <f>SUM(AK69:AL69)</f>
        <v>6</v>
      </c>
      <c r="AK69" s="61">
        <v>2</v>
      </c>
      <c r="AL69" s="61">
        <v>4</v>
      </c>
    </row>
    <row r="70" spans="1:38" ht="16.5" customHeight="1">
      <c r="A70" s="124"/>
      <c r="B70" s="54" t="s">
        <v>144</v>
      </c>
      <c r="C70" s="126">
        <f>SUM(D70:E70)</f>
        <v>29</v>
      </c>
      <c r="D70" s="111">
        <f>SUM(F70,H70,J70,M70)</f>
        <v>17</v>
      </c>
      <c r="E70" s="111">
        <f>SUM(G70,I70,K70,L70,N70)</f>
        <v>12</v>
      </c>
      <c r="F70" s="123">
        <v>2</v>
      </c>
      <c r="G70" s="34" t="s">
        <v>23</v>
      </c>
      <c r="H70" s="123">
        <v>2</v>
      </c>
      <c r="I70" s="34" t="s">
        <v>23</v>
      </c>
      <c r="J70" s="123">
        <v>13</v>
      </c>
      <c r="K70" s="123">
        <v>9</v>
      </c>
      <c r="L70" s="123">
        <v>2</v>
      </c>
      <c r="M70" s="34" t="s">
        <v>23</v>
      </c>
      <c r="N70" s="127">
        <v>1</v>
      </c>
      <c r="O70" s="34" t="s">
        <v>23</v>
      </c>
      <c r="P70" s="34" t="s">
        <v>23</v>
      </c>
      <c r="Q70" s="111">
        <f>SUM(R70:S70)</f>
        <v>7</v>
      </c>
      <c r="R70" s="123">
        <v>2</v>
      </c>
      <c r="S70" s="123">
        <v>5</v>
      </c>
      <c r="V70" s="124"/>
      <c r="W70" s="124"/>
      <c r="X70" s="54" t="s">
        <v>143</v>
      </c>
      <c r="Y70" s="61">
        <v>1</v>
      </c>
      <c r="Z70" s="173" t="s">
        <v>23</v>
      </c>
      <c r="AA70" s="57">
        <f>SUM(AB70:AC70)</f>
        <v>32</v>
      </c>
      <c r="AB70" s="167">
        <f t="shared" si="30"/>
        <v>23</v>
      </c>
      <c r="AC70" s="167">
        <f t="shared" si="30"/>
        <v>9</v>
      </c>
      <c r="AD70" s="57">
        <f>SUM(AE70:AF70)</f>
        <v>27</v>
      </c>
      <c r="AE70" s="61">
        <v>19</v>
      </c>
      <c r="AF70" s="61">
        <v>8</v>
      </c>
      <c r="AG70" s="57">
        <f>SUM(AH70:AI70)</f>
        <v>5</v>
      </c>
      <c r="AH70" s="61">
        <v>4</v>
      </c>
      <c r="AI70" s="61">
        <v>1</v>
      </c>
      <c r="AJ70" s="57">
        <f>SUM(AK70:AL70)</f>
        <v>7</v>
      </c>
      <c r="AK70" s="61">
        <v>3</v>
      </c>
      <c r="AL70" s="61">
        <v>4</v>
      </c>
    </row>
    <row r="71" spans="1:38" ht="16.5" customHeight="1">
      <c r="A71" s="124"/>
      <c r="B71" s="54" t="s">
        <v>143</v>
      </c>
      <c r="C71" s="126">
        <f>SUM(D71:E71)</f>
        <v>24</v>
      </c>
      <c r="D71" s="111">
        <f>SUM(F71,H71,J71,M71)</f>
        <v>14</v>
      </c>
      <c r="E71" s="111">
        <f>SUM(G71,I71,K71,L71,N71)</f>
        <v>10</v>
      </c>
      <c r="F71" s="123">
        <v>2</v>
      </c>
      <c r="G71" s="34" t="s">
        <v>23</v>
      </c>
      <c r="H71" s="123">
        <v>1</v>
      </c>
      <c r="I71" s="34" t="s">
        <v>23</v>
      </c>
      <c r="J71" s="123">
        <v>11</v>
      </c>
      <c r="K71" s="123">
        <v>8</v>
      </c>
      <c r="L71" s="123">
        <v>2</v>
      </c>
      <c r="M71" s="34" t="s">
        <v>23</v>
      </c>
      <c r="N71" s="34" t="s">
        <v>23</v>
      </c>
      <c r="O71" s="34" t="s">
        <v>23</v>
      </c>
      <c r="P71" s="123">
        <v>1</v>
      </c>
      <c r="Q71" s="111">
        <f>SUM(R71:S71)</f>
        <v>10</v>
      </c>
      <c r="R71" s="123">
        <v>1</v>
      </c>
      <c r="S71" s="123">
        <v>9</v>
      </c>
      <c r="V71" s="124"/>
      <c r="W71" s="124"/>
      <c r="X71" s="54" t="s">
        <v>142</v>
      </c>
      <c r="Y71" s="61">
        <v>2</v>
      </c>
      <c r="Z71" s="173" t="s">
        <v>23</v>
      </c>
      <c r="AA71" s="57">
        <f>SUM(AB71:AC71)</f>
        <v>56</v>
      </c>
      <c r="AB71" s="167">
        <f t="shared" si="30"/>
        <v>41</v>
      </c>
      <c r="AC71" s="167">
        <f t="shared" si="30"/>
        <v>15</v>
      </c>
      <c r="AD71" s="57">
        <f>SUM(AE71:AF71)</f>
        <v>50</v>
      </c>
      <c r="AE71" s="61">
        <v>37</v>
      </c>
      <c r="AF71" s="61">
        <v>13</v>
      </c>
      <c r="AG71" s="57">
        <f>SUM(AH71:AI71)</f>
        <v>6</v>
      </c>
      <c r="AH71" s="61">
        <v>4</v>
      </c>
      <c r="AI71" s="61">
        <v>2</v>
      </c>
      <c r="AJ71" s="57">
        <f>SUM(AK71:AL71)</f>
        <v>41</v>
      </c>
      <c r="AK71" s="61">
        <v>32</v>
      </c>
      <c r="AL71" s="61">
        <v>9</v>
      </c>
    </row>
    <row r="72" spans="1:38" ht="16.5" customHeight="1">
      <c r="A72" s="124"/>
      <c r="B72" s="54" t="s">
        <v>142</v>
      </c>
      <c r="C72" s="126">
        <f>SUM(D72:E72)</f>
        <v>36</v>
      </c>
      <c r="D72" s="111">
        <f>SUM(F72,H72,J72,M72)</f>
        <v>27</v>
      </c>
      <c r="E72" s="111">
        <f>SUM(G72,I72,K72,L72,N72)</f>
        <v>9</v>
      </c>
      <c r="F72" s="123">
        <v>3</v>
      </c>
      <c r="G72" s="34" t="s">
        <v>23</v>
      </c>
      <c r="H72" s="123">
        <v>3</v>
      </c>
      <c r="I72" s="34" t="s">
        <v>23</v>
      </c>
      <c r="J72" s="123">
        <v>20</v>
      </c>
      <c r="K72" s="123">
        <v>5</v>
      </c>
      <c r="L72" s="123">
        <v>2</v>
      </c>
      <c r="M72" s="34">
        <v>1</v>
      </c>
      <c r="N72" s="34">
        <v>2</v>
      </c>
      <c r="O72" s="123">
        <v>2</v>
      </c>
      <c r="P72" s="127">
        <v>1</v>
      </c>
      <c r="Q72" s="111">
        <f>SUM(R72:S72)</f>
        <v>8</v>
      </c>
      <c r="R72" s="123">
        <v>3</v>
      </c>
      <c r="S72" s="123">
        <v>5</v>
      </c>
      <c r="V72" s="124"/>
      <c r="W72" s="124"/>
      <c r="X72" s="54" t="s">
        <v>141</v>
      </c>
      <c r="Y72" s="61">
        <v>1</v>
      </c>
      <c r="Z72" s="173" t="s">
        <v>23</v>
      </c>
      <c r="AA72" s="57">
        <f>SUM(AB72:AC72)</f>
        <v>33</v>
      </c>
      <c r="AB72" s="167">
        <f t="shared" si="30"/>
        <v>25</v>
      </c>
      <c r="AC72" s="167">
        <f t="shared" si="30"/>
        <v>8</v>
      </c>
      <c r="AD72" s="57">
        <f>SUM(AE72:AF72)</f>
        <v>25</v>
      </c>
      <c r="AE72" s="61">
        <v>20</v>
      </c>
      <c r="AF72" s="61">
        <v>5</v>
      </c>
      <c r="AG72" s="57">
        <f>SUM(AH72:AI72)</f>
        <v>8</v>
      </c>
      <c r="AH72" s="61">
        <v>5</v>
      </c>
      <c r="AI72" s="61">
        <v>3</v>
      </c>
      <c r="AJ72" s="57">
        <f>SUM(AK72:AL72)</f>
        <v>33</v>
      </c>
      <c r="AK72" s="61">
        <v>21</v>
      </c>
      <c r="AL72" s="61">
        <v>12</v>
      </c>
    </row>
    <row r="73" spans="1:38" ht="16.5" customHeight="1">
      <c r="A73" s="124"/>
      <c r="B73" s="54" t="s">
        <v>141</v>
      </c>
      <c r="C73" s="126">
        <f>SUM(D73:E73)</f>
        <v>12</v>
      </c>
      <c r="D73" s="111">
        <f>SUM(F73,H73,J73,M73)</f>
        <v>8</v>
      </c>
      <c r="E73" s="111">
        <f>SUM(G73,I73,K73,L73,N73)</f>
        <v>4</v>
      </c>
      <c r="F73" s="123">
        <v>1</v>
      </c>
      <c r="G73" s="34" t="s">
        <v>23</v>
      </c>
      <c r="H73" s="123">
        <v>1</v>
      </c>
      <c r="I73" s="34" t="s">
        <v>23</v>
      </c>
      <c r="J73" s="123">
        <v>6</v>
      </c>
      <c r="K73" s="123">
        <v>3</v>
      </c>
      <c r="L73" s="123">
        <v>1</v>
      </c>
      <c r="M73" s="34" t="s">
        <v>23</v>
      </c>
      <c r="N73" s="34" t="s">
        <v>23</v>
      </c>
      <c r="O73" s="127">
        <v>1</v>
      </c>
      <c r="P73" s="34" t="s">
        <v>23</v>
      </c>
      <c r="Q73" s="111">
        <f>SUM(R73:S73)</f>
        <v>7</v>
      </c>
      <c r="R73" s="123">
        <v>1</v>
      </c>
      <c r="S73" s="123">
        <v>6</v>
      </c>
      <c r="V73" s="55"/>
      <c r="W73" s="174"/>
      <c r="X73" s="175"/>
      <c r="Y73" s="61"/>
      <c r="Z73" s="176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38" ht="16.5" customHeight="1">
      <c r="A74" s="124"/>
      <c r="B74" s="54"/>
      <c r="C74" s="123"/>
      <c r="D74" s="123"/>
      <c r="E74" s="123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07"/>
      <c r="R74" s="122"/>
      <c r="S74" s="122"/>
      <c r="V74" s="131"/>
      <c r="W74" s="448" t="s">
        <v>140</v>
      </c>
      <c r="X74" s="449"/>
      <c r="Y74" s="106">
        <f>SUM(Y75)</f>
        <v>1</v>
      </c>
      <c r="Z74" s="169" t="s">
        <v>12</v>
      </c>
      <c r="AA74" s="106">
        <f aca="true" t="shared" si="31" ref="AA74:AL74">SUM(AA75)</f>
        <v>19</v>
      </c>
      <c r="AB74" s="106">
        <f t="shared" si="31"/>
        <v>15</v>
      </c>
      <c r="AC74" s="106">
        <f t="shared" si="31"/>
        <v>4</v>
      </c>
      <c r="AD74" s="106">
        <f t="shared" si="31"/>
        <v>15</v>
      </c>
      <c r="AE74" s="106">
        <f t="shared" si="31"/>
        <v>14</v>
      </c>
      <c r="AF74" s="106">
        <f t="shared" si="31"/>
        <v>1</v>
      </c>
      <c r="AG74" s="106">
        <f t="shared" si="31"/>
        <v>4</v>
      </c>
      <c r="AH74" s="106">
        <f t="shared" si="31"/>
        <v>1</v>
      </c>
      <c r="AI74" s="106">
        <f t="shared" si="31"/>
        <v>3</v>
      </c>
      <c r="AJ74" s="106">
        <f t="shared" si="31"/>
        <v>3</v>
      </c>
      <c r="AK74" s="106">
        <f t="shared" si="31"/>
        <v>2</v>
      </c>
      <c r="AL74" s="106">
        <f t="shared" si="31"/>
        <v>1</v>
      </c>
    </row>
    <row r="75" spans="1:38" ht="16.5" customHeight="1">
      <c r="A75" s="448" t="s">
        <v>140</v>
      </c>
      <c r="B75" s="449"/>
      <c r="C75" s="106">
        <f>SUM(C76)</f>
        <v>28</v>
      </c>
      <c r="D75" s="106">
        <f>SUM(D76)</f>
        <v>19</v>
      </c>
      <c r="E75" s="106">
        <f>SUM(E76)</f>
        <v>9</v>
      </c>
      <c r="F75" s="106">
        <f>SUM(F76)</f>
        <v>2</v>
      </c>
      <c r="G75" s="135" t="s">
        <v>23</v>
      </c>
      <c r="H75" s="106">
        <f>SUM(H76)</f>
        <v>2</v>
      </c>
      <c r="I75" s="135" t="s">
        <v>23</v>
      </c>
      <c r="J75" s="106">
        <f>SUM(J76)</f>
        <v>15</v>
      </c>
      <c r="K75" s="106">
        <f>SUM(K76)</f>
        <v>6</v>
      </c>
      <c r="L75" s="106">
        <f>SUM(L76)</f>
        <v>2</v>
      </c>
      <c r="M75" s="135" t="s">
        <v>23</v>
      </c>
      <c r="N75" s="106">
        <f>SUM(N76)</f>
        <v>1</v>
      </c>
      <c r="O75" s="135" t="s">
        <v>23</v>
      </c>
      <c r="P75" s="106">
        <f>SUM(P76)</f>
        <v>2</v>
      </c>
      <c r="Q75" s="106">
        <f>SUM(Q76)</f>
        <v>9</v>
      </c>
      <c r="R75" s="106">
        <f>SUM(R76)</f>
        <v>2</v>
      </c>
      <c r="S75" s="106">
        <f>SUM(S76)</f>
        <v>7</v>
      </c>
      <c r="V75" s="55"/>
      <c r="W75" s="150"/>
      <c r="X75" s="54" t="s">
        <v>139</v>
      </c>
      <c r="Y75" s="61">
        <v>1</v>
      </c>
      <c r="Z75" s="173" t="s">
        <v>23</v>
      </c>
      <c r="AA75" s="57">
        <f aca="true" t="shared" si="32" ref="AA75:AA83">SUM(AB75:AC75)</f>
        <v>19</v>
      </c>
      <c r="AB75" s="167">
        <f aca="true" t="shared" si="33" ref="AB75:AC83">SUM(AE75,AH75)</f>
        <v>15</v>
      </c>
      <c r="AC75" s="167">
        <f t="shared" si="33"/>
        <v>4</v>
      </c>
      <c r="AD75" s="57">
        <f aca="true" t="shared" si="34" ref="AD75:AD83">SUM(AE75:AF75)</f>
        <v>15</v>
      </c>
      <c r="AE75" s="61">
        <v>14</v>
      </c>
      <c r="AF75" s="61">
        <v>1</v>
      </c>
      <c r="AG75" s="57">
        <f aca="true" t="shared" si="35" ref="AG75:AG83">SUM(AH75:AI75)</f>
        <v>4</v>
      </c>
      <c r="AH75" s="61">
        <v>1</v>
      </c>
      <c r="AI75" s="61">
        <v>3</v>
      </c>
      <c r="AJ75" s="57">
        <f aca="true" t="shared" si="36" ref="AJ75:AJ83">SUM(AK75:AL75)</f>
        <v>3</v>
      </c>
      <c r="AK75" s="61">
        <v>2</v>
      </c>
      <c r="AL75" s="61">
        <v>1</v>
      </c>
    </row>
    <row r="76" spans="1:38" ht="16.5" customHeight="1">
      <c r="A76" s="121"/>
      <c r="B76" s="48" t="s">
        <v>139</v>
      </c>
      <c r="C76" s="120">
        <f>SUM(D76:E76)</f>
        <v>28</v>
      </c>
      <c r="D76" s="103">
        <f>SUM(F76,H76,J76,M76)</f>
        <v>19</v>
      </c>
      <c r="E76" s="103">
        <f>SUM(G76,I76,K76,L76,N76)</f>
        <v>9</v>
      </c>
      <c r="F76" s="118">
        <v>2</v>
      </c>
      <c r="G76" s="104" t="s">
        <v>23</v>
      </c>
      <c r="H76" s="118">
        <v>2</v>
      </c>
      <c r="I76" s="104" t="s">
        <v>23</v>
      </c>
      <c r="J76" s="118">
        <v>15</v>
      </c>
      <c r="K76" s="118">
        <v>6</v>
      </c>
      <c r="L76" s="118">
        <v>2</v>
      </c>
      <c r="M76" s="104" t="s">
        <v>23</v>
      </c>
      <c r="N76" s="104">
        <v>1</v>
      </c>
      <c r="O76" s="104" t="s">
        <v>12</v>
      </c>
      <c r="P76" s="104">
        <v>2</v>
      </c>
      <c r="Q76" s="103">
        <f>SUM(R76:S76)</f>
        <v>9</v>
      </c>
      <c r="R76" s="118">
        <v>2</v>
      </c>
      <c r="S76" s="118">
        <v>7</v>
      </c>
      <c r="V76" s="55"/>
      <c r="W76" s="55"/>
      <c r="X76" s="177"/>
      <c r="Y76" s="61"/>
      <c r="Z76" s="176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38" ht="16.5" customHeight="1">
      <c r="A77" s="41" t="s">
        <v>32</v>
      </c>
      <c r="B77" s="4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V77" s="448" t="s">
        <v>263</v>
      </c>
      <c r="W77" s="448"/>
      <c r="X77" s="449"/>
      <c r="Y77" s="171">
        <f>SUM(Y78:Y83)</f>
        <v>8</v>
      </c>
      <c r="Z77" s="169">
        <f aca="true" t="shared" si="37" ref="Z77:AL77">SUM(Z78:Z83)</f>
        <v>3</v>
      </c>
      <c r="AA77" s="171">
        <f t="shared" si="37"/>
        <v>239</v>
      </c>
      <c r="AB77" s="171">
        <f t="shared" si="37"/>
        <v>187</v>
      </c>
      <c r="AC77" s="171">
        <f t="shared" si="37"/>
        <v>52</v>
      </c>
      <c r="AD77" s="171">
        <f t="shared" si="37"/>
        <v>170</v>
      </c>
      <c r="AE77" s="171">
        <f t="shared" si="37"/>
        <v>142</v>
      </c>
      <c r="AF77" s="171">
        <f t="shared" si="37"/>
        <v>28</v>
      </c>
      <c r="AG77" s="171">
        <f t="shared" si="37"/>
        <v>69</v>
      </c>
      <c r="AH77" s="171">
        <f t="shared" si="37"/>
        <v>45</v>
      </c>
      <c r="AI77" s="171">
        <f t="shared" si="37"/>
        <v>24</v>
      </c>
      <c r="AJ77" s="171">
        <f t="shared" si="37"/>
        <v>47</v>
      </c>
      <c r="AK77" s="171">
        <f t="shared" si="37"/>
        <v>20</v>
      </c>
      <c r="AL77" s="171">
        <f t="shared" si="37"/>
        <v>27</v>
      </c>
    </row>
    <row r="78" spans="22:38" ht="16.5" customHeight="1">
      <c r="V78" s="178"/>
      <c r="W78" s="178"/>
      <c r="X78" s="179" t="s">
        <v>47</v>
      </c>
      <c r="Y78" s="172">
        <v>3</v>
      </c>
      <c r="Z78" s="180">
        <v>2</v>
      </c>
      <c r="AA78" s="57">
        <f t="shared" si="32"/>
        <v>144</v>
      </c>
      <c r="AB78" s="167">
        <f t="shared" si="33"/>
        <v>120</v>
      </c>
      <c r="AC78" s="167">
        <f t="shared" si="33"/>
        <v>24</v>
      </c>
      <c r="AD78" s="57">
        <f t="shared" si="34"/>
        <v>102</v>
      </c>
      <c r="AE78" s="172">
        <v>88</v>
      </c>
      <c r="AF78" s="172">
        <v>14</v>
      </c>
      <c r="AG78" s="57">
        <f t="shared" si="35"/>
        <v>42</v>
      </c>
      <c r="AH78" s="172">
        <v>32</v>
      </c>
      <c r="AI78" s="172">
        <v>10</v>
      </c>
      <c r="AJ78" s="57">
        <f t="shared" si="36"/>
        <v>23</v>
      </c>
      <c r="AK78" s="172">
        <v>9</v>
      </c>
      <c r="AL78" s="172">
        <v>14</v>
      </c>
    </row>
    <row r="79" spans="22:38" ht="16.5" customHeight="1">
      <c r="V79" s="178"/>
      <c r="W79" s="178"/>
      <c r="X79" s="179" t="s">
        <v>46</v>
      </c>
      <c r="Y79" s="172">
        <v>1</v>
      </c>
      <c r="Z79" s="173" t="s">
        <v>23</v>
      </c>
      <c r="AA79" s="57">
        <f t="shared" si="32"/>
        <v>13</v>
      </c>
      <c r="AB79" s="167">
        <f t="shared" si="33"/>
        <v>10</v>
      </c>
      <c r="AC79" s="167">
        <f t="shared" si="33"/>
        <v>3</v>
      </c>
      <c r="AD79" s="57">
        <f t="shared" si="34"/>
        <v>11</v>
      </c>
      <c r="AE79" s="172">
        <v>10</v>
      </c>
      <c r="AF79" s="172">
        <v>1</v>
      </c>
      <c r="AG79" s="57">
        <f t="shared" si="35"/>
        <v>2</v>
      </c>
      <c r="AH79" s="172" t="s">
        <v>23</v>
      </c>
      <c r="AI79" s="172">
        <v>2</v>
      </c>
      <c r="AJ79" s="57">
        <f t="shared" si="36"/>
        <v>5</v>
      </c>
      <c r="AK79" s="172">
        <v>4</v>
      </c>
      <c r="AL79" s="172">
        <v>1</v>
      </c>
    </row>
    <row r="80" spans="22:38" ht="16.5" customHeight="1">
      <c r="V80" s="178"/>
      <c r="W80" s="178"/>
      <c r="X80" s="179" t="s">
        <v>45</v>
      </c>
      <c r="Y80" s="172">
        <v>1</v>
      </c>
      <c r="Z80" s="173" t="s">
        <v>23</v>
      </c>
      <c r="AA80" s="57">
        <f t="shared" si="32"/>
        <v>25</v>
      </c>
      <c r="AB80" s="167">
        <f t="shared" si="33"/>
        <v>16</v>
      </c>
      <c r="AC80" s="167">
        <f t="shared" si="33"/>
        <v>9</v>
      </c>
      <c r="AD80" s="57">
        <f t="shared" si="34"/>
        <v>19</v>
      </c>
      <c r="AE80" s="172">
        <v>15</v>
      </c>
      <c r="AF80" s="172">
        <v>4</v>
      </c>
      <c r="AG80" s="57">
        <f t="shared" si="35"/>
        <v>6</v>
      </c>
      <c r="AH80" s="172">
        <v>1</v>
      </c>
      <c r="AI80" s="172">
        <v>5</v>
      </c>
      <c r="AJ80" s="57">
        <f t="shared" si="36"/>
        <v>8</v>
      </c>
      <c r="AK80" s="172">
        <v>4</v>
      </c>
      <c r="AL80" s="172">
        <v>4</v>
      </c>
    </row>
    <row r="81" spans="22:38" ht="16.5" customHeight="1">
      <c r="V81" s="178"/>
      <c r="W81" s="178"/>
      <c r="X81" s="179" t="s">
        <v>44</v>
      </c>
      <c r="Y81" s="172">
        <v>1</v>
      </c>
      <c r="Z81" s="180">
        <v>1</v>
      </c>
      <c r="AA81" s="57">
        <f t="shared" si="32"/>
        <v>13</v>
      </c>
      <c r="AB81" s="167">
        <f t="shared" si="33"/>
        <v>10</v>
      </c>
      <c r="AC81" s="167">
        <f t="shared" si="33"/>
        <v>3</v>
      </c>
      <c r="AD81" s="57">
        <f t="shared" si="34"/>
        <v>8</v>
      </c>
      <c r="AE81" s="172">
        <v>8</v>
      </c>
      <c r="AF81" s="172" t="s">
        <v>23</v>
      </c>
      <c r="AG81" s="57">
        <f t="shared" si="35"/>
        <v>5</v>
      </c>
      <c r="AH81" s="172">
        <v>2</v>
      </c>
      <c r="AI81" s="172">
        <v>3</v>
      </c>
      <c r="AJ81" s="172" t="s">
        <v>23</v>
      </c>
      <c r="AK81" s="172" t="s">
        <v>23</v>
      </c>
      <c r="AL81" s="172" t="s">
        <v>23</v>
      </c>
    </row>
    <row r="82" spans="22:38" ht="16.5" customHeight="1">
      <c r="V82" s="178"/>
      <c r="W82" s="178"/>
      <c r="X82" s="179" t="s">
        <v>42</v>
      </c>
      <c r="Y82" s="172">
        <v>1</v>
      </c>
      <c r="Z82" s="173" t="s">
        <v>23</v>
      </c>
      <c r="AA82" s="57">
        <f t="shared" si="32"/>
        <v>24</v>
      </c>
      <c r="AB82" s="167">
        <f t="shared" si="33"/>
        <v>17</v>
      </c>
      <c r="AC82" s="167">
        <f t="shared" si="33"/>
        <v>7</v>
      </c>
      <c r="AD82" s="57">
        <f t="shared" si="34"/>
        <v>18</v>
      </c>
      <c r="AE82" s="172">
        <v>13</v>
      </c>
      <c r="AF82" s="172">
        <v>5</v>
      </c>
      <c r="AG82" s="57">
        <f t="shared" si="35"/>
        <v>6</v>
      </c>
      <c r="AH82" s="172">
        <v>4</v>
      </c>
      <c r="AI82" s="172">
        <v>2</v>
      </c>
      <c r="AJ82" s="57">
        <f t="shared" si="36"/>
        <v>5</v>
      </c>
      <c r="AK82" s="172">
        <v>2</v>
      </c>
      <c r="AL82" s="172">
        <v>3</v>
      </c>
    </row>
    <row r="83" spans="22:38" ht="16.5" customHeight="1">
      <c r="V83" s="181"/>
      <c r="W83" s="181"/>
      <c r="X83" s="182" t="s">
        <v>41</v>
      </c>
      <c r="Y83" s="183">
        <v>1</v>
      </c>
      <c r="Z83" s="184" t="s">
        <v>12</v>
      </c>
      <c r="AA83" s="185">
        <f t="shared" si="32"/>
        <v>20</v>
      </c>
      <c r="AB83" s="186">
        <f t="shared" si="33"/>
        <v>14</v>
      </c>
      <c r="AC83" s="186">
        <f t="shared" si="33"/>
        <v>6</v>
      </c>
      <c r="AD83" s="185">
        <f t="shared" si="34"/>
        <v>12</v>
      </c>
      <c r="AE83" s="183">
        <v>8</v>
      </c>
      <c r="AF83" s="183">
        <v>4</v>
      </c>
      <c r="AG83" s="185">
        <f t="shared" si="35"/>
        <v>8</v>
      </c>
      <c r="AH83" s="183">
        <v>6</v>
      </c>
      <c r="AI83" s="183">
        <v>2</v>
      </c>
      <c r="AJ83" s="185">
        <f t="shared" si="36"/>
        <v>6</v>
      </c>
      <c r="AK83" s="183">
        <v>1</v>
      </c>
      <c r="AL83" s="183">
        <v>5</v>
      </c>
    </row>
    <row r="84" spans="22:38" ht="16.5" customHeight="1">
      <c r="V84" s="1" t="s">
        <v>264</v>
      </c>
      <c r="W84" s="1"/>
      <c r="X84" s="187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</row>
    <row r="85" spans="22:38" ht="16.5" customHeight="1">
      <c r="V85" s="41" t="s">
        <v>32</v>
      </c>
      <c r="W85" s="1"/>
      <c r="X85" s="36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</row>
  </sheetData>
  <sheetProtection/>
  <mergeCells count="78">
    <mergeCell ref="A29:B29"/>
    <mergeCell ref="A13:B13"/>
    <mergeCell ref="A14:B14"/>
    <mergeCell ref="A15:B15"/>
    <mergeCell ref="A18:B18"/>
    <mergeCell ref="A23:B23"/>
    <mergeCell ref="A26:B26"/>
    <mergeCell ref="A20:B20"/>
    <mergeCell ref="A28:B28"/>
    <mergeCell ref="A22:B22"/>
    <mergeCell ref="A3:S3"/>
    <mergeCell ref="A4:S4"/>
    <mergeCell ref="A6:B10"/>
    <mergeCell ref="C6:P6"/>
    <mergeCell ref="Q6:S7"/>
    <mergeCell ref="C7:N7"/>
    <mergeCell ref="C8:E9"/>
    <mergeCell ref="F8:G9"/>
    <mergeCell ref="H8:I9"/>
    <mergeCell ref="J8:K8"/>
    <mergeCell ref="M8:N9"/>
    <mergeCell ref="O8:P8"/>
    <mergeCell ref="Q8:S9"/>
    <mergeCell ref="J9:K9"/>
    <mergeCell ref="A16:B16"/>
    <mergeCell ref="A12:B12"/>
    <mergeCell ref="A25:B25"/>
    <mergeCell ref="A27:B27"/>
    <mergeCell ref="A24:B24"/>
    <mergeCell ref="A11:B11"/>
    <mergeCell ref="A17:B17"/>
    <mergeCell ref="A21:B21"/>
    <mergeCell ref="A61:B61"/>
    <mergeCell ref="A69:B69"/>
    <mergeCell ref="A75:B75"/>
    <mergeCell ref="A32:B32"/>
    <mergeCell ref="A38:B38"/>
    <mergeCell ref="A48:B48"/>
    <mergeCell ref="A55:B55"/>
    <mergeCell ref="V3:AL3"/>
    <mergeCell ref="V4:AL4"/>
    <mergeCell ref="V6:X8"/>
    <mergeCell ref="Y6:Z8"/>
    <mergeCell ref="AA6:AI6"/>
    <mergeCell ref="AJ6:AL6"/>
    <mergeCell ref="AA7:AC7"/>
    <mergeCell ref="AD7:AF7"/>
    <mergeCell ref="AG7:AI7"/>
    <mergeCell ref="AJ7:AJ8"/>
    <mergeCell ref="AK7:AK8"/>
    <mergeCell ref="AL7:AL8"/>
    <mergeCell ref="V9:X9"/>
    <mergeCell ref="V10:X10"/>
    <mergeCell ref="V11:X11"/>
    <mergeCell ref="V12:X12"/>
    <mergeCell ref="V13:X13"/>
    <mergeCell ref="V14:X14"/>
    <mergeCell ref="V15:X15"/>
    <mergeCell ref="V16:X16"/>
    <mergeCell ref="V18:X18"/>
    <mergeCell ref="W19:X19"/>
    <mergeCell ref="W47:X47"/>
    <mergeCell ref="W20:X20"/>
    <mergeCell ref="W21:X21"/>
    <mergeCell ref="W22:X22"/>
    <mergeCell ref="W23:X23"/>
    <mergeCell ref="W24:X24"/>
    <mergeCell ref="W25:X25"/>
    <mergeCell ref="W54:X54"/>
    <mergeCell ref="W60:X60"/>
    <mergeCell ref="W68:X68"/>
    <mergeCell ref="W74:X74"/>
    <mergeCell ref="V77:X77"/>
    <mergeCell ref="W26:X26"/>
    <mergeCell ref="V27:X27"/>
    <mergeCell ref="W28:X28"/>
    <mergeCell ref="W31:X31"/>
    <mergeCell ref="W37:X37"/>
  </mergeCells>
  <printOptions horizontalCentered="1" verticalCentered="1"/>
  <pageMargins left="0.31496062992125984" right="0.31496062992125984" top="0.35433070866141736" bottom="0.15748031496062992" header="0" footer="0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Q1">
      <selection activeCell="AD1" sqref="AD1"/>
    </sheetView>
  </sheetViews>
  <sheetFormatPr defaultColWidth="9.3984375" defaultRowHeight="17.25" customHeight="1"/>
  <cols>
    <col min="1" max="2" width="3.09765625" style="0" customWidth="1"/>
  </cols>
  <sheetData>
    <row r="1" spans="1:30" ht="17.25" customHeight="1">
      <c r="A1" s="39" t="s">
        <v>266</v>
      </c>
      <c r="AD1" s="102" t="s">
        <v>306</v>
      </c>
    </row>
    <row r="3" spans="1:30" ht="17.25" customHeight="1">
      <c r="A3" s="476" t="s">
        <v>267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</row>
    <row r="4" spans="1:30" ht="17.25" customHeight="1">
      <c r="A4" s="384" t="s">
        <v>268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</row>
    <row r="5" spans="1:30" ht="17.25" customHeight="1" thickBot="1">
      <c r="A5" s="1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49" t="s">
        <v>222</v>
      </c>
    </row>
    <row r="6" spans="1:30" ht="17.25" customHeight="1">
      <c r="A6" s="419" t="s">
        <v>269</v>
      </c>
      <c r="B6" s="419"/>
      <c r="C6" s="456"/>
      <c r="D6" s="401" t="s">
        <v>270</v>
      </c>
      <c r="E6" s="401"/>
      <c r="F6" s="402"/>
      <c r="G6" s="400" t="s">
        <v>271</v>
      </c>
      <c r="H6" s="401"/>
      <c r="I6" s="401"/>
      <c r="J6" s="401"/>
      <c r="K6" s="401"/>
      <c r="L6" s="401"/>
      <c r="M6" s="401"/>
      <c r="N6" s="401"/>
      <c r="O6" s="401"/>
      <c r="P6" s="401"/>
      <c r="Q6" s="402"/>
      <c r="R6" s="400" t="s">
        <v>272</v>
      </c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</row>
    <row r="7" spans="1:30" ht="17.25" customHeight="1">
      <c r="A7" s="420"/>
      <c r="B7" s="420"/>
      <c r="C7" s="512"/>
      <c r="D7" s="520" t="s">
        <v>2</v>
      </c>
      <c r="E7" s="521" t="s">
        <v>3</v>
      </c>
      <c r="F7" s="521" t="s">
        <v>4</v>
      </c>
      <c r="G7" s="408" t="s">
        <v>2</v>
      </c>
      <c r="H7" s="409"/>
      <c r="I7" s="410"/>
      <c r="J7" s="408" t="s">
        <v>273</v>
      </c>
      <c r="K7" s="410"/>
      <c r="L7" s="408" t="s">
        <v>274</v>
      </c>
      <c r="M7" s="410"/>
      <c r="N7" s="408" t="s">
        <v>275</v>
      </c>
      <c r="O7" s="410"/>
      <c r="P7" s="408" t="s">
        <v>276</v>
      </c>
      <c r="Q7" s="410"/>
      <c r="R7" s="408" t="s">
        <v>2</v>
      </c>
      <c r="S7" s="409"/>
      <c r="T7" s="410"/>
      <c r="U7" s="408" t="s">
        <v>273</v>
      </c>
      <c r="V7" s="410"/>
      <c r="W7" s="408" t="s">
        <v>274</v>
      </c>
      <c r="X7" s="410"/>
      <c r="Y7" s="408" t="s">
        <v>275</v>
      </c>
      <c r="Z7" s="410"/>
      <c r="AA7" s="408" t="s">
        <v>277</v>
      </c>
      <c r="AB7" s="410"/>
      <c r="AC7" s="408" t="s">
        <v>276</v>
      </c>
      <c r="AD7" s="409"/>
    </row>
    <row r="8" spans="1:30" ht="17.25" customHeight="1">
      <c r="A8" s="381"/>
      <c r="B8" s="381"/>
      <c r="C8" s="458"/>
      <c r="D8" s="399"/>
      <c r="E8" s="374"/>
      <c r="F8" s="374"/>
      <c r="G8" s="81" t="s">
        <v>2</v>
      </c>
      <c r="H8" s="81" t="s">
        <v>3</v>
      </c>
      <c r="I8" s="81" t="s">
        <v>4</v>
      </c>
      <c r="J8" s="81" t="s">
        <v>3</v>
      </c>
      <c r="K8" s="81" t="s">
        <v>4</v>
      </c>
      <c r="L8" s="81" t="s">
        <v>3</v>
      </c>
      <c r="M8" s="81" t="s">
        <v>4</v>
      </c>
      <c r="N8" s="81" t="s">
        <v>3</v>
      </c>
      <c r="O8" s="81" t="s">
        <v>4</v>
      </c>
      <c r="P8" s="81" t="s">
        <v>3</v>
      </c>
      <c r="Q8" s="81" t="s">
        <v>4</v>
      </c>
      <c r="R8" s="81" t="s">
        <v>2</v>
      </c>
      <c r="S8" s="81" t="s">
        <v>3</v>
      </c>
      <c r="T8" s="81" t="s">
        <v>4</v>
      </c>
      <c r="U8" s="81" t="s">
        <v>3</v>
      </c>
      <c r="V8" s="81" t="s">
        <v>4</v>
      </c>
      <c r="W8" s="81" t="s">
        <v>3</v>
      </c>
      <c r="X8" s="81" t="s">
        <v>4</v>
      </c>
      <c r="Y8" s="81" t="s">
        <v>3</v>
      </c>
      <c r="Z8" s="81" t="s">
        <v>4</v>
      </c>
      <c r="AA8" s="81" t="s">
        <v>3</v>
      </c>
      <c r="AB8" s="80" t="s">
        <v>4</v>
      </c>
      <c r="AC8" s="79" t="s">
        <v>3</v>
      </c>
      <c r="AD8" s="77" t="s">
        <v>4</v>
      </c>
    </row>
    <row r="9" spans="1:30" ht="17.25" customHeight="1">
      <c r="A9" s="413" t="s">
        <v>61</v>
      </c>
      <c r="B9" s="413"/>
      <c r="C9" s="414"/>
      <c r="D9" s="116">
        <f>SUM(E9:F9)</f>
        <v>46528</v>
      </c>
      <c r="E9" s="116">
        <f>SUM(H9,S9)</f>
        <v>23371</v>
      </c>
      <c r="F9" s="116">
        <f>SUM(I9,T9)</f>
        <v>23157</v>
      </c>
      <c r="G9" s="116">
        <f>SUM(H9:I9)</f>
        <v>45532</v>
      </c>
      <c r="H9" s="116">
        <f>SUM(J9,L9,N9,P9)</f>
        <v>22672</v>
      </c>
      <c r="I9" s="116">
        <f>SUM(K9,M9,O9,Q9)</f>
        <v>22860</v>
      </c>
      <c r="J9" s="110">
        <v>7441</v>
      </c>
      <c r="K9" s="110">
        <v>7510</v>
      </c>
      <c r="L9" s="110">
        <v>7604</v>
      </c>
      <c r="M9" s="110">
        <v>7623</v>
      </c>
      <c r="N9" s="110">
        <v>7597</v>
      </c>
      <c r="O9" s="110">
        <v>7724</v>
      </c>
      <c r="P9" s="110">
        <v>30</v>
      </c>
      <c r="Q9" s="34">
        <v>3</v>
      </c>
      <c r="R9" s="116">
        <f>SUM(S9:T9)</f>
        <v>996</v>
      </c>
      <c r="S9" s="110">
        <f>SUM(U9,W9,Y9,AA9,AC9)</f>
        <v>699</v>
      </c>
      <c r="T9" s="110">
        <f>SUM(V9,X9,Z9,AB9,AD9)</f>
        <v>297</v>
      </c>
      <c r="U9" s="29">
        <v>174</v>
      </c>
      <c r="V9" s="29">
        <v>99</v>
      </c>
      <c r="W9" s="29">
        <v>173</v>
      </c>
      <c r="X9" s="29">
        <v>72</v>
      </c>
      <c r="Y9" s="29">
        <v>210</v>
      </c>
      <c r="Z9" s="29">
        <v>71</v>
      </c>
      <c r="AA9" s="29">
        <v>142</v>
      </c>
      <c r="AB9" s="29">
        <v>55</v>
      </c>
      <c r="AC9" s="518" t="s">
        <v>278</v>
      </c>
      <c r="AD9" s="518"/>
    </row>
    <row r="10" spans="1:30" ht="17.25" customHeight="1">
      <c r="A10" s="415" t="s">
        <v>60</v>
      </c>
      <c r="B10" s="415"/>
      <c r="C10" s="441"/>
      <c r="D10" s="111">
        <f aca="true" t="shared" si="0" ref="D10:D73">SUM(E10:F10)</f>
        <v>44600</v>
      </c>
      <c r="E10" s="111">
        <f aca="true" t="shared" si="1" ref="E10:F73">SUM(H10,S10)</f>
        <v>22375</v>
      </c>
      <c r="F10" s="111">
        <f t="shared" si="1"/>
        <v>22225</v>
      </c>
      <c r="G10" s="111">
        <f aca="true" t="shared" si="2" ref="G10:G73">SUM(H10:I10)</f>
        <v>43644</v>
      </c>
      <c r="H10" s="111">
        <f aca="true" t="shared" si="3" ref="H10:I73">SUM(J10,L10,N10,P10)</f>
        <v>21710</v>
      </c>
      <c r="I10" s="111">
        <f t="shared" si="3"/>
        <v>21934</v>
      </c>
      <c r="J10" s="110">
        <v>7031</v>
      </c>
      <c r="K10" s="110">
        <v>7020</v>
      </c>
      <c r="L10" s="110">
        <v>7202</v>
      </c>
      <c r="M10" s="110">
        <v>7399</v>
      </c>
      <c r="N10" s="110">
        <v>7445</v>
      </c>
      <c r="O10" s="110">
        <v>7514</v>
      </c>
      <c r="P10" s="110">
        <v>32</v>
      </c>
      <c r="Q10" s="110">
        <v>1</v>
      </c>
      <c r="R10" s="111">
        <f aca="true" t="shared" si="4" ref="R10:R24">SUM(S10:T10)</f>
        <v>956</v>
      </c>
      <c r="S10" s="110">
        <f aca="true" t="shared" si="5" ref="S10:T24">SUM(U10,W10,Y10,AA10,AC10)</f>
        <v>665</v>
      </c>
      <c r="T10" s="110">
        <f t="shared" si="5"/>
        <v>291</v>
      </c>
      <c r="U10" s="29">
        <v>159</v>
      </c>
      <c r="V10" s="29">
        <v>95</v>
      </c>
      <c r="W10" s="29">
        <v>159</v>
      </c>
      <c r="X10" s="29">
        <v>81</v>
      </c>
      <c r="Y10" s="29">
        <v>172</v>
      </c>
      <c r="Z10" s="29">
        <v>68</v>
      </c>
      <c r="AA10" s="29">
        <v>149</v>
      </c>
      <c r="AB10" s="29">
        <v>37</v>
      </c>
      <c r="AC10" s="53">
        <v>26</v>
      </c>
      <c r="AD10" s="53">
        <v>10</v>
      </c>
    </row>
    <row r="11" spans="1:30" ht="17.25" customHeight="1">
      <c r="A11" s="415" t="s">
        <v>59</v>
      </c>
      <c r="B11" s="415"/>
      <c r="C11" s="441"/>
      <c r="D11" s="111">
        <f t="shared" si="0"/>
        <v>42462</v>
      </c>
      <c r="E11" s="111">
        <f t="shared" si="1"/>
        <v>21184</v>
      </c>
      <c r="F11" s="111">
        <f t="shared" si="1"/>
        <v>21278</v>
      </c>
      <c r="G11" s="111">
        <f t="shared" si="2"/>
        <v>41501</v>
      </c>
      <c r="H11" s="111">
        <f t="shared" si="3"/>
        <v>20558</v>
      </c>
      <c r="I11" s="111">
        <f t="shared" si="3"/>
        <v>20943</v>
      </c>
      <c r="J11" s="110">
        <v>6778</v>
      </c>
      <c r="K11" s="110">
        <v>6758</v>
      </c>
      <c r="L11" s="110">
        <v>6762</v>
      </c>
      <c r="M11" s="110">
        <v>6896</v>
      </c>
      <c r="N11" s="110">
        <v>6992</v>
      </c>
      <c r="O11" s="110">
        <v>7286</v>
      </c>
      <c r="P11" s="110">
        <v>26</v>
      </c>
      <c r="Q11" s="110">
        <v>3</v>
      </c>
      <c r="R11" s="111">
        <f t="shared" si="4"/>
        <v>961</v>
      </c>
      <c r="S11" s="110">
        <f t="shared" si="5"/>
        <v>626</v>
      </c>
      <c r="T11" s="110">
        <f t="shared" si="5"/>
        <v>335</v>
      </c>
      <c r="U11" s="72">
        <v>174</v>
      </c>
      <c r="V11" s="72">
        <v>110</v>
      </c>
      <c r="W11" s="72">
        <v>142</v>
      </c>
      <c r="X11" s="72">
        <v>81</v>
      </c>
      <c r="Y11" s="72">
        <v>151</v>
      </c>
      <c r="Z11" s="72">
        <v>86</v>
      </c>
      <c r="AA11" s="72">
        <v>118</v>
      </c>
      <c r="AB11" s="72">
        <v>42</v>
      </c>
      <c r="AC11" s="29">
        <v>41</v>
      </c>
      <c r="AD11" s="29">
        <v>16</v>
      </c>
    </row>
    <row r="12" spans="1:30" ht="17.25" customHeight="1">
      <c r="A12" s="519" t="s">
        <v>58</v>
      </c>
      <c r="B12" s="415"/>
      <c r="C12" s="441"/>
      <c r="D12" s="111">
        <f t="shared" si="0"/>
        <v>41212</v>
      </c>
      <c r="E12" s="111">
        <f t="shared" si="1"/>
        <v>20687</v>
      </c>
      <c r="F12" s="111">
        <f t="shared" si="1"/>
        <v>20525</v>
      </c>
      <c r="G12" s="111">
        <f t="shared" si="2"/>
        <v>40232</v>
      </c>
      <c r="H12" s="111">
        <f t="shared" si="3"/>
        <v>20048</v>
      </c>
      <c r="I12" s="111">
        <f t="shared" si="3"/>
        <v>20184</v>
      </c>
      <c r="J12" s="110">
        <v>6945</v>
      </c>
      <c r="K12" s="110">
        <v>6788</v>
      </c>
      <c r="L12" s="110">
        <v>6564</v>
      </c>
      <c r="M12" s="110">
        <v>6629</v>
      </c>
      <c r="N12" s="110">
        <v>6524</v>
      </c>
      <c r="O12" s="110">
        <v>6762</v>
      </c>
      <c r="P12" s="110">
        <v>15</v>
      </c>
      <c r="Q12" s="110">
        <v>5</v>
      </c>
      <c r="R12" s="111">
        <f t="shared" si="4"/>
        <v>980</v>
      </c>
      <c r="S12" s="110">
        <f t="shared" si="5"/>
        <v>639</v>
      </c>
      <c r="T12" s="110">
        <f t="shared" si="5"/>
        <v>341</v>
      </c>
      <c r="U12" s="72">
        <v>183</v>
      </c>
      <c r="V12" s="72">
        <v>105</v>
      </c>
      <c r="W12" s="72">
        <v>163</v>
      </c>
      <c r="X12" s="72">
        <v>84</v>
      </c>
      <c r="Y12" s="72">
        <v>146</v>
      </c>
      <c r="Z12" s="72">
        <v>78</v>
      </c>
      <c r="AA12" s="72">
        <v>101</v>
      </c>
      <c r="AB12" s="72">
        <v>59</v>
      </c>
      <c r="AC12" s="29">
        <v>46</v>
      </c>
      <c r="AD12" s="29">
        <v>15</v>
      </c>
    </row>
    <row r="13" spans="1:30" ht="17.25" customHeight="1">
      <c r="A13" s="421" t="s">
        <v>57</v>
      </c>
      <c r="B13" s="421"/>
      <c r="C13" s="422"/>
      <c r="D13" s="106">
        <f t="shared" si="0"/>
        <v>40402</v>
      </c>
      <c r="E13" s="106">
        <f t="shared" si="1"/>
        <v>20277</v>
      </c>
      <c r="F13" s="106">
        <f t="shared" si="1"/>
        <v>20125</v>
      </c>
      <c r="G13" s="106">
        <f t="shared" si="2"/>
        <v>39393</v>
      </c>
      <c r="H13" s="106">
        <f t="shared" si="3"/>
        <v>19613</v>
      </c>
      <c r="I13" s="106">
        <f t="shared" si="3"/>
        <v>19780</v>
      </c>
      <c r="J13" s="106">
        <v>6562</v>
      </c>
      <c r="K13" s="106">
        <v>6677</v>
      </c>
      <c r="L13" s="106">
        <v>6652</v>
      </c>
      <c r="M13" s="106">
        <v>6637</v>
      </c>
      <c r="N13" s="106">
        <v>6386</v>
      </c>
      <c r="O13" s="106">
        <v>6461</v>
      </c>
      <c r="P13" s="106">
        <v>13</v>
      </c>
      <c r="Q13" s="106">
        <v>5</v>
      </c>
      <c r="R13" s="106">
        <f t="shared" si="4"/>
        <v>1009</v>
      </c>
      <c r="S13" s="189">
        <f t="shared" si="5"/>
        <v>664</v>
      </c>
      <c r="T13" s="189">
        <f t="shared" si="5"/>
        <v>345</v>
      </c>
      <c r="U13" s="106">
        <v>193</v>
      </c>
      <c r="V13" s="106">
        <v>95</v>
      </c>
      <c r="W13" s="106">
        <v>152</v>
      </c>
      <c r="X13" s="106">
        <v>101</v>
      </c>
      <c r="Y13" s="106">
        <v>167</v>
      </c>
      <c r="Z13" s="106">
        <v>81</v>
      </c>
      <c r="AA13" s="106">
        <v>107</v>
      </c>
      <c r="AB13" s="106">
        <v>56</v>
      </c>
      <c r="AC13" s="106">
        <v>45</v>
      </c>
      <c r="AD13" s="106">
        <v>12</v>
      </c>
    </row>
    <row r="14" spans="1:30" ht="17.25" customHeight="1">
      <c r="A14" s="114"/>
      <c r="B14" s="114"/>
      <c r="C14" s="113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</row>
    <row r="15" spans="1:30" ht="17.25" customHeight="1">
      <c r="A15" s="411" t="s">
        <v>279</v>
      </c>
      <c r="B15" s="411"/>
      <c r="C15" s="412"/>
      <c r="D15" s="106">
        <f t="shared" si="0"/>
        <v>363</v>
      </c>
      <c r="E15" s="106">
        <f t="shared" si="1"/>
        <v>206</v>
      </c>
      <c r="F15" s="106">
        <f t="shared" si="1"/>
        <v>157</v>
      </c>
      <c r="G15" s="106">
        <f t="shared" si="2"/>
        <v>363</v>
      </c>
      <c r="H15" s="106">
        <f t="shared" si="3"/>
        <v>206</v>
      </c>
      <c r="I15" s="106">
        <f t="shared" si="3"/>
        <v>157</v>
      </c>
      <c r="J15" s="106">
        <v>64</v>
      </c>
      <c r="K15" s="106">
        <v>57</v>
      </c>
      <c r="L15" s="106">
        <v>75</v>
      </c>
      <c r="M15" s="106">
        <v>43</v>
      </c>
      <c r="N15" s="106">
        <v>67</v>
      </c>
      <c r="O15" s="106">
        <v>57</v>
      </c>
      <c r="P15" s="32" t="s">
        <v>12</v>
      </c>
      <c r="Q15" s="32" t="s">
        <v>12</v>
      </c>
      <c r="R15" s="32" t="s">
        <v>12</v>
      </c>
      <c r="S15" s="32" t="s">
        <v>12</v>
      </c>
      <c r="T15" s="32" t="s">
        <v>12</v>
      </c>
      <c r="U15" s="32" t="s">
        <v>12</v>
      </c>
      <c r="V15" s="32" t="s">
        <v>12</v>
      </c>
      <c r="W15" s="32" t="s">
        <v>12</v>
      </c>
      <c r="X15" s="32" t="s">
        <v>12</v>
      </c>
      <c r="Y15" s="32" t="s">
        <v>12</v>
      </c>
      <c r="Z15" s="32" t="s">
        <v>12</v>
      </c>
      <c r="AA15" s="32" t="s">
        <v>12</v>
      </c>
      <c r="AB15" s="32" t="s">
        <v>12</v>
      </c>
      <c r="AC15" s="32" t="s">
        <v>12</v>
      </c>
      <c r="AD15" s="32" t="s">
        <v>12</v>
      </c>
    </row>
    <row r="16" spans="1:30" ht="17.25" customHeight="1">
      <c r="A16" s="114"/>
      <c r="B16" s="114"/>
      <c r="C16" s="113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</row>
    <row r="17" spans="1:30" ht="17.25" customHeight="1">
      <c r="A17" s="411" t="s">
        <v>280</v>
      </c>
      <c r="B17" s="411"/>
      <c r="C17" s="412"/>
      <c r="D17" s="106">
        <f t="shared" si="0"/>
        <v>31929</v>
      </c>
      <c r="E17" s="106">
        <f t="shared" si="1"/>
        <v>15877</v>
      </c>
      <c r="F17" s="106">
        <f t="shared" si="1"/>
        <v>16052</v>
      </c>
      <c r="G17" s="106">
        <f t="shared" si="2"/>
        <v>30920</v>
      </c>
      <c r="H17" s="106">
        <f t="shared" si="3"/>
        <v>15213</v>
      </c>
      <c r="I17" s="106">
        <f t="shared" si="3"/>
        <v>15707</v>
      </c>
      <c r="J17" s="106">
        <v>5047</v>
      </c>
      <c r="K17" s="106">
        <v>5329</v>
      </c>
      <c r="L17" s="106">
        <v>5147</v>
      </c>
      <c r="M17" s="106">
        <v>5211</v>
      </c>
      <c r="N17" s="106">
        <v>5006</v>
      </c>
      <c r="O17" s="106">
        <v>5162</v>
      </c>
      <c r="P17" s="106">
        <v>13</v>
      </c>
      <c r="Q17" s="106">
        <v>5</v>
      </c>
      <c r="R17" s="106">
        <f t="shared" si="4"/>
        <v>1009</v>
      </c>
      <c r="S17" s="189">
        <f t="shared" si="5"/>
        <v>664</v>
      </c>
      <c r="T17" s="189">
        <f t="shared" si="5"/>
        <v>345</v>
      </c>
      <c r="U17" s="106">
        <v>193</v>
      </c>
      <c r="V17" s="106">
        <v>95</v>
      </c>
      <c r="W17" s="106">
        <v>152</v>
      </c>
      <c r="X17" s="106">
        <v>101</v>
      </c>
      <c r="Y17" s="106">
        <v>167</v>
      </c>
      <c r="Z17" s="106">
        <v>81</v>
      </c>
      <c r="AA17" s="106">
        <v>107</v>
      </c>
      <c r="AB17" s="106">
        <v>56</v>
      </c>
      <c r="AC17" s="106">
        <v>45</v>
      </c>
      <c r="AD17" s="106">
        <v>12</v>
      </c>
    </row>
    <row r="18" spans="1:30" ht="17.25" customHeight="1">
      <c r="A18" s="132"/>
      <c r="B18" s="411" t="s">
        <v>186</v>
      </c>
      <c r="C18" s="412"/>
      <c r="D18" s="106">
        <f t="shared" si="0"/>
        <v>12134</v>
      </c>
      <c r="E18" s="106">
        <f t="shared" si="1"/>
        <v>5738</v>
      </c>
      <c r="F18" s="106">
        <f t="shared" si="1"/>
        <v>6396</v>
      </c>
      <c r="G18" s="106">
        <f t="shared" si="2"/>
        <v>11543</v>
      </c>
      <c r="H18" s="106">
        <f t="shared" si="3"/>
        <v>5312</v>
      </c>
      <c r="I18" s="106">
        <f t="shared" si="3"/>
        <v>6231</v>
      </c>
      <c r="J18" s="189">
        <v>1713</v>
      </c>
      <c r="K18" s="189">
        <v>2142</v>
      </c>
      <c r="L18" s="189">
        <v>1789</v>
      </c>
      <c r="M18" s="189">
        <v>2087</v>
      </c>
      <c r="N18" s="189">
        <v>1810</v>
      </c>
      <c r="O18" s="189">
        <v>2002</v>
      </c>
      <c r="P18" s="32" t="s">
        <v>12</v>
      </c>
      <c r="Q18" s="32" t="s">
        <v>12</v>
      </c>
      <c r="R18" s="106">
        <f t="shared" si="4"/>
        <v>591</v>
      </c>
      <c r="S18" s="189">
        <f t="shared" si="5"/>
        <v>426</v>
      </c>
      <c r="T18" s="189">
        <f t="shared" si="5"/>
        <v>165</v>
      </c>
      <c r="U18" s="189">
        <v>110</v>
      </c>
      <c r="V18" s="189">
        <v>49</v>
      </c>
      <c r="W18" s="189">
        <v>89</v>
      </c>
      <c r="X18" s="189">
        <v>39</v>
      </c>
      <c r="Y18" s="189">
        <v>104</v>
      </c>
      <c r="Z18" s="189">
        <v>40</v>
      </c>
      <c r="AA18" s="189">
        <v>78</v>
      </c>
      <c r="AB18" s="189">
        <v>25</v>
      </c>
      <c r="AC18" s="190">
        <v>45</v>
      </c>
      <c r="AD18" s="190">
        <v>12</v>
      </c>
    </row>
    <row r="19" spans="1:30" ht="17.25" customHeight="1">
      <c r="A19" s="132"/>
      <c r="B19" s="411" t="s">
        <v>54</v>
      </c>
      <c r="C19" s="412"/>
      <c r="D19" s="106">
        <f t="shared" si="0"/>
        <v>1833</v>
      </c>
      <c r="E19" s="106">
        <f t="shared" si="1"/>
        <v>1019</v>
      </c>
      <c r="F19" s="106">
        <f t="shared" si="1"/>
        <v>814</v>
      </c>
      <c r="G19" s="106">
        <f t="shared" si="2"/>
        <v>1794</v>
      </c>
      <c r="H19" s="106">
        <f t="shared" si="3"/>
        <v>990</v>
      </c>
      <c r="I19" s="106">
        <f t="shared" si="3"/>
        <v>804</v>
      </c>
      <c r="J19" s="189">
        <v>318</v>
      </c>
      <c r="K19" s="189">
        <v>289</v>
      </c>
      <c r="L19" s="189">
        <v>351</v>
      </c>
      <c r="M19" s="189">
        <v>246</v>
      </c>
      <c r="N19" s="189">
        <v>321</v>
      </c>
      <c r="O19" s="189">
        <v>269</v>
      </c>
      <c r="P19" s="32" t="s">
        <v>12</v>
      </c>
      <c r="Q19" s="32" t="s">
        <v>12</v>
      </c>
      <c r="R19" s="106">
        <f t="shared" si="4"/>
        <v>39</v>
      </c>
      <c r="S19" s="189">
        <f t="shared" si="5"/>
        <v>29</v>
      </c>
      <c r="T19" s="189">
        <f t="shared" si="5"/>
        <v>10</v>
      </c>
      <c r="U19" s="189">
        <v>15</v>
      </c>
      <c r="V19" s="189">
        <v>4</v>
      </c>
      <c r="W19" s="189">
        <v>5</v>
      </c>
      <c r="X19" s="189">
        <v>3</v>
      </c>
      <c r="Y19" s="189">
        <v>6</v>
      </c>
      <c r="Z19" s="189">
        <v>2</v>
      </c>
      <c r="AA19" s="189">
        <v>3</v>
      </c>
      <c r="AB19" s="189">
        <v>1</v>
      </c>
      <c r="AC19" s="32" t="s">
        <v>12</v>
      </c>
      <c r="AD19" s="32" t="s">
        <v>12</v>
      </c>
    </row>
    <row r="20" spans="1:30" ht="17.25" customHeight="1">
      <c r="A20" s="132"/>
      <c r="B20" s="411" t="s">
        <v>185</v>
      </c>
      <c r="C20" s="412"/>
      <c r="D20" s="106">
        <f t="shared" si="0"/>
        <v>3901</v>
      </c>
      <c r="E20" s="106">
        <f t="shared" si="1"/>
        <v>1981</v>
      </c>
      <c r="F20" s="106">
        <f t="shared" si="1"/>
        <v>1920</v>
      </c>
      <c r="G20" s="106">
        <f t="shared" si="2"/>
        <v>3762</v>
      </c>
      <c r="H20" s="106">
        <f t="shared" si="3"/>
        <v>1888</v>
      </c>
      <c r="I20" s="106">
        <f t="shared" si="3"/>
        <v>1874</v>
      </c>
      <c r="J20" s="189">
        <v>623</v>
      </c>
      <c r="K20" s="189">
        <v>631</v>
      </c>
      <c r="L20" s="189">
        <v>636</v>
      </c>
      <c r="M20" s="189">
        <v>631</v>
      </c>
      <c r="N20" s="189">
        <v>629</v>
      </c>
      <c r="O20" s="189">
        <v>612</v>
      </c>
      <c r="P20" s="32" t="s">
        <v>12</v>
      </c>
      <c r="Q20" s="32" t="s">
        <v>12</v>
      </c>
      <c r="R20" s="106">
        <f t="shared" si="4"/>
        <v>139</v>
      </c>
      <c r="S20" s="189">
        <f t="shared" si="5"/>
        <v>93</v>
      </c>
      <c r="T20" s="189">
        <f t="shared" si="5"/>
        <v>46</v>
      </c>
      <c r="U20" s="189">
        <v>28</v>
      </c>
      <c r="V20" s="189">
        <v>13</v>
      </c>
      <c r="W20" s="189">
        <v>15</v>
      </c>
      <c r="X20" s="189">
        <v>12</v>
      </c>
      <c r="Y20" s="189">
        <v>34</v>
      </c>
      <c r="Z20" s="189">
        <v>11</v>
      </c>
      <c r="AA20" s="189">
        <v>16</v>
      </c>
      <c r="AB20" s="189">
        <v>10</v>
      </c>
      <c r="AC20" s="32" t="s">
        <v>12</v>
      </c>
      <c r="AD20" s="32" t="s">
        <v>12</v>
      </c>
    </row>
    <row r="21" spans="1:30" ht="17.25" customHeight="1">
      <c r="A21" s="132"/>
      <c r="B21" s="411" t="s">
        <v>184</v>
      </c>
      <c r="C21" s="412"/>
      <c r="D21" s="106">
        <f t="shared" si="0"/>
        <v>1072</v>
      </c>
      <c r="E21" s="106">
        <f t="shared" si="1"/>
        <v>526</v>
      </c>
      <c r="F21" s="106">
        <f t="shared" si="1"/>
        <v>546</v>
      </c>
      <c r="G21" s="106">
        <f t="shared" si="2"/>
        <v>1047</v>
      </c>
      <c r="H21" s="106">
        <f t="shared" si="3"/>
        <v>514</v>
      </c>
      <c r="I21" s="106">
        <f t="shared" si="3"/>
        <v>533</v>
      </c>
      <c r="J21" s="189">
        <v>152</v>
      </c>
      <c r="K21" s="189">
        <v>206</v>
      </c>
      <c r="L21" s="189">
        <v>186</v>
      </c>
      <c r="M21" s="189">
        <v>152</v>
      </c>
      <c r="N21" s="189">
        <v>176</v>
      </c>
      <c r="O21" s="189">
        <v>175</v>
      </c>
      <c r="P21" s="32" t="s">
        <v>12</v>
      </c>
      <c r="Q21" s="32" t="s">
        <v>12</v>
      </c>
      <c r="R21" s="106">
        <f t="shared" si="4"/>
        <v>25</v>
      </c>
      <c r="S21" s="189">
        <f t="shared" si="5"/>
        <v>12</v>
      </c>
      <c r="T21" s="189">
        <f t="shared" si="5"/>
        <v>13</v>
      </c>
      <c r="U21" s="189">
        <v>5</v>
      </c>
      <c r="V21" s="189">
        <v>1</v>
      </c>
      <c r="W21" s="32">
        <v>5</v>
      </c>
      <c r="X21" s="189">
        <v>2</v>
      </c>
      <c r="Y21" s="32" t="s">
        <v>12</v>
      </c>
      <c r="Z21" s="189">
        <v>4</v>
      </c>
      <c r="AA21" s="189">
        <v>2</v>
      </c>
      <c r="AB21" s="189">
        <v>6</v>
      </c>
      <c r="AC21" s="32" t="s">
        <v>12</v>
      </c>
      <c r="AD21" s="32" t="s">
        <v>12</v>
      </c>
    </row>
    <row r="22" spans="1:30" ht="17.25" customHeight="1">
      <c r="A22" s="132"/>
      <c r="B22" s="411" t="s">
        <v>183</v>
      </c>
      <c r="C22" s="412"/>
      <c r="D22" s="106">
        <f t="shared" si="0"/>
        <v>916</v>
      </c>
      <c r="E22" s="106">
        <f t="shared" si="1"/>
        <v>458</v>
      </c>
      <c r="F22" s="106">
        <f t="shared" si="1"/>
        <v>458</v>
      </c>
      <c r="G22" s="106">
        <f t="shared" si="2"/>
        <v>916</v>
      </c>
      <c r="H22" s="106">
        <f t="shared" si="3"/>
        <v>458</v>
      </c>
      <c r="I22" s="106">
        <f t="shared" si="3"/>
        <v>458</v>
      </c>
      <c r="J22" s="189">
        <v>152</v>
      </c>
      <c r="K22" s="189">
        <v>129</v>
      </c>
      <c r="L22" s="189">
        <v>169</v>
      </c>
      <c r="M22" s="189">
        <v>146</v>
      </c>
      <c r="N22" s="189">
        <v>137</v>
      </c>
      <c r="O22" s="189">
        <v>183</v>
      </c>
      <c r="P22" s="32" t="s">
        <v>12</v>
      </c>
      <c r="Q22" s="32" t="s">
        <v>12</v>
      </c>
      <c r="R22" s="32" t="s">
        <v>12</v>
      </c>
      <c r="S22" s="32" t="s">
        <v>12</v>
      </c>
      <c r="T22" s="32" t="s">
        <v>12</v>
      </c>
      <c r="U22" s="32" t="s">
        <v>12</v>
      </c>
      <c r="V22" s="32" t="s">
        <v>12</v>
      </c>
      <c r="W22" s="32" t="s">
        <v>12</v>
      </c>
      <c r="X22" s="32" t="s">
        <v>12</v>
      </c>
      <c r="Y22" s="32" t="s">
        <v>12</v>
      </c>
      <c r="Z22" s="32" t="s">
        <v>12</v>
      </c>
      <c r="AA22" s="32" t="s">
        <v>12</v>
      </c>
      <c r="AB22" s="32" t="s">
        <v>12</v>
      </c>
      <c r="AC22" s="32" t="s">
        <v>12</v>
      </c>
      <c r="AD22" s="32" t="s">
        <v>12</v>
      </c>
    </row>
    <row r="23" spans="1:30" ht="17.25" customHeight="1">
      <c r="A23" s="132"/>
      <c r="B23" s="411" t="s">
        <v>182</v>
      </c>
      <c r="C23" s="412"/>
      <c r="D23" s="106">
        <f t="shared" si="0"/>
        <v>2141</v>
      </c>
      <c r="E23" s="106">
        <f t="shared" si="1"/>
        <v>1043</v>
      </c>
      <c r="F23" s="106">
        <f t="shared" si="1"/>
        <v>1098</v>
      </c>
      <c r="G23" s="106">
        <f t="shared" si="2"/>
        <v>2016</v>
      </c>
      <c r="H23" s="106">
        <f t="shared" si="3"/>
        <v>983</v>
      </c>
      <c r="I23" s="106">
        <f t="shared" si="3"/>
        <v>1033</v>
      </c>
      <c r="J23" s="189">
        <v>340</v>
      </c>
      <c r="K23" s="189">
        <v>333</v>
      </c>
      <c r="L23" s="189">
        <v>339</v>
      </c>
      <c r="M23" s="189">
        <v>343</v>
      </c>
      <c r="N23" s="189">
        <v>304</v>
      </c>
      <c r="O23" s="189">
        <v>357</v>
      </c>
      <c r="P23" s="32" t="s">
        <v>12</v>
      </c>
      <c r="Q23" s="32" t="s">
        <v>12</v>
      </c>
      <c r="R23" s="106">
        <f t="shared" si="4"/>
        <v>125</v>
      </c>
      <c r="S23" s="189">
        <f t="shared" si="5"/>
        <v>60</v>
      </c>
      <c r="T23" s="189">
        <f t="shared" si="5"/>
        <v>65</v>
      </c>
      <c r="U23" s="189">
        <v>24</v>
      </c>
      <c r="V23" s="189">
        <v>19</v>
      </c>
      <c r="W23" s="189">
        <v>22</v>
      </c>
      <c r="X23" s="189">
        <v>24</v>
      </c>
      <c r="Y23" s="189">
        <v>11</v>
      </c>
      <c r="Z23" s="189">
        <v>14</v>
      </c>
      <c r="AA23" s="189">
        <v>3</v>
      </c>
      <c r="AB23" s="189">
        <v>8</v>
      </c>
      <c r="AC23" s="32" t="s">
        <v>12</v>
      </c>
      <c r="AD23" s="32" t="s">
        <v>12</v>
      </c>
    </row>
    <row r="24" spans="1:30" ht="17.25" customHeight="1">
      <c r="A24" s="132"/>
      <c r="B24" s="411" t="s">
        <v>181</v>
      </c>
      <c r="C24" s="412"/>
      <c r="D24" s="106">
        <f t="shared" si="0"/>
        <v>1265</v>
      </c>
      <c r="E24" s="106">
        <f t="shared" si="1"/>
        <v>739</v>
      </c>
      <c r="F24" s="106">
        <f t="shared" si="1"/>
        <v>526</v>
      </c>
      <c r="G24" s="106">
        <f t="shared" si="2"/>
        <v>1175</v>
      </c>
      <c r="H24" s="106">
        <f t="shared" si="3"/>
        <v>695</v>
      </c>
      <c r="I24" s="106">
        <f t="shared" si="3"/>
        <v>480</v>
      </c>
      <c r="J24" s="189">
        <v>238</v>
      </c>
      <c r="K24" s="189">
        <v>167</v>
      </c>
      <c r="L24" s="189">
        <v>239</v>
      </c>
      <c r="M24" s="189">
        <v>166</v>
      </c>
      <c r="N24" s="189">
        <v>218</v>
      </c>
      <c r="O24" s="189">
        <v>147</v>
      </c>
      <c r="P24" s="32" t="s">
        <v>12</v>
      </c>
      <c r="Q24" s="32" t="s">
        <v>12</v>
      </c>
      <c r="R24" s="106">
        <f t="shared" si="4"/>
        <v>90</v>
      </c>
      <c r="S24" s="189">
        <f t="shared" si="5"/>
        <v>44</v>
      </c>
      <c r="T24" s="189">
        <f t="shared" si="5"/>
        <v>46</v>
      </c>
      <c r="U24" s="189">
        <v>11</v>
      </c>
      <c r="V24" s="189">
        <v>9</v>
      </c>
      <c r="W24" s="189">
        <v>16</v>
      </c>
      <c r="X24" s="189">
        <v>21</v>
      </c>
      <c r="Y24" s="189">
        <v>12</v>
      </c>
      <c r="Z24" s="189">
        <v>10</v>
      </c>
      <c r="AA24" s="189">
        <v>5</v>
      </c>
      <c r="AB24" s="189">
        <v>6</v>
      </c>
      <c r="AC24" s="32" t="s">
        <v>12</v>
      </c>
      <c r="AD24" s="32" t="s">
        <v>12</v>
      </c>
    </row>
    <row r="25" spans="1:30" ht="17.25" customHeight="1">
      <c r="A25" s="132"/>
      <c r="B25" s="411" t="s">
        <v>180</v>
      </c>
      <c r="C25" s="412"/>
      <c r="D25" s="106">
        <f t="shared" si="0"/>
        <v>1359</v>
      </c>
      <c r="E25" s="106">
        <f t="shared" si="1"/>
        <v>708</v>
      </c>
      <c r="F25" s="106">
        <f t="shared" si="1"/>
        <v>651</v>
      </c>
      <c r="G25" s="106">
        <f t="shared" si="2"/>
        <v>1359</v>
      </c>
      <c r="H25" s="106">
        <f t="shared" si="3"/>
        <v>708</v>
      </c>
      <c r="I25" s="106">
        <f t="shared" si="3"/>
        <v>651</v>
      </c>
      <c r="J25" s="189">
        <v>232</v>
      </c>
      <c r="K25" s="189">
        <v>221</v>
      </c>
      <c r="L25" s="189">
        <v>226</v>
      </c>
      <c r="M25" s="189">
        <v>210</v>
      </c>
      <c r="N25" s="189">
        <v>250</v>
      </c>
      <c r="O25" s="189">
        <v>220</v>
      </c>
      <c r="P25" s="32" t="s">
        <v>12</v>
      </c>
      <c r="Q25" s="32" t="s">
        <v>12</v>
      </c>
      <c r="R25" s="32" t="s">
        <v>12</v>
      </c>
      <c r="S25" s="32" t="s">
        <v>12</v>
      </c>
      <c r="T25" s="32" t="s">
        <v>12</v>
      </c>
      <c r="U25" s="32" t="s">
        <v>12</v>
      </c>
      <c r="V25" s="32" t="s">
        <v>12</v>
      </c>
      <c r="W25" s="32" t="s">
        <v>12</v>
      </c>
      <c r="X25" s="32" t="s">
        <v>12</v>
      </c>
      <c r="Y25" s="32" t="s">
        <v>12</v>
      </c>
      <c r="Z25" s="32" t="s">
        <v>12</v>
      </c>
      <c r="AA25" s="32" t="s">
        <v>12</v>
      </c>
      <c r="AB25" s="32" t="s">
        <v>12</v>
      </c>
      <c r="AC25" s="32" t="s">
        <v>12</v>
      </c>
      <c r="AD25" s="32" t="s">
        <v>12</v>
      </c>
    </row>
    <row r="26" spans="1:30" ht="17.25" customHeight="1">
      <c r="A26" s="132"/>
      <c r="B26" s="68"/>
      <c r="C26" s="67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7.25" customHeight="1">
      <c r="A27" s="114"/>
      <c r="B27" s="411" t="s">
        <v>281</v>
      </c>
      <c r="C27" s="412"/>
      <c r="D27" s="32" t="s">
        <v>23</v>
      </c>
      <c r="E27" s="32" t="s">
        <v>23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  <c r="N27" s="32" t="s">
        <v>23</v>
      </c>
      <c r="O27" s="32" t="s">
        <v>23</v>
      </c>
      <c r="P27" s="32" t="s">
        <v>23</v>
      </c>
      <c r="Q27" s="32" t="s">
        <v>23</v>
      </c>
      <c r="R27" s="32" t="s">
        <v>23</v>
      </c>
      <c r="S27" s="32" t="s">
        <v>23</v>
      </c>
      <c r="T27" s="32" t="s">
        <v>23</v>
      </c>
      <c r="U27" s="32" t="s">
        <v>23</v>
      </c>
      <c r="V27" s="32" t="s">
        <v>23</v>
      </c>
      <c r="W27" s="32" t="s">
        <v>23</v>
      </c>
      <c r="X27" s="32" t="s">
        <v>23</v>
      </c>
      <c r="Y27" s="32" t="s">
        <v>23</v>
      </c>
      <c r="Z27" s="32" t="s">
        <v>23</v>
      </c>
      <c r="AA27" s="32" t="s">
        <v>23</v>
      </c>
      <c r="AB27" s="32" t="s">
        <v>23</v>
      </c>
      <c r="AC27" s="32" t="s">
        <v>23</v>
      </c>
      <c r="AD27" s="32" t="s">
        <v>23</v>
      </c>
    </row>
    <row r="28" spans="1:30" ht="17.25" customHeight="1">
      <c r="A28" s="191"/>
      <c r="B28" s="192"/>
      <c r="C28" s="17" t="s">
        <v>53</v>
      </c>
      <c r="D28" s="34" t="s">
        <v>23</v>
      </c>
      <c r="E28" s="34" t="s">
        <v>23</v>
      </c>
      <c r="F28" s="34" t="s">
        <v>23</v>
      </c>
      <c r="G28" s="34" t="s">
        <v>23</v>
      </c>
      <c r="H28" s="34" t="s">
        <v>23</v>
      </c>
      <c r="I28" s="34" t="s">
        <v>23</v>
      </c>
      <c r="J28" s="34" t="s">
        <v>23</v>
      </c>
      <c r="K28" s="34" t="s">
        <v>23</v>
      </c>
      <c r="L28" s="34" t="s">
        <v>23</v>
      </c>
      <c r="M28" s="34" t="s">
        <v>23</v>
      </c>
      <c r="N28" s="34" t="s">
        <v>23</v>
      </c>
      <c r="O28" s="34" t="s">
        <v>23</v>
      </c>
      <c r="P28" s="34" t="s">
        <v>23</v>
      </c>
      <c r="Q28" s="34" t="s">
        <v>23</v>
      </c>
      <c r="R28" s="34" t="s">
        <v>23</v>
      </c>
      <c r="S28" s="34" t="s">
        <v>23</v>
      </c>
      <c r="T28" s="34" t="s">
        <v>23</v>
      </c>
      <c r="U28" s="193" t="s">
        <v>23</v>
      </c>
      <c r="V28" s="193" t="s">
        <v>23</v>
      </c>
      <c r="W28" s="193" t="s">
        <v>23</v>
      </c>
      <c r="X28" s="193" t="s">
        <v>23</v>
      </c>
      <c r="Y28" s="193" t="s">
        <v>23</v>
      </c>
      <c r="Z28" s="193" t="s">
        <v>23</v>
      </c>
      <c r="AA28" s="193" t="s">
        <v>23</v>
      </c>
      <c r="AB28" s="193" t="s">
        <v>23</v>
      </c>
      <c r="AC28" s="193" t="s">
        <v>23</v>
      </c>
      <c r="AD28" s="193" t="s">
        <v>23</v>
      </c>
    </row>
    <row r="29" spans="1:30" ht="17.25" customHeight="1">
      <c r="A29" s="191"/>
      <c r="B29" s="192"/>
      <c r="C29" s="1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94"/>
      <c r="V29" s="193"/>
      <c r="W29" s="193"/>
      <c r="X29" s="193"/>
      <c r="Y29" s="193"/>
      <c r="Z29" s="193"/>
      <c r="AA29" s="193"/>
      <c r="AB29" s="193"/>
      <c r="AC29" s="193"/>
      <c r="AD29" s="193"/>
    </row>
    <row r="30" spans="1:30" ht="17.25" customHeight="1">
      <c r="A30" s="114"/>
      <c r="B30" s="411" t="s">
        <v>177</v>
      </c>
      <c r="C30" s="412"/>
      <c r="D30" s="106">
        <f t="shared" si="0"/>
        <v>715</v>
      </c>
      <c r="E30" s="106">
        <f t="shared" si="1"/>
        <v>318</v>
      </c>
      <c r="F30" s="106">
        <f t="shared" si="1"/>
        <v>397</v>
      </c>
      <c r="G30" s="106">
        <f t="shared" si="2"/>
        <v>715</v>
      </c>
      <c r="H30" s="106">
        <f t="shared" si="3"/>
        <v>318</v>
      </c>
      <c r="I30" s="106">
        <f t="shared" si="3"/>
        <v>397</v>
      </c>
      <c r="J30" s="189">
        <v>124</v>
      </c>
      <c r="K30" s="189">
        <v>120</v>
      </c>
      <c r="L30" s="189">
        <v>96</v>
      </c>
      <c r="M30" s="189">
        <v>138</v>
      </c>
      <c r="N30" s="189">
        <v>98</v>
      </c>
      <c r="O30" s="189">
        <v>139</v>
      </c>
      <c r="P30" s="32" t="s">
        <v>12</v>
      </c>
      <c r="Q30" s="32" t="s">
        <v>12</v>
      </c>
      <c r="R30" s="32" t="s">
        <v>12</v>
      </c>
      <c r="S30" s="32" t="s">
        <v>12</v>
      </c>
      <c r="T30" s="32" t="s">
        <v>12</v>
      </c>
      <c r="U30" s="32" t="s">
        <v>12</v>
      </c>
      <c r="V30" s="32" t="s">
        <v>12</v>
      </c>
      <c r="W30" s="32" t="s">
        <v>12</v>
      </c>
      <c r="X30" s="32" t="s">
        <v>12</v>
      </c>
      <c r="Y30" s="32" t="s">
        <v>12</v>
      </c>
      <c r="Z30" s="32" t="s">
        <v>12</v>
      </c>
      <c r="AA30" s="32" t="s">
        <v>12</v>
      </c>
      <c r="AB30" s="32" t="s">
        <v>12</v>
      </c>
      <c r="AC30" s="32" t="s">
        <v>12</v>
      </c>
      <c r="AD30" s="32" t="s">
        <v>12</v>
      </c>
    </row>
    <row r="31" spans="1:30" ht="17.25" customHeight="1">
      <c r="A31" s="191"/>
      <c r="B31" s="16"/>
      <c r="C31" s="17" t="s">
        <v>282</v>
      </c>
      <c r="D31" s="34" t="s">
        <v>23</v>
      </c>
      <c r="E31" s="34" t="s">
        <v>23</v>
      </c>
      <c r="F31" s="34" t="s">
        <v>23</v>
      </c>
      <c r="G31" s="34" t="s">
        <v>23</v>
      </c>
      <c r="H31" s="34" t="s">
        <v>23</v>
      </c>
      <c r="I31" s="34" t="s">
        <v>23</v>
      </c>
      <c r="J31" s="34" t="s">
        <v>23</v>
      </c>
      <c r="K31" s="34" t="s">
        <v>23</v>
      </c>
      <c r="L31" s="34" t="s">
        <v>23</v>
      </c>
      <c r="M31" s="34" t="s">
        <v>23</v>
      </c>
      <c r="N31" s="34" t="s">
        <v>23</v>
      </c>
      <c r="O31" s="34" t="s">
        <v>23</v>
      </c>
      <c r="P31" s="34" t="s">
        <v>23</v>
      </c>
      <c r="Q31" s="34" t="s">
        <v>12</v>
      </c>
      <c r="R31" s="34" t="s">
        <v>12</v>
      </c>
      <c r="S31" s="34" t="s">
        <v>12</v>
      </c>
      <c r="T31" s="34" t="s">
        <v>12</v>
      </c>
      <c r="U31" s="193" t="s">
        <v>12</v>
      </c>
      <c r="V31" s="193" t="s">
        <v>12</v>
      </c>
      <c r="W31" s="193" t="s">
        <v>12</v>
      </c>
      <c r="X31" s="193" t="s">
        <v>12</v>
      </c>
      <c r="Y31" s="193" t="s">
        <v>12</v>
      </c>
      <c r="Z31" s="193" t="s">
        <v>12</v>
      </c>
      <c r="AA31" s="193" t="s">
        <v>12</v>
      </c>
      <c r="AB31" s="193" t="s">
        <v>12</v>
      </c>
      <c r="AC31" s="193" t="s">
        <v>12</v>
      </c>
      <c r="AD31" s="193" t="s">
        <v>12</v>
      </c>
    </row>
    <row r="32" spans="1:30" ht="17.25" customHeight="1">
      <c r="A32" s="191"/>
      <c r="B32" s="16"/>
      <c r="C32" s="17" t="s">
        <v>283</v>
      </c>
      <c r="D32" s="111">
        <f t="shared" si="0"/>
        <v>715</v>
      </c>
      <c r="E32" s="111">
        <f t="shared" si="1"/>
        <v>318</v>
      </c>
      <c r="F32" s="111">
        <f t="shared" si="1"/>
        <v>397</v>
      </c>
      <c r="G32" s="111">
        <f t="shared" si="2"/>
        <v>715</v>
      </c>
      <c r="H32" s="111">
        <f t="shared" si="3"/>
        <v>318</v>
      </c>
      <c r="I32" s="111">
        <f t="shared" si="3"/>
        <v>397</v>
      </c>
      <c r="J32" s="110">
        <v>124</v>
      </c>
      <c r="K32" s="110">
        <v>120</v>
      </c>
      <c r="L32" s="110">
        <v>96</v>
      </c>
      <c r="M32" s="110">
        <v>138</v>
      </c>
      <c r="N32" s="110">
        <v>98</v>
      </c>
      <c r="O32" s="110">
        <v>139</v>
      </c>
      <c r="P32" s="34" t="s">
        <v>12</v>
      </c>
      <c r="Q32" s="34" t="s">
        <v>12</v>
      </c>
      <c r="R32" s="34" t="s">
        <v>12</v>
      </c>
      <c r="S32" s="34" t="s">
        <v>12</v>
      </c>
      <c r="T32" s="34" t="s">
        <v>12</v>
      </c>
      <c r="U32" s="193" t="s">
        <v>12</v>
      </c>
      <c r="V32" s="193" t="s">
        <v>12</v>
      </c>
      <c r="W32" s="193" t="s">
        <v>12</v>
      </c>
      <c r="X32" s="193" t="s">
        <v>12</v>
      </c>
      <c r="Y32" s="193" t="s">
        <v>12</v>
      </c>
      <c r="Z32" s="193" t="s">
        <v>12</v>
      </c>
      <c r="AA32" s="193" t="s">
        <v>12</v>
      </c>
      <c r="AB32" s="193" t="s">
        <v>12</v>
      </c>
      <c r="AC32" s="193" t="s">
        <v>12</v>
      </c>
      <c r="AD32" s="193" t="s">
        <v>12</v>
      </c>
    </row>
    <row r="33" spans="1:30" ht="17.25" customHeight="1">
      <c r="A33" s="191"/>
      <c r="B33" s="16"/>
      <c r="C33" s="17" t="s">
        <v>284</v>
      </c>
      <c r="D33" s="34" t="s">
        <v>23</v>
      </c>
      <c r="E33" s="34" t="s">
        <v>23</v>
      </c>
      <c r="F33" s="34" t="s">
        <v>23</v>
      </c>
      <c r="G33" s="34" t="s">
        <v>23</v>
      </c>
      <c r="H33" s="34" t="s">
        <v>23</v>
      </c>
      <c r="I33" s="34" t="s">
        <v>23</v>
      </c>
      <c r="J33" s="34" t="s">
        <v>23</v>
      </c>
      <c r="K33" s="34" t="s">
        <v>23</v>
      </c>
      <c r="L33" s="34" t="s">
        <v>23</v>
      </c>
      <c r="M33" s="34" t="s">
        <v>23</v>
      </c>
      <c r="N33" s="34" t="s">
        <v>23</v>
      </c>
      <c r="O33" s="34" t="s">
        <v>23</v>
      </c>
      <c r="P33" s="34" t="s">
        <v>12</v>
      </c>
      <c r="Q33" s="34" t="s">
        <v>12</v>
      </c>
      <c r="R33" s="34" t="s">
        <v>12</v>
      </c>
      <c r="S33" s="34" t="s">
        <v>12</v>
      </c>
      <c r="T33" s="34" t="s">
        <v>12</v>
      </c>
      <c r="U33" s="193" t="s">
        <v>12</v>
      </c>
      <c r="V33" s="193" t="s">
        <v>12</v>
      </c>
      <c r="W33" s="193" t="s">
        <v>12</v>
      </c>
      <c r="X33" s="193" t="s">
        <v>12</v>
      </c>
      <c r="Y33" s="193" t="s">
        <v>12</v>
      </c>
      <c r="Z33" s="193" t="s">
        <v>12</v>
      </c>
      <c r="AA33" s="193" t="s">
        <v>12</v>
      </c>
      <c r="AB33" s="193" t="s">
        <v>12</v>
      </c>
      <c r="AC33" s="193" t="s">
        <v>12</v>
      </c>
      <c r="AD33" s="193" t="s">
        <v>12</v>
      </c>
    </row>
    <row r="34" spans="1:30" ht="17.25" customHeight="1">
      <c r="A34" s="191"/>
      <c r="B34" s="16"/>
      <c r="C34" s="17" t="s">
        <v>285</v>
      </c>
      <c r="D34" s="34" t="s">
        <v>23</v>
      </c>
      <c r="E34" s="34" t="s">
        <v>23</v>
      </c>
      <c r="F34" s="34" t="s">
        <v>23</v>
      </c>
      <c r="G34" s="34" t="s">
        <v>23</v>
      </c>
      <c r="H34" s="34" t="s">
        <v>23</v>
      </c>
      <c r="I34" s="34" t="s">
        <v>23</v>
      </c>
      <c r="J34" s="34" t="s">
        <v>23</v>
      </c>
      <c r="K34" s="34" t="s">
        <v>23</v>
      </c>
      <c r="L34" s="34" t="s">
        <v>23</v>
      </c>
      <c r="M34" s="34" t="s">
        <v>23</v>
      </c>
      <c r="N34" s="34" t="s">
        <v>23</v>
      </c>
      <c r="O34" s="34" t="s">
        <v>23</v>
      </c>
      <c r="P34" s="34" t="s">
        <v>12</v>
      </c>
      <c r="Q34" s="34" t="s">
        <v>12</v>
      </c>
      <c r="R34" s="34" t="s">
        <v>12</v>
      </c>
      <c r="S34" s="34" t="s">
        <v>12</v>
      </c>
      <c r="T34" s="34" t="s">
        <v>12</v>
      </c>
      <c r="U34" s="193" t="s">
        <v>12</v>
      </c>
      <c r="V34" s="193" t="s">
        <v>12</v>
      </c>
      <c r="W34" s="193" t="s">
        <v>12</v>
      </c>
      <c r="X34" s="193" t="s">
        <v>12</v>
      </c>
      <c r="Y34" s="193" t="s">
        <v>12</v>
      </c>
      <c r="Z34" s="193" t="s">
        <v>12</v>
      </c>
      <c r="AA34" s="193" t="s">
        <v>12</v>
      </c>
      <c r="AB34" s="193" t="s">
        <v>12</v>
      </c>
      <c r="AC34" s="193" t="s">
        <v>12</v>
      </c>
      <c r="AD34" s="193" t="s">
        <v>12</v>
      </c>
    </row>
    <row r="35" spans="1:30" ht="17.25" customHeight="1">
      <c r="A35" s="191"/>
      <c r="B35" s="16"/>
      <c r="C35" s="1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94"/>
      <c r="V35" s="193"/>
      <c r="W35" s="193"/>
      <c r="X35" s="193"/>
      <c r="Y35" s="193"/>
      <c r="Z35" s="193"/>
      <c r="AA35" s="193"/>
      <c r="AB35" s="193"/>
      <c r="AC35" s="193"/>
      <c r="AD35" s="193"/>
    </row>
    <row r="36" spans="1:30" ht="17.25" customHeight="1">
      <c r="A36" s="114"/>
      <c r="B36" s="411" t="s">
        <v>172</v>
      </c>
      <c r="C36" s="412"/>
      <c r="D36" s="106">
        <f t="shared" si="0"/>
        <v>1724</v>
      </c>
      <c r="E36" s="106">
        <f t="shared" si="1"/>
        <v>907</v>
      </c>
      <c r="F36" s="106">
        <f t="shared" si="1"/>
        <v>817</v>
      </c>
      <c r="G36" s="106">
        <f t="shared" si="2"/>
        <v>1724</v>
      </c>
      <c r="H36" s="106">
        <f t="shared" si="3"/>
        <v>907</v>
      </c>
      <c r="I36" s="106">
        <f t="shared" si="3"/>
        <v>817</v>
      </c>
      <c r="J36" s="189">
        <v>328</v>
      </c>
      <c r="K36" s="189">
        <v>272</v>
      </c>
      <c r="L36" s="189">
        <v>309</v>
      </c>
      <c r="M36" s="189">
        <v>275</v>
      </c>
      <c r="N36" s="189">
        <v>270</v>
      </c>
      <c r="O36" s="189">
        <v>270</v>
      </c>
      <c r="P36" s="32" t="s">
        <v>12</v>
      </c>
      <c r="Q36" s="32" t="s">
        <v>12</v>
      </c>
      <c r="R36" s="32" t="s">
        <v>12</v>
      </c>
      <c r="S36" s="32" t="s">
        <v>12</v>
      </c>
      <c r="T36" s="32" t="s">
        <v>12</v>
      </c>
      <c r="U36" s="32" t="s">
        <v>12</v>
      </c>
      <c r="V36" s="32" t="s">
        <v>12</v>
      </c>
      <c r="W36" s="32" t="s">
        <v>12</v>
      </c>
      <c r="X36" s="32" t="s">
        <v>12</v>
      </c>
      <c r="Y36" s="32" t="s">
        <v>12</v>
      </c>
      <c r="Z36" s="32" t="s">
        <v>12</v>
      </c>
      <c r="AA36" s="32" t="s">
        <v>12</v>
      </c>
      <c r="AB36" s="32" t="s">
        <v>12</v>
      </c>
      <c r="AC36" s="32" t="s">
        <v>12</v>
      </c>
      <c r="AD36" s="32" t="s">
        <v>12</v>
      </c>
    </row>
    <row r="37" spans="1:30" ht="17.25" customHeight="1">
      <c r="A37" s="191"/>
      <c r="B37" s="16"/>
      <c r="C37" s="17" t="s">
        <v>52</v>
      </c>
      <c r="D37" s="34" t="s">
        <v>23</v>
      </c>
      <c r="E37" s="34" t="s">
        <v>23</v>
      </c>
      <c r="F37" s="34" t="s">
        <v>23</v>
      </c>
      <c r="G37" s="34" t="s">
        <v>23</v>
      </c>
      <c r="H37" s="34" t="s">
        <v>23</v>
      </c>
      <c r="I37" s="34" t="s">
        <v>23</v>
      </c>
      <c r="J37" s="34" t="s">
        <v>23</v>
      </c>
      <c r="K37" s="34" t="s">
        <v>23</v>
      </c>
      <c r="L37" s="34" t="s">
        <v>23</v>
      </c>
      <c r="M37" s="34" t="s">
        <v>23</v>
      </c>
      <c r="N37" s="34" t="s">
        <v>23</v>
      </c>
      <c r="O37" s="34" t="s">
        <v>23</v>
      </c>
      <c r="P37" s="34" t="s">
        <v>23</v>
      </c>
      <c r="Q37" s="34" t="s">
        <v>12</v>
      </c>
      <c r="R37" s="34" t="s">
        <v>12</v>
      </c>
      <c r="S37" s="34" t="s">
        <v>12</v>
      </c>
      <c r="T37" s="34" t="s">
        <v>12</v>
      </c>
      <c r="U37" s="193" t="s">
        <v>12</v>
      </c>
      <c r="V37" s="193" t="s">
        <v>12</v>
      </c>
      <c r="W37" s="193" t="s">
        <v>12</v>
      </c>
      <c r="X37" s="193" t="s">
        <v>12</v>
      </c>
      <c r="Y37" s="193" t="s">
        <v>12</v>
      </c>
      <c r="Z37" s="193" t="s">
        <v>12</v>
      </c>
      <c r="AA37" s="193" t="s">
        <v>12</v>
      </c>
      <c r="AB37" s="193" t="s">
        <v>12</v>
      </c>
      <c r="AC37" s="193" t="s">
        <v>12</v>
      </c>
      <c r="AD37" s="193" t="s">
        <v>12</v>
      </c>
    </row>
    <row r="38" spans="1:30" ht="17.25" customHeight="1">
      <c r="A38" s="191"/>
      <c r="B38" s="16"/>
      <c r="C38" s="17" t="s">
        <v>39</v>
      </c>
      <c r="D38" s="111">
        <f t="shared" si="0"/>
        <v>643</v>
      </c>
      <c r="E38" s="111">
        <f t="shared" si="1"/>
        <v>342</v>
      </c>
      <c r="F38" s="111">
        <f t="shared" si="1"/>
        <v>301</v>
      </c>
      <c r="G38" s="111">
        <f t="shared" si="2"/>
        <v>643</v>
      </c>
      <c r="H38" s="111">
        <f t="shared" si="3"/>
        <v>342</v>
      </c>
      <c r="I38" s="111">
        <f t="shared" si="3"/>
        <v>301</v>
      </c>
      <c r="J38" s="110">
        <v>130</v>
      </c>
      <c r="K38" s="110">
        <v>104</v>
      </c>
      <c r="L38" s="110">
        <v>123</v>
      </c>
      <c r="M38" s="110">
        <v>99</v>
      </c>
      <c r="N38" s="110">
        <v>89</v>
      </c>
      <c r="O38" s="110">
        <v>98</v>
      </c>
      <c r="P38" s="34" t="s">
        <v>12</v>
      </c>
      <c r="Q38" s="34" t="s">
        <v>12</v>
      </c>
      <c r="R38" s="34" t="s">
        <v>12</v>
      </c>
      <c r="S38" s="34" t="s">
        <v>12</v>
      </c>
      <c r="T38" s="34" t="s">
        <v>12</v>
      </c>
      <c r="U38" s="193" t="s">
        <v>12</v>
      </c>
      <c r="V38" s="193" t="s">
        <v>12</v>
      </c>
      <c r="W38" s="193" t="s">
        <v>12</v>
      </c>
      <c r="X38" s="193" t="s">
        <v>12</v>
      </c>
      <c r="Y38" s="193" t="s">
        <v>12</v>
      </c>
      <c r="Z38" s="193" t="s">
        <v>12</v>
      </c>
      <c r="AA38" s="193" t="s">
        <v>12</v>
      </c>
      <c r="AB38" s="193" t="s">
        <v>12</v>
      </c>
      <c r="AC38" s="193" t="s">
        <v>12</v>
      </c>
      <c r="AD38" s="193" t="s">
        <v>12</v>
      </c>
    </row>
    <row r="39" spans="1:30" ht="17.25" customHeight="1">
      <c r="A39" s="191"/>
      <c r="B39" s="16"/>
      <c r="C39" s="17" t="s">
        <v>38</v>
      </c>
      <c r="D39" s="111">
        <f t="shared" si="0"/>
        <v>1081</v>
      </c>
      <c r="E39" s="111">
        <f t="shared" si="1"/>
        <v>565</v>
      </c>
      <c r="F39" s="111">
        <f t="shared" si="1"/>
        <v>516</v>
      </c>
      <c r="G39" s="111">
        <f t="shared" si="2"/>
        <v>1081</v>
      </c>
      <c r="H39" s="111">
        <f t="shared" si="3"/>
        <v>565</v>
      </c>
      <c r="I39" s="111">
        <f t="shared" si="3"/>
        <v>516</v>
      </c>
      <c r="J39" s="110">
        <v>198</v>
      </c>
      <c r="K39" s="110">
        <v>168</v>
      </c>
      <c r="L39" s="110">
        <v>186</v>
      </c>
      <c r="M39" s="110">
        <v>176</v>
      </c>
      <c r="N39" s="110">
        <v>181</v>
      </c>
      <c r="O39" s="110">
        <v>172</v>
      </c>
      <c r="P39" s="34" t="s">
        <v>12</v>
      </c>
      <c r="Q39" s="34" t="s">
        <v>12</v>
      </c>
      <c r="R39" s="34" t="s">
        <v>12</v>
      </c>
      <c r="S39" s="34" t="s">
        <v>12</v>
      </c>
      <c r="T39" s="34" t="s">
        <v>12</v>
      </c>
      <c r="U39" s="193" t="s">
        <v>12</v>
      </c>
      <c r="V39" s="193" t="s">
        <v>12</v>
      </c>
      <c r="W39" s="193" t="s">
        <v>12</v>
      </c>
      <c r="X39" s="193" t="s">
        <v>12</v>
      </c>
      <c r="Y39" s="193" t="s">
        <v>12</v>
      </c>
      <c r="Z39" s="193" t="s">
        <v>12</v>
      </c>
      <c r="AA39" s="193" t="s">
        <v>12</v>
      </c>
      <c r="AB39" s="193" t="s">
        <v>12</v>
      </c>
      <c r="AC39" s="193" t="s">
        <v>12</v>
      </c>
      <c r="AD39" s="193" t="s">
        <v>12</v>
      </c>
    </row>
    <row r="40" spans="1:30" ht="17.25" customHeight="1">
      <c r="A40" s="191"/>
      <c r="B40" s="16"/>
      <c r="C40" s="17" t="s">
        <v>286</v>
      </c>
      <c r="D40" s="34" t="s">
        <v>23</v>
      </c>
      <c r="E40" s="34" t="s">
        <v>23</v>
      </c>
      <c r="F40" s="34" t="s">
        <v>23</v>
      </c>
      <c r="G40" s="34" t="s">
        <v>23</v>
      </c>
      <c r="H40" s="34" t="s">
        <v>23</v>
      </c>
      <c r="I40" s="34" t="s">
        <v>23</v>
      </c>
      <c r="J40" s="34" t="s">
        <v>23</v>
      </c>
      <c r="K40" s="34" t="s">
        <v>23</v>
      </c>
      <c r="L40" s="34" t="s">
        <v>23</v>
      </c>
      <c r="M40" s="34" t="s">
        <v>23</v>
      </c>
      <c r="N40" s="34" t="s">
        <v>23</v>
      </c>
      <c r="O40" s="34" t="s">
        <v>23</v>
      </c>
      <c r="P40" s="34" t="s">
        <v>23</v>
      </c>
      <c r="Q40" s="34" t="s">
        <v>23</v>
      </c>
      <c r="R40" s="34" t="s">
        <v>23</v>
      </c>
      <c r="S40" s="34" t="s">
        <v>23</v>
      </c>
      <c r="T40" s="34" t="s">
        <v>23</v>
      </c>
      <c r="U40" s="193" t="s">
        <v>23</v>
      </c>
      <c r="V40" s="193" t="s">
        <v>23</v>
      </c>
      <c r="W40" s="193" t="s">
        <v>23</v>
      </c>
      <c r="X40" s="193" t="s">
        <v>23</v>
      </c>
      <c r="Y40" s="193" t="s">
        <v>12</v>
      </c>
      <c r="Z40" s="193" t="s">
        <v>12</v>
      </c>
      <c r="AA40" s="193" t="s">
        <v>12</v>
      </c>
      <c r="AB40" s="193" t="s">
        <v>12</v>
      </c>
      <c r="AC40" s="193" t="s">
        <v>12</v>
      </c>
      <c r="AD40" s="193" t="s">
        <v>12</v>
      </c>
    </row>
    <row r="41" spans="1:30" ht="17.25" customHeight="1">
      <c r="A41" s="191"/>
      <c r="B41" s="16"/>
      <c r="C41" s="17" t="s">
        <v>287</v>
      </c>
      <c r="D41" s="34" t="s">
        <v>23</v>
      </c>
      <c r="E41" s="34" t="s">
        <v>23</v>
      </c>
      <c r="F41" s="34" t="s">
        <v>23</v>
      </c>
      <c r="G41" s="34" t="s">
        <v>23</v>
      </c>
      <c r="H41" s="34" t="s">
        <v>23</v>
      </c>
      <c r="I41" s="34" t="s">
        <v>23</v>
      </c>
      <c r="J41" s="34" t="s">
        <v>23</v>
      </c>
      <c r="K41" s="34" t="s">
        <v>23</v>
      </c>
      <c r="L41" s="34" t="s">
        <v>23</v>
      </c>
      <c r="M41" s="34" t="s">
        <v>23</v>
      </c>
      <c r="N41" s="34" t="s">
        <v>23</v>
      </c>
      <c r="O41" s="34" t="s">
        <v>23</v>
      </c>
      <c r="P41" s="34" t="s">
        <v>23</v>
      </c>
      <c r="Q41" s="34" t="s">
        <v>23</v>
      </c>
      <c r="R41" s="34" t="s">
        <v>23</v>
      </c>
      <c r="S41" s="34" t="s">
        <v>23</v>
      </c>
      <c r="T41" s="34" t="s">
        <v>23</v>
      </c>
      <c r="U41" s="193" t="s">
        <v>23</v>
      </c>
      <c r="V41" s="193" t="s">
        <v>23</v>
      </c>
      <c r="W41" s="193" t="s">
        <v>23</v>
      </c>
      <c r="X41" s="193" t="s">
        <v>23</v>
      </c>
      <c r="Y41" s="193" t="s">
        <v>12</v>
      </c>
      <c r="Z41" s="193" t="s">
        <v>12</v>
      </c>
      <c r="AA41" s="193" t="s">
        <v>12</v>
      </c>
      <c r="AB41" s="193" t="s">
        <v>12</v>
      </c>
      <c r="AC41" s="193" t="s">
        <v>12</v>
      </c>
      <c r="AD41" s="193" t="s">
        <v>12</v>
      </c>
    </row>
    <row r="42" spans="1:30" ht="17.25" customHeight="1">
      <c r="A42" s="191"/>
      <c r="B42" s="16"/>
      <c r="C42" s="17" t="s">
        <v>288</v>
      </c>
      <c r="D42" s="34" t="s">
        <v>23</v>
      </c>
      <c r="E42" s="34" t="s">
        <v>23</v>
      </c>
      <c r="F42" s="34" t="s">
        <v>23</v>
      </c>
      <c r="G42" s="34" t="s">
        <v>23</v>
      </c>
      <c r="H42" s="34" t="s">
        <v>23</v>
      </c>
      <c r="I42" s="34" t="s">
        <v>23</v>
      </c>
      <c r="J42" s="34" t="s">
        <v>23</v>
      </c>
      <c r="K42" s="34" t="s">
        <v>23</v>
      </c>
      <c r="L42" s="34" t="s">
        <v>23</v>
      </c>
      <c r="M42" s="34" t="s">
        <v>23</v>
      </c>
      <c r="N42" s="34" t="s">
        <v>23</v>
      </c>
      <c r="O42" s="34" t="s">
        <v>23</v>
      </c>
      <c r="P42" s="34" t="s">
        <v>23</v>
      </c>
      <c r="Q42" s="34" t="s">
        <v>23</v>
      </c>
      <c r="R42" s="34" t="s">
        <v>23</v>
      </c>
      <c r="S42" s="34" t="s">
        <v>23</v>
      </c>
      <c r="T42" s="34" t="s">
        <v>23</v>
      </c>
      <c r="U42" s="193" t="s">
        <v>23</v>
      </c>
      <c r="V42" s="193" t="s">
        <v>23</v>
      </c>
      <c r="W42" s="193" t="s">
        <v>23</v>
      </c>
      <c r="X42" s="193" t="s">
        <v>23</v>
      </c>
      <c r="Y42" s="193" t="s">
        <v>12</v>
      </c>
      <c r="Z42" s="193" t="s">
        <v>12</v>
      </c>
      <c r="AA42" s="193" t="s">
        <v>12</v>
      </c>
      <c r="AB42" s="193" t="s">
        <v>12</v>
      </c>
      <c r="AC42" s="193" t="s">
        <v>12</v>
      </c>
      <c r="AD42" s="193" t="s">
        <v>12</v>
      </c>
    </row>
    <row r="43" spans="1:30" ht="17.25" customHeight="1">
      <c r="A43" s="191"/>
      <c r="B43" s="16"/>
      <c r="C43" s="17" t="s">
        <v>289</v>
      </c>
      <c r="D43" s="34" t="s">
        <v>23</v>
      </c>
      <c r="E43" s="34" t="s">
        <v>23</v>
      </c>
      <c r="F43" s="34" t="s">
        <v>23</v>
      </c>
      <c r="G43" s="34" t="s">
        <v>23</v>
      </c>
      <c r="H43" s="34" t="s">
        <v>23</v>
      </c>
      <c r="I43" s="34" t="s">
        <v>23</v>
      </c>
      <c r="J43" s="34" t="s">
        <v>23</v>
      </c>
      <c r="K43" s="34" t="s">
        <v>23</v>
      </c>
      <c r="L43" s="34" t="s">
        <v>23</v>
      </c>
      <c r="M43" s="34" t="s">
        <v>23</v>
      </c>
      <c r="N43" s="34" t="s">
        <v>23</v>
      </c>
      <c r="O43" s="34" t="s">
        <v>23</v>
      </c>
      <c r="P43" s="34" t="s">
        <v>23</v>
      </c>
      <c r="Q43" s="34" t="s">
        <v>23</v>
      </c>
      <c r="R43" s="34" t="s">
        <v>23</v>
      </c>
      <c r="S43" s="34" t="s">
        <v>23</v>
      </c>
      <c r="T43" s="34" t="s">
        <v>23</v>
      </c>
      <c r="U43" s="193" t="s">
        <v>23</v>
      </c>
      <c r="V43" s="193" t="s">
        <v>23</v>
      </c>
      <c r="W43" s="193" t="s">
        <v>23</v>
      </c>
      <c r="X43" s="193" t="s">
        <v>23</v>
      </c>
      <c r="Y43" s="193" t="s">
        <v>12</v>
      </c>
      <c r="Z43" s="193" t="s">
        <v>12</v>
      </c>
      <c r="AA43" s="193" t="s">
        <v>12</v>
      </c>
      <c r="AB43" s="193" t="s">
        <v>12</v>
      </c>
      <c r="AC43" s="193" t="s">
        <v>12</v>
      </c>
      <c r="AD43" s="193" t="s">
        <v>12</v>
      </c>
    </row>
    <row r="44" spans="1:30" ht="17.25" customHeight="1">
      <c r="A44" s="191"/>
      <c r="B44" s="16"/>
      <c r="C44" s="17" t="s">
        <v>290</v>
      </c>
      <c r="D44" s="34" t="s">
        <v>23</v>
      </c>
      <c r="E44" s="34" t="s">
        <v>23</v>
      </c>
      <c r="F44" s="34" t="s">
        <v>23</v>
      </c>
      <c r="G44" s="34" t="s">
        <v>23</v>
      </c>
      <c r="H44" s="34" t="s">
        <v>23</v>
      </c>
      <c r="I44" s="34" t="s">
        <v>23</v>
      </c>
      <c r="J44" s="34" t="s">
        <v>23</v>
      </c>
      <c r="K44" s="34" t="s">
        <v>23</v>
      </c>
      <c r="L44" s="34" t="s">
        <v>23</v>
      </c>
      <c r="M44" s="34" t="s">
        <v>23</v>
      </c>
      <c r="N44" s="34" t="s">
        <v>23</v>
      </c>
      <c r="O44" s="34" t="s">
        <v>23</v>
      </c>
      <c r="P44" s="34" t="s">
        <v>23</v>
      </c>
      <c r="Q44" s="34" t="s">
        <v>23</v>
      </c>
      <c r="R44" s="34" t="s">
        <v>23</v>
      </c>
      <c r="S44" s="34" t="s">
        <v>23</v>
      </c>
      <c r="T44" s="34" t="s">
        <v>23</v>
      </c>
      <c r="U44" s="193" t="s">
        <v>23</v>
      </c>
      <c r="V44" s="193" t="s">
        <v>23</v>
      </c>
      <c r="W44" s="193" t="s">
        <v>23</v>
      </c>
      <c r="X44" s="193" t="s">
        <v>23</v>
      </c>
      <c r="Y44" s="193" t="s">
        <v>12</v>
      </c>
      <c r="Z44" s="193" t="s">
        <v>12</v>
      </c>
      <c r="AA44" s="193" t="s">
        <v>12</v>
      </c>
      <c r="AB44" s="193" t="s">
        <v>12</v>
      </c>
      <c r="AC44" s="193" t="s">
        <v>12</v>
      </c>
      <c r="AD44" s="193" t="s">
        <v>12</v>
      </c>
    </row>
    <row r="45" spans="1:30" ht="17.25" customHeight="1">
      <c r="A45" s="191"/>
      <c r="B45" s="16"/>
      <c r="C45" s="1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94"/>
      <c r="V45" s="193"/>
      <c r="W45" s="193"/>
      <c r="X45" s="193"/>
      <c r="Y45" s="193"/>
      <c r="Z45" s="193"/>
      <c r="AA45" s="193"/>
      <c r="AB45" s="193"/>
      <c r="AC45" s="193"/>
      <c r="AD45" s="193"/>
    </row>
    <row r="46" spans="1:30" ht="17.25" customHeight="1">
      <c r="A46" s="114"/>
      <c r="B46" s="411" t="s">
        <v>163</v>
      </c>
      <c r="C46" s="412"/>
      <c r="D46" s="106">
        <f t="shared" si="0"/>
        <v>1725</v>
      </c>
      <c r="E46" s="106">
        <f t="shared" si="1"/>
        <v>1049</v>
      </c>
      <c r="F46" s="106">
        <f t="shared" si="1"/>
        <v>676</v>
      </c>
      <c r="G46" s="106">
        <f t="shared" si="2"/>
        <v>1725</v>
      </c>
      <c r="H46" s="106">
        <f t="shared" si="3"/>
        <v>1049</v>
      </c>
      <c r="I46" s="106">
        <f t="shared" si="3"/>
        <v>676</v>
      </c>
      <c r="J46" s="189">
        <v>360</v>
      </c>
      <c r="K46" s="189">
        <v>240</v>
      </c>
      <c r="L46" s="189">
        <v>359</v>
      </c>
      <c r="M46" s="189">
        <v>226</v>
      </c>
      <c r="N46" s="189">
        <v>330</v>
      </c>
      <c r="O46" s="189">
        <v>210</v>
      </c>
      <c r="P46" s="32" t="s">
        <v>12</v>
      </c>
      <c r="Q46" s="32" t="s">
        <v>12</v>
      </c>
      <c r="R46" s="32" t="s">
        <v>12</v>
      </c>
      <c r="S46" s="32" t="s">
        <v>12</v>
      </c>
      <c r="T46" s="32" t="s">
        <v>12</v>
      </c>
      <c r="U46" s="32" t="s">
        <v>12</v>
      </c>
      <c r="V46" s="32" t="s">
        <v>12</v>
      </c>
      <c r="W46" s="32" t="s">
        <v>12</v>
      </c>
      <c r="X46" s="32" t="s">
        <v>12</v>
      </c>
      <c r="Y46" s="32" t="s">
        <v>12</v>
      </c>
      <c r="Z46" s="32" t="s">
        <v>12</v>
      </c>
      <c r="AA46" s="32" t="s">
        <v>12</v>
      </c>
      <c r="AB46" s="32" t="s">
        <v>12</v>
      </c>
      <c r="AC46" s="32" t="s">
        <v>12</v>
      </c>
      <c r="AD46" s="32" t="s">
        <v>12</v>
      </c>
    </row>
    <row r="47" spans="1:30" ht="17.25" customHeight="1">
      <c r="A47" s="191"/>
      <c r="B47" s="16"/>
      <c r="C47" s="17" t="s">
        <v>51</v>
      </c>
      <c r="D47" s="111">
        <f t="shared" si="0"/>
        <v>745</v>
      </c>
      <c r="E47" s="111">
        <f t="shared" si="1"/>
        <v>448</v>
      </c>
      <c r="F47" s="111">
        <f t="shared" si="1"/>
        <v>297</v>
      </c>
      <c r="G47" s="111">
        <f t="shared" si="2"/>
        <v>745</v>
      </c>
      <c r="H47" s="111">
        <f t="shared" si="3"/>
        <v>448</v>
      </c>
      <c r="I47" s="111">
        <f t="shared" si="3"/>
        <v>297</v>
      </c>
      <c r="J47" s="110">
        <v>161</v>
      </c>
      <c r="K47" s="110">
        <v>96</v>
      </c>
      <c r="L47" s="110">
        <v>150</v>
      </c>
      <c r="M47" s="110">
        <v>110</v>
      </c>
      <c r="N47" s="110">
        <v>137</v>
      </c>
      <c r="O47" s="110">
        <v>91</v>
      </c>
      <c r="P47" s="34" t="s">
        <v>12</v>
      </c>
      <c r="Q47" s="34" t="s">
        <v>12</v>
      </c>
      <c r="R47" s="34" t="s">
        <v>12</v>
      </c>
      <c r="S47" s="34" t="s">
        <v>12</v>
      </c>
      <c r="T47" s="34" t="s">
        <v>12</v>
      </c>
      <c r="U47" s="193" t="s">
        <v>12</v>
      </c>
      <c r="V47" s="193" t="s">
        <v>12</v>
      </c>
      <c r="W47" s="193" t="s">
        <v>12</v>
      </c>
      <c r="X47" s="193" t="s">
        <v>12</v>
      </c>
      <c r="Y47" s="193" t="s">
        <v>12</v>
      </c>
      <c r="Z47" s="193" t="s">
        <v>12</v>
      </c>
      <c r="AA47" s="193" t="s">
        <v>12</v>
      </c>
      <c r="AB47" s="193" t="s">
        <v>12</v>
      </c>
      <c r="AC47" s="193" t="s">
        <v>12</v>
      </c>
      <c r="AD47" s="193" t="s">
        <v>12</v>
      </c>
    </row>
    <row r="48" spans="1:30" ht="17.25" customHeight="1">
      <c r="A48" s="191"/>
      <c r="B48" s="16"/>
      <c r="C48" s="17" t="s">
        <v>291</v>
      </c>
      <c r="D48" s="34" t="s">
        <v>23</v>
      </c>
      <c r="E48" s="34" t="s">
        <v>23</v>
      </c>
      <c r="F48" s="34" t="s">
        <v>23</v>
      </c>
      <c r="G48" s="34" t="s">
        <v>23</v>
      </c>
      <c r="H48" s="34" t="s">
        <v>23</v>
      </c>
      <c r="I48" s="34" t="s">
        <v>23</v>
      </c>
      <c r="J48" s="34" t="s">
        <v>23</v>
      </c>
      <c r="K48" s="34" t="s">
        <v>23</v>
      </c>
      <c r="L48" s="34" t="s">
        <v>23</v>
      </c>
      <c r="M48" s="34" t="s">
        <v>23</v>
      </c>
      <c r="N48" s="34" t="s">
        <v>23</v>
      </c>
      <c r="O48" s="34" t="s">
        <v>23</v>
      </c>
      <c r="P48" s="34" t="s">
        <v>23</v>
      </c>
      <c r="Q48" s="34" t="s">
        <v>23</v>
      </c>
      <c r="R48" s="34" t="s">
        <v>23</v>
      </c>
      <c r="S48" s="34" t="s">
        <v>12</v>
      </c>
      <c r="T48" s="34" t="s">
        <v>12</v>
      </c>
      <c r="U48" s="193" t="s">
        <v>12</v>
      </c>
      <c r="V48" s="193" t="s">
        <v>12</v>
      </c>
      <c r="W48" s="193" t="s">
        <v>12</v>
      </c>
      <c r="X48" s="193" t="s">
        <v>12</v>
      </c>
      <c r="Y48" s="193" t="s">
        <v>12</v>
      </c>
      <c r="Z48" s="193" t="s">
        <v>12</v>
      </c>
      <c r="AA48" s="193" t="s">
        <v>12</v>
      </c>
      <c r="AB48" s="193" t="s">
        <v>12</v>
      </c>
      <c r="AC48" s="193" t="s">
        <v>12</v>
      </c>
      <c r="AD48" s="193" t="s">
        <v>12</v>
      </c>
    </row>
    <row r="49" spans="1:30" ht="17.25" customHeight="1">
      <c r="A49" s="191"/>
      <c r="B49" s="16"/>
      <c r="C49" s="17" t="s">
        <v>37</v>
      </c>
      <c r="D49" s="34" t="s">
        <v>23</v>
      </c>
      <c r="E49" s="34" t="s">
        <v>23</v>
      </c>
      <c r="F49" s="34" t="s">
        <v>23</v>
      </c>
      <c r="G49" s="34" t="s">
        <v>23</v>
      </c>
      <c r="H49" s="34" t="s">
        <v>23</v>
      </c>
      <c r="I49" s="34" t="s">
        <v>23</v>
      </c>
      <c r="J49" s="34" t="s">
        <v>23</v>
      </c>
      <c r="K49" s="34" t="s">
        <v>23</v>
      </c>
      <c r="L49" s="34" t="s">
        <v>23</v>
      </c>
      <c r="M49" s="34" t="s">
        <v>23</v>
      </c>
      <c r="N49" s="34" t="s">
        <v>23</v>
      </c>
      <c r="O49" s="34" t="s">
        <v>23</v>
      </c>
      <c r="P49" s="34" t="s">
        <v>23</v>
      </c>
      <c r="Q49" s="34" t="s">
        <v>23</v>
      </c>
      <c r="R49" s="34" t="s">
        <v>23</v>
      </c>
      <c r="S49" s="34" t="s">
        <v>12</v>
      </c>
      <c r="T49" s="34" t="s">
        <v>12</v>
      </c>
      <c r="U49" s="193" t="s">
        <v>12</v>
      </c>
      <c r="V49" s="193" t="s">
        <v>12</v>
      </c>
      <c r="W49" s="193" t="s">
        <v>12</v>
      </c>
      <c r="X49" s="193" t="s">
        <v>12</v>
      </c>
      <c r="Y49" s="193" t="s">
        <v>12</v>
      </c>
      <c r="Z49" s="193" t="s">
        <v>12</v>
      </c>
      <c r="AA49" s="193" t="s">
        <v>12</v>
      </c>
      <c r="AB49" s="193" t="s">
        <v>12</v>
      </c>
      <c r="AC49" s="193" t="s">
        <v>12</v>
      </c>
      <c r="AD49" s="193" t="s">
        <v>12</v>
      </c>
    </row>
    <row r="50" spans="1:30" ht="17.25" customHeight="1">
      <c r="A50" s="191"/>
      <c r="B50" s="16"/>
      <c r="C50" s="17" t="s">
        <v>292</v>
      </c>
      <c r="D50" s="111">
        <f t="shared" si="0"/>
        <v>290</v>
      </c>
      <c r="E50" s="111">
        <f t="shared" si="1"/>
        <v>199</v>
      </c>
      <c r="F50" s="111">
        <f t="shared" si="1"/>
        <v>91</v>
      </c>
      <c r="G50" s="111">
        <f t="shared" si="2"/>
        <v>290</v>
      </c>
      <c r="H50" s="111">
        <f t="shared" si="3"/>
        <v>199</v>
      </c>
      <c r="I50" s="111">
        <f t="shared" si="3"/>
        <v>91</v>
      </c>
      <c r="J50" s="110">
        <v>78</v>
      </c>
      <c r="K50" s="110">
        <v>38</v>
      </c>
      <c r="L50" s="110">
        <v>53</v>
      </c>
      <c r="M50" s="110">
        <v>26</v>
      </c>
      <c r="N50" s="110">
        <v>68</v>
      </c>
      <c r="O50" s="110">
        <v>27</v>
      </c>
      <c r="P50" s="34" t="s">
        <v>12</v>
      </c>
      <c r="Q50" s="34" t="s">
        <v>12</v>
      </c>
      <c r="R50" s="34" t="s">
        <v>12</v>
      </c>
      <c r="S50" s="34" t="s">
        <v>12</v>
      </c>
      <c r="T50" s="34" t="s">
        <v>12</v>
      </c>
      <c r="U50" s="193" t="s">
        <v>12</v>
      </c>
      <c r="V50" s="193" t="s">
        <v>12</v>
      </c>
      <c r="W50" s="193" t="s">
        <v>12</v>
      </c>
      <c r="X50" s="193" t="s">
        <v>12</v>
      </c>
      <c r="Y50" s="193" t="s">
        <v>12</v>
      </c>
      <c r="Z50" s="193" t="s">
        <v>12</v>
      </c>
      <c r="AA50" s="193" t="s">
        <v>12</v>
      </c>
      <c r="AB50" s="193" t="s">
        <v>12</v>
      </c>
      <c r="AC50" s="193" t="s">
        <v>12</v>
      </c>
      <c r="AD50" s="193" t="s">
        <v>12</v>
      </c>
    </row>
    <row r="51" spans="1:30" ht="17.25" customHeight="1">
      <c r="A51" s="191"/>
      <c r="B51" s="16"/>
      <c r="C51" s="17" t="s">
        <v>36</v>
      </c>
      <c r="D51" s="111">
        <f t="shared" si="0"/>
        <v>690</v>
      </c>
      <c r="E51" s="111">
        <f t="shared" si="1"/>
        <v>402</v>
      </c>
      <c r="F51" s="111">
        <f t="shared" si="1"/>
        <v>288</v>
      </c>
      <c r="G51" s="111">
        <f t="shared" si="2"/>
        <v>690</v>
      </c>
      <c r="H51" s="111">
        <f t="shared" si="3"/>
        <v>402</v>
      </c>
      <c r="I51" s="111">
        <f t="shared" si="3"/>
        <v>288</v>
      </c>
      <c r="J51" s="110">
        <v>121</v>
      </c>
      <c r="K51" s="110">
        <v>106</v>
      </c>
      <c r="L51" s="110">
        <v>156</v>
      </c>
      <c r="M51" s="110">
        <v>90</v>
      </c>
      <c r="N51" s="110">
        <v>125</v>
      </c>
      <c r="O51" s="110">
        <v>92</v>
      </c>
      <c r="P51" s="34" t="s">
        <v>12</v>
      </c>
      <c r="Q51" s="34" t="s">
        <v>12</v>
      </c>
      <c r="R51" s="34" t="s">
        <v>12</v>
      </c>
      <c r="S51" s="34" t="s">
        <v>12</v>
      </c>
      <c r="T51" s="34" t="s">
        <v>12</v>
      </c>
      <c r="U51" s="193" t="s">
        <v>12</v>
      </c>
      <c r="V51" s="193" t="s">
        <v>12</v>
      </c>
      <c r="W51" s="193" t="s">
        <v>12</v>
      </c>
      <c r="X51" s="193" t="s">
        <v>12</v>
      </c>
      <c r="Y51" s="193" t="s">
        <v>12</v>
      </c>
      <c r="Z51" s="193" t="s">
        <v>12</v>
      </c>
      <c r="AA51" s="193" t="s">
        <v>12</v>
      </c>
      <c r="AB51" s="193" t="s">
        <v>12</v>
      </c>
      <c r="AC51" s="193" t="s">
        <v>12</v>
      </c>
      <c r="AD51" s="193" t="s">
        <v>12</v>
      </c>
    </row>
    <row r="52" spans="1:30" ht="17.25" customHeight="1">
      <c r="A52" s="191"/>
      <c r="B52" s="16"/>
      <c r="C52" s="1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94"/>
      <c r="V52" s="193"/>
      <c r="W52" s="193"/>
      <c r="X52" s="193"/>
      <c r="Y52" s="193"/>
      <c r="Z52" s="193"/>
      <c r="AA52" s="193"/>
      <c r="AB52" s="193"/>
      <c r="AC52" s="193"/>
      <c r="AD52" s="193"/>
    </row>
    <row r="53" spans="1:30" ht="17.25" customHeight="1">
      <c r="A53" s="114"/>
      <c r="B53" s="411" t="s">
        <v>157</v>
      </c>
      <c r="C53" s="412"/>
      <c r="D53" s="106">
        <f t="shared" si="0"/>
        <v>891</v>
      </c>
      <c r="E53" s="106">
        <f t="shared" si="1"/>
        <v>423</v>
      </c>
      <c r="F53" s="106">
        <f t="shared" si="1"/>
        <v>468</v>
      </c>
      <c r="G53" s="106">
        <f t="shared" si="2"/>
        <v>891</v>
      </c>
      <c r="H53" s="106">
        <f t="shared" si="3"/>
        <v>423</v>
      </c>
      <c r="I53" s="106">
        <f t="shared" si="3"/>
        <v>468</v>
      </c>
      <c r="J53" s="189">
        <v>135</v>
      </c>
      <c r="K53" s="189">
        <v>175</v>
      </c>
      <c r="L53" s="189">
        <v>141</v>
      </c>
      <c r="M53" s="189">
        <v>160</v>
      </c>
      <c r="N53" s="189">
        <v>147</v>
      </c>
      <c r="O53" s="189">
        <v>133</v>
      </c>
      <c r="P53" s="32" t="s">
        <v>12</v>
      </c>
      <c r="Q53" s="32" t="s">
        <v>12</v>
      </c>
      <c r="R53" s="32" t="s">
        <v>12</v>
      </c>
      <c r="S53" s="32" t="s">
        <v>12</v>
      </c>
      <c r="T53" s="32" t="s">
        <v>12</v>
      </c>
      <c r="U53" s="32" t="s">
        <v>12</v>
      </c>
      <c r="V53" s="32" t="s">
        <v>12</v>
      </c>
      <c r="W53" s="32" t="s">
        <v>12</v>
      </c>
      <c r="X53" s="32" t="s">
        <v>12</v>
      </c>
      <c r="Y53" s="32" t="s">
        <v>12</v>
      </c>
      <c r="Z53" s="32" t="s">
        <v>12</v>
      </c>
      <c r="AA53" s="32" t="s">
        <v>12</v>
      </c>
      <c r="AB53" s="32" t="s">
        <v>12</v>
      </c>
      <c r="AC53" s="32" t="s">
        <v>12</v>
      </c>
      <c r="AD53" s="32" t="s">
        <v>12</v>
      </c>
    </row>
    <row r="54" spans="1:30" ht="17.25" customHeight="1">
      <c r="A54" s="191"/>
      <c r="B54" s="16"/>
      <c r="C54" s="17" t="s">
        <v>293</v>
      </c>
      <c r="D54" s="111">
        <f t="shared" si="0"/>
        <v>303</v>
      </c>
      <c r="E54" s="111">
        <f t="shared" si="1"/>
        <v>159</v>
      </c>
      <c r="F54" s="111">
        <f t="shared" si="1"/>
        <v>144</v>
      </c>
      <c r="G54" s="111">
        <f t="shared" si="2"/>
        <v>303</v>
      </c>
      <c r="H54" s="111">
        <f t="shared" si="3"/>
        <v>159</v>
      </c>
      <c r="I54" s="111">
        <f t="shared" si="3"/>
        <v>144</v>
      </c>
      <c r="J54" s="110">
        <v>49</v>
      </c>
      <c r="K54" s="110">
        <v>59</v>
      </c>
      <c r="L54" s="110">
        <v>51</v>
      </c>
      <c r="M54" s="110">
        <v>51</v>
      </c>
      <c r="N54" s="110">
        <v>59</v>
      </c>
      <c r="O54" s="110">
        <v>34</v>
      </c>
      <c r="P54" s="34" t="s">
        <v>12</v>
      </c>
      <c r="Q54" s="34" t="s">
        <v>12</v>
      </c>
      <c r="R54" s="34" t="s">
        <v>12</v>
      </c>
      <c r="S54" s="34" t="s">
        <v>12</v>
      </c>
      <c r="T54" s="34" t="s">
        <v>12</v>
      </c>
      <c r="U54" s="193" t="s">
        <v>12</v>
      </c>
      <c r="V54" s="193" t="s">
        <v>12</v>
      </c>
      <c r="W54" s="193" t="s">
        <v>12</v>
      </c>
      <c r="X54" s="193" t="s">
        <v>12</v>
      </c>
      <c r="Y54" s="193" t="s">
        <v>12</v>
      </c>
      <c r="Z54" s="193" t="s">
        <v>12</v>
      </c>
      <c r="AA54" s="193" t="s">
        <v>12</v>
      </c>
      <c r="AB54" s="193" t="s">
        <v>12</v>
      </c>
      <c r="AC54" s="193" t="s">
        <v>12</v>
      </c>
      <c r="AD54" s="193" t="s">
        <v>12</v>
      </c>
    </row>
    <row r="55" spans="1:30" ht="17.25" customHeight="1">
      <c r="A55" s="191"/>
      <c r="B55" s="16"/>
      <c r="C55" s="17" t="s">
        <v>294</v>
      </c>
      <c r="D55" s="34" t="s">
        <v>23</v>
      </c>
      <c r="E55" s="34" t="s">
        <v>23</v>
      </c>
      <c r="F55" s="34" t="s">
        <v>23</v>
      </c>
      <c r="G55" s="34" t="s">
        <v>23</v>
      </c>
      <c r="H55" s="34" t="s">
        <v>23</v>
      </c>
      <c r="I55" s="34" t="s">
        <v>23</v>
      </c>
      <c r="J55" s="34" t="s">
        <v>23</v>
      </c>
      <c r="K55" s="34" t="s">
        <v>23</v>
      </c>
      <c r="L55" s="34" t="s">
        <v>23</v>
      </c>
      <c r="M55" s="34" t="s">
        <v>23</v>
      </c>
      <c r="N55" s="34" t="s">
        <v>23</v>
      </c>
      <c r="O55" s="34" t="s">
        <v>23</v>
      </c>
      <c r="P55" s="34" t="s">
        <v>23</v>
      </c>
      <c r="Q55" s="34" t="s">
        <v>23</v>
      </c>
      <c r="R55" s="34" t="s">
        <v>23</v>
      </c>
      <c r="S55" s="34" t="s">
        <v>12</v>
      </c>
      <c r="T55" s="34" t="s">
        <v>12</v>
      </c>
      <c r="U55" s="193" t="s">
        <v>12</v>
      </c>
      <c r="V55" s="193" t="s">
        <v>12</v>
      </c>
      <c r="W55" s="193" t="s">
        <v>12</v>
      </c>
      <c r="X55" s="193" t="s">
        <v>12</v>
      </c>
      <c r="Y55" s="193" t="s">
        <v>12</v>
      </c>
      <c r="Z55" s="193" t="s">
        <v>12</v>
      </c>
      <c r="AA55" s="193" t="s">
        <v>12</v>
      </c>
      <c r="AB55" s="193" t="s">
        <v>12</v>
      </c>
      <c r="AC55" s="193" t="s">
        <v>12</v>
      </c>
      <c r="AD55" s="193" t="s">
        <v>12</v>
      </c>
    </row>
    <row r="56" spans="1:30" ht="17.25" customHeight="1">
      <c r="A56" s="191"/>
      <c r="B56" s="16"/>
      <c r="C56" s="17" t="s">
        <v>295</v>
      </c>
      <c r="D56" s="111">
        <f t="shared" si="0"/>
        <v>355</v>
      </c>
      <c r="E56" s="111">
        <f t="shared" si="1"/>
        <v>169</v>
      </c>
      <c r="F56" s="111">
        <f t="shared" si="1"/>
        <v>186</v>
      </c>
      <c r="G56" s="111">
        <f t="shared" si="2"/>
        <v>355</v>
      </c>
      <c r="H56" s="111">
        <f t="shared" si="3"/>
        <v>169</v>
      </c>
      <c r="I56" s="111">
        <f t="shared" si="3"/>
        <v>186</v>
      </c>
      <c r="J56" s="110">
        <v>56</v>
      </c>
      <c r="K56" s="110">
        <v>65</v>
      </c>
      <c r="L56" s="110">
        <v>54</v>
      </c>
      <c r="M56" s="110">
        <v>67</v>
      </c>
      <c r="N56" s="110">
        <v>59</v>
      </c>
      <c r="O56" s="110">
        <v>54</v>
      </c>
      <c r="P56" s="34" t="s">
        <v>12</v>
      </c>
      <c r="Q56" s="34" t="s">
        <v>12</v>
      </c>
      <c r="R56" s="34" t="s">
        <v>12</v>
      </c>
      <c r="S56" s="34" t="s">
        <v>12</v>
      </c>
      <c r="T56" s="34" t="s">
        <v>12</v>
      </c>
      <c r="U56" s="193" t="s">
        <v>12</v>
      </c>
      <c r="V56" s="193" t="s">
        <v>12</v>
      </c>
      <c r="W56" s="193" t="s">
        <v>12</v>
      </c>
      <c r="X56" s="193" t="s">
        <v>12</v>
      </c>
      <c r="Y56" s="193" t="s">
        <v>12</v>
      </c>
      <c r="Z56" s="193" t="s">
        <v>12</v>
      </c>
      <c r="AA56" s="193" t="s">
        <v>12</v>
      </c>
      <c r="AB56" s="193" t="s">
        <v>12</v>
      </c>
      <c r="AC56" s="193" t="s">
        <v>12</v>
      </c>
      <c r="AD56" s="193" t="s">
        <v>12</v>
      </c>
    </row>
    <row r="57" spans="1:30" ht="17.25" customHeight="1">
      <c r="A57" s="191"/>
      <c r="B57" s="16"/>
      <c r="C57" s="17" t="s">
        <v>296</v>
      </c>
      <c r="D57" s="111">
        <f t="shared" si="0"/>
        <v>233</v>
      </c>
      <c r="E57" s="111">
        <f t="shared" si="1"/>
        <v>95</v>
      </c>
      <c r="F57" s="111">
        <f t="shared" si="1"/>
        <v>138</v>
      </c>
      <c r="G57" s="111">
        <f t="shared" si="2"/>
        <v>233</v>
      </c>
      <c r="H57" s="111">
        <f t="shared" si="3"/>
        <v>95</v>
      </c>
      <c r="I57" s="111">
        <f t="shared" si="3"/>
        <v>138</v>
      </c>
      <c r="J57" s="110">
        <v>30</v>
      </c>
      <c r="K57" s="110">
        <v>51</v>
      </c>
      <c r="L57" s="110">
        <v>36</v>
      </c>
      <c r="M57" s="110">
        <v>42</v>
      </c>
      <c r="N57" s="110">
        <v>29</v>
      </c>
      <c r="O57" s="110">
        <v>45</v>
      </c>
      <c r="P57" s="34" t="s">
        <v>12</v>
      </c>
      <c r="Q57" s="34" t="s">
        <v>12</v>
      </c>
      <c r="R57" s="34" t="s">
        <v>12</v>
      </c>
      <c r="S57" s="34" t="s">
        <v>12</v>
      </c>
      <c r="T57" s="34" t="s">
        <v>12</v>
      </c>
      <c r="U57" s="193" t="s">
        <v>12</v>
      </c>
      <c r="V57" s="193" t="s">
        <v>12</v>
      </c>
      <c r="W57" s="193" t="s">
        <v>12</v>
      </c>
      <c r="X57" s="193" t="s">
        <v>12</v>
      </c>
      <c r="Y57" s="193" t="s">
        <v>12</v>
      </c>
      <c r="Z57" s="193" t="s">
        <v>12</v>
      </c>
      <c r="AA57" s="193" t="s">
        <v>12</v>
      </c>
      <c r="AB57" s="193" t="s">
        <v>12</v>
      </c>
      <c r="AC57" s="193" t="s">
        <v>12</v>
      </c>
      <c r="AD57" s="193" t="s">
        <v>12</v>
      </c>
    </row>
    <row r="58" spans="1:30" ht="17.25" customHeight="1">
      <c r="A58" s="191"/>
      <c r="B58" s="16"/>
      <c r="C58" s="1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94"/>
      <c r="V58" s="193"/>
      <c r="W58" s="193"/>
      <c r="X58" s="193"/>
      <c r="Y58" s="193"/>
      <c r="Z58" s="193"/>
      <c r="AA58" s="193"/>
      <c r="AB58" s="193"/>
      <c r="AC58" s="193"/>
      <c r="AD58" s="193"/>
    </row>
    <row r="59" spans="1:30" ht="17.25" customHeight="1">
      <c r="A59" s="114"/>
      <c r="B59" s="411" t="s">
        <v>152</v>
      </c>
      <c r="C59" s="412"/>
      <c r="D59" s="106">
        <f t="shared" si="0"/>
        <v>1041</v>
      </c>
      <c r="E59" s="106">
        <f t="shared" si="1"/>
        <v>350</v>
      </c>
      <c r="F59" s="106">
        <f t="shared" si="1"/>
        <v>691</v>
      </c>
      <c r="G59" s="106">
        <f t="shared" si="2"/>
        <v>1041</v>
      </c>
      <c r="H59" s="106">
        <f t="shared" si="3"/>
        <v>350</v>
      </c>
      <c r="I59" s="106">
        <f t="shared" si="3"/>
        <v>691</v>
      </c>
      <c r="J59" s="189">
        <v>126</v>
      </c>
      <c r="K59" s="189">
        <v>211</v>
      </c>
      <c r="L59" s="189">
        <v>105</v>
      </c>
      <c r="M59" s="189">
        <v>234</v>
      </c>
      <c r="N59" s="189">
        <v>119</v>
      </c>
      <c r="O59" s="189">
        <v>246</v>
      </c>
      <c r="P59" s="32" t="s">
        <v>12</v>
      </c>
      <c r="Q59" s="32" t="s">
        <v>12</v>
      </c>
      <c r="R59" s="32" t="s">
        <v>12</v>
      </c>
      <c r="S59" s="32" t="s">
        <v>12</v>
      </c>
      <c r="T59" s="32" t="s">
        <v>12</v>
      </c>
      <c r="U59" s="32" t="s">
        <v>12</v>
      </c>
      <c r="V59" s="32" t="s">
        <v>12</v>
      </c>
      <c r="W59" s="32" t="s">
        <v>12</v>
      </c>
      <c r="X59" s="32" t="s">
        <v>12</v>
      </c>
      <c r="Y59" s="32" t="s">
        <v>12</v>
      </c>
      <c r="Z59" s="32" t="s">
        <v>12</v>
      </c>
      <c r="AA59" s="32" t="s">
        <v>12</v>
      </c>
      <c r="AB59" s="32" t="s">
        <v>12</v>
      </c>
      <c r="AC59" s="32" t="s">
        <v>12</v>
      </c>
      <c r="AD59" s="32" t="s">
        <v>12</v>
      </c>
    </row>
    <row r="60" spans="1:30" ht="17.25" customHeight="1">
      <c r="A60" s="191"/>
      <c r="B60" s="16"/>
      <c r="C60" s="17" t="s">
        <v>297</v>
      </c>
      <c r="D60" s="111">
        <f t="shared" si="0"/>
        <v>266</v>
      </c>
      <c r="E60" s="111">
        <f t="shared" si="1"/>
        <v>25</v>
      </c>
      <c r="F60" s="111">
        <f t="shared" si="1"/>
        <v>241</v>
      </c>
      <c r="G60" s="111">
        <f t="shared" si="2"/>
        <v>266</v>
      </c>
      <c r="H60" s="111">
        <f t="shared" si="3"/>
        <v>25</v>
      </c>
      <c r="I60" s="111">
        <f t="shared" si="3"/>
        <v>241</v>
      </c>
      <c r="J60" s="110">
        <v>8</v>
      </c>
      <c r="K60" s="110">
        <v>71</v>
      </c>
      <c r="L60" s="110">
        <v>4</v>
      </c>
      <c r="M60" s="110">
        <v>74</v>
      </c>
      <c r="N60" s="110">
        <v>13</v>
      </c>
      <c r="O60" s="110">
        <v>96</v>
      </c>
      <c r="P60" s="34" t="s">
        <v>12</v>
      </c>
      <c r="Q60" s="34" t="s">
        <v>12</v>
      </c>
      <c r="R60" s="34" t="s">
        <v>12</v>
      </c>
      <c r="S60" s="34" t="s">
        <v>12</v>
      </c>
      <c r="T60" s="34" t="s">
        <v>12</v>
      </c>
      <c r="U60" s="193" t="s">
        <v>12</v>
      </c>
      <c r="V60" s="193" t="s">
        <v>12</v>
      </c>
      <c r="W60" s="193" t="s">
        <v>12</v>
      </c>
      <c r="X60" s="193" t="s">
        <v>12</v>
      </c>
      <c r="Y60" s="193" t="s">
        <v>12</v>
      </c>
      <c r="Z60" s="193" t="s">
        <v>12</v>
      </c>
      <c r="AA60" s="193" t="s">
        <v>12</v>
      </c>
      <c r="AB60" s="193" t="s">
        <v>12</v>
      </c>
      <c r="AC60" s="193" t="s">
        <v>12</v>
      </c>
      <c r="AD60" s="193" t="s">
        <v>12</v>
      </c>
    </row>
    <row r="61" spans="1:30" ht="17.25" customHeight="1">
      <c r="A61" s="191"/>
      <c r="B61" s="16"/>
      <c r="C61" s="17" t="s">
        <v>298</v>
      </c>
      <c r="D61" s="34" t="s">
        <v>23</v>
      </c>
      <c r="E61" s="34" t="s">
        <v>23</v>
      </c>
      <c r="F61" s="34" t="s">
        <v>23</v>
      </c>
      <c r="G61" s="34" t="s">
        <v>23</v>
      </c>
      <c r="H61" s="34" t="s">
        <v>23</v>
      </c>
      <c r="I61" s="34" t="s">
        <v>23</v>
      </c>
      <c r="J61" s="34" t="s">
        <v>23</v>
      </c>
      <c r="K61" s="34" t="s">
        <v>23</v>
      </c>
      <c r="L61" s="34" t="s">
        <v>23</v>
      </c>
      <c r="M61" s="34" t="s">
        <v>23</v>
      </c>
      <c r="N61" s="34" t="s">
        <v>23</v>
      </c>
      <c r="O61" s="34" t="s">
        <v>23</v>
      </c>
      <c r="P61" s="34" t="s">
        <v>23</v>
      </c>
      <c r="Q61" s="34" t="s">
        <v>23</v>
      </c>
      <c r="R61" s="34" t="s">
        <v>23</v>
      </c>
      <c r="S61" s="34" t="s">
        <v>12</v>
      </c>
      <c r="T61" s="34" t="s">
        <v>12</v>
      </c>
      <c r="U61" s="193" t="s">
        <v>12</v>
      </c>
      <c r="V61" s="193" t="s">
        <v>12</v>
      </c>
      <c r="W61" s="193" t="s">
        <v>12</v>
      </c>
      <c r="X61" s="193" t="s">
        <v>12</v>
      </c>
      <c r="Y61" s="193" t="s">
        <v>12</v>
      </c>
      <c r="Z61" s="193" t="s">
        <v>12</v>
      </c>
      <c r="AA61" s="193" t="s">
        <v>12</v>
      </c>
      <c r="AB61" s="193" t="s">
        <v>12</v>
      </c>
      <c r="AC61" s="193" t="s">
        <v>12</v>
      </c>
      <c r="AD61" s="193" t="s">
        <v>12</v>
      </c>
    </row>
    <row r="62" spans="1:30" ht="17.25" customHeight="1">
      <c r="A62" s="191"/>
      <c r="B62" s="16"/>
      <c r="C62" s="17" t="s">
        <v>299</v>
      </c>
      <c r="D62" s="111">
        <f t="shared" si="0"/>
        <v>179</v>
      </c>
      <c r="E62" s="111">
        <f t="shared" si="1"/>
        <v>92</v>
      </c>
      <c r="F62" s="111">
        <f t="shared" si="1"/>
        <v>87</v>
      </c>
      <c r="G62" s="111">
        <f t="shared" si="2"/>
        <v>179</v>
      </c>
      <c r="H62" s="111">
        <f t="shared" si="3"/>
        <v>92</v>
      </c>
      <c r="I62" s="111">
        <f t="shared" si="3"/>
        <v>87</v>
      </c>
      <c r="J62" s="110">
        <v>40</v>
      </c>
      <c r="K62" s="110">
        <v>28</v>
      </c>
      <c r="L62" s="110">
        <v>21</v>
      </c>
      <c r="M62" s="110">
        <v>36</v>
      </c>
      <c r="N62" s="110">
        <v>31</v>
      </c>
      <c r="O62" s="110">
        <v>23</v>
      </c>
      <c r="P62" s="34" t="s">
        <v>12</v>
      </c>
      <c r="Q62" s="34" t="s">
        <v>12</v>
      </c>
      <c r="R62" s="34" t="s">
        <v>12</v>
      </c>
      <c r="S62" s="34" t="s">
        <v>12</v>
      </c>
      <c r="T62" s="34" t="s">
        <v>12</v>
      </c>
      <c r="U62" s="193" t="s">
        <v>12</v>
      </c>
      <c r="V62" s="193" t="s">
        <v>12</v>
      </c>
      <c r="W62" s="193" t="s">
        <v>12</v>
      </c>
      <c r="X62" s="193" t="s">
        <v>12</v>
      </c>
      <c r="Y62" s="193" t="s">
        <v>12</v>
      </c>
      <c r="Z62" s="193" t="s">
        <v>12</v>
      </c>
      <c r="AA62" s="193" t="s">
        <v>12</v>
      </c>
      <c r="AB62" s="193" t="s">
        <v>12</v>
      </c>
      <c r="AC62" s="193" t="s">
        <v>12</v>
      </c>
      <c r="AD62" s="193" t="s">
        <v>12</v>
      </c>
    </row>
    <row r="63" spans="1:30" ht="17.25" customHeight="1">
      <c r="A63" s="191"/>
      <c r="B63" s="16"/>
      <c r="C63" s="17" t="s">
        <v>35</v>
      </c>
      <c r="D63" s="34" t="s">
        <v>23</v>
      </c>
      <c r="E63" s="34" t="s">
        <v>23</v>
      </c>
      <c r="F63" s="34" t="s">
        <v>23</v>
      </c>
      <c r="G63" s="34" t="s">
        <v>23</v>
      </c>
      <c r="H63" s="34" t="s">
        <v>23</v>
      </c>
      <c r="I63" s="34" t="s">
        <v>23</v>
      </c>
      <c r="J63" s="34" t="s">
        <v>23</v>
      </c>
      <c r="K63" s="34" t="s">
        <v>23</v>
      </c>
      <c r="L63" s="34" t="s">
        <v>23</v>
      </c>
      <c r="M63" s="34" t="s">
        <v>23</v>
      </c>
      <c r="N63" s="34" t="s">
        <v>23</v>
      </c>
      <c r="O63" s="34" t="s">
        <v>23</v>
      </c>
      <c r="P63" s="34" t="s">
        <v>23</v>
      </c>
      <c r="Q63" s="34" t="s">
        <v>23</v>
      </c>
      <c r="R63" s="34" t="s">
        <v>23</v>
      </c>
      <c r="S63" s="34" t="s">
        <v>12</v>
      </c>
      <c r="T63" s="34" t="s">
        <v>12</v>
      </c>
      <c r="U63" s="193" t="s">
        <v>12</v>
      </c>
      <c r="V63" s="193" t="s">
        <v>12</v>
      </c>
      <c r="W63" s="193" t="s">
        <v>12</v>
      </c>
      <c r="X63" s="193" t="s">
        <v>12</v>
      </c>
      <c r="Y63" s="193" t="s">
        <v>12</v>
      </c>
      <c r="Z63" s="193" t="s">
        <v>12</v>
      </c>
      <c r="AA63" s="193" t="s">
        <v>12</v>
      </c>
      <c r="AB63" s="193" t="s">
        <v>12</v>
      </c>
      <c r="AC63" s="193" t="s">
        <v>12</v>
      </c>
      <c r="AD63" s="193" t="s">
        <v>12</v>
      </c>
    </row>
    <row r="64" spans="1:30" ht="17.25" customHeight="1">
      <c r="A64" s="191"/>
      <c r="B64" s="16"/>
      <c r="C64" s="17" t="s">
        <v>300</v>
      </c>
      <c r="D64" s="34" t="s">
        <v>23</v>
      </c>
      <c r="E64" s="34" t="s">
        <v>23</v>
      </c>
      <c r="F64" s="34" t="s">
        <v>23</v>
      </c>
      <c r="G64" s="34" t="s">
        <v>23</v>
      </c>
      <c r="H64" s="34" t="s">
        <v>23</v>
      </c>
      <c r="I64" s="34" t="s">
        <v>23</v>
      </c>
      <c r="J64" s="34" t="s">
        <v>23</v>
      </c>
      <c r="K64" s="34" t="s">
        <v>23</v>
      </c>
      <c r="L64" s="34" t="s">
        <v>23</v>
      </c>
      <c r="M64" s="34" t="s">
        <v>23</v>
      </c>
      <c r="N64" s="34" t="s">
        <v>23</v>
      </c>
      <c r="O64" s="34" t="s">
        <v>23</v>
      </c>
      <c r="P64" s="34" t="s">
        <v>23</v>
      </c>
      <c r="Q64" s="34" t="s">
        <v>23</v>
      </c>
      <c r="R64" s="34" t="s">
        <v>23</v>
      </c>
      <c r="S64" s="34" t="s">
        <v>12</v>
      </c>
      <c r="T64" s="34" t="s">
        <v>12</v>
      </c>
      <c r="U64" s="193" t="s">
        <v>12</v>
      </c>
      <c r="V64" s="193" t="s">
        <v>12</v>
      </c>
      <c r="W64" s="193" t="s">
        <v>12</v>
      </c>
      <c r="X64" s="193" t="s">
        <v>12</v>
      </c>
      <c r="Y64" s="193" t="s">
        <v>12</v>
      </c>
      <c r="Z64" s="193" t="s">
        <v>12</v>
      </c>
      <c r="AA64" s="193" t="s">
        <v>12</v>
      </c>
      <c r="AB64" s="193" t="s">
        <v>12</v>
      </c>
      <c r="AC64" s="193" t="s">
        <v>12</v>
      </c>
      <c r="AD64" s="193" t="s">
        <v>12</v>
      </c>
    </row>
    <row r="65" spans="1:30" ht="17.25" customHeight="1">
      <c r="A65" s="191"/>
      <c r="B65" s="16"/>
      <c r="C65" s="17" t="s">
        <v>301</v>
      </c>
      <c r="D65" s="111">
        <f t="shared" si="0"/>
        <v>596</v>
      </c>
      <c r="E65" s="111">
        <f t="shared" si="1"/>
        <v>233</v>
      </c>
      <c r="F65" s="111">
        <f t="shared" si="1"/>
        <v>363</v>
      </c>
      <c r="G65" s="111">
        <f t="shared" si="2"/>
        <v>596</v>
      </c>
      <c r="H65" s="111">
        <f t="shared" si="3"/>
        <v>233</v>
      </c>
      <c r="I65" s="111">
        <f t="shared" si="3"/>
        <v>363</v>
      </c>
      <c r="J65" s="110">
        <v>78</v>
      </c>
      <c r="K65" s="110">
        <v>112</v>
      </c>
      <c r="L65" s="110">
        <v>80</v>
      </c>
      <c r="M65" s="110">
        <v>124</v>
      </c>
      <c r="N65" s="110">
        <v>75</v>
      </c>
      <c r="O65" s="110">
        <v>127</v>
      </c>
      <c r="P65" s="34" t="s">
        <v>12</v>
      </c>
      <c r="Q65" s="34" t="s">
        <v>12</v>
      </c>
      <c r="R65" s="34" t="s">
        <v>12</v>
      </c>
      <c r="S65" s="34" t="s">
        <v>12</v>
      </c>
      <c r="T65" s="34" t="s">
        <v>12</v>
      </c>
      <c r="U65" s="193" t="s">
        <v>12</v>
      </c>
      <c r="V65" s="193" t="s">
        <v>12</v>
      </c>
      <c r="W65" s="193" t="s">
        <v>12</v>
      </c>
      <c r="X65" s="193" t="s">
        <v>12</v>
      </c>
      <c r="Y65" s="193" t="s">
        <v>12</v>
      </c>
      <c r="Z65" s="193" t="s">
        <v>12</v>
      </c>
      <c r="AA65" s="193" t="s">
        <v>12</v>
      </c>
      <c r="AB65" s="193" t="s">
        <v>12</v>
      </c>
      <c r="AC65" s="193" t="s">
        <v>12</v>
      </c>
      <c r="AD65" s="193" t="s">
        <v>12</v>
      </c>
    </row>
    <row r="66" spans="1:30" ht="17.25" customHeight="1">
      <c r="A66" s="191"/>
      <c r="B66" s="16"/>
      <c r="C66" s="1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94"/>
      <c r="V66" s="193"/>
      <c r="W66" s="193"/>
      <c r="X66" s="193"/>
      <c r="Y66" s="193"/>
      <c r="Z66" s="193"/>
      <c r="AA66" s="193"/>
      <c r="AB66" s="193"/>
      <c r="AC66" s="193"/>
      <c r="AD66" s="193"/>
    </row>
    <row r="67" spans="1:30" ht="17.25" customHeight="1">
      <c r="A67" s="114"/>
      <c r="B67" s="411" t="s">
        <v>145</v>
      </c>
      <c r="C67" s="412"/>
      <c r="D67" s="106">
        <f t="shared" si="0"/>
        <v>1119</v>
      </c>
      <c r="E67" s="106">
        <f t="shared" si="1"/>
        <v>546</v>
      </c>
      <c r="F67" s="106">
        <f t="shared" si="1"/>
        <v>573</v>
      </c>
      <c r="G67" s="106">
        <f t="shared" si="2"/>
        <v>1119</v>
      </c>
      <c r="H67" s="106">
        <f t="shared" si="3"/>
        <v>546</v>
      </c>
      <c r="I67" s="106">
        <f t="shared" si="3"/>
        <v>573</v>
      </c>
      <c r="J67" s="189">
        <v>192</v>
      </c>
      <c r="K67" s="189">
        <v>185</v>
      </c>
      <c r="L67" s="189">
        <v>175</v>
      </c>
      <c r="M67" s="189">
        <v>192</v>
      </c>
      <c r="N67" s="189">
        <v>177</v>
      </c>
      <c r="O67" s="189">
        <v>196</v>
      </c>
      <c r="P67" s="189">
        <v>2</v>
      </c>
      <c r="Q67" s="32" t="s">
        <v>12</v>
      </c>
      <c r="R67" s="32" t="s">
        <v>12</v>
      </c>
      <c r="S67" s="32" t="s">
        <v>12</v>
      </c>
      <c r="T67" s="32" t="s">
        <v>12</v>
      </c>
      <c r="U67" s="32" t="s">
        <v>12</v>
      </c>
      <c r="V67" s="32" t="s">
        <v>12</v>
      </c>
      <c r="W67" s="32" t="s">
        <v>12</v>
      </c>
      <c r="X67" s="32" t="s">
        <v>12</v>
      </c>
      <c r="Y67" s="32" t="s">
        <v>12</v>
      </c>
      <c r="Z67" s="32" t="s">
        <v>12</v>
      </c>
      <c r="AA67" s="32" t="s">
        <v>12</v>
      </c>
      <c r="AB67" s="32" t="s">
        <v>12</v>
      </c>
      <c r="AC67" s="32" t="s">
        <v>12</v>
      </c>
      <c r="AD67" s="32" t="s">
        <v>12</v>
      </c>
    </row>
    <row r="68" spans="1:30" ht="17.25" customHeight="1">
      <c r="A68" s="191"/>
      <c r="B68" s="16"/>
      <c r="C68" s="17" t="s">
        <v>50</v>
      </c>
      <c r="D68" s="111">
        <f t="shared" si="0"/>
        <v>230</v>
      </c>
      <c r="E68" s="111">
        <f t="shared" si="1"/>
        <v>120</v>
      </c>
      <c r="F68" s="111">
        <f t="shared" si="1"/>
        <v>110</v>
      </c>
      <c r="G68" s="111">
        <f t="shared" si="2"/>
        <v>230</v>
      </c>
      <c r="H68" s="111">
        <f t="shared" si="3"/>
        <v>120</v>
      </c>
      <c r="I68" s="111">
        <f t="shared" si="3"/>
        <v>110</v>
      </c>
      <c r="J68" s="110">
        <v>38</v>
      </c>
      <c r="K68" s="110">
        <v>43</v>
      </c>
      <c r="L68" s="110">
        <v>42</v>
      </c>
      <c r="M68" s="110">
        <v>35</v>
      </c>
      <c r="N68" s="110">
        <v>40</v>
      </c>
      <c r="O68" s="110">
        <v>32</v>
      </c>
      <c r="P68" s="34" t="s">
        <v>12</v>
      </c>
      <c r="Q68" s="34" t="s">
        <v>12</v>
      </c>
      <c r="R68" s="34" t="s">
        <v>12</v>
      </c>
      <c r="S68" s="34" t="s">
        <v>12</v>
      </c>
      <c r="T68" s="34" t="s">
        <v>12</v>
      </c>
      <c r="U68" s="193" t="s">
        <v>12</v>
      </c>
      <c r="V68" s="193" t="s">
        <v>12</v>
      </c>
      <c r="W68" s="193" t="s">
        <v>12</v>
      </c>
      <c r="X68" s="193" t="s">
        <v>12</v>
      </c>
      <c r="Y68" s="193" t="s">
        <v>12</v>
      </c>
      <c r="Z68" s="193" t="s">
        <v>12</v>
      </c>
      <c r="AA68" s="193" t="s">
        <v>12</v>
      </c>
      <c r="AB68" s="193" t="s">
        <v>12</v>
      </c>
      <c r="AC68" s="193" t="s">
        <v>12</v>
      </c>
      <c r="AD68" s="193" t="s">
        <v>12</v>
      </c>
    </row>
    <row r="69" spans="1:30" ht="17.25" customHeight="1">
      <c r="A69" s="191"/>
      <c r="B69" s="16"/>
      <c r="C69" s="17" t="s">
        <v>302</v>
      </c>
      <c r="D69" s="111">
        <f t="shared" si="0"/>
        <v>336</v>
      </c>
      <c r="E69" s="111">
        <f t="shared" si="1"/>
        <v>150</v>
      </c>
      <c r="F69" s="111">
        <f t="shared" si="1"/>
        <v>186</v>
      </c>
      <c r="G69" s="111">
        <f t="shared" si="2"/>
        <v>336</v>
      </c>
      <c r="H69" s="111">
        <f t="shared" si="3"/>
        <v>150</v>
      </c>
      <c r="I69" s="111">
        <f t="shared" si="3"/>
        <v>186</v>
      </c>
      <c r="J69" s="110">
        <v>49</v>
      </c>
      <c r="K69" s="110">
        <v>48</v>
      </c>
      <c r="L69" s="110">
        <v>50</v>
      </c>
      <c r="M69" s="110">
        <v>71</v>
      </c>
      <c r="N69" s="110">
        <v>51</v>
      </c>
      <c r="O69" s="110">
        <v>67</v>
      </c>
      <c r="P69" s="34" t="s">
        <v>12</v>
      </c>
      <c r="Q69" s="34" t="s">
        <v>12</v>
      </c>
      <c r="R69" s="34" t="s">
        <v>12</v>
      </c>
      <c r="S69" s="34" t="s">
        <v>12</v>
      </c>
      <c r="T69" s="34" t="s">
        <v>12</v>
      </c>
      <c r="U69" s="193" t="s">
        <v>12</v>
      </c>
      <c r="V69" s="193" t="s">
        <v>12</v>
      </c>
      <c r="W69" s="193" t="s">
        <v>12</v>
      </c>
      <c r="X69" s="193" t="s">
        <v>12</v>
      </c>
      <c r="Y69" s="193" t="s">
        <v>12</v>
      </c>
      <c r="Z69" s="193" t="s">
        <v>12</v>
      </c>
      <c r="AA69" s="193" t="s">
        <v>12</v>
      </c>
      <c r="AB69" s="193" t="s">
        <v>12</v>
      </c>
      <c r="AC69" s="193" t="s">
        <v>12</v>
      </c>
      <c r="AD69" s="193" t="s">
        <v>12</v>
      </c>
    </row>
    <row r="70" spans="1:30" ht="17.25" customHeight="1">
      <c r="A70" s="191"/>
      <c r="B70" s="16"/>
      <c r="C70" s="17" t="s">
        <v>303</v>
      </c>
      <c r="D70" s="111">
        <f t="shared" si="0"/>
        <v>394</v>
      </c>
      <c r="E70" s="111">
        <f t="shared" si="1"/>
        <v>182</v>
      </c>
      <c r="F70" s="111">
        <f t="shared" si="1"/>
        <v>212</v>
      </c>
      <c r="G70" s="111">
        <f t="shared" si="2"/>
        <v>394</v>
      </c>
      <c r="H70" s="111">
        <f t="shared" si="3"/>
        <v>182</v>
      </c>
      <c r="I70" s="111">
        <f t="shared" si="3"/>
        <v>212</v>
      </c>
      <c r="J70" s="110">
        <v>75</v>
      </c>
      <c r="K70" s="110">
        <v>72</v>
      </c>
      <c r="L70" s="110">
        <v>51</v>
      </c>
      <c r="M70" s="110">
        <v>69</v>
      </c>
      <c r="N70" s="110">
        <v>54</v>
      </c>
      <c r="O70" s="110">
        <v>71</v>
      </c>
      <c r="P70" s="34">
        <v>2</v>
      </c>
      <c r="Q70" s="34" t="s">
        <v>12</v>
      </c>
      <c r="R70" s="34" t="s">
        <v>12</v>
      </c>
      <c r="S70" s="34" t="s">
        <v>12</v>
      </c>
      <c r="T70" s="34" t="s">
        <v>12</v>
      </c>
      <c r="U70" s="193" t="s">
        <v>12</v>
      </c>
      <c r="V70" s="193" t="s">
        <v>12</v>
      </c>
      <c r="W70" s="193" t="s">
        <v>12</v>
      </c>
      <c r="X70" s="193" t="s">
        <v>12</v>
      </c>
      <c r="Y70" s="193" t="s">
        <v>12</v>
      </c>
      <c r="Z70" s="193" t="s">
        <v>12</v>
      </c>
      <c r="AA70" s="193" t="s">
        <v>12</v>
      </c>
      <c r="AB70" s="193" t="s">
        <v>12</v>
      </c>
      <c r="AC70" s="193" t="s">
        <v>12</v>
      </c>
      <c r="AD70" s="193" t="s">
        <v>12</v>
      </c>
    </row>
    <row r="71" spans="1:30" ht="17.25" customHeight="1">
      <c r="A71" s="191"/>
      <c r="B71" s="16"/>
      <c r="C71" s="17" t="s">
        <v>304</v>
      </c>
      <c r="D71" s="111">
        <f t="shared" si="0"/>
        <v>159</v>
      </c>
      <c r="E71" s="111">
        <f t="shared" si="1"/>
        <v>94</v>
      </c>
      <c r="F71" s="111">
        <f t="shared" si="1"/>
        <v>65</v>
      </c>
      <c r="G71" s="111">
        <f t="shared" si="2"/>
        <v>159</v>
      </c>
      <c r="H71" s="111">
        <f t="shared" si="3"/>
        <v>94</v>
      </c>
      <c r="I71" s="111">
        <f t="shared" si="3"/>
        <v>65</v>
      </c>
      <c r="J71" s="110">
        <v>30</v>
      </c>
      <c r="K71" s="110">
        <v>22</v>
      </c>
      <c r="L71" s="110">
        <v>32</v>
      </c>
      <c r="M71" s="110">
        <v>17</v>
      </c>
      <c r="N71" s="110">
        <v>32</v>
      </c>
      <c r="O71" s="110">
        <v>26</v>
      </c>
      <c r="P71" s="34" t="s">
        <v>12</v>
      </c>
      <c r="Q71" s="34" t="s">
        <v>12</v>
      </c>
      <c r="R71" s="34" t="s">
        <v>12</v>
      </c>
      <c r="S71" s="34" t="s">
        <v>12</v>
      </c>
      <c r="T71" s="34" t="s">
        <v>12</v>
      </c>
      <c r="U71" s="193" t="s">
        <v>12</v>
      </c>
      <c r="V71" s="193" t="s">
        <v>12</v>
      </c>
      <c r="W71" s="193" t="s">
        <v>12</v>
      </c>
      <c r="X71" s="193" t="s">
        <v>12</v>
      </c>
      <c r="Y71" s="193" t="s">
        <v>12</v>
      </c>
      <c r="Z71" s="193" t="s">
        <v>12</v>
      </c>
      <c r="AA71" s="193" t="s">
        <v>12</v>
      </c>
      <c r="AB71" s="193" t="s">
        <v>12</v>
      </c>
      <c r="AC71" s="193" t="s">
        <v>12</v>
      </c>
      <c r="AD71" s="193" t="s">
        <v>12</v>
      </c>
    </row>
    <row r="72" spans="1:30" ht="17.25" customHeight="1">
      <c r="A72" s="191"/>
      <c r="B72" s="16"/>
      <c r="C72" s="1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94"/>
      <c r="V72" s="193"/>
      <c r="W72" s="193"/>
      <c r="X72" s="193"/>
      <c r="Y72" s="193"/>
      <c r="Z72" s="193"/>
      <c r="AA72" s="193"/>
      <c r="AB72" s="193"/>
      <c r="AC72" s="193"/>
      <c r="AD72" s="193"/>
    </row>
    <row r="73" spans="1:30" ht="17.25" customHeight="1">
      <c r="A73" s="114"/>
      <c r="B73" s="411" t="s">
        <v>140</v>
      </c>
      <c r="C73" s="412"/>
      <c r="D73" s="106">
        <f t="shared" si="0"/>
        <v>93</v>
      </c>
      <c r="E73" s="106">
        <f t="shared" si="1"/>
        <v>72</v>
      </c>
      <c r="F73" s="106">
        <f t="shared" si="1"/>
        <v>21</v>
      </c>
      <c r="G73" s="106">
        <f t="shared" si="2"/>
        <v>93</v>
      </c>
      <c r="H73" s="106">
        <f t="shared" si="3"/>
        <v>72</v>
      </c>
      <c r="I73" s="106">
        <f t="shared" si="3"/>
        <v>21</v>
      </c>
      <c r="J73" s="189">
        <v>14</v>
      </c>
      <c r="K73" s="189">
        <v>8</v>
      </c>
      <c r="L73" s="189">
        <v>27</v>
      </c>
      <c r="M73" s="189">
        <v>5</v>
      </c>
      <c r="N73" s="189">
        <v>20</v>
      </c>
      <c r="O73" s="189">
        <v>3</v>
      </c>
      <c r="P73" s="189">
        <v>11</v>
      </c>
      <c r="Q73" s="189">
        <v>5</v>
      </c>
      <c r="R73" s="32" t="s">
        <v>12</v>
      </c>
      <c r="S73" s="32" t="s">
        <v>12</v>
      </c>
      <c r="T73" s="32" t="s">
        <v>12</v>
      </c>
      <c r="U73" s="32" t="s">
        <v>12</v>
      </c>
      <c r="V73" s="32" t="s">
        <v>12</v>
      </c>
      <c r="W73" s="32" t="s">
        <v>12</v>
      </c>
      <c r="X73" s="32" t="s">
        <v>12</v>
      </c>
      <c r="Y73" s="32" t="s">
        <v>12</v>
      </c>
      <c r="Z73" s="32" t="s">
        <v>12</v>
      </c>
      <c r="AA73" s="32" t="s">
        <v>12</v>
      </c>
      <c r="AB73" s="32" t="s">
        <v>12</v>
      </c>
      <c r="AC73" s="32" t="s">
        <v>12</v>
      </c>
      <c r="AD73" s="32" t="s">
        <v>12</v>
      </c>
    </row>
    <row r="74" spans="1:30" ht="17.25" customHeight="1">
      <c r="A74" s="191"/>
      <c r="B74" s="16"/>
      <c r="C74" s="17" t="s">
        <v>49</v>
      </c>
      <c r="D74" s="111">
        <f aca="true" t="shared" si="6" ref="D74:D80">SUM(E74:F74)</f>
        <v>93</v>
      </c>
      <c r="E74" s="111">
        <f aca="true" t="shared" si="7" ref="E74:F80">SUM(H74,S74)</f>
        <v>72</v>
      </c>
      <c r="F74" s="111">
        <f t="shared" si="7"/>
        <v>21</v>
      </c>
      <c r="G74" s="111">
        <f aca="true" t="shared" si="8" ref="G74:G80">SUM(H74:I74)</f>
        <v>93</v>
      </c>
      <c r="H74" s="111">
        <f aca="true" t="shared" si="9" ref="H74:I80">SUM(J74,L74,N74,P74)</f>
        <v>72</v>
      </c>
      <c r="I74" s="111">
        <f t="shared" si="9"/>
        <v>21</v>
      </c>
      <c r="J74" s="110">
        <v>14</v>
      </c>
      <c r="K74" s="110">
        <v>8</v>
      </c>
      <c r="L74" s="110">
        <v>27</v>
      </c>
      <c r="M74" s="110">
        <v>5</v>
      </c>
      <c r="N74" s="110">
        <v>20</v>
      </c>
      <c r="O74" s="110">
        <v>3</v>
      </c>
      <c r="P74" s="34">
        <v>11</v>
      </c>
      <c r="Q74" s="34">
        <v>5</v>
      </c>
      <c r="R74" s="34" t="s">
        <v>12</v>
      </c>
      <c r="S74" s="34" t="s">
        <v>12</v>
      </c>
      <c r="T74" s="34" t="s">
        <v>12</v>
      </c>
      <c r="U74" s="193" t="s">
        <v>12</v>
      </c>
      <c r="V74" s="193" t="s">
        <v>12</v>
      </c>
      <c r="W74" s="193" t="s">
        <v>12</v>
      </c>
      <c r="X74" s="193" t="s">
        <v>12</v>
      </c>
      <c r="Y74" s="193" t="s">
        <v>12</v>
      </c>
      <c r="Z74" s="193" t="s">
        <v>12</v>
      </c>
      <c r="AA74" s="193" t="s">
        <v>12</v>
      </c>
      <c r="AB74" s="193" t="s">
        <v>12</v>
      </c>
      <c r="AC74" s="193" t="s">
        <v>12</v>
      </c>
      <c r="AD74" s="193" t="s">
        <v>12</v>
      </c>
    </row>
    <row r="75" spans="1:30" ht="17.25" customHeight="1">
      <c r="A75" s="191"/>
      <c r="B75" s="16"/>
      <c r="C75" s="1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94"/>
      <c r="V75" s="196"/>
      <c r="W75" s="196"/>
      <c r="X75" s="196"/>
      <c r="Y75" s="196"/>
      <c r="Z75" s="196"/>
      <c r="AA75" s="196"/>
      <c r="AB75" s="196"/>
      <c r="AC75" s="196"/>
      <c r="AD75" s="196"/>
    </row>
    <row r="76" spans="1:30" ht="17.25" customHeight="1">
      <c r="A76" s="411" t="s">
        <v>305</v>
      </c>
      <c r="B76" s="411"/>
      <c r="C76" s="412"/>
      <c r="D76" s="106">
        <f t="shared" si="6"/>
        <v>8110</v>
      </c>
      <c r="E76" s="106">
        <f t="shared" si="7"/>
        <v>4194</v>
      </c>
      <c r="F76" s="106">
        <f t="shared" si="7"/>
        <v>3916</v>
      </c>
      <c r="G76" s="106">
        <f t="shared" si="8"/>
        <v>8110</v>
      </c>
      <c r="H76" s="106">
        <f t="shared" si="9"/>
        <v>4194</v>
      </c>
      <c r="I76" s="106">
        <f t="shared" si="9"/>
        <v>3916</v>
      </c>
      <c r="J76" s="106">
        <v>1451</v>
      </c>
      <c r="K76" s="106">
        <v>1291</v>
      </c>
      <c r="L76" s="106">
        <v>1430</v>
      </c>
      <c r="M76" s="106">
        <v>1383</v>
      </c>
      <c r="N76" s="106">
        <v>1313</v>
      </c>
      <c r="O76" s="106">
        <v>1242</v>
      </c>
      <c r="P76" s="32" t="s">
        <v>12</v>
      </c>
      <c r="Q76" s="32" t="s">
        <v>12</v>
      </c>
      <c r="R76" s="32" t="s">
        <v>12</v>
      </c>
      <c r="S76" s="32" t="s">
        <v>12</v>
      </c>
      <c r="T76" s="32" t="s">
        <v>12</v>
      </c>
      <c r="U76" s="32" t="s">
        <v>12</v>
      </c>
      <c r="V76" s="32" t="s">
        <v>12</v>
      </c>
      <c r="W76" s="32" t="s">
        <v>12</v>
      </c>
      <c r="X76" s="32" t="s">
        <v>12</v>
      </c>
      <c r="Y76" s="32" t="s">
        <v>12</v>
      </c>
      <c r="Z76" s="32" t="s">
        <v>12</v>
      </c>
      <c r="AA76" s="32" t="s">
        <v>12</v>
      </c>
      <c r="AB76" s="32" t="s">
        <v>12</v>
      </c>
      <c r="AC76" s="32" t="s">
        <v>12</v>
      </c>
      <c r="AD76" s="32" t="s">
        <v>12</v>
      </c>
    </row>
    <row r="77" spans="1:30" ht="17.25" customHeight="1">
      <c r="A77" s="197"/>
      <c r="B77" s="514" t="s">
        <v>186</v>
      </c>
      <c r="C77" s="515"/>
      <c r="D77" s="111">
        <f t="shared" si="6"/>
        <v>7177</v>
      </c>
      <c r="E77" s="111">
        <f t="shared" si="7"/>
        <v>3639</v>
      </c>
      <c r="F77" s="111">
        <f t="shared" si="7"/>
        <v>3538</v>
      </c>
      <c r="G77" s="111">
        <f t="shared" si="8"/>
        <v>7177</v>
      </c>
      <c r="H77" s="111">
        <f t="shared" si="9"/>
        <v>3639</v>
      </c>
      <c r="I77" s="111">
        <f t="shared" si="9"/>
        <v>3538</v>
      </c>
      <c r="J77" s="110">
        <v>1255</v>
      </c>
      <c r="K77" s="110">
        <v>1165</v>
      </c>
      <c r="L77" s="110">
        <v>1254</v>
      </c>
      <c r="M77" s="110">
        <v>1248</v>
      </c>
      <c r="N77" s="110">
        <v>1130</v>
      </c>
      <c r="O77" s="110">
        <v>1125</v>
      </c>
      <c r="P77" s="34" t="s">
        <v>12</v>
      </c>
      <c r="Q77" s="34" t="s">
        <v>12</v>
      </c>
      <c r="R77" s="34" t="s">
        <v>12</v>
      </c>
      <c r="S77" s="34" t="s">
        <v>12</v>
      </c>
      <c r="T77" s="34" t="s">
        <v>12</v>
      </c>
      <c r="U77" s="198" t="s">
        <v>12</v>
      </c>
      <c r="V77" s="198" t="s">
        <v>12</v>
      </c>
      <c r="W77" s="198" t="s">
        <v>12</v>
      </c>
      <c r="X77" s="198" t="s">
        <v>12</v>
      </c>
      <c r="Y77" s="198" t="s">
        <v>12</v>
      </c>
      <c r="Z77" s="198" t="s">
        <v>12</v>
      </c>
      <c r="AA77" s="198" t="s">
        <v>12</v>
      </c>
      <c r="AB77" s="198" t="s">
        <v>12</v>
      </c>
      <c r="AC77" s="198" t="s">
        <v>12</v>
      </c>
      <c r="AD77" s="198" t="s">
        <v>12</v>
      </c>
    </row>
    <row r="78" spans="1:30" ht="17.25" customHeight="1">
      <c r="A78" s="197"/>
      <c r="B78" s="514" t="s">
        <v>54</v>
      </c>
      <c r="C78" s="515"/>
      <c r="D78" s="111">
        <f t="shared" si="6"/>
        <v>236</v>
      </c>
      <c r="E78" s="111">
        <f t="shared" si="7"/>
        <v>104</v>
      </c>
      <c r="F78" s="111">
        <f t="shared" si="7"/>
        <v>132</v>
      </c>
      <c r="G78" s="111">
        <f t="shared" si="8"/>
        <v>236</v>
      </c>
      <c r="H78" s="111">
        <f t="shared" si="9"/>
        <v>104</v>
      </c>
      <c r="I78" s="111">
        <f t="shared" si="9"/>
        <v>132</v>
      </c>
      <c r="J78" s="110">
        <v>33</v>
      </c>
      <c r="K78" s="110">
        <v>47</v>
      </c>
      <c r="L78" s="110">
        <v>24</v>
      </c>
      <c r="M78" s="110">
        <v>43</v>
      </c>
      <c r="N78" s="110">
        <v>47</v>
      </c>
      <c r="O78" s="110">
        <v>42</v>
      </c>
      <c r="P78" s="34" t="s">
        <v>12</v>
      </c>
      <c r="Q78" s="34" t="s">
        <v>12</v>
      </c>
      <c r="R78" s="34" t="s">
        <v>12</v>
      </c>
      <c r="S78" s="34" t="s">
        <v>12</v>
      </c>
      <c r="T78" s="34" t="s">
        <v>12</v>
      </c>
      <c r="U78" s="198" t="s">
        <v>12</v>
      </c>
      <c r="V78" s="198" t="s">
        <v>12</v>
      </c>
      <c r="W78" s="198" t="s">
        <v>12</v>
      </c>
      <c r="X78" s="198" t="s">
        <v>12</v>
      </c>
      <c r="Y78" s="198" t="s">
        <v>12</v>
      </c>
      <c r="Z78" s="198" t="s">
        <v>12</v>
      </c>
      <c r="AA78" s="198" t="s">
        <v>12</v>
      </c>
      <c r="AB78" s="198" t="s">
        <v>12</v>
      </c>
      <c r="AC78" s="198" t="s">
        <v>12</v>
      </c>
      <c r="AD78" s="198" t="s">
        <v>12</v>
      </c>
    </row>
    <row r="79" spans="1:30" ht="17.25" customHeight="1">
      <c r="A79" s="197"/>
      <c r="B79" s="514" t="s">
        <v>185</v>
      </c>
      <c r="C79" s="515"/>
      <c r="D79" s="111">
        <f t="shared" si="6"/>
        <v>673</v>
      </c>
      <c r="E79" s="111">
        <f t="shared" si="7"/>
        <v>427</v>
      </c>
      <c r="F79" s="111">
        <f t="shared" si="7"/>
        <v>246</v>
      </c>
      <c r="G79" s="111">
        <f t="shared" si="8"/>
        <v>673</v>
      </c>
      <c r="H79" s="111">
        <f t="shared" si="9"/>
        <v>427</v>
      </c>
      <c r="I79" s="111">
        <f t="shared" si="9"/>
        <v>246</v>
      </c>
      <c r="J79" s="110">
        <v>156</v>
      </c>
      <c r="K79" s="110">
        <v>79</v>
      </c>
      <c r="L79" s="110">
        <v>144</v>
      </c>
      <c r="M79" s="110">
        <v>92</v>
      </c>
      <c r="N79" s="110">
        <v>127</v>
      </c>
      <c r="O79" s="110">
        <v>75</v>
      </c>
      <c r="P79" s="34" t="s">
        <v>12</v>
      </c>
      <c r="Q79" s="34" t="s">
        <v>12</v>
      </c>
      <c r="R79" s="34" t="s">
        <v>12</v>
      </c>
      <c r="S79" s="34" t="s">
        <v>12</v>
      </c>
      <c r="T79" s="34" t="s">
        <v>12</v>
      </c>
      <c r="U79" s="198" t="s">
        <v>12</v>
      </c>
      <c r="V79" s="198" t="s">
        <v>12</v>
      </c>
      <c r="W79" s="198" t="s">
        <v>12</v>
      </c>
      <c r="X79" s="198" t="s">
        <v>12</v>
      </c>
      <c r="Y79" s="198" t="s">
        <v>12</v>
      </c>
      <c r="Z79" s="198" t="s">
        <v>12</v>
      </c>
      <c r="AA79" s="198" t="s">
        <v>12</v>
      </c>
      <c r="AB79" s="198" t="s">
        <v>12</v>
      </c>
      <c r="AC79" s="198" t="s">
        <v>12</v>
      </c>
      <c r="AD79" s="198" t="s">
        <v>12</v>
      </c>
    </row>
    <row r="80" spans="1:30" ht="17.25" customHeight="1">
      <c r="A80" s="199"/>
      <c r="B80" s="516" t="s">
        <v>180</v>
      </c>
      <c r="C80" s="517"/>
      <c r="D80" s="103">
        <f t="shared" si="6"/>
        <v>24</v>
      </c>
      <c r="E80" s="103">
        <f t="shared" si="7"/>
        <v>24</v>
      </c>
      <c r="F80" s="104" t="s">
        <v>23</v>
      </c>
      <c r="G80" s="103">
        <f t="shared" si="8"/>
        <v>24</v>
      </c>
      <c r="H80" s="103">
        <f t="shared" si="9"/>
        <v>24</v>
      </c>
      <c r="I80" s="104" t="s">
        <v>23</v>
      </c>
      <c r="J80" s="103">
        <v>7</v>
      </c>
      <c r="K80" s="104" t="s">
        <v>23</v>
      </c>
      <c r="L80" s="103">
        <v>8</v>
      </c>
      <c r="M80" s="104" t="s">
        <v>23</v>
      </c>
      <c r="N80" s="103">
        <v>9</v>
      </c>
      <c r="O80" s="104" t="s">
        <v>23</v>
      </c>
      <c r="P80" s="104" t="s">
        <v>12</v>
      </c>
      <c r="Q80" s="104" t="s">
        <v>12</v>
      </c>
      <c r="R80" s="104" t="s">
        <v>12</v>
      </c>
      <c r="S80" s="104" t="s">
        <v>12</v>
      </c>
      <c r="T80" s="104" t="s">
        <v>12</v>
      </c>
      <c r="U80" s="200" t="s">
        <v>12</v>
      </c>
      <c r="V80" s="200" t="s">
        <v>12</v>
      </c>
      <c r="W80" s="200" t="s">
        <v>12</v>
      </c>
      <c r="X80" s="200" t="s">
        <v>12</v>
      </c>
      <c r="Y80" s="200" t="s">
        <v>12</v>
      </c>
      <c r="Z80" s="200" t="s">
        <v>12</v>
      </c>
      <c r="AA80" s="200" t="s">
        <v>12</v>
      </c>
      <c r="AB80" s="200" t="s">
        <v>12</v>
      </c>
      <c r="AC80" s="200" t="s">
        <v>12</v>
      </c>
      <c r="AD80" s="200" t="s">
        <v>12</v>
      </c>
    </row>
    <row r="81" spans="1:30" ht="17.25" customHeight="1">
      <c r="A81" s="41" t="s">
        <v>32</v>
      </c>
      <c r="B81" s="41"/>
      <c r="C81" s="4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</sheetData>
  <sheetProtection/>
  <mergeCells count="49">
    <mergeCell ref="F7:F8"/>
    <mergeCell ref="G7:I7"/>
    <mergeCell ref="R7:T7"/>
    <mergeCell ref="U7:V7"/>
    <mergeCell ref="A3:AD3"/>
    <mergeCell ref="A4:AD4"/>
    <mergeCell ref="A6:C8"/>
    <mergeCell ref="D6:F6"/>
    <mergeCell ref="G6:Q6"/>
    <mergeCell ref="R6:AD6"/>
    <mergeCell ref="D7:D8"/>
    <mergeCell ref="E7:E8"/>
    <mergeCell ref="W7:X7"/>
    <mergeCell ref="Y7:Z7"/>
    <mergeCell ref="AA7:AB7"/>
    <mergeCell ref="AC7:AD7"/>
    <mergeCell ref="A9:C9"/>
    <mergeCell ref="A10:C10"/>
    <mergeCell ref="J7:K7"/>
    <mergeCell ref="L7:M7"/>
    <mergeCell ref="N7:O7"/>
    <mergeCell ref="P7:Q7"/>
    <mergeCell ref="B24:C24"/>
    <mergeCell ref="A11:C11"/>
    <mergeCell ref="A12:C12"/>
    <mergeCell ref="A13:C13"/>
    <mergeCell ref="A15:C15"/>
    <mergeCell ref="A17:C17"/>
    <mergeCell ref="B18:C18"/>
    <mergeCell ref="B27:C27"/>
    <mergeCell ref="B30:C30"/>
    <mergeCell ref="B36:C36"/>
    <mergeCell ref="B46:C46"/>
    <mergeCell ref="B53:C53"/>
    <mergeCell ref="B19:C19"/>
    <mergeCell ref="B20:C20"/>
    <mergeCell ref="B21:C21"/>
    <mergeCell ref="B22:C22"/>
    <mergeCell ref="B23:C23"/>
    <mergeCell ref="B79:C79"/>
    <mergeCell ref="B80:C80"/>
    <mergeCell ref="AC9:AD9"/>
    <mergeCell ref="B59:C59"/>
    <mergeCell ref="B67:C67"/>
    <mergeCell ref="B73:C73"/>
    <mergeCell ref="A76:C76"/>
    <mergeCell ref="B77:C77"/>
    <mergeCell ref="B78:C78"/>
    <mergeCell ref="B25:C25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V1">
      <selection activeCell="AD1" sqref="AD1"/>
    </sheetView>
  </sheetViews>
  <sheetFormatPr defaultColWidth="8.09765625" defaultRowHeight="22.5" customHeight="1"/>
  <cols>
    <col min="1" max="1" width="10.59765625" style="0" customWidth="1"/>
    <col min="2" max="18" width="8.09765625" style="0" customWidth="1"/>
    <col min="19" max="19" width="3.09765625" style="0" customWidth="1"/>
    <col min="20" max="20" width="13.69921875" style="0" customWidth="1"/>
  </cols>
  <sheetData>
    <row r="1" spans="1:30" ht="22.5" customHeight="1">
      <c r="A1" s="39" t="s">
        <v>307</v>
      </c>
      <c r="AD1" s="102" t="s">
        <v>378</v>
      </c>
    </row>
    <row r="3" spans="1:30" ht="22.5" customHeight="1">
      <c r="A3" s="383" t="s">
        <v>308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S3" s="383" t="s">
        <v>346</v>
      </c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</row>
    <row r="4" spans="1:30" ht="22.5" customHeight="1">
      <c r="A4" s="384" t="s">
        <v>309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S4" s="384" t="s">
        <v>347</v>
      </c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</row>
    <row r="5" spans="1:30" ht="22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01" t="s">
        <v>310</v>
      </c>
      <c r="S5" s="29"/>
      <c r="U5" s="29"/>
      <c r="V5" s="29"/>
      <c r="W5" s="29"/>
      <c r="X5" s="29"/>
      <c r="Y5" s="29"/>
      <c r="Z5" s="29"/>
      <c r="AA5" s="29"/>
      <c r="AB5" s="29"/>
      <c r="AC5" s="1"/>
      <c r="AD5" s="49" t="s">
        <v>310</v>
      </c>
    </row>
    <row r="6" spans="1:30" ht="22.5" customHeight="1">
      <c r="A6" s="405" t="s">
        <v>311</v>
      </c>
      <c r="B6" s="400" t="s">
        <v>312</v>
      </c>
      <c r="C6" s="401"/>
      <c r="D6" s="402"/>
      <c r="E6" s="400" t="s">
        <v>313</v>
      </c>
      <c r="F6" s="401"/>
      <c r="G6" s="402"/>
      <c r="H6" s="400" t="s">
        <v>314</v>
      </c>
      <c r="I6" s="401"/>
      <c r="J6" s="401"/>
      <c r="K6" s="401"/>
      <c r="S6" s="529" t="s">
        <v>381</v>
      </c>
      <c r="T6" s="530"/>
      <c r="U6" s="401" t="s">
        <v>312</v>
      </c>
      <c r="V6" s="401"/>
      <c r="W6" s="402"/>
      <c r="X6" s="400" t="s">
        <v>313</v>
      </c>
      <c r="Y6" s="401"/>
      <c r="Z6" s="402"/>
      <c r="AA6" s="400" t="s">
        <v>348</v>
      </c>
      <c r="AB6" s="401"/>
      <c r="AC6" s="401"/>
      <c r="AD6" s="401"/>
    </row>
    <row r="7" spans="1:30" ht="22.5" customHeight="1">
      <c r="A7" s="399"/>
      <c r="B7" s="81" t="s">
        <v>2</v>
      </c>
      <c r="C7" s="81" t="s">
        <v>3</v>
      </c>
      <c r="D7" s="81" t="s">
        <v>4</v>
      </c>
      <c r="E7" s="81" t="s">
        <v>2</v>
      </c>
      <c r="F7" s="81" t="s">
        <v>3</v>
      </c>
      <c r="G7" s="81" t="s">
        <v>4</v>
      </c>
      <c r="H7" s="81" t="s">
        <v>2</v>
      </c>
      <c r="I7" s="81" t="s">
        <v>315</v>
      </c>
      <c r="J7" s="81" t="s">
        <v>316</v>
      </c>
      <c r="K7" s="80" t="s">
        <v>317</v>
      </c>
      <c r="S7" s="531"/>
      <c r="T7" s="532"/>
      <c r="U7" s="81" t="s">
        <v>2</v>
      </c>
      <c r="V7" s="81" t="s">
        <v>3</v>
      </c>
      <c r="W7" s="81" t="s">
        <v>4</v>
      </c>
      <c r="X7" s="81" t="s">
        <v>2</v>
      </c>
      <c r="Y7" s="81" t="s">
        <v>3</v>
      </c>
      <c r="Z7" s="81" t="s">
        <v>4</v>
      </c>
      <c r="AA7" s="81" t="s">
        <v>2</v>
      </c>
      <c r="AB7" s="81" t="s">
        <v>315</v>
      </c>
      <c r="AC7" s="81" t="s">
        <v>316</v>
      </c>
      <c r="AD7" s="80" t="s">
        <v>317</v>
      </c>
    </row>
    <row r="8" spans="1:30" ht="22.5" customHeight="1">
      <c r="A8" s="195" t="s">
        <v>61</v>
      </c>
      <c r="B8" s="209">
        <f>SUM(C8:D8)</f>
        <v>42</v>
      </c>
      <c r="C8" s="123">
        <v>29</v>
      </c>
      <c r="D8" s="123">
        <v>13</v>
      </c>
      <c r="E8" s="209">
        <f>SUM(F8:G8)</f>
        <v>32</v>
      </c>
      <c r="F8" s="123">
        <v>3</v>
      </c>
      <c r="G8" s="123">
        <v>29</v>
      </c>
      <c r="H8" s="123">
        <f>SUM(I8:K8)</f>
        <v>15</v>
      </c>
      <c r="I8" s="1">
        <v>2</v>
      </c>
      <c r="J8" s="1">
        <v>1</v>
      </c>
      <c r="K8" s="1">
        <v>12</v>
      </c>
      <c r="S8" s="522" t="s">
        <v>380</v>
      </c>
      <c r="T8" s="523"/>
      <c r="U8" s="218">
        <f>SUM(V8:W8)</f>
        <v>608</v>
      </c>
      <c r="V8" s="219">
        <v>246</v>
      </c>
      <c r="W8" s="219">
        <v>362</v>
      </c>
      <c r="X8" s="218">
        <f>SUM(Y8:Z8)</f>
        <v>162</v>
      </c>
      <c r="Y8" s="219">
        <v>39</v>
      </c>
      <c r="Z8" s="219">
        <v>123</v>
      </c>
      <c r="AA8" s="220">
        <f>SUM(AB8:AD8)</f>
        <v>250</v>
      </c>
      <c r="AB8" s="219">
        <v>94</v>
      </c>
      <c r="AC8" s="219">
        <v>71</v>
      </c>
      <c r="AD8" s="219">
        <v>85</v>
      </c>
    </row>
    <row r="9" spans="1:30" ht="22.5" customHeight="1">
      <c r="A9" s="139" t="s">
        <v>60</v>
      </c>
      <c r="B9" s="210">
        <f>SUM(C9:D9)</f>
        <v>41</v>
      </c>
      <c r="C9" s="123">
        <v>27</v>
      </c>
      <c r="D9" s="123">
        <v>14</v>
      </c>
      <c r="E9" s="210">
        <f>SUM(F9:G9)</f>
        <v>31</v>
      </c>
      <c r="F9" s="123">
        <v>3</v>
      </c>
      <c r="G9" s="123">
        <v>28</v>
      </c>
      <c r="H9" s="123">
        <f>SUM(I9:K9)</f>
        <v>15</v>
      </c>
      <c r="I9" s="1">
        <v>1</v>
      </c>
      <c r="J9" s="1">
        <v>4</v>
      </c>
      <c r="K9" s="1">
        <v>10</v>
      </c>
      <c r="S9" s="462" t="s">
        <v>333</v>
      </c>
      <c r="T9" s="524"/>
      <c r="U9" s="221">
        <f>SUM(V9:W9)</f>
        <v>597</v>
      </c>
      <c r="V9" s="219">
        <v>238</v>
      </c>
      <c r="W9" s="219">
        <v>359</v>
      </c>
      <c r="X9" s="221">
        <f>SUM(Y9:Z9)</f>
        <v>161</v>
      </c>
      <c r="Y9" s="219">
        <v>41</v>
      </c>
      <c r="Z9" s="219">
        <v>120</v>
      </c>
      <c r="AA9" s="220">
        <f>SUM(AB9:AD9)</f>
        <v>253</v>
      </c>
      <c r="AB9" s="219">
        <v>98</v>
      </c>
      <c r="AC9" s="219">
        <v>73</v>
      </c>
      <c r="AD9" s="219">
        <v>82</v>
      </c>
    </row>
    <row r="10" spans="1:30" ht="22.5" customHeight="1">
      <c r="A10" s="139" t="s">
        <v>59</v>
      </c>
      <c r="B10" s="210">
        <f>SUM(C10:D10)</f>
        <v>38</v>
      </c>
      <c r="C10" s="123">
        <v>20</v>
      </c>
      <c r="D10" s="123">
        <v>18</v>
      </c>
      <c r="E10" s="210">
        <f>SUM(F10:G10)</f>
        <v>31</v>
      </c>
      <c r="F10" s="123">
        <v>3</v>
      </c>
      <c r="G10" s="123">
        <v>28</v>
      </c>
      <c r="H10" s="123">
        <f>SUM(I10:K10)</f>
        <v>15</v>
      </c>
      <c r="I10" s="1">
        <v>3</v>
      </c>
      <c r="J10" s="1">
        <v>2</v>
      </c>
      <c r="K10" s="1">
        <v>10</v>
      </c>
      <c r="S10" s="462" t="s">
        <v>334</v>
      </c>
      <c r="T10" s="524"/>
      <c r="U10" s="221">
        <f>SUM(V10:W10)</f>
        <v>603</v>
      </c>
      <c r="V10" s="219">
        <v>246</v>
      </c>
      <c r="W10" s="219">
        <v>357</v>
      </c>
      <c r="X10" s="221">
        <f>SUM(Y10:Z10)</f>
        <v>161</v>
      </c>
      <c r="Y10" s="219">
        <v>41</v>
      </c>
      <c r="Z10" s="219">
        <v>120</v>
      </c>
      <c r="AA10" s="220">
        <f>SUM(AB10:AD10)</f>
        <v>250</v>
      </c>
      <c r="AB10" s="219">
        <v>94</v>
      </c>
      <c r="AC10" s="219">
        <v>76</v>
      </c>
      <c r="AD10" s="219">
        <v>80</v>
      </c>
    </row>
    <row r="11" spans="1:30" ht="22.5" customHeight="1">
      <c r="A11" s="139" t="s">
        <v>58</v>
      </c>
      <c r="B11" s="210">
        <f>SUM(C11:D11)</f>
        <v>39</v>
      </c>
      <c r="C11" s="123">
        <v>23</v>
      </c>
      <c r="D11" s="123">
        <v>16</v>
      </c>
      <c r="E11" s="210">
        <f>SUM(F11:G11)</f>
        <v>31</v>
      </c>
      <c r="F11" s="123">
        <v>4</v>
      </c>
      <c r="G11" s="123">
        <v>27</v>
      </c>
      <c r="H11" s="123">
        <f>SUM(I11:K11)</f>
        <v>15</v>
      </c>
      <c r="I11" s="1">
        <v>2</v>
      </c>
      <c r="J11" s="1">
        <v>2</v>
      </c>
      <c r="K11" s="1">
        <v>11</v>
      </c>
      <c r="S11" s="462" t="s">
        <v>335</v>
      </c>
      <c r="T11" s="524"/>
      <c r="U11" s="221">
        <f>SUM(V11:W11)</f>
        <v>586</v>
      </c>
      <c r="V11" s="221">
        <v>239</v>
      </c>
      <c r="W11" s="221">
        <v>347</v>
      </c>
      <c r="X11" s="221">
        <f>SUM(Y11:Z11)</f>
        <v>161</v>
      </c>
      <c r="Y11" s="221">
        <v>41</v>
      </c>
      <c r="Z11" s="221">
        <v>120</v>
      </c>
      <c r="AA11" s="220">
        <f>SUM(AB11:AD11)</f>
        <v>237</v>
      </c>
      <c r="AB11" s="221">
        <v>96</v>
      </c>
      <c r="AC11" s="221">
        <v>68</v>
      </c>
      <c r="AD11" s="221">
        <v>73</v>
      </c>
    </row>
    <row r="12" spans="1:30" ht="22.5" customHeight="1">
      <c r="A12" s="204" t="s">
        <v>57</v>
      </c>
      <c r="B12" s="205">
        <f>SUM(C12:D12)</f>
        <v>42</v>
      </c>
      <c r="C12" s="206">
        <v>26</v>
      </c>
      <c r="D12" s="206">
        <v>16</v>
      </c>
      <c r="E12" s="205">
        <f>SUM(F12:G12)</f>
        <v>32</v>
      </c>
      <c r="F12" s="206">
        <v>4</v>
      </c>
      <c r="G12" s="206">
        <v>28</v>
      </c>
      <c r="H12" s="205">
        <f>SUM(I12:K12)</f>
        <v>17</v>
      </c>
      <c r="I12" s="206">
        <v>3</v>
      </c>
      <c r="J12" s="206">
        <v>2</v>
      </c>
      <c r="K12" s="206">
        <v>12</v>
      </c>
      <c r="S12" s="525" t="s">
        <v>336</v>
      </c>
      <c r="T12" s="526"/>
      <c r="U12" s="206">
        <f>SUM(V12:W12)</f>
        <v>565</v>
      </c>
      <c r="V12" s="206">
        <v>228</v>
      </c>
      <c r="W12" s="206">
        <v>337</v>
      </c>
      <c r="X12" s="206">
        <f>SUM(Y12:Z12)</f>
        <v>160</v>
      </c>
      <c r="Y12" s="206">
        <v>40</v>
      </c>
      <c r="Z12" s="206">
        <v>120</v>
      </c>
      <c r="AA12" s="206">
        <f>SUM(AB12:AD12)</f>
        <v>240</v>
      </c>
      <c r="AB12" s="206">
        <v>97</v>
      </c>
      <c r="AC12" s="206">
        <v>66</v>
      </c>
      <c r="AD12" s="206">
        <v>77</v>
      </c>
    </row>
    <row r="13" spans="1:29" ht="22.5" customHeight="1">
      <c r="A13" s="1" t="s">
        <v>318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S13" s="1" t="s">
        <v>318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2.5" customHeight="1">
      <c r="A14" s="1" t="s">
        <v>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S14" s="1" t="s">
        <v>32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6" spans="1:16" ht="22.5" customHeight="1">
      <c r="A16" s="383" t="s">
        <v>319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</row>
    <row r="17" spans="1:16" ht="22.5" customHeight="1">
      <c r="A17" s="384" t="s">
        <v>320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</row>
    <row r="18" spans="1:29" ht="22.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7" t="s">
        <v>222</v>
      </c>
      <c r="S18" s="383" t="s">
        <v>349</v>
      </c>
      <c r="T18" s="383"/>
      <c r="U18" s="383"/>
      <c r="V18" s="383"/>
      <c r="W18" s="383"/>
      <c r="X18" s="383"/>
      <c r="Y18" s="383"/>
      <c r="Z18" s="383"/>
      <c r="AA18" s="383"/>
      <c r="AB18" s="383"/>
      <c r="AC18" s="383"/>
    </row>
    <row r="19" spans="1:29" ht="22.5" customHeight="1">
      <c r="A19" s="405" t="s">
        <v>311</v>
      </c>
      <c r="B19" s="403" t="s">
        <v>321</v>
      </c>
      <c r="C19" s="404"/>
      <c r="D19" s="405"/>
      <c r="E19" s="403" t="s">
        <v>322</v>
      </c>
      <c r="F19" s="405"/>
      <c r="G19" s="403" t="s">
        <v>323</v>
      </c>
      <c r="H19" s="405"/>
      <c r="I19" s="400" t="s">
        <v>324</v>
      </c>
      <c r="J19" s="401"/>
      <c r="K19" s="401"/>
      <c r="L19" s="401"/>
      <c r="M19" s="401"/>
      <c r="N19" s="401"/>
      <c r="O19" s="401"/>
      <c r="P19" s="401"/>
      <c r="S19" s="384" t="s">
        <v>350</v>
      </c>
      <c r="T19" s="384"/>
      <c r="U19" s="384"/>
      <c r="V19" s="384"/>
      <c r="W19" s="384"/>
      <c r="X19" s="384"/>
      <c r="Y19" s="384"/>
      <c r="Z19" s="384"/>
      <c r="AA19" s="384"/>
      <c r="AB19" s="384"/>
      <c r="AC19" s="384"/>
    </row>
    <row r="20" spans="1:29" ht="22.5" customHeight="1" thickBot="1">
      <c r="A20" s="370"/>
      <c r="B20" s="534"/>
      <c r="C20" s="533"/>
      <c r="D20" s="372"/>
      <c r="E20" s="534"/>
      <c r="F20" s="372"/>
      <c r="G20" s="534"/>
      <c r="H20" s="372"/>
      <c r="I20" s="408" t="s">
        <v>2</v>
      </c>
      <c r="J20" s="410"/>
      <c r="K20" s="408" t="s">
        <v>325</v>
      </c>
      <c r="L20" s="410"/>
      <c r="M20" s="408" t="s">
        <v>326</v>
      </c>
      <c r="N20" s="410"/>
      <c r="O20" s="408" t="s">
        <v>327</v>
      </c>
      <c r="P20" s="409"/>
      <c r="S20" s="1"/>
      <c r="U20" s="1"/>
      <c r="V20" s="1"/>
      <c r="W20" s="1"/>
      <c r="X20" s="1"/>
      <c r="Y20" s="1"/>
      <c r="Z20" s="1"/>
      <c r="AA20" s="1"/>
      <c r="AB20" s="1"/>
      <c r="AC20" s="53" t="s">
        <v>351</v>
      </c>
    </row>
    <row r="21" spans="1:29" ht="22.5" customHeight="1">
      <c r="A21" s="372"/>
      <c r="B21" s="81" t="s">
        <v>2</v>
      </c>
      <c r="C21" s="81" t="s">
        <v>3</v>
      </c>
      <c r="D21" s="81" t="s">
        <v>4</v>
      </c>
      <c r="E21" s="81" t="s">
        <v>3</v>
      </c>
      <c r="F21" s="81" t="s">
        <v>4</v>
      </c>
      <c r="G21" s="81" t="s">
        <v>3</v>
      </c>
      <c r="H21" s="81" t="s">
        <v>4</v>
      </c>
      <c r="I21" s="81" t="s">
        <v>3</v>
      </c>
      <c r="J21" s="81" t="s">
        <v>4</v>
      </c>
      <c r="K21" s="81" t="s">
        <v>3</v>
      </c>
      <c r="L21" s="81" t="s">
        <v>4</v>
      </c>
      <c r="M21" s="81" t="s">
        <v>3</v>
      </c>
      <c r="N21" s="81" t="s">
        <v>4</v>
      </c>
      <c r="O21" s="81" t="s">
        <v>3</v>
      </c>
      <c r="P21" s="80" t="s">
        <v>4</v>
      </c>
      <c r="S21" s="529" t="s">
        <v>379</v>
      </c>
      <c r="T21" s="530"/>
      <c r="U21" s="401" t="s">
        <v>352</v>
      </c>
      <c r="V21" s="401"/>
      <c r="W21" s="402"/>
      <c r="X21" s="400" t="s">
        <v>353</v>
      </c>
      <c r="Y21" s="402"/>
      <c r="Z21" s="400" t="s">
        <v>354</v>
      </c>
      <c r="AA21" s="402"/>
      <c r="AB21" s="400" t="s">
        <v>355</v>
      </c>
      <c r="AC21" s="401"/>
    </row>
    <row r="22" spans="1:29" ht="22.5" customHeight="1">
      <c r="A22" s="195" t="s">
        <v>61</v>
      </c>
      <c r="B22" s="202">
        <f>SUM(C22:D22)</f>
        <v>52</v>
      </c>
      <c r="C22" s="202">
        <f aca="true" t="shared" si="0" ref="C22:D26">SUM(E22,G22,I22)</f>
        <v>42</v>
      </c>
      <c r="D22" s="202">
        <f t="shared" si="0"/>
        <v>10</v>
      </c>
      <c r="E22" s="203">
        <v>3</v>
      </c>
      <c r="F22" s="203">
        <v>2</v>
      </c>
      <c r="G22" s="203">
        <v>1</v>
      </c>
      <c r="H22" s="208" t="s">
        <v>12</v>
      </c>
      <c r="I22" s="209">
        <f aca="true" t="shared" si="1" ref="I22:J26">SUM(K22,M22,O22)</f>
        <v>38</v>
      </c>
      <c r="J22" s="209">
        <f t="shared" si="1"/>
        <v>8</v>
      </c>
      <c r="K22" s="1">
        <v>8</v>
      </c>
      <c r="L22" s="1">
        <v>1</v>
      </c>
      <c r="M22" s="1">
        <v>30</v>
      </c>
      <c r="N22" s="1">
        <v>7</v>
      </c>
      <c r="O22" s="49" t="s">
        <v>12</v>
      </c>
      <c r="P22" s="49" t="s">
        <v>12</v>
      </c>
      <c r="S22" s="531"/>
      <c r="T22" s="532"/>
      <c r="U22" s="81" t="s">
        <v>2</v>
      </c>
      <c r="V22" s="81" t="s">
        <v>3</v>
      </c>
      <c r="W22" s="81" t="s">
        <v>4</v>
      </c>
      <c r="X22" s="81" t="s">
        <v>3</v>
      </c>
      <c r="Y22" s="81" t="s">
        <v>4</v>
      </c>
      <c r="Z22" s="81" t="s">
        <v>3</v>
      </c>
      <c r="AA22" s="81" t="s">
        <v>4</v>
      </c>
      <c r="AB22" s="81" t="s">
        <v>3</v>
      </c>
      <c r="AC22" s="80" t="s">
        <v>4</v>
      </c>
    </row>
    <row r="23" spans="1:29" ht="22.5" customHeight="1">
      <c r="A23" s="139" t="s">
        <v>60</v>
      </c>
      <c r="B23" s="210">
        <f>SUM(C23:D23)</f>
        <v>46</v>
      </c>
      <c r="C23" s="210">
        <f t="shared" si="0"/>
        <v>35</v>
      </c>
      <c r="D23" s="210">
        <f t="shared" si="0"/>
        <v>11</v>
      </c>
      <c r="E23" s="211">
        <v>1</v>
      </c>
      <c r="F23" s="212" t="s">
        <v>12</v>
      </c>
      <c r="G23" s="211">
        <v>4</v>
      </c>
      <c r="H23" s="212">
        <v>3</v>
      </c>
      <c r="I23" s="210">
        <f t="shared" si="1"/>
        <v>30</v>
      </c>
      <c r="J23" s="210">
        <f t="shared" si="1"/>
        <v>8</v>
      </c>
      <c r="K23" s="29">
        <v>6</v>
      </c>
      <c r="L23" s="29">
        <v>1</v>
      </c>
      <c r="M23" s="29">
        <v>24</v>
      </c>
      <c r="N23" s="29">
        <v>7</v>
      </c>
      <c r="O23" s="49" t="s">
        <v>12</v>
      </c>
      <c r="P23" s="49" t="s">
        <v>12</v>
      </c>
      <c r="S23" s="522" t="s">
        <v>380</v>
      </c>
      <c r="T23" s="523"/>
      <c r="U23" s="99">
        <f>SUM(V23:W23)</f>
        <v>869</v>
      </c>
      <c r="V23" s="216">
        <f>SUM(X23,Z23,AB23)</f>
        <v>558</v>
      </c>
      <c r="W23" s="216">
        <f>SUM(Y23,AA23,AC23,AD22)</f>
        <v>311</v>
      </c>
      <c r="X23" s="29">
        <v>190</v>
      </c>
      <c r="Y23" s="29">
        <v>89</v>
      </c>
      <c r="Z23" s="29">
        <v>135</v>
      </c>
      <c r="AA23" s="29">
        <v>81</v>
      </c>
      <c r="AB23" s="29">
        <v>233</v>
      </c>
      <c r="AC23" s="29">
        <v>141</v>
      </c>
    </row>
    <row r="24" spans="1:29" ht="22.5" customHeight="1">
      <c r="A24" s="139" t="s">
        <v>59</v>
      </c>
      <c r="B24" s="210">
        <f>SUM(C24:D24)</f>
        <v>45</v>
      </c>
      <c r="C24" s="210">
        <f t="shared" si="0"/>
        <v>32</v>
      </c>
      <c r="D24" s="210">
        <f t="shared" si="0"/>
        <v>13</v>
      </c>
      <c r="E24" s="211">
        <v>3</v>
      </c>
      <c r="F24" s="212">
        <v>2</v>
      </c>
      <c r="G24" s="211">
        <v>2</v>
      </c>
      <c r="H24" s="213">
        <v>3</v>
      </c>
      <c r="I24" s="210">
        <f t="shared" si="1"/>
        <v>27</v>
      </c>
      <c r="J24" s="210">
        <f t="shared" si="1"/>
        <v>8</v>
      </c>
      <c r="K24" s="29">
        <v>6</v>
      </c>
      <c r="L24" s="29">
        <v>1</v>
      </c>
      <c r="M24" s="29">
        <v>21</v>
      </c>
      <c r="N24" s="29">
        <v>7</v>
      </c>
      <c r="O24" s="49" t="s">
        <v>12</v>
      </c>
      <c r="P24" s="49" t="s">
        <v>12</v>
      </c>
      <c r="S24" s="462" t="s">
        <v>333</v>
      </c>
      <c r="T24" s="524"/>
      <c r="U24" s="51">
        <f>SUM(V24:W24)</f>
        <v>829</v>
      </c>
      <c r="V24" s="55">
        <f>SUM(X24,Z24,AB24)</f>
        <v>537</v>
      </c>
      <c r="W24" s="55">
        <f>SUM(Y24,AA24,AC24,AD23)</f>
        <v>292</v>
      </c>
      <c r="X24" s="29">
        <v>175</v>
      </c>
      <c r="Y24" s="29">
        <v>95</v>
      </c>
      <c r="Z24" s="29">
        <v>142</v>
      </c>
      <c r="AA24" s="29">
        <v>74</v>
      </c>
      <c r="AB24" s="29">
        <v>220</v>
      </c>
      <c r="AC24" s="29">
        <v>123</v>
      </c>
    </row>
    <row r="25" spans="1:29" ht="22.5" customHeight="1">
      <c r="A25" s="139" t="s">
        <v>58</v>
      </c>
      <c r="B25" s="210">
        <f>SUM(C25:D25)</f>
        <v>41</v>
      </c>
      <c r="C25" s="210">
        <f t="shared" si="0"/>
        <v>27</v>
      </c>
      <c r="D25" s="210">
        <f t="shared" si="0"/>
        <v>14</v>
      </c>
      <c r="E25" s="211">
        <v>2</v>
      </c>
      <c r="F25" s="213">
        <v>2</v>
      </c>
      <c r="G25" s="211">
        <v>2</v>
      </c>
      <c r="H25" s="213">
        <v>2</v>
      </c>
      <c r="I25" s="210">
        <f t="shared" si="1"/>
        <v>23</v>
      </c>
      <c r="J25" s="210">
        <f t="shared" si="1"/>
        <v>10</v>
      </c>
      <c r="K25" s="29">
        <v>5</v>
      </c>
      <c r="L25" s="29">
        <v>3</v>
      </c>
      <c r="M25" s="29">
        <v>18</v>
      </c>
      <c r="N25" s="29">
        <v>7</v>
      </c>
      <c r="O25" s="49" t="s">
        <v>12</v>
      </c>
      <c r="P25" s="49" t="s">
        <v>12</v>
      </c>
      <c r="S25" s="462" t="s">
        <v>334</v>
      </c>
      <c r="T25" s="524"/>
      <c r="U25" s="51">
        <f>SUM(V25:W25)</f>
        <v>780</v>
      </c>
      <c r="V25" s="55">
        <f>SUM(X25,Z25,AB25)</f>
        <v>509</v>
      </c>
      <c r="W25" s="55">
        <f>SUM(Y25,AA25,AC25,AD24)</f>
        <v>271</v>
      </c>
      <c r="X25" s="29">
        <v>163</v>
      </c>
      <c r="Y25" s="29">
        <v>89</v>
      </c>
      <c r="Z25" s="29">
        <v>143</v>
      </c>
      <c r="AA25" s="29">
        <v>71</v>
      </c>
      <c r="AB25" s="29">
        <v>203</v>
      </c>
      <c r="AC25" s="29">
        <v>111</v>
      </c>
    </row>
    <row r="26" spans="1:29" ht="22.5" customHeight="1">
      <c r="A26" s="204" t="s">
        <v>57</v>
      </c>
      <c r="B26" s="205">
        <f>SUM(C26:D26)</f>
        <v>49</v>
      </c>
      <c r="C26" s="205">
        <f t="shared" si="0"/>
        <v>33</v>
      </c>
      <c r="D26" s="205">
        <f t="shared" si="0"/>
        <v>16</v>
      </c>
      <c r="E26" s="206">
        <v>2</v>
      </c>
      <c r="F26" s="214">
        <v>3</v>
      </c>
      <c r="G26" s="206">
        <v>3</v>
      </c>
      <c r="H26" s="206">
        <v>1</v>
      </c>
      <c r="I26" s="205">
        <f t="shared" si="1"/>
        <v>28</v>
      </c>
      <c r="J26" s="205">
        <f t="shared" si="1"/>
        <v>12</v>
      </c>
      <c r="K26" s="206">
        <v>6</v>
      </c>
      <c r="L26" s="206">
        <v>6</v>
      </c>
      <c r="M26" s="206">
        <v>22</v>
      </c>
      <c r="N26" s="206">
        <v>6</v>
      </c>
      <c r="O26" s="214" t="s">
        <v>12</v>
      </c>
      <c r="P26" s="214" t="s">
        <v>12</v>
      </c>
      <c r="S26" s="462" t="s">
        <v>335</v>
      </c>
      <c r="T26" s="524"/>
      <c r="U26" s="51">
        <f>SUM(V26:W26)</f>
        <v>705</v>
      </c>
      <c r="V26" s="55">
        <f>SUM(X26,Z26,AB26)</f>
        <v>468</v>
      </c>
      <c r="W26" s="55">
        <f>SUM(Y26,AA26,AC26,AD25)</f>
        <v>237</v>
      </c>
      <c r="X26" s="51">
        <v>164</v>
      </c>
      <c r="Y26" s="51">
        <v>84</v>
      </c>
      <c r="Z26" s="51">
        <v>135</v>
      </c>
      <c r="AA26" s="51">
        <v>56</v>
      </c>
      <c r="AB26" s="51">
        <v>169</v>
      </c>
      <c r="AC26" s="51">
        <v>97</v>
      </c>
    </row>
    <row r="27" spans="1:29" ht="22.5" customHeight="1">
      <c r="A27" s="1" t="s">
        <v>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S27" s="525" t="s">
        <v>336</v>
      </c>
      <c r="T27" s="526"/>
      <c r="U27" s="206">
        <f>SUM(V27:W27)</f>
        <v>724</v>
      </c>
      <c r="V27" s="205">
        <f>SUM(X27,Z27,AB27)</f>
        <v>472</v>
      </c>
      <c r="W27" s="205">
        <f>SUM(Y27,AA27,AC27,AD26)</f>
        <v>252</v>
      </c>
      <c r="X27" s="206">
        <v>164</v>
      </c>
      <c r="Y27" s="206">
        <v>82</v>
      </c>
      <c r="Z27" s="206">
        <v>124</v>
      </c>
      <c r="AA27" s="206">
        <v>66</v>
      </c>
      <c r="AB27" s="206">
        <v>184</v>
      </c>
      <c r="AC27" s="206">
        <v>104</v>
      </c>
    </row>
    <row r="28" spans="19:28" ht="22.5" customHeight="1">
      <c r="S28" s="1" t="s">
        <v>32</v>
      </c>
      <c r="T28" s="1"/>
      <c r="U28" s="1"/>
      <c r="V28" s="1"/>
      <c r="W28" s="1"/>
      <c r="X28" s="1"/>
      <c r="Y28" s="1"/>
      <c r="Z28" s="1"/>
      <c r="AA28" s="1"/>
      <c r="AB28" s="1"/>
    </row>
    <row r="29" spans="1:12" ht="22.5" customHeight="1">
      <c r="A29" s="383" t="s">
        <v>328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</row>
    <row r="30" spans="1:12" ht="22.5" customHeight="1">
      <c r="A30" s="384" t="s">
        <v>309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</row>
    <row r="31" spans="1:12" ht="22.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07" t="s">
        <v>310</v>
      </c>
    </row>
    <row r="32" spans="1:12" ht="22.5" customHeight="1">
      <c r="A32" s="405" t="s">
        <v>311</v>
      </c>
      <c r="B32" s="400" t="s">
        <v>329</v>
      </c>
      <c r="C32" s="401"/>
      <c r="D32" s="402"/>
      <c r="E32" s="400" t="s">
        <v>330</v>
      </c>
      <c r="F32" s="401"/>
      <c r="G32" s="402"/>
      <c r="H32" s="400" t="s">
        <v>331</v>
      </c>
      <c r="I32" s="401"/>
      <c r="J32" s="401"/>
      <c r="K32" s="401"/>
      <c r="L32" s="401"/>
    </row>
    <row r="33" spans="1:30" ht="22.5" customHeight="1">
      <c r="A33" s="372"/>
      <c r="B33" s="81" t="s">
        <v>2</v>
      </c>
      <c r="C33" s="81" t="s">
        <v>3</v>
      </c>
      <c r="D33" s="81" t="s">
        <v>4</v>
      </c>
      <c r="E33" s="81" t="s">
        <v>2</v>
      </c>
      <c r="F33" s="81" t="s">
        <v>3</v>
      </c>
      <c r="G33" s="81" t="s">
        <v>4</v>
      </c>
      <c r="H33" s="81" t="s">
        <v>2</v>
      </c>
      <c r="I33" s="81" t="s">
        <v>332</v>
      </c>
      <c r="J33" s="81" t="s">
        <v>315</v>
      </c>
      <c r="K33" s="81" t="s">
        <v>316</v>
      </c>
      <c r="L33" s="80" t="s">
        <v>317</v>
      </c>
      <c r="S33" s="383" t="s">
        <v>356</v>
      </c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</row>
    <row r="34" spans="1:30" ht="22.5" customHeight="1">
      <c r="A34" s="195" t="s">
        <v>61</v>
      </c>
      <c r="B34" s="227">
        <f>SUM(C34:D34)</f>
        <v>51</v>
      </c>
      <c r="C34" s="211">
        <v>23</v>
      </c>
      <c r="D34" s="211">
        <v>28</v>
      </c>
      <c r="E34" s="227">
        <f>SUM(F34:G34)</f>
        <v>25</v>
      </c>
      <c r="F34" s="211">
        <v>3</v>
      </c>
      <c r="G34" s="211">
        <v>22</v>
      </c>
      <c r="H34" s="211">
        <f>SUM(I34:L34)</f>
        <v>21</v>
      </c>
      <c r="I34" s="29">
        <v>3</v>
      </c>
      <c r="J34" s="29">
        <v>6</v>
      </c>
      <c r="K34" s="29">
        <v>4</v>
      </c>
      <c r="L34" s="29">
        <v>8</v>
      </c>
      <c r="S34" s="535" t="s">
        <v>357</v>
      </c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</row>
    <row r="35" spans="1:30" ht="22.5" customHeight="1" thickBot="1">
      <c r="A35" s="139" t="s">
        <v>333</v>
      </c>
      <c r="B35" s="228">
        <f>SUM(C35:D35)</f>
        <v>49</v>
      </c>
      <c r="C35" s="211">
        <v>24</v>
      </c>
      <c r="D35" s="211">
        <v>25</v>
      </c>
      <c r="E35" s="228">
        <f>SUM(F35:G35)</f>
        <v>25</v>
      </c>
      <c r="F35" s="211">
        <v>3</v>
      </c>
      <c r="G35" s="211">
        <v>22</v>
      </c>
      <c r="H35" s="211">
        <f>SUM(I35:L35)</f>
        <v>21</v>
      </c>
      <c r="I35" s="29">
        <v>3</v>
      </c>
      <c r="J35" s="29">
        <v>6</v>
      </c>
      <c r="K35" s="29">
        <v>4</v>
      </c>
      <c r="L35" s="29">
        <v>8</v>
      </c>
      <c r="S35" s="1"/>
      <c r="T35" s="117"/>
      <c r="U35" s="117"/>
      <c r="V35" s="117"/>
      <c r="W35" s="117"/>
      <c r="X35" s="117"/>
      <c r="Y35" s="117"/>
      <c r="Z35" s="117"/>
      <c r="AA35" s="117"/>
      <c r="AB35" s="117"/>
      <c r="AC35" s="1"/>
      <c r="AD35" s="49" t="s">
        <v>358</v>
      </c>
    </row>
    <row r="36" spans="1:30" ht="22.5" customHeight="1">
      <c r="A36" s="139" t="s">
        <v>334</v>
      </c>
      <c r="B36" s="228">
        <f>SUM(C36:D36)</f>
        <v>53</v>
      </c>
      <c r="C36" s="211">
        <v>24</v>
      </c>
      <c r="D36" s="211">
        <v>29</v>
      </c>
      <c r="E36" s="228">
        <f>SUM(F36:G36)</f>
        <v>24</v>
      </c>
      <c r="F36" s="211">
        <v>2</v>
      </c>
      <c r="G36" s="211">
        <v>22</v>
      </c>
      <c r="H36" s="211">
        <f>SUM(I36:L36)</f>
        <v>21</v>
      </c>
      <c r="I36" s="29">
        <v>4</v>
      </c>
      <c r="J36" s="29">
        <v>5</v>
      </c>
      <c r="K36" s="29">
        <v>4</v>
      </c>
      <c r="L36" s="29">
        <v>8</v>
      </c>
      <c r="S36" s="404" t="s">
        <v>359</v>
      </c>
      <c r="T36" s="405"/>
      <c r="U36" s="93"/>
      <c r="V36" s="400" t="s">
        <v>360</v>
      </c>
      <c r="W36" s="401"/>
      <c r="X36" s="401"/>
      <c r="Y36" s="401"/>
      <c r="Z36" s="401"/>
      <c r="AA36" s="401"/>
      <c r="AB36" s="401"/>
      <c r="AC36" s="401"/>
      <c r="AD36" s="401"/>
    </row>
    <row r="37" spans="1:30" ht="22.5" customHeight="1">
      <c r="A37" s="139" t="s">
        <v>335</v>
      </c>
      <c r="B37" s="228">
        <f>SUM(C37:D37)</f>
        <v>52</v>
      </c>
      <c r="C37" s="211">
        <v>24</v>
      </c>
      <c r="D37" s="211">
        <v>28</v>
      </c>
      <c r="E37" s="228">
        <f>SUM(F37:G37)</f>
        <v>24</v>
      </c>
      <c r="F37" s="211">
        <v>2</v>
      </c>
      <c r="G37" s="211">
        <v>22</v>
      </c>
      <c r="H37" s="211">
        <f>SUM(I37:L37)</f>
        <v>20</v>
      </c>
      <c r="I37" s="29">
        <v>4</v>
      </c>
      <c r="J37" s="29">
        <v>5</v>
      </c>
      <c r="K37" s="29">
        <v>4</v>
      </c>
      <c r="L37" s="29">
        <v>7</v>
      </c>
      <c r="S37" s="384"/>
      <c r="T37" s="370"/>
      <c r="U37" s="88" t="s">
        <v>361</v>
      </c>
      <c r="V37" s="408" t="s">
        <v>362</v>
      </c>
      <c r="W37" s="409"/>
      <c r="X37" s="410"/>
      <c r="Y37" s="408" t="s">
        <v>363</v>
      </c>
      <c r="Z37" s="410"/>
      <c r="AA37" s="408" t="s">
        <v>364</v>
      </c>
      <c r="AB37" s="410"/>
      <c r="AC37" s="408" t="s">
        <v>365</v>
      </c>
      <c r="AD37" s="409"/>
    </row>
    <row r="38" spans="1:30" ht="22.5" customHeight="1">
      <c r="A38" s="204" t="s">
        <v>336</v>
      </c>
      <c r="B38" s="215">
        <f>SUM(C38:D38)</f>
        <v>55</v>
      </c>
      <c r="C38" s="206">
        <v>23</v>
      </c>
      <c r="D38" s="206">
        <v>32</v>
      </c>
      <c r="E38" s="215">
        <f>SUM(F38:G38)</f>
        <v>26</v>
      </c>
      <c r="F38" s="206">
        <v>2</v>
      </c>
      <c r="G38" s="206">
        <v>24</v>
      </c>
      <c r="H38" s="215">
        <f>SUM(I38:L38)</f>
        <v>18</v>
      </c>
      <c r="I38" s="215">
        <v>3</v>
      </c>
      <c r="J38" s="206">
        <v>5</v>
      </c>
      <c r="K38" s="206">
        <v>3</v>
      </c>
      <c r="L38" s="206">
        <v>7</v>
      </c>
      <c r="S38" s="533"/>
      <c r="T38" s="372"/>
      <c r="U38" s="81"/>
      <c r="V38" s="80" t="s">
        <v>2</v>
      </c>
      <c r="W38" s="95" t="s">
        <v>366</v>
      </c>
      <c r="X38" s="81" t="s">
        <v>367</v>
      </c>
      <c r="Y38" s="79" t="s">
        <v>366</v>
      </c>
      <c r="Z38" s="81" t="s">
        <v>367</v>
      </c>
      <c r="AA38" s="81" t="s">
        <v>366</v>
      </c>
      <c r="AB38" s="81" t="s">
        <v>367</v>
      </c>
      <c r="AC38" s="81" t="s">
        <v>366</v>
      </c>
      <c r="AD38" s="80" t="s">
        <v>367</v>
      </c>
    </row>
    <row r="39" spans="1:30" ht="22.5" customHeight="1">
      <c r="A39" s="1" t="s">
        <v>337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S39" s="527" t="s">
        <v>368</v>
      </c>
      <c r="T39" s="528"/>
      <c r="U39" s="223">
        <f>SUM(U41:U45)</f>
        <v>41</v>
      </c>
      <c r="V39" s="223">
        <f aca="true" t="shared" si="2" ref="V39:AD39">SUM(V41:V45)</f>
        <v>127</v>
      </c>
      <c r="W39" s="223">
        <f t="shared" si="2"/>
        <v>124</v>
      </c>
      <c r="X39" s="223">
        <f t="shared" si="2"/>
        <v>3</v>
      </c>
      <c r="Y39" s="223">
        <f t="shared" si="2"/>
        <v>10</v>
      </c>
      <c r="Z39" s="223">
        <f t="shared" si="2"/>
        <v>1</v>
      </c>
      <c r="AA39" s="223">
        <f t="shared" si="2"/>
        <v>114</v>
      </c>
      <c r="AB39" s="223">
        <f t="shared" si="2"/>
        <v>1</v>
      </c>
      <c r="AC39" s="69" t="s">
        <v>111</v>
      </c>
      <c r="AD39" s="223">
        <f t="shared" si="2"/>
        <v>1</v>
      </c>
    </row>
    <row r="40" spans="1:30" ht="22.5" customHeight="1">
      <c r="A40" s="1" t="s">
        <v>32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S40" s="191"/>
      <c r="T40" s="108"/>
      <c r="U40" s="89"/>
      <c r="V40" s="89"/>
      <c r="W40" s="89"/>
      <c r="X40" s="89"/>
      <c r="Y40" s="89"/>
      <c r="Z40" s="89"/>
      <c r="AA40" s="89"/>
      <c r="AB40" s="89"/>
      <c r="AC40" s="53"/>
      <c r="AD40" s="89"/>
    </row>
    <row r="41" spans="19:30" ht="22.5" customHeight="1">
      <c r="S41" s="384" t="s">
        <v>369</v>
      </c>
      <c r="T41" s="370"/>
      <c r="U41" s="1">
        <v>3</v>
      </c>
      <c r="V41" s="57">
        <f aca="true" t="shared" si="3" ref="V41:V51">SUM(W41:X41)</f>
        <v>3</v>
      </c>
      <c r="W41" s="51">
        <f>SUM(Y41,AA41,AC41)</f>
        <v>3</v>
      </c>
      <c r="X41" s="53" t="s">
        <v>111</v>
      </c>
      <c r="Y41" s="1">
        <v>1</v>
      </c>
      <c r="Z41" s="53" t="s">
        <v>111</v>
      </c>
      <c r="AA41" s="1">
        <v>2</v>
      </c>
      <c r="AB41" s="53" t="s">
        <v>111</v>
      </c>
      <c r="AC41" s="53" t="s">
        <v>111</v>
      </c>
      <c r="AD41" s="53" t="s">
        <v>111</v>
      </c>
    </row>
    <row r="42" spans="1:30" ht="22.5" customHeight="1">
      <c r="A42" s="383" t="s">
        <v>338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S42" s="191"/>
      <c r="T42" s="108"/>
      <c r="U42" s="89"/>
      <c r="V42" s="89"/>
      <c r="W42" s="1"/>
      <c r="X42" s="1"/>
      <c r="Y42" s="89"/>
      <c r="Z42" s="89"/>
      <c r="AA42" s="89"/>
      <c r="AB42" s="53"/>
      <c r="AC42" s="53"/>
      <c r="AD42" s="89"/>
    </row>
    <row r="43" spans="1:30" ht="22.5" customHeight="1">
      <c r="A43" s="384" t="s">
        <v>339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S43" s="384" t="s">
        <v>370</v>
      </c>
      <c r="T43" s="370"/>
      <c r="U43" s="1">
        <v>4</v>
      </c>
      <c r="V43" s="57">
        <f t="shared" si="3"/>
        <v>9</v>
      </c>
      <c r="W43" s="51">
        <f>SUM(Y43,AA43,AC43)</f>
        <v>9</v>
      </c>
      <c r="X43" s="53" t="s">
        <v>111</v>
      </c>
      <c r="Y43" s="1">
        <v>2</v>
      </c>
      <c r="Z43" s="53" t="s">
        <v>111</v>
      </c>
      <c r="AA43" s="1">
        <v>7</v>
      </c>
      <c r="AB43" s="53" t="s">
        <v>111</v>
      </c>
      <c r="AC43" s="53" t="s">
        <v>111</v>
      </c>
      <c r="AD43" s="53" t="s">
        <v>111</v>
      </c>
    </row>
    <row r="44" spans="1:30" ht="22.5" customHeight="1" thickBo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01" t="s">
        <v>222</v>
      </c>
      <c r="S44" s="191"/>
      <c r="T44" s="108"/>
      <c r="U44" s="89"/>
      <c r="V44" s="89"/>
      <c r="W44" s="89"/>
      <c r="X44" s="89"/>
      <c r="Y44" s="89"/>
      <c r="Z44" s="89"/>
      <c r="AA44" s="89"/>
      <c r="AB44" s="89"/>
      <c r="AC44" s="53"/>
      <c r="AD44" s="89"/>
    </row>
    <row r="45" spans="1:30" ht="22.5" customHeight="1">
      <c r="A45" s="405" t="s">
        <v>340</v>
      </c>
      <c r="B45" s="400" t="s">
        <v>341</v>
      </c>
      <c r="C45" s="401"/>
      <c r="D45" s="402"/>
      <c r="E45" s="400" t="s">
        <v>342</v>
      </c>
      <c r="F45" s="402"/>
      <c r="G45" s="400" t="s">
        <v>343</v>
      </c>
      <c r="H45" s="402"/>
      <c r="I45" s="400" t="s">
        <v>344</v>
      </c>
      <c r="J45" s="402"/>
      <c r="K45" s="400" t="s">
        <v>345</v>
      </c>
      <c r="L45" s="401"/>
      <c r="S45" s="384" t="s">
        <v>371</v>
      </c>
      <c r="T45" s="370"/>
      <c r="U45" s="1">
        <f>SUM(U46:U51)</f>
        <v>34</v>
      </c>
      <c r="V45" s="1">
        <f aca="true" t="shared" si="4" ref="V45:AD45">SUM(V46:V51)</f>
        <v>115</v>
      </c>
      <c r="W45" s="1">
        <f t="shared" si="4"/>
        <v>112</v>
      </c>
      <c r="X45" s="1">
        <f t="shared" si="4"/>
        <v>3</v>
      </c>
      <c r="Y45" s="1">
        <f t="shared" si="4"/>
        <v>7</v>
      </c>
      <c r="Z45" s="1">
        <f t="shared" si="4"/>
        <v>1</v>
      </c>
      <c r="AA45" s="1">
        <f t="shared" si="4"/>
        <v>105</v>
      </c>
      <c r="AB45" s="1">
        <f t="shared" si="4"/>
        <v>1</v>
      </c>
      <c r="AC45" s="53" t="s">
        <v>111</v>
      </c>
      <c r="AD45" s="1">
        <f t="shared" si="4"/>
        <v>1</v>
      </c>
    </row>
    <row r="46" spans="1:30" ht="22.5" customHeight="1">
      <c r="A46" s="372"/>
      <c r="B46" s="81" t="s">
        <v>2</v>
      </c>
      <c r="C46" s="81" t="s">
        <v>3</v>
      </c>
      <c r="D46" s="81" t="s">
        <v>4</v>
      </c>
      <c r="E46" s="81" t="s">
        <v>3</v>
      </c>
      <c r="F46" s="81" t="s">
        <v>4</v>
      </c>
      <c r="G46" s="81" t="s">
        <v>3</v>
      </c>
      <c r="H46" s="81" t="s">
        <v>4</v>
      </c>
      <c r="I46" s="81" t="s">
        <v>3</v>
      </c>
      <c r="J46" s="81" t="s">
        <v>4</v>
      </c>
      <c r="K46" s="81" t="s">
        <v>3</v>
      </c>
      <c r="L46" s="80" t="s">
        <v>4</v>
      </c>
      <c r="S46" s="41"/>
      <c r="T46" s="54" t="s">
        <v>372</v>
      </c>
      <c r="U46" s="1">
        <v>8</v>
      </c>
      <c r="V46" s="57">
        <f t="shared" si="3"/>
        <v>18</v>
      </c>
      <c r="W46" s="51">
        <f aca="true" t="shared" si="5" ref="W46:X51">SUM(Y46,AA46,AC46)</f>
        <v>17</v>
      </c>
      <c r="X46" s="51">
        <f t="shared" si="5"/>
        <v>1</v>
      </c>
      <c r="Y46" s="1">
        <v>5</v>
      </c>
      <c r="Z46" s="1">
        <v>1</v>
      </c>
      <c r="AA46" s="1">
        <v>12</v>
      </c>
      <c r="AB46" s="53" t="s">
        <v>111</v>
      </c>
      <c r="AC46" s="53" t="s">
        <v>111</v>
      </c>
      <c r="AD46" s="53" t="s">
        <v>111</v>
      </c>
    </row>
    <row r="47" spans="1:30" ht="22.5" customHeight="1">
      <c r="A47" s="195" t="s">
        <v>61</v>
      </c>
      <c r="B47" s="99">
        <f>SUM(C47:D47)</f>
        <v>60</v>
      </c>
      <c r="C47" s="216">
        <f aca="true" t="shared" si="6" ref="C47:D51">SUM(E47,G47,I47,K47)</f>
        <v>32</v>
      </c>
      <c r="D47" s="216">
        <f t="shared" si="6"/>
        <v>28</v>
      </c>
      <c r="E47" s="1">
        <v>7</v>
      </c>
      <c r="F47" s="1">
        <v>3</v>
      </c>
      <c r="G47" s="1">
        <v>9</v>
      </c>
      <c r="H47" s="1">
        <v>7</v>
      </c>
      <c r="I47" s="1">
        <v>6</v>
      </c>
      <c r="J47" s="1">
        <v>5</v>
      </c>
      <c r="K47" s="1">
        <v>10</v>
      </c>
      <c r="L47" s="1">
        <v>13</v>
      </c>
      <c r="S47" s="41"/>
      <c r="T47" s="54" t="s">
        <v>373</v>
      </c>
      <c r="U47" s="1">
        <v>9</v>
      </c>
      <c r="V47" s="57">
        <f t="shared" si="3"/>
        <v>40</v>
      </c>
      <c r="W47" s="51">
        <f t="shared" si="5"/>
        <v>39</v>
      </c>
      <c r="X47" s="51">
        <f t="shared" si="5"/>
        <v>1</v>
      </c>
      <c r="Y47" s="1">
        <v>1</v>
      </c>
      <c r="Z47" s="53" t="s">
        <v>111</v>
      </c>
      <c r="AA47" s="1">
        <v>38</v>
      </c>
      <c r="AB47" s="1">
        <v>1</v>
      </c>
      <c r="AC47" s="53" t="s">
        <v>111</v>
      </c>
      <c r="AD47" s="53" t="s">
        <v>111</v>
      </c>
    </row>
    <row r="48" spans="1:30" ht="22.5" customHeight="1">
      <c r="A48" s="139" t="s">
        <v>60</v>
      </c>
      <c r="B48" s="51">
        <f>SUM(C48:D48)</f>
        <v>51</v>
      </c>
      <c r="C48" s="55">
        <f t="shared" si="6"/>
        <v>29</v>
      </c>
      <c r="D48" s="55">
        <f t="shared" si="6"/>
        <v>22</v>
      </c>
      <c r="E48" s="1">
        <v>8</v>
      </c>
      <c r="F48" s="1">
        <v>2</v>
      </c>
      <c r="G48" s="1">
        <v>9</v>
      </c>
      <c r="H48" s="1">
        <v>6</v>
      </c>
      <c r="I48" s="1">
        <v>5</v>
      </c>
      <c r="J48" s="1">
        <v>5</v>
      </c>
      <c r="K48" s="1">
        <v>7</v>
      </c>
      <c r="L48" s="1">
        <v>9</v>
      </c>
      <c r="S48" s="41"/>
      <c r="T48" s="54" t="s">
        <v>374</v>
      </c>
      <c r="U48" s="1">
        <v>1</v>
      </c>
      <c r="V48" s="57">
        <f t="shared" si="3"/>
        <v>2</v>
      </c>
      <c r="W48" s="51">
        <f t="shared" si="5"/>
        <v>2</v>
      </c>
      <c r="X48" s="53" t="s">
        <v>111</v>
      </c>
      <c r="Y48" s="53" t="s">
        <v>111</v>
      </c>
      <c r="Z48" s="53" t="s">
        <v>111</v>
      </c>
      <c r="AA48" s="1">
        <v>2</v>
      </c>
      <c r="AB48" s="53" t="s">
        <v>111</v>
      </c>
      <c r="AC48" s="53" t="s">
        <v>111</v>
      </c>
      <c r="AD48" s="53" t="s">
        <v>111</v>
      </c>
    </row>
    <row r="49" spans="1:30" ht="22.5" customHeight="1">
      <c r="A49" s="139" t="s">
        <v>59</v>
      </c>
      <c r="B49" s="51">
        <f>SUM(C49:D49)</f>
        <v>52</v>
      </c>
      <c r="C49" s="55">
        <f t="shared" si="6"/>
        <v>30</v>
      </c>
      <c r="D49" s="55">
        <f t="shared" si="6"/>
        <v>22</v>
      </c>
      <c r="E49" s="1">
        <v>8</v>
      </c>
      <c r="F49" s="1">
        <v>3</v>
      </c>
      <c r="G49" s="1">
        <v>9</v>
      </c>
      <c r="H49" s="1">
        <v>5</v>
      </c>
      <c r="I49" s="1">
        <v>5</v>
      </c>
      <c r="J49" s="1">
        <v>6</v>
      </c>
      <c r="K49" s="1">
        <v>8</v>
      </c>
      <c r="L49" s="1">
        <v>8</v>
      </c>
      <c r="S49" s="41"/>
      <c r="T49" s="54" t="s">
        <v>375</v>
      </c>
      <c r="U49" s="1">
        <v>5</v>
      </c>
      <c r="V49" s="57">
        <f t="shared" si="3"/>
        <v>7</v>
      </c>
      <c r="W49" s="51">
        <f t="shared" si="5"/>
        <v>7</v>
      </c>
      <c r="X49" s="53" t="s">
        <v>111</v>
      </c>
      <c r="Y49" s="1">
        <v>1</v>
      </c>
      <c r="Z49" s="53" t="s">
        <v>111</v>
      </c>
      <c r="AA49" s="1">
        <v>6</v>
      </c>
      <c r="AB49" s="53" t="s">
        <v>111</v>
      </c>
      <c r="AC49" s="53" t="s">
        <v>111</v>
      </c>
      <c r="AD49" s="53" t="s">
        <v>111</v>
      </c>
    </row>
    <row r="50" spans="1:30" ht="22.5" customHeight="1">
      <c r="A50" s="139" t="s">
        <v>58</v>
      </c>
      <c r="B50" s="51">
        <f>SUM(C50:D50)</f>
        <v>49</v>
      </c>
      <c r="C50" s="55">
        <f t="shared" si="6"/>
        <v>30</v>
      </c>
      <c r="D50" s="55">
        <f t="shared" si="6"/>
        <v>19</v>
      </c>
      <c r="E50" s="1">
        <v>6</v>
      </c>
      <c r="F50" s="1">
        <v>2</v>
      </c>
      <c r="G50" s="1">
        <v>11</v>
      </c>
      <c r="H50" s="1">
        <v>5</v>
      </c>
      <c r="I50" s="1">
        <v>4</v>
      </c>
      <c r="J50" s="1">
        <v>2</v>
      </c>
      <c r="K50" s="1">
        <v>9</v>
      </c>
      <c r="L50" s="1">
        <v>10</v>
      </c>
      <c r="S50" s="41"/>
      <c r="T50" s="54" t="s">
        <v>376</v>
      </c>
      <c r="U50" s="1">
        <v>1</v>
      </c>
      <c r="V50" s="57">
        <f t="shared" si="3"/>
        <v>1</v>
      </c>
      <c r="W50" s="51">
        <f t="shared" si="5"/>
        <v>1</v>
      </c>
      <c r="X50" s="53" t="s">
        <v>111</v>
      </c>
      <c r="Y50" s="53" t="s">
        <v>111</v>
      </c>
      <c r="Z50" s="53" t="s">
        <v>111</v>
      </c>
      <c r="AA50" s="1">
        <v>1</v>
      </c>
      <c r="AB50" s="53" t="s">
        <v>111</v>
      </c>
      <c r="AC50" s="53" t="s">
        <v>111</v>
      </c>
      <c r="AD50" s="53" t="s">
        <v>111</v>
      </c>
    </row>
    <row r="51" spans="1:30" ht="22.5" customHeight="1">
      <c r="A51" s="204" t="s">
        <v>57</v>
      </c>
      <c r="B51" s="215">
        <f>SUM(C51:D51)</f>
        <v>44</v>
      </c>
      <c r="C51" s="205">
        <f t="shared" si="6"/>
        <v>27</v>
      </c>
      <c r="D51" s="205">
        <f t="shared" si="6"/>
        <v>17</v>
      </c>
      <c r="E51" s="206">
        <v>3</v>
      </c>
      <c r="F51" s="206">
        <v>3</v>
      </c>
      <c r="G51" s="206">
        <v>11</v>
      </c>
      <c r="H51" s="206">
        <v>4</v>
      </c>
      <c r="I51" s="206">
        <v>4</v>
      </c>
      <c r="J51" s="206">
        <v>3</v>
      </c>
      <c r="K51" s="206">
        <v>9</v>
      </c>
      <c r="L51" s="206">
        <v>7</v>
      </c>
      <c r="S51" s="224"/>
      <c r="T51" s="48" t="s">
        <v>377</v>
      </c>
      <c r="U51" s="46">
        <v>10</v>
      </c>
      <c r="V51" s="225">
        <f t="shared" si="3"/>
        <v>47</v>
      </c>
      <c r="W51" s="226">
        <f t="shared" si="5"/>
        <v>46</v>
      </c>
      <c r="X51" s="226">
        <f t="shared" si="5"/>
        <v>1</v>
      </c>
      <c r="Y51" s="47" t="s">
        <v>111</v>
      </c>
      <c r="Z51" s="47" t="s">
        <v>111</v>
      </c>
      <c r="AA51" s="46">
        <v>46</v>
      </c>
      <c r="AB51" s="47" t="s">
        <v>111</v>
      </c>
      <c r="AC51" s="47" t="s">
        <v>111</v>
      </c>
      <c r="AD51" s="47">
        <v>1</v>
      </c>
    </row>
    <row r="52" spans="1:30" ht="22.5" customHeight="1">
      <c r="A52" s="1" t="s">
        <v>32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S52" s="1" t="s">
        <v>32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</sheetData>
  <sheetProtection/>
  <mergeCells count="66">
    <mergeCell ref="A32:A33"/>
    <mergeCell ref="B32:D32"/>
    <mergeCell ref="E32:G32"/>
    <mergeCell ref="A17:P17"/>
    <mergeCell ref="A3:K3"/>
    <mergeCell ref="A4:K4"/>
    <mergeCell ref="A6:A7"/>
    <mergeCell ref="B6:D6"/>
    <mergeCell ref="E6:G6"/>
    <mergeCell ref="H6:K6"/>
    <mergeCell ref="S34:AD34"/>
    <mergeCell ref="S18:AC18"/>
    <mergeCell ref="S19:AC19"/>
    <mergeCell ref="U6:W6"/>
    <mergeCell ref="X6:Z6"/>
    <mergeCell ref="AA6:AD6"/>
    <mergeCell ref="S6:T7"/>
    <mergeCell ref="A16:P16"/>
    <mergeCell ref="A19:A21"/>
    <mergeCell ref="B19:D20"/>
    <mergeCell ref="E19:F20"/>
    <mergeCell ref="G19:H20"/>
    <mergeCell ref="I19:P19"/>
    <mergeCell ref="I20:J20"/>
    <mergeCell ref="K20:L20"/>
    <mergeCell ref="M20:N20"/>
    <mergeCell ref="O20:P20"/>
    <mergeCell ref="A29:L29"/>
    <mergeCell ref="A30:L30"/>
    <mergeCell ref="A42:L42"/>
    <mergeCell ref="A43:L43"/>
    <mergeCell ref="A45:A46"/>
    <mergeCell ref="B45:D45"/>
    <mergeCell ref="E45:F45"/>
    <mergeCell ref="G45:H45"/>
    <mergeCell ref="I45:J45"/>
    <mergeCell ref="K45:L45"/>
    <mergeCell ref="S33:AD33"/>
    <mergeCell ref="Z21:AA21"/>
    <mergeCell ref="AB21:AC21"/>
    <mergeCell ref="S26:T26"/>
    <mergeCell ref="S27:T27"/>
    <mergeCell ref="H32:L32"/>
    <mergeCell ref="S36:T38"/>
    <mergeCell ref="V36:AD36"/>
    <mergeCell ref="V37:X37"/>
    <mergeCell ref="Y37:Z37"/>
    <mergeCell ref="AA37:AB37"/>
    <mergeCell ref="AC37:AD37"/>
    <mergeCell ref="S39:T39"/>
    <mergeCell ref="S41:T41"/>
    <mergeCell ref="S43:T43"/>
    <mergeCell ref="S45:T45"/>
    <mergeCell ref="U21:W21"/>
    <mergeCell ref="X21:Y21"/>
    <mergeCell ref="S21:T22"/>
    <mergeCell ref="S23:T23"/>
    <mergeCell ref="S24:T24"/>
    <mergeCell ref="S25:T25"/>
    <mergeCell ref="S8:T8"/>
    <mergeCell ref="S9:T9"/>
    <mergeCell ref="S10:T10"/>
    <mergeCell ref="S11:T11"/>
    <mergeCell ref="S12:T12"/>
    <mergeCell ref="S3:AD3"/>
    <mergeCell ref="S4:AD4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R1">
      <selection activeCell="AB1" sqref="AB1"/>
    </sheetView>
  </sheetViews>
  <sheetFormatPr defaultColWidth="10.59765625" defaultRowHeight="22.5" customHeight="1"/>
  <cols>
    <col min="1" max="1" width="3.09765625" style="0" customWidth="1"/>
    <col min="2" max="2" width="18.69921875" style="0" customWidth="1"/>
    <col min="3" max="8" width="9.3984375" style="0" customWidth="1"/>
    <col min="9" max="10" width="10.59765625" style="0" customWidth="1"/>
    <col min="11" max="11" width="3.09765625" style="0" customWidth="1"/>
    <col min="12" max="12" width="18.69921875" style="0" customWidth="1"/>
    <col min="13" max="28" width="9.3984375" style="0" customWidth="1"/>
  </cols>
  <sheetData>
    <row r="1" spans="1:28" ht="22.5" customHeight="1">
      <c r="A1" s="39" t="s">
        <v>382</v>
      </c>
      <c r="AB1" s="102" t="s">
        <v>464</v>
      </c>
    </row>
    <row r="3" spans="1:18" ht="22.5" customHeight="1">
      <c r="A3" s="476" t="s">
        <v>383</v>
      </c>
      <c r="B3" s="476"/>
      <c r="C3" s="476"/>
      <c r="D3" s="476"/>
      <c r="E3" s="476"/>
      <c r="F3" s="476"/>
      <c r="G3" s="476"/>
      <c r="H3" s="476"/>
      <c r="K3" s="476" t="s">
        <v>422</v>
      </c>
      <c r="L3" s="476"/>
      <c r="M3" s="476"/>
      <c r="N3" s="476"/>
      <c r="O3" s="476"/>
      <c r="P3" s="476"/>
      <c r="Q3" s="476"/>
      <c r="R3" s="476"/>
    </row>
    <row r="4" spans="1:18" ht="22.5" customHeight="1">
      <c r="A4" s="384" t="s">
        <v>384</v>
      </c>
      <c r="B4" s="384"/>
      <c r="C4" s="384"/>
      <c r="D4" s="384"/>
      <c r="E4" s="384"/>
      <c r="F4" s="384"/>
      <c r="G4" s="384"/>
      <c r="H4" s="384"/>
      <c r="K4" s="384" t="s">
        <v>384</v>
      </c>
      <c r="L4" s="384"/>
      <c r="M4" s="384"/>
      <c r="N4" s="384"/>
      <c r="O4" s="384"/>
      <c r="P4" s="384"/>
      <c r="Q4" s="384"/>
      <c r="R4" s="384"/>
    </row>
    <row r="5" spans="1:18" ht="22.5" customHeight="1">
      <c r="A5" s="384" t="s">
        <v>385</v>
      </c>
      <c r="B5" s="384"/>
      <c r="C5" s="384"/>
      <c r="D5" s="384"/>
      <c r="E5" s="384"/>
      <c r="F5" s="384"/>
      <c r="G5" s="384"/>
      <c r="H5" s="384"/>
      <c r="K5" s="384" t="s">
        <v>423</v>
      </c>
      <c r="L5" s="384"/>
      <c r="M5" s="384"/>
      <c r="N5" s="384"/>
      <c r="O5" s="384"/>
      <c r="P5" s="384"/>
      <c r="Q5" s="384"/>
      <c r="R5" s="384"/>
    </row>
    <row r="6" spans="1:18" ht="22.5" customHeight="1" thickBot="1">
      <c r="A6" s="1"/>
      <c r="B6" s="117"/>
      <c r="C6" s="117"/>
      <c r="D6" s="117"/>
      <c r="E6" s="117"/>
      <c r="F6" s="117"/>
      <c r="G6" s="117"/>
      <c r="H6" s="49" t="s">
        <v>222</v>
      </c>
      <c r="K6" s="1"/>
      <c r="L6" s="1"/>
      <c r="M6" s="117"/>
      <c r="N6" s="117"/>
      <c r="O6" s="117"/>
      <c r="P6" s="117"/>
      <c r="Q6" s="117"/>
      <c r="R6" s="49" t="s">
        <v>222</v>
      </c>
    </row>
    <row r="7" spans="1:18" ht="22.5" customHeight="1">
      <c r="A7" s="544" t="s">
        <v>421</v>
      </c>
      <c r="B7" s="396"/>
      <c r="C7" s="400" t="s">
        <v>386</v>
      </c>
      <c r="D7" s="401"/>
      <c r="E7" s="402"/>
      <c r="F7" s="400" t="s">
        <v>387</v>
      </c>
      <c r="G7" s="401"/>
      <c r="H7" s="401"/>
      <c r="K7" s="544" t="s">
        <v>421</v>
      </c>
      <c r="L7" s="500"/>
      <c r="M7" s="400" t="s">
        <v>424</v>
      </c>
      <c r="N7" s="504"/>
      <c r="O7" s="505"/>
      <c r="P7" s="400" t="s">
        <v>425</v>
      </c>
      <c r="Q7" s="504"/>
      <c r="R7" s="504"/>
    </row>
    <row r="8" spans="1:18" ht="22.5" customHeight="1">
      <c r="A8" s="398"/>
      <c r="B8" s="399"/>
      <c r="C8" s="217" t="s">
        <v>2</v>
      </c>
      <c r="D8" s="217" t="s">
        <v>3</v>
      </c>
      <c r="E8" s="217" t="s">
        <v>4</v>
      </c>
      <c r="F8" s="81" t="s">
        <v>2</v>
      </c>
      <c r="G8" s="81" t="s">
        <v>3</v>
      </c>
      <c r="H8" s="80" t="s">
        <v>4</v>
      </c>
      <c r="K8" s="545"/>
      <c r="L8" s="502"/>
      <c r="M8" s="84" t="s">
        <v>2</v>
      </c>
      <c r="N8" s="84" t="s">
        <v>3</v>
      </c>
      <c r="O8" s="84" t="s">
        <v>4</v>
      </c>
      <c r="P8" s="84" t="s">
        <v>2</v>
      </c>
      <c r="Q8" s="84" t="s">
        <v>3</v>
      </c>
      <c r="R8" s="84" t="s">
        <v>4</v>
      </c>
    </row>
    <row r="9" spans="1:18" ht="22.5" customHeight="1">
      <c r="A9" s="546" t="s">
        <v>388</v>
      </c>
      <c r="B9" s="547"/>
      <c r="C9" s="229">
        <f aca="true" t="shared" si="0" ref="C9:H9">SUM(C11,C14,C19)</f>
        <v>5177</v>
      </c>
      <c r="D9" s="229">
        <f t="shared" si="0"/>
        <v>1811</v>
      </c>
      <c r="E9" s="229">
        <f t="shared" si="0"/>
        <v>3366</v>
      </c>
      <c r="F9" s="229">
        <f t="shared" si="0"/>
        <v>2412</v>
      </c>
      <c r="G9" s="229">
        <f t="shared" si="0"/>
        <v>908</v>
      </c>
      <c r="H9" s="229">
        <f t="shared" si="0"/>
        <v>1504</v>
      </c>
      <c r="K9" s="546" t="s">
        <v>388</v>
      </c>
      <c r="L9" s="547"/>
      <c r="M9" s="106">
        <f aca="true" t="shared" si="1" ref="M9:R9">SUM(M11,M14,M17)</f>
        <v>491</v>
      </c>
      <c r="N9" s="106">
        <f t="shared" si="1"/>
        <v>189</v>
      </c>
      <c r="O9" s="106">
        <f t="shared" si="1"/>
        <v>302</v>
      </c>
      <c r="P9" s="106">
        <f t="shared" si="1"/>
        <v>249</v>
      </c>
      <c r="Q9" s="106">
        <f t="shared" si="1"/>
        <v>111</v>
      </c>
      <c r="R9" s="106">
        <f t="shared" si="1"/>
        <v>138</v>
      </c>
    </row>
    <row r="10" spans="1:18" ht="22.5" customHeight="1">
      <c r="A10" s="1"/>
      <c r="B10" s="148"/>
      <c r="C10" s="1"/>
      <c r="D10" s="1"/>
      <c r="E10" s="1"/>
      <c r="F10" s="1"/>
      <c r="G10" s="1"/>
      <c r="H10" s="1"/>
      <c r="K10" s="191"/>
      <c r="L10" s="108"/>
      <c r="M10" s="89"/>
      <c r="N10" s="89"/>
      <c r="O10" s="89"/>
      <c r="P10" s="89"/>
      <c r="Q10" s="89"/>
      <c r="R10" s="89"/>
    </row>
    <row r="11" spans="1:18" ht="22.5" customHeight="1">
      <c r="A11" s="423" t="s">
        <v>56</v>
      </c>
      <c r="B11" s="443"/>
      <c r="C11" s="57">
        <f aca="true" t="shared" si="2" ref="C11:H11">SUM(C12)</f>
        <v>381</v>
      </c>
      <c r="D11" s="57">
        <f t="shared" si="2"/>
        <v>12</v>
      </c>
      <c r="E11" s="57">
        <f t="shared" si="2"/>
        <v>369</v>
      </c>
      <c r="F11" s="57">
        <f t="shared" si="2"/>
        <v>129</v>
      </c>
      <c r="G11" s="57">
        <f t="shared" si="2"/>
        <v>2</v>
      </c>
      <c r="H11" s="57">
        <f t="shared" si="2"/>
        <v>127</v>
      </c>
      <c r="K11" s="423" t="s">
        <v>189</v>
      </c>
      <c r="L11" s="443"/>
      <c r="M11" s="233">
        <f>SUM(M12)</f>
        <v>26</v>
      </c>
      <c r="N11" s="233">
        <f>SUM(N12)</f>
        <v>3</v>
      </c>
      <c r="O11" s="233">
        <f>SUM(O12)</f>
        <v>23</v>
      </c>
      <c r="P11" s="233">
        <f>SUM(P12)</f>
        <v>9</v>
      </c>
      <c r="Q11" s="233">
        <f>SUM(Q12)</f>
        <v>9</v>
      </c>
      <c r="R11" s="53" t="s">
        <v>111</v>
      </c>
    </row>
    <row r="12" spans="1:18" ht="22.5" customHeight="1">
      <c r="A12" s="40"/>
      <c r="B12" s="17" t="s">
        <v>389</v>
      </c>
      <c r="C12" s="57">
        <f aca="true" t="shared" si="3" ref="C12:C48">SUM(D12:E12)</f>
        <v>381</v>
      </c>
      <c r="D12" s="72">
        <v>12</v>
      </c>
      <c r="E12" s="72">
        <v>369</v>
      </c>
      <c r="F12" s="57">
        <f aca="true" t="shared" si="4" ref="F12:F48">SUM(G12:H12)</f>
        <v>129</v>
      </c>
      <c r="G12" s="72">
        <v>2</v>
      </c>
      <c r="H12" s="72">
        <v>127</v>
      </c>
      <c r="K12" s="191"/>
      <c r="L12" s="54" t="s">
        <v>426</v>
      </c>
      <c r="M12" s="57">
        <f>SUM(N12:O12)</f>
        <v>26</v>
      </c>
      <c r="N12" s="1">
        <v>3</v>
      </c>
      <c r="O12" s="1">
        <v>23</v>
      </c>
      <c r="P12" s="57">
        <f>SUM(Q12:R12)</f>
        <v>9</v>
      </c>
      <c r="Q12" s="53">
        <v>9</v>
      </c>
      <c r="R12" s="53" t="s">
        <v>111</v>
      </c>
    </row>
    <row r="13" spans="1:18" ht="22.5" customHeight="1">
      <c r="A13" s="1"/>
      <c r="B13" s="148"/>
      <c r="C13" s="1"/>
      <c r="D13" s="1"/>
      <c r="E13" s="1"/>
      <c r="F13" s="1"/>
      <c r="G13" s="1"/>
      <c r="H13" s="1"/>
      <c r="K13" s="191"/>
      <c r="L13" s="108"/>
      <c r="M13" s="89"/>
      <c r="N13" s="89"/>
      <c r="O13" s="89"/>
      <c r="P13" s="89"/>
      <c r="Q13" s="89"/>
      <c r="R13" s="89"/>
    </row>
    <row r="14" spans="1:18" ht="22.5" customHeight="1">
      <c r="A14" s="423" t="s">
        <v>55</v>
      </c>
      <c r="B14" s="443"/>
      <c r="C14" s="57">
        <f aca="true" t="shared" si="5" ref="C14:H14">SUM(C15:C17)</f>
        <v>671</v>
      </c>
      <c r="D14" s="57">
        <f t="shared" si="5"/>
        <v>59</v>
      </c>
      <c r="E14" s="57">
        <f t="shared" si="5"/>
        <v>612</v>
      </c>
      <c r="F14" s="57">
        <f t="shared" si="5"/>
        <v>250</v>
      </c>
      <c r="G14" s="57">
        <f t="shared" si="5"/>
        <v>18</v>
      </c>
      <c r="H14" s="57">
        <f t="shared" si="5"/>
        <v>232</v>
      </c>
      <c r="K14" s="423" t="s">
        <v>427</v>
      </c>
      <c r="L14" s="443"/>
      <c r="M14" s="233">
        <f aca="true" t="shared" si="6" ref="M14:R14">SUM(M15)</f>
        <v>150</v>
      </c>
      <c r="N14" s="233">
        <f t="shared" si="6"/>
        <v>33</v>
      </c>
      <c r="O14" s="233">
        <f t="shared" si="6"/>
        <v>117</v>
      </c>
      <c r="P14" s="233">
        <f t="shared" si="6"/>
        <v>71</v>
      </c>
      <c r="Q14" s="233">
        <f t="shared" si="6"/>
        <v>16</v>
      </c>
      <c r="R14" s="233">
        <f t="shared" si="6"/>
        <v>55</v>
      </c>
    </row>
    <row r="15" spans="1:18" ht="22.5" customHeight="1">
      <c r="A15" s="40"/>
      <c r="B15" s="17" t="s">
        <v>389</v>
      </c>
      <c r="C15" s="57">
        <f t="shared" si="3"/>
        <v>572</v>
      </c>
      <c r="D15" s="72">
        <v>59</v>
      </c>
      <c r="E15" s="72">
        <v>513</v>
      </c>
      <c r="F15" s="57">
        <f t="shared" si="4"/>
        <v>190</v>
      </c>
      <c r="G15" s="72">
        <v>18</v>
      </c>
      <c r="H15" s="72">
        <v>172</v>
      </c>
      <c r="K15" s="55"/>
      <c r="L15" s="54" t="s">
        <v>426</v>
      </c>
      <c r="M15" s="57">
        <f>SUM(N15:O15)</f>
        <v>150</v>
      </c>
      <c r="N15" s="51">
        <v>33</v>
      </c>
      <c r="O15" s="51">
        <v>117</v>
      </c>
      <c r="P15" s="57">
        <f>SUM(Q15:R15)</f>
        <v>71</v>
      </c>
      <c r="Q15" s="51">
        <v>16</v>
      </c>
      <c r="R15" s="51">
        <v>55</v>
      </c>
    </row>
    <row r="16" spans="1:18" ht="22.5" customHeight="1">
      <c r="A16" s="40"/>
      <c r="B16" s="17" t="s">
        <v>390</v>
      </c>
      <c r="C16" s="57">
        <f t="shared" si="3"/>
        <v>20</v>
      </c>
      <c r="D16" s="53" t="s">
        <v>23</v>
      </c>
      <c r="E16" s="72">
        <v>20</v>
      </c>
      <c r="F16" s="57">
        <f t="shared" si="4"/>
        <v>20</v>
      </c>
      <c r="G16" s="53" t="s">
        <v>23</v>
      </c>
      <c r="H16" s="72">
        <v>20</v>
      </c>
      <c r="K16" s="55"/>
      <c r="L16" s="148"/>
      <c r="M16" s="1"/>
      <c r="N16" s="1"/>
      <c r="O16" s="1"/>
      <c r="P16" s="1"/>
      <c r="Q16" s="1"/>
      <c r="R16" s="1"/>
    </row>
    <row r="17" spans="1:18" ht="22.5" customHeight="1">
      <c r="A17" s="40"/>
      <c r="B17" s="17" t="s">
        <v>391</v>
      </c>
      <c r="C17" s="57">
        <f t="shared" si="3"/>
        <v>79</v>
      </c>
      <c r="D17" s="53" t="s">
        <v>23</v>
      </c>
      <c r="E17" s="72">
        <v>79</v>
      </c>
      <c r="F17" s="57">
        <f t="shared" si="4"/>
        <v>40</v>
      </c>
      <c r="G17" s="53" t="s">
        <v>23</v>
      </c>
      <c r="H17" s="72">
        <v>40</v>
      </c>
      <c r="K17" s="423" t="s">
        <v>187</v>
      </c>
      <c r="L17" s="443"/>
      <c r="M17" s="234">
        <f aca="true" t="shared" si="7" ref="M17:R17">SUM(M18:M27)</f>
        <v>315</v>
      </c>
      <c r="N17" s="234">
        <f t="shared" si="7"/>
        <v>153</v>
      </c>
      <c r="O17" s="234">
        <f t="shared" si="7"/>
        <v>162</v>
      </c>
      <c r="P17" s="234">
        <f t="shared" si="7"/>
        <v>169</v>
      </c>
      <c r="Q17" s="234">
        <f t="shared" si="7"/>
        <v>86</v>
      </c>
      <c r="R17" s="234">
        <f t="shared" si="7"/>
        <v>83</v>
      </c>
    </row>
    <row r="18" spans="1:18" ht="22.5" customHeight="1">
      <c r="A18" s="1"/>
      <c r="B18" s="148"/>
      <c r="C18" s="1"/>
      <c r="D18" s="1"/>
      <c r="E18" s="1"/>
      <c r="F18" s="1"/>
      <c r="G18" s="1"/>
      <c r="H18" s="1"/>
      <c r="K18" s="25"/>
      <c r="L18" s="54" t="s">
        <v>428</v>
      </c>
      <c r="M18" s="53" t="s">
        <v>111</v>
      </c>
      <c r="N18" s="53" t="s">
        <v>111</v>
      </c>
      <c r="O18" s="53" t="s">
        <v>111</v>
      </c>
      <c r="P18" s="53" t="s">
        <v>111</v>
      </c>
      <c r="Q18" s="53" t="s">
        <v>111</v>
      </c>
      <c r="R18" s="53" t="s">
        <v>111</v>
      </c>
    </row>
    <row r="19" spans="1:18" ht="22.5" customHeight="1">
      <c r="A19" s="423" t="s">
        <v>48</v>
      </c>
      <c r="B19" s="443"/>
      <c r="C19" s="57">
        <f aca="true" t="shared" si="8" ref="C19:H19">SUM(C20:C48)</f>
        <v>4125</v>
      </c>
      <c r="D19" s="57">
        <f t="shared" si="8"/>
        <v>1740</v>
      </c>
      <c r="E19" s="57">
        <f t="shared" si="8"/>
        <v>2385</v>
      </c>
      <c r="F19" s="57">
        <f t="shared" si="8"/>
        <v>2033</v>
      </c>
      <c r="G19" s="57">
        <f t="shared" si="8"/>
        <v>888</v>
      </c>
      <c r="H19" s="57">
        <f t="shared" si="8"/>
        <v>1145</v>
      </c>
      <c r="K19" s="25"/>
      <c r="L19" s="54" t="s">
        <v>399</v>
      </c>
      <c r="M19" s="57">
        <f aca="true" t="shared" si="9" ref="M19:M27">SUM(N19:O19)</f>
        <v>42</v>
      </c>
      <c r="N19" s="1">
        <v>42</v>
      </c>
      <c r="O19" s="53" t="s">
        <v>111</v>
      </c>
      <c r="P19" s="57">
        <f aca="true" t="shared" si="10" ref="P19:P27">SUM(Q19:R19)</f>
        <v>17</v>
      </c>
      <c r="Q19" s="53">
        <v>17</v>
      </c>
      <c r="R19" s="53" t="s">
        <v>111</v>
      </c>
    </row>
    <row r="20" spans="1:18" ht="22.5" customHeight="1">
      <c r="A20" s="1"/>
      <c r="B20" s="17" t="s">
        <v>392</v>
      </c>
      <c r="C20" s="57">
        <f t="shared" si="3"/>
        <v>113</v>
      </c>
      <c r="D20" s="1">
        <v>90</v>
      </c>
      <c r="E20" s="1">
        <v>23</v>
      </c>
      <c r="F20" s="57">
        <f t="shared" si="4"/>
        <v>61</v>
      </c>
      <c r="G20" s="1">
        <v>56</v>
      </c>
      <c r="H20" s="1">
        <v>5</v>
      </c>
      <c r="K20" s="25"/>
      <c r="L20" s="54" t="s">
        <v>429</v>
      </c>
      <c r="M20" s="53" t="s">
        <v>111</v>
      </c>
      <c r="N20" s="53" t="s">
        <v>111</v>
      </c>
      <c r="O20" s="53" t="s">
        <v>111</v>
      </c>
      <c r="P20" s="53" t="s">
        <v>111</v>
      </c>
      <c r="Q20" s="53" t="s">
        <v>111</v>
      </c>
      <c r="R20" s="53" t="s">
        <v>111</v>
      </c>
    </row>
    <row r="21" spans="1:18" ht="22.5" customHeight="1">
      <c r="A21" s="40"/>
      <c r="B21" s="17" t="s">
        <v>393</v>
      </c>
      <c r="C21" s="57">
        <f t="shared" si="3"/>
        <v>42</v>
      </c>
      <c r="D21" s="29">
        <v>41</v>
      </c>
      <c r="E21" s="53">
        <v>1</v>
      </c>
      <c r="F21" s="57">
        <f t="shared" si="4"/>
        <v>23</v>
      </c>
      <c r="G21" s="29">
        <v>22</v>
      </c>
      <c r="H21" s="53">
        <v>1</v>
      </c>
      <c r="K21" s="25"/>
      <c r="L21" s="54" t="s">
        <v>430</v>
      </c>
      <c r="M21" s="57">
        <f t="shared" si="9"/>
        <v>96</v>
      </c>
      <c r="N21" s="1">
        <v>44</v>
      </c>
      <c r="O21" s="53">
        <v>52</v>
      </c>
      <c r="P21" s="57">
        <f t="shared" si="10"/>
        <v>80</v>
      </c>
      <c r="Q21" s="1">
        <v>38</v>
      </c>
      <c r="R21" s="53">
        <v>42</v>
      </c>
    </row>
    <row r="22" spans="1:18" ht="22.5" customHeight="1">
      <c r="A22" s="40"/>
      <c r="B22" s="17" t="s">
        <v>394</v>
      </c>
      <c r="C22" s="57">
        <f t="shared" si="3"/>
        <v>100</v>
      </c>
      <c r="D22" s="29">
        <v>55</v>
      </c>
      <c r="E22" s="53">
        <v>45</v>
      </c>
      <c r="F22" s="57">
        <f t="shared" si="4"/>
        <v>60</v>
      </c>
      <c r="G22" s="29">
        <v>32</v>
      </c>
      <c r="H22" s="53">
        <v>28</v>
      </c>
      <c r="K22" s="25"/>
      <c r="L22" s="54" t="s">
        <v>431</v>
      </c>
      <c r="M22" s="53" t="s">
        <v>111</v>
      </c>
      <c r="N22" s="53" t="s">
        <v>111</v>
      </c>
      <c r="O22" s="53" t="s">
        <v>111</v>
      </c>
      <c r="P22" s="53" t="s">
        <v>111</v>
      </c>
      <c r="Q22" s="53" t="s">
        <v>111</v>
      </c>
      <c r="R22" s="53" t="s">
        <v>111</v>
      </c>
    </row>
    <row r="23" spans="1:18" ht="22.5" customHeight="1">
      <c r="A23" s="40"/>
      <c r="B23" s="17" t="s">
        <v>395</v>
      </c>
      <c r="C23" s="57">
        <f t="shared" si="3"/>
        <v>133</v>
      </c>
      <c r="D23" s="29">
        <v>131</v>
      </c>
      <c r="E23" s="29">
        <v>2</v>
      </c>
      <c r="F23" s="57">
        <f t="shared" si="4"/>
        <v>71</v>
      </c>
      <c r="G23" s="29">
        <v>70</v>
      </c>
      <c r="H23" s="29">
        <v>1</v>
      </c>
      <c r="K23" s="25"/>
      <c r="L23" s="54" t="s">
        <v>432</v>
      </c>
      <c r="M23" s="53" t="s">
        <v>111</v>
      </c>
      <c r="N23" s="53" t="s">
        <v>111</v>
      </c>
      <c r="O23" s="53" t="s">
        <v>111</v>
      </c>
      <c r="P23" s="53" t="s">
        <v>111</v>
      </c>
      <c r="Q23" s="53" t="s">
        <v>111</v>
      </c>
      <c r="R23" s="53" t="s">
        <v>111</v>
      </c>
    </row>
    <row r="24" spans="1:18" ht="22.5" customHeight="1">
      <c r="A24" s="40"/>
      <c r="B24" s="17" t="s">
        <v>396</v>
      </c>
      <c r="C24" s="57">
        <f t="shared" si="3"/>
        <v>18</v>
      </c>
      <c r="D24" s="29">
        <v>18</v>
      </c>
      <c r="E24" s="53" t="s">
        <v>23</v>
      </c>
      <c r="F24" s="57">
        <f t="shared" si="4"/>
        <v>10</v>
      </c>
      <c r="G24" s="29">
        <v>10</v>
      </c>
      <c r="H24" s="53" t="s">
        <v>23</v>
      </c>
      <c r="K24" s="25"/>
      <c r="L24" s="54" t="s">
        <v>433</v>
      </c>
      <c r="M24" s="53" t="s">
        <v>111</v>
      </c>
      <c r="N24" s="53" t="s">
        <v>111</v>
      </c>
      <c r="O24" s="53" t="s">
        <v>111</v>
      </c>
      <c r="P24" s="53" t="s">
        <v>111</v>
      </c>
      <c r="Q24" s="53" t="s">
        <v>111</v>
      </c>
      <c r="R24" s="53" t="s">
        <v>111</v>
      </c>
    </row>
    <row r="25" spans="1:18" ht="22.5" customHeight="1">
      <c r="A25" s="40"/>
      <c r="B25" s="17" t="s">
        <v>397</v>
      </c>
      <c r="C25" s="57">
        <f t="shared" si="3"/>
        <v>7</v>
      </c>
      <c r="D25" s="29">
        <v>7</v>
      </c>
      <c r="E25" s="53" t="s">
        <v>23</v>
      </c>
      <c r="F25" s="57">
        <f t="shared" si="4"/>
        <v>7</v>
      </c>
      <c r="G25" s="29">
        <v>7</v>
      </c>
      <c r="H25" s="53" t="s">
        <v>23</v>
      </c>
      <c r="K25" s="25"/>
      <c r="L25" s="54" t="s">
        <v>434</v>
      </c>
      <c r="M25" s="57">
        <f t="shared" si="9"/>
        <v>76</v>
      </c>
      <c r="N25" s="53" t="s">
        <v>111</v>
      </c>
      <c r="O25" s="1">
        <v>76</v>
      </c>
      <c r="P25" s="57">
        <f t="shared" si="10"/>
        <v>30</v>
      </c>
      <c r="Q25" s="53" t="s">
        <v>111</v>
      </c>
      <c r="R25" s="1">
        <v>30</v>
      </c>
    </row>
    <row r="26" spans="1:18" ht="22.5" customHeight="1">
      <c r="A26" s="40"/>
      <c r="B26" s="17" t="s">
        <v>398</v>
      </c>
      <c r="C26" s="57">
        <f t="shared" si="3"/>
        <v>268</v>
      </c>
      <c r="D26" s="29">
        <v>212</v>
      </c>
      <c r="E26" s="29">
        <v>56</v>
      </c>
      <c r="F26" s="57">
        <f t="shared" si="4"/>
        <v>137</v>
      </c>
      <c r="G26" s="29">
        <v>108</v>
      </c>
      <c r="H26" s="29">
        <v>29</v>
      </c>
      <c r="K26" s="25"/>
      <c r="L26" s="54" t="s">
        <v>435</v>
      </c>
      <c r="M26" s="53" t="s">
        <v>111</v>
      </c>
      <c r="N26" s="53" t="s">
        <v>111</v>
      </c>
      <c r="O26" s="53" t="s">
        <v>111</v>
      </c>
      <c r="P26" s="53" t="s">
        <v>111</v>
      </c>
      <c r="Q26" s="53" t="s">
        <v>111</v>
      </c>
      <c r="R26" s="53" t="s">
        <v>111</v>
      </c>
    </row>
    <row r="27" spans="1:18" ht="22.5" customHeight="1">
      <c r="A27" s="40"/>
      <c r="B27" s="17" t="s">
        <v>399</v>
      </c>
      <c r="C27" s="57">
        <f t="shared" si="3"/>
        <v>75</v>
      </c>
      <c r="D27" s="29">
        <v>49</v>
      </c>
      <c r="E27" s="29">
        <v>26</v>
      </c>
      <c r="F27" s="57">
        <f t="shared" si="4"/>
        <v>53</v>
      </c>
      <c r="G27" s="29">
        <v>34</v>
      </c>
      <c r="H27" s="53">
        <v>19</v>
      </c>
      <c r="K27" s="26"/>
      <c r="L27" s="182" t="s">
        <v>436</v>
      </c>
      <c r="M27" s="225">
        <f t="shared" si="9"/>
        <v>101</v>
      </c>
      <c r="N27" s="46">
        <v>67</v>
      </c>
      <c r="O27" s="46">
        <v>34</v>
      </c>
      <c r="P27" s="225">
        <f t="shared" si="10"/>
        <v>42</v>
      </c>
      <c r="Q27" s="46">
        <v>31</v>
      </c>
      <c r="R27" s="46">
        <v>11</v>
      </c>
    </row>
    <row r="28" spans="1:18" ht="22.5" customHeight="1">
      <c r="A28" s="40"/>
      <c r="B28" s="17" t="s">
        <v>400</v>
      </c>
      <c r="C28" s="57">
        <f t="shared" si="3"/>
        <v>713</v>
      </c>
      <c r="D28" s="29">
        <v>63</v>
      </c>
      <c r="E28" s="29">
        <v>650</v>
      </c>
      <c r="F28" s="57">
        <f t="shared" si="4"/>
        <v>260</v>
      </c>
      <c r="G28" s="29">
        <v>28</v>
      </c>
      <c r="H28" s="29">
        <v>232</v>
      </c>
      <c r="K28" s="1" t="s">
        <v>32</v>
      </c>
      <c r="L28" s="1"/>
      <c r="M28" s="1"/>
      <c r="N28" s="1"/>
      <c r="O28" s="1"/>
      <c r="P28" s="1"/>
      <c r="Q28" s="1"/>
      <c r="R28" s="1"/>
    </row>
    <row r="29" spans="1:8" ht="22.5" customHeight="1">
      <c r="A29" s="40"/>
      <c r="B29" s="17" t="s">
        <v>401</v>
      </c>
      <c r="C29" s="57">
        <f t="shared" si="3"/>
        <v>74</v>
      </c>
      <c r="D29" s="53" t="s">
        <v>23</v>
      </c>
      <c r="E29" s="29">
        <v>74</v>
      </c>
      <c r="F29" s="57">
        <f t="shared" si="4"/>
        <v>41</v>
      </c>
      <c r="G29" s="53" t="s">
        <v>23</v>
      </c>
      <c r="H29" s="29">
        <v>41</v>
      </c>
    </row>
    <row r="30" spans="1:18" ht="22.5" customHeight="1">
      <c r="A30" s="40"/>
      <c r="B30" s="17" t="s">
        <v>402</v>
      </c>
      <c r="C30" s="57">
        <f t="shared" si="3"/>
        <v>44</v>
      </c>
      <c r="D30" s="29">
        <v>16</v>
      </c>
      <c r="E30" s="29">
        <v>28</v>
      </c>
      <c r="F30" s="57">
        <f t="shared" si="4"/>
        <v>21</v>
      </c>
      <c r="G30" s="29">
        <v>7</v>
      </c>
      <c r="H30" s="29">
        <v>14</v>
      </c>
      <c r="K30" s="476" t="s">
        <v>422</v>
      </c>
      <c r="L30" s="476"/>
      <c r="M30" s="476"/>
      <c r="N30" s="476"/>
      <c r="O30" s="476"/>
      <c r="P30" s="476"/>
      <c r="Q30" s="476"/>
      <c r="R30" s="476"/>
    </row>
    <row r="31" spans="1:18" ht="22.5" customHeight="1">
      <c r="A31" s="40"/>
      <c r="B31" s="17" t="s">
        <v>403</v>
      </c>
      <c r="C31" s="57">
        <f t="shared" si="3"/>
        <v>194</v>
      </c>
      <c r="D31" s="29">
        <v>172</v>
      </c>
      <c r="E31" s="29">
        <v>22</v>
      </c>
      <c r="F31" s="57">
        <f t="shared" si="4"/>
        <v>66</v>
      </c>
      <c r="G31" s="29">
        <v>58</v>
      </c>
      <c r="H31" s="29">
        <v>8</v>
      </c>
      <c r="K31" s="384" t="s">
        <v>384</v>
      </c>
      <c r="L31" s="384"/>
      <c r="M31" s="384"/>
      <c r="N31" s="384"/>
      <c r="O31" s="384"/>
      <c r="P31" s="384"/>
      <c r="Q31" s="384"/>
      <c r="R31" s="384"/>
    </row>
    <row r="32" spans="1:18" ht="22.5" customHeight="1">
      <c r="A32" s="40"/>
      <c r="B32" s="17" t="s">
        <v>404</v>
      </c>
      <c r="C32" s="57">
        <f t="shared" si="3"/>
        <v>177</v>
      </c>
      <c r="D32" s="29">
        <v>93</v>
      </c>
      <c r="E32" s="29">
        <v>84</v>
      </c>
      <c r="F32" s="57">
        <f t="shared" si="4"/>
        <v>151</v>
      </c>
      <c r="G32" s="29">
        <v>78</v>
      </c>
      <c r="H32" s="29">
        <v>73</v>
      </c>
      <c r="K32" s="384" t="s">
        <v>463</v>
      </c>
      <c r="L32" s="384"/>
      <c r="M32" s="384"/>
      <c r="N32" s="384"/>
      <c r="O32" s="384"/>
      <c r="P32" s="384"/>
      <c r="Q32" s="384"/>
      <c r="R32" s="384"/>
    </row>
    <row r="33" spans="1:18" ht="22.5" customHeight="1" thickBot="1">
      <c r="A33" s="40"/>
      <c r="B33" s="17" t="s">
        <v>405</v>
      </c>
      <c r="C33" s="57">
        <f t="shared" si="3"/>
        <v>65</v>
      </c>
      <c r="D33" s="29">
        <v>51</v>
      </c>
      <c r="E33" s="29">
        <v>14</v>
      </c>
      <c r="F33" s="57">
        <f t="shared" si="4"/>
        <v>31</v>
      </c>
      <c r="G33" s="29">
        <v>25</v>
      </c>
      <c r="H33" s="29">
        <v>6</v>
      </c>
      <c r="K33" s="1"/>
      <c r="L33" s="1"/>
      <c r="M33" s="117"/>
      <c r="N33" s="117"/>
      <c r="O33" s="117"/>
      <c r="P33" s="117"/>
      <c r="Q33" s="117"/>
      <c r="R33" s="49" t="s">
        <v>222</v>
      </c>
    </row>
    <row r="34" spans="1:18" ht="22.5" customHeight="1">
      <c r="A34" s="40"/>
      <c r="B34" s="17" t="s">
        <v>406</v>
      </c>
      <c r="C34" s="57">
        <f t="shared" si="3"/>
        <v>264</v>
      </c>
      <c r="D34" s="29">
        <v>23</v>
      </c>
      <c r="E34" s="29">
        <v>241</v>
      </c>
      <c r="F34" s="57">
        <f t="shared" si="4"/>
        <v>134</v>
      </c>
      <c r="G34" s="29">
        <v>12</v>
      </c>
      <c r="H34" s="29">
        <v>122</v>
      </c>
      <c r="K34" s="544" t="s">
        <v>421</v>
      </c>
      <c r="L34" s="500"/>
      <c r="M34" s="400" t="s">
        <v>462</v>
      </c>
      <c r="N34" s="504"/>
      <c r="O34" s="505"/>
      <c r="P34" s="400" t="s">
        <v>461</v>
      </c>
      <c r="Q34" s="504"/>
      <c r="R34" s="504"/>
    </row>
    <row r="35" spans="1:18" ht="22.5" customHeight="1">
      <c r="A35" s="40"/>
      <c r="B35" s="232" t="s">
        <v>420</v>
      </c>
      <c r="C35" s="57">
        <f t="shared" si="3"/>
        <v>89</v>
      </c>
      <c r="D35" s="29">
        <v>19</v>
      </c>
      <c r="E35" s="29">
        <v>70</v>
      </c>
      <c r="F35" s="57">
        <f t="shared" si="4"/>
        <v>33</v>
      </c>
      <c r="G35" s="29">
        <v>5</v>
      </c>
      <c r="H35" s="29">
        <v>28</v>
      </c>
      <c r="K35" s="545"/>
      <c r="L35" s="502"/>
      <c r="M35" s="84" t="s">
        <v>2</v>
      </c>
      <c r="N35" s="84" t="s">
        <v>3</v>
      </c>
      <c r="O35" s="84" t="s">
        <v>4</v>
      </c>
      <c r="P35" s="84" t="s">
        <v>2</v>
      </c>
      <c r="Q35" s="84" t="s">
        <v>3</v>
      </c>
      <c r="R35" s="84" t="s">
        <v>4</v>
      </c>
    </row>
    <row r="36" spans="1:18" ht="22.5" customHeight="1">
      <c r="A36" s="40"/>
      <c r="B36" s="17" t="s">
        <v>407</v>
      </c>
      <c r="C36" s="57">
        <f t="shared" si="3"/>
        <v>329</v>
      </c>
      <c r="D36" s="29">
        <v>97</v>
      </c>
      <c r="E36" s="29">
        <v>232</v>
      </c>
      <c r="F36" s="57">
        <f t="shared" si="4"/>
        <v>134</v>
      </c>
      <c r="G36" s="29">
        <v>34</v>
      </c>
      <c r="H36" s="29">
        <v>100</v>
      </c>
      <c r="K36" s="546" t="s">
        <v>460</v>
      </c>
      <c r="L36" s="547"/>
      <c r="M36" s="106">
        <f>SUM(M38:M40)</f>
        <v>5</v>
      </c>
      <c r="N36" s="69" t="s">
        <v>12</v>
      </c>
      <c r="O36" s="106">
        <f>SUM(O38:O40)</f>
        <v>5</v>
      </c>
      <c r="P36" s="106">
        <f>SUM(P38:P40)</f>
        <v>1</v>
      </c>
      <c r="Q36" s="69" t="s">
        <v>12</v>
      </c>
      <c r="R36" s="106">
        <f>SUM(R38:R40)</f>
        <v>1</v>
      </c>
    </row>
    <row r="37" spans="1:18" ht="22.5" customHeight="1">
      <c r="A37" s="40"/>
      <c r="B37" s="17" t="s">
        <v>408</v>
      </c>
      <c r="C37" s="57">
        <f t="shared" si="3"/>
        <v>31</v>
      </c>
      <c r="D37" s="29">
        <v>26</v>
      </c>
      <c r="E37" s="29">
        <v>5</v>
      </c>
      <c r="F37" s="57">
        <f t="shared" si="4"/>
        <v>3</v>
      </c>
      <c r="G37" s="29">
        <v>2</v>
      </c>
      <c r="H37" s="29">
        <v>1</v>
      </c>
      <c r="K37" s="16"/>
      <c r="L37" s="17"/>
      <c r="M37" s="89"/>
      <c r="N37" s="89"/>
      <c r="O37" s="89"/>
      <c r="P37" s="89"/>
      <c r="Q37" s="89"/>
      <c r="R37" s="89"/>
    </row>
    <row r="38" spans="1:18" ht="22.5" customHeight="1">
      <c r="A38" s="40"/>
      <c r="B38" s="17" t="s">
        <v>409</v>
      </c>
      <c r="C38" s="57">
        <f t="shared" si="3"/>
        <v>6</v>
      </c>
      <c r="D38" s="29">
        <v>4</v>
      </c>
      <c r="E38" s="29">
        <v>2</v>
      </c>
      <c r="F38" s="53" t="s">
        <v>23</v>
      </c>
      <c r="G38" s="53" t="s">
        <v>23</v>
      </c>
      <c r="H38" s="53" t="s">
        <v>23</v>
      </c>
      <c r="K38" s="542" t="s">
        <v>459</v>
      </c>
      <c r="L38" s="543"/>
      <c r="M38" s="53" t="s">
        <v>12</v>
      </c>
      <c r="N38" s="53" t="s">
        <v>12</v>
      </c>
      <c r="O38" s="53" t="s">
        <v>12</v>
      </c>
      <c r="P38" s="53" t="s">
        <v>12</v>
      </c>
      <c r="Q38" s="53" t="s">
        <v>12</v>
      </c>
      <c r="R38" s="53" t="s">
        <v>12</v>
      </c>
    </row>
    <row r="39" spans="1:18" ht="22.5" customHeight="1">
      <c r="A39" s="40"/>
      <c r="B39" s="17" t="s">
        <v>410</v>
      </c>
      <c r="C39" s="57">
        <f t="shared" si="3"/>
        <v>113</v>
      </c>
      <c r="D39" s="29">
        <v>9</v>
      </c>
      <c r="E39" s="29">
        <v>104</v>
      </c>
      <c r="F39" s="57">
        <f t="shared" si="4"/>
        <v>57</v>
      </c>
      <c r="G39" s="53">
        <v>6</v>
      </c>
      <c r="H39" s="29">
        <v>51</v>
      </c>
      <c r="K39" s="542" t="s">
        <v>458</v>
      </c>
      <c r="L39" s="543"/>
      <c r="M39" s="53" t="s">
        <v>12</v>
      </c>
      <c r="N39" s="53" t="s">
        <v>12</v>
      </c>
      <c r="O39" s="53" t="s">
        <v>12</v>
      </c>
      <c r="P39" s="53" t="s">
        <v>12</v>
      </c>
      <c r="Q39" s="53" t="s">
        <v>12</v>
      </c>
      <c r="R39" s="53" t="s">
        <v>12</v>
      </c>
    </row>
    <row r="40" spans="1:18" ht="22.5" customHeight="1">
      <c r="A40" s="40"/>
      <c r="B40" s="17" t="s">
        <v>411</v>
      </c>
      <c r="C40" s="57">
        <f t="shared" si="3"/>
        <v>19</v>
      </c>
      <c r="D40" s="29">
        <v>19</v>
      </c>
      <c r="E40" s="53" t="s">
        <v>23</v>
      </c>
      <c r="F40" s="57">
        <f t="shared" si="4"/>
        <v>13</v>
      </c>
      <c r="G40" s="29">
        <v>13</v>
      </c>
      <c r="H40" s="53" t="s">
        <v>23</v>
      </c>
      <c r="K40" s="542" t="s">
        <v>457</v>
      </c>
      <c r="L40" s="543"/>
      <c r="M40" s="57">
        <f>SUM(M41)</f>
        <v>5</v>
      </c>
      <c r="N40" s="53" t="s">
        <v>12</v>
      </c>
      <c r="O40" s="57">
        <f>SUM(O41)</f>
        <v>5</v>
      </c>
      <c r="P40" s="57">
        <f>SUM(P41)</f>
        <v>1</v>
      </c>
      <c r="Q40" s="53" t="s">
        <v>12</v>
      </c>
      <c r="R40" s="57">
        <f>SUM(R41)</f>
        <v>1</v>
      </c>
    </row>
    <row r="41" spans="1:18" ht="22.5" customHeight="1">
      <c r="A41" s="40"/>
      <c r="B41" s="17" t="s">
        <v>412</v>
      </c>
      <c r="C41" s="57">
        <f t="shared" si="3"/>
        <v>251</v>
      </c>
      <c r="D41" s="53">
        <v>105</v>
      </c>
      <c r="E41" s="29">
        <v>146</v>
      </c>
      <c r="F41" s="57">
        <f t="shared" si="4"/>
        <v>133</v>
      </c>
      <c r="G41" s="53">
        <v>46</v>
      </c>
      <c r="H41" s="29">
        <v>87</v>
      </c>
      <c r="K41" s="46"/>
      <c r="L41" s="48" t="s">
        <v>456</v>
      </c>
      <c r="M41" s="247">
        <f>SUM(N41:O41)</f>
        <v>5</v>
      </c>
      <c r="N41" s="246" t="s">
        <v>12</v>
      </c>
      <c r="O41" s="245">
        <v>5</v>
      </c>
      <c r="P41" s="225">
        <f>SUM(Q41:R41)</f>
        <v>1</v>
      </c>
      <c r="Q41" s="246" t="s">
        <v>12</v>
      </c>
      <c r="R41" s="245">
        <v>1</v>
      </c>
    </row>
    <row r="42" spans="1:18" ht="22.5" customHeight="1">
      <c r="A42" s="40"/>
      <c r="B42" s="17" t="s">
        <v>413</v>
      </c>
      <c r="C42" s="57">
        <f t="shared" si="3"/>
        <v>5</v>
      </c>
      <c r="D42" s="53" t="s">
        <v>23</v>
      </c>
      <c r="E42" s="29">
        <v>5</v>
      </c>
      <c r="F42" s="57">
        <f t="shared" si="4"/>
        <v>2</v>
      </c>
      <c r="G42" s="53" t="s">
        <v>23</v>
      </c>
      <c r="H42" s="29">
        <v>2</v>
      </c>
      <c r="K42" s="1" t="s">
        <v>32</v>
      </c>
      <c r="L42" s="1"/>
      <c r="M42" s="1"/>
      <c r="N42" s="1"/>
      <c r="O42" s="1"/>
      <c r="P42" s="1"/>
      <c r="Q42" s="1"/>
      <c r="R42" s="1"/>
    </row>
    <row r="43" spans="1:8" ht="22.5" customHeight="1">
      <c r="A43" s="40"/>
      <c r="B43" s="17" t="s">
        <v>414</v>
      </c>
      <c r="C43" s="57">
        <f t="shared" si="3"/>
        <v>131</v>
      </c>
      <c r="D43" s="29">
        <v>13</v>
      </c>
      <c r="E43" s="29">
        <v>118</v>
      </c>
      <c r="F43" s="57">
        <f t="shared" si="4"/>
        <v>64</v>
      </c>
      <c r="G43" s="29">
        <v>9</v>
      </c>
      <c r="H43" s="29">
        <v>55</v>
      </c>
    </row>
    <row r="44" spans="1:28" ht="22.5" customHeight="1">
      <c r="A44" s="40"/>
      <c r="B44" s="17" t="s">
        <v>415</v>
      </c>
      <c r="C44" s="57">
        <f t="shared" si="3"/>
        <v>19</v>
      </c>
      <c r="D44" s="29">
        <v>10</v>
      </c>
      <c r="E44" s="29">
        <v>9</v>
      </c>
      <c r="F44" s="57">
        <f t="shared" si="4"/>
        <v>13</v>
      </c>
      <c r="G44" s="29">
        <v>8</v>
      </c>
      <c r="H44" s="29">
        <v>5</v>
      </c>
      <c r="K44" s="476" t="s">
        <v>437</v>
      </c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</row>
    <row r="45" spans="1:28" ht="22.5" customHeight="1">
      <c r="A45" s="40"/>
      <c r="B45" s="17" t="s">
        <v>416</v>
      </c>
      <c r="C45" s="57">
        <f t="shared" si="3"/>
        <v>558</v>
      </c>
      <c r="D45" s="29">
        <v>232</v>
      </c>
      <c r="E45" s="29">
        <v>326</v>
      </c>
      <c r="F45" s="57">
        <f t="shared" si="4"/>
        <v>276</v>
      </c>
      <c r="G45" s="29">
        <v>115</v>
      </c>
      <c r="H45" s="29">
        <v>161</v>
      </c>
      <c r="K45" s="384" t="s">
        <v>438</v>
      </c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</row>
    <row r="46" spans="1:28" ht="22.5" customHeight="1" thickBot="1">
      <c r="A46" s="40"/>
      <c r="B46" s="17" t="s">
        <v>417</v>
      </c>
      <c r="C46" s="57">
        <f t="shared" si="3"/>
        <v>31</v>
      </c>
      <c r="D46" s="29">
        <v>12</v>
      </c>
      <c r="E46" s="29">
        <v>19</v>
      </c>
      <c r="F46" s="57">
        <f t="shared" si="4"/>
        <v>22</v>
      </c>
      <c r="G46" s="29">
        <v>7</v>
      </c>
      <c r="H46" s="29">
        <v>15</v>
      </c>
      <c r="K46" s="1"/>
      <c r="L46" s="1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49" t="s">
        <v>222</v>
      </c>
    </row>
    <row r="47" spans="1:28" ht="22.5" customHeight="1">
      <c r="A47" s="40"/>
      <c r="B47" s="17" t="s">
        <v>418</v>
      </c>
      <c r="C47" s="53" t="s">
        <v>23</v>
      </c>
      <c r="D47" s="53" t="s">
        <v>23</v>
      </c>
      <c r="E47" s="53" t="s">
        <v>23</v>
      </c>
      <c r="F47" s="53" t="s">
        <v>23</v>
      </c>
      <c r="G47" s="53" t="s">
        <v>23</v>
      </c>
      <c r="H47" s="193" t="s">
        <v>23</v>
      </c>
      <c r="K47" s="544" t="s">
        <v>448</v>
      </c>
      <c r="L47" s="404"/>
      <c r="M47" s="405"/>
      <c r="N47" s="400" t="s">
        <v>449</v>
      </c>
      <c r="O47" s="401"/>
      <c r="P47" s="401"/>
      <c r="Q47" s="401"/>
      <c r="R47" s="402"/>
      <c r="S47" s="400" t="s">
        <v>439</v>
      </c>
      <c r="T47" s="401"/>
      <c r="U47" s="401"/>
      <c r="V47" s="401"/>
      <c r="W47" s="402"/>
      <c r="X47" s="400" t="s">
        <v>450</v>
      </c>
      <c r="Y47" s="401"/>
      <c r="Z47" s="401"/>
      <c r="AA47" s="401"/>
      <c r="AB47" s="401"/>
    </row>
    <row r="48" spans="1:28" ht="22.5" customHeight="1">
      <c r="A48" s="230"/>
      <c r="B48" s="28" t="s">
        <v>419</v>
      </c>
      <c r="C48" s="225">
        <f t="shared" si="3"/>
        <v>256</v>
      </c>
      <c r="D48" s="226">
        <v>173</v>
      </c>
      <c r="E48" s="226">
        <v>83</v>
      </c>
      <c r="F48" s="225">
        <f t="shared" si="4"/>
        <v>157</v>
      </c>
      <c r="G48" s="226">
        <v>96</v>
      </c>
      <c r="H48" s="226">
        <v>61</v>
      </c>
      <c r="K48" s="384"/>
      <c r="L48" s="384"/>
      <c r="M48" s="370"/>
      <c r="N48" s="537" t="s">
        <v>465</v>
      </c>
      <c r="O48" s="409"/>
      <c r="P48" s="409"/>
      <c r="Q48" s="410"/>
      <c r="R48" s="538" t="s">
        <v>440</v>
      </c>
      <c r="S48" s="537" t="s">
        <v>465</v>
      </c>
      <c r="T48" s="409"/>
      <c r="U48" s="409"/>
      <c r="V48" s="410"/>
      <c r="W48" s="538" t="s">
        <v>440</v>
      </c>
      <c r="X48" s="537" t="s">
        <v>465</v>
      </c>
      <c r="Y48" s="409"/>
      <c r="Z48" s="409"/>
      <c r="AA48" s="410"/>
      <c r="AB48" s="540" t="s">
        <v>440</v>
      </c>
    </row>
    <row r="49" spans="1:28" ht="22.5" customHeight="1">
      <c r="A49" s="191" t="s">
        <v>32</v>
      </c>
      <c r="B49" s="231"/>
      <c r="C49" s="231"/>
      <c r="D49" s="231"/>
      <c r="E49" s="231"/>
      <c r="F49" s="231"/>
      <c r="G49" s="231"/>
      <c r="H49" s="231"/>
      <c r="K49" s="533"/>
      <c r="L49" s="533"/>
      <c r="M49" s="372"/>
      <c r="N49" s="81" t="s">
        <v>2</v>
      </c>
      <c r="O49" s="81" t="s">
        <v>451</v>
      </c>
      <c r="P49" s="81" t="s">
        <v>452</v>
      </c>
      <c r="Q49" s="78" t="s">
        <v>453</v>
      </c>
      <c r="R49" s="539"/>
      <c r="S49" s="81" t="s">
        <v>2</v>
      </c>
      <c r="T49" s="81" t="s">
        <v>451</v>
      </c>
      <c r="U49" s="81" t="s">
        <v>452</v>
      </c>
      <c r="V49" s="78" t="s">
        <v>453</v>
      </c>
      <c r="W49" s="539"/>
      <c r="X49" s="81" t="s">
        <v>2</v>
      </c>
      <c r="Y49" s="81" t="s">
        <v>441</v>
      </c>
      <c r="Z49" s="81" t="s">
        <v>442</v>
      </c>
      <c r="AA49" s="81" t="s">
        <v>443</v>
      </c>
      <c r="AB49" s="541"/>
    </row>
    <row r="50" spans="2:28" ht="22.5" customHeight="1">
      <c r="B50" s="1"/>
      <c r="C50" s="1"/>
      <c r="D50" s="29"/>
      <c r="E50" s="29"/>
      <c r="F50" s="29"/>
      <c r="G50" s="29"/>
      <c r="H50" s="29"/>
      <c r="K50" s="235"/>
      <c r="L50" s="235"/>
      <c r="M50" s="222" t="s">
        <v>64</v>
      </c>
      <c r="N50" s="236">
        <f>SUM(N51:N52)</f>
        <v>15</v>
      </c>
      <c r="O50" s="237">
        <f aca="true" t="shared" si="11" ref="O50:AB50">SUM(O51:O52)</f>
        <v>2</v>
      </c>
      <c r="P50" s="237">
        <f t="shared" si="11"/>
        <v>13</v>
      </c>
      <c r="Q50" s="238" t="s">
        <v>454</v>
      </c>
      <c r="R50" s="237">
        <f t="shared" si="11"/>
        <v>7</v>
      </c>
      <c r="S50" s="237">
        <f t="shared" si="11"/>
        <v>68</v>
      </c>
      <c r="T50" s="237">
        <f t="shared" si="11"/>
        <v>15</v>
      </c>
      <c r="U50" s="237">
        <f t="shared" si="11"/>
        <v>53</v>
      </c>
      <c r="V50" s="238" t="s">
        <v>454</v>
      </c>
      <c r="W50" s="237">
        <f t="shared" si="11"/>
        <v>16</v>
      </c>
      <c r="X50" s="237">
        <f t="shared" si="11"/>
        <v>287</v>
      </c>
      <c r="Y50" s="237">
        <f t="shared" si="11"/>
        <v>22</v>
      </c>
      <c r="Z50" s="237">
        <f t="shared" si="11"/>
        <v>265</v>
      </c>
      <c r="AA50" s="238" t="s">
        <v>454</v>
      </c>
      <c r="AB50" s="237">
        <f t="shared" si="11"/>
        <v>98</v>
      </c>
    </row>
    <row r="51" spans="11:28" ht="22.5" customHeight="1">
      <c r="K51" s="536" t="s">
        <v>446</v>
      </c>
      <c r="L51" s="535"/>
      <c r="M51" s="88" t="s">
        <v>63</v>
      </c>
      <c r="N51" s="239" t="s">
        <v>454</v>
      </c>
      <c r="O51" s="49" t="s">
        <v>454</v>
      </c>
      <c r="P51" s="49" t="s">
        <v>454</v>
      </c>
      <c r="Q51" s="49" t="s">
        <v>454</v>
      </c>
      <c r="R51" s="49" t="s">
        <v>454</v>
      </c>
      <c r="S51" s="51">
        <f aca="true" t="shared" si="12" ref="S51:S56">SUM(T51:V51)</f>
        <v>8</v>
      </c>
      <c r="T51" s="51">
        <v>1</v>
      </c>
      <c r="U51" s="51">
        <v>7</v>
      </c>
      <c r="V51" s="49" t="s">
        <v>454</v>
      </c>
      <c r="W51" s="51">
        <v>4</v>
      </c>
      <c r="X51" s="51">
        <f aca="true" t="shared" si="13" ref="X51:X56">SUM(Y51:AA51)</f>
        <v>130</v>
      </c>
      <c r="Y51" s="51">
        <v>10</v>
      </c>
      <c r="Z51" s="51">
        <v>120</v>
      </c>
      <c r="AA51" s="49" t="s">
        <v>454</v>
      </c>
      <c r="AB51" s="51">
        <v>41</v>
      </c>
    </row>
    <row r="52" spans="11:28" ht="22.5" customHeight="1">
      <c r="K52" s="89"/>
      <c r="L52" s="191"/>
      <c r="M52" s="88" t="s">
        <v>62</v>
      </c>
      <c r="N52" s="240">
        <f>SUM(O52:Q52)</f>
        <v>15</v>
      </c>
      <c r="O52" s="51">
        <v>2</v>
      </c>
      <c r="P52" s="51">
        <v>13</v>
      </c>
      <c r="Q52" s="49" t="s">
        <v>454</v>
      </c>
      <c r="R52" s="51">
        <v>7</v>
      </c>
      <c r="S52" s="51">
        <f t="shared" si="12"/>
        <v>60</v>
      </c>
      <c r="T52" s="51">
        <v>14</v>
      </c>
      <c r="U52" s="51">
        <v>46</v>
      </c>
      <c r="V52" s="49" t="s">
        <v>454</v>
      </c>
      <c r="W52" s="51">
        <v>12</v>
      </c>
      <c r="X52" s="51">
        <f t="shared" si="13"/>
        <v>157</v>
      </c>
      <c r="Y52" s="51">
        <v>12</v>
      </c>
      <c r="Z52" s="51">
        <v>145</v>
      </c>
      <c r="AA52" s="49" t="s">
        <v>454</v>
      </c>
      <c r="AB52" s="51">
        <v>57</v>
      </c>
    </row>
    <row r="53" spans="11:28" ht="22.5" customHeight="1">
      <c r="K53" s="154"/>
      <c r="L53" s="55"/>
      <c r="M53" s="146"/>
      <c r="N53" s="241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1:28" ht="22.5" customHeight="1">
      <c r="K54" s="242"/>
      <c r="L54" s="109"/>
      <c r="M54" s="31" t="s">
        <v>64</v>
      </c>
      <c r="N54" s="243">
        <f>SUM(N55:N56)</f>
        <v>101</v>
      </c>
      <c r="O54" s="223">
        <f>SUM(O55:O56)</f>
        <v>45</v>
      </c>
      <c r="P54" s="223">
        <f>SUM(P55:P56)</f>
        <v>56</v>
      </c>
      <c r="Q54" s="66" t="s">
        <v>454</v>
      </c>
      <c r="R54" s="66" t="s">
        <v>455</v>
      </c>
      <c r="S54" s="223">
        <f>SUM(S55:S56)</f>
        <v>441</v>
      </c>
      <c r="T54" s="223">
        <f>SUM(T55:T56)</f>
        <v>129</v>
      </c>
      <c r="U54" s="223">
        <f>SUM(U55:U56)</f>
        <v>312</v>
      </c>
      <c r="V54" s="66" t="s">
        <v>454</v>
      </c>
      <c r="W54" s="66" t="s">
        <v>455</v>
      </c>
      <c r="X54" s="223">
        <f>SUM(X55:X56)</f>
        <v>863</v>
      </c>
      <c r="Y54" s="223">
        <f>SUM(Y55:Y56)</f>
        <v>32</v>
      </c>
      <c r="Z54" s="223">
        <f>SUM(Z55:Z56)</f>
        <v>828</v>
      </c>
      <c r="AA54" s="223">
        <f>SUM(AA55:AA56)</f>
        <v>3</v>
      </c>
      <c r="AB54" s="66" t="s">
        <v>455</v>
      </c>
    </row>
    <row r="55" spans="11:28" ht="22.5" customHeight="1">
      <c r="K55" s="536" t="s">
        <v>447</v>
      </c>
      <c r="L55" s="535"/>
      <c r="M55" s="88" t="s">
        <v>63</v>
      </c>
      <c r="N55" s="240">
        <f>SUM(O55:Q55)</f>
        <v>48</v>
      </c>
      <c r="O55" s="51">
        <v>24</v>
      </c>
      <c r="P55" s="51">
        <v>24</v>
      </c>
      <c r="Q55" s="49" t="s">
        <v>454</v>
      </c>
      <c r="R55" s="49" t="s">
        <v>455</v>
      </c>
      <c r="S55" s="51">
        <f t="shared" si="12"/>
        <v>281</v>
      </c>
      <c r="T55" s="51">
        <v>87</v>
      </c>
      <c r="U55" s="51">
        <v>194</v>
      </c>
      <c r="V55" s="49" t="s">
        <v>454</v>
      </c>
      <c r="W55" s="49" t="s">
        <v>455</v>
      </c>
      <c r="X55" s="51">
        <f t="shared" si="13"/>
        <v>533</v>
      </c>
      <c r="Y55" s="51">
        <v>21</v>
      </c>
      <c r="Z55" s="51">
        <v>512</v>
      </c>
      <c r="AA55" s="49" t="s">
        <v>454</v>
      </c>
      <c r="AB55" s="49" t="s">
        <v>445</v>
      </c>
    </row>
    <row r="56" spans="11:28" ht="22.5" customHeight="1">
      <c r="K56" s="27"/>
      <c r="L56" s="27"/>
      <c r="M56" s="81" t="s">
        <v>62</v>
      </c>
      <c r="N56" s="244">
        <f>SUM(O56:Q56)</f>
        <v>53</v>
      </c>
      <c r="O56" s="226">
        <v>21</v>
      </c>
      <c r="P56" s="226">
        <v>32</v>
      </c>
      <c r="Q56" s="42" t="s">
        <v>454</v>
      </c>
      <c r="R56" s="42" t="s">
        <v>455</v>
      </c>
      <c r="S56" s="226">
        <f t="shared" si="12"/>
        <v>160</v>
      </c>
      <c r="T56" s="226">
        <v>42</v>
      </c>
      <c r="U56" s="226">
        <v>118</v>
      </c>
      <c r="V56" s="42" t="s">
        <v>454</v>
      </c>
      <c r="W56" s="42" t="s">
        <v>455</v>
      </c>
      <c r="X56" s="226">
        <f t="shared" si="13"/>
        <v>330</v>
      </c>
      <c r="Y56" s="226">
        <v>11</v>
      </c>
      <c r="Z56" s="226">
        <v>316</v>
      </c>
      <c r="AA56" s="42">
        <v>3</v>
      </c>
      <c r="AB56" s="42" t="s">
        <v>445</v>
      </c>
    </row>
    <row r="57" spans="11:28" ht="22.5" customHeight="1">
      <c r="K57" s="1" t="s">
        <v>32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44">
    <mergeCell ref="F7:H7"/>
    <mergeCell ref="K3:R3"/>
    <mergeCell ref="K4:R4"/>
    <mergeCell ref="K5:R5"/>
    <mergeCell ref="K7:L8"/>
    <mergeCell ref="M7:O7"/>
    <mergeCell ref="A3:H3"/>
    <mergeCell ref="A4:H4"/>
    <mergeCell ref="A5:H5"/>
    <mergeCell ref="A7:B8"/>
    <mergeCell ref="C7:E7"/>
    <mergeCell ref="K30:R30"/>
    <mergeCell ref="K31:R31"/>
    <mergeCell ref="K32:R32"/>
    <mergeCell ref="A9:B9"/>
    <mergeCell ref="A11:B11"/>
    <mergeCell ref="A14:B14"/>
    <mergeCell ref="A19:B19"/>
    <mergeCell ref="K40:L40"/>
    <mergeCell ref="K47:M49"/>
    <mergeCell ref="N48:Q48"/>
    <mergeCell ref="R48:R49"/>
    <mergeCell ref="P7:R7"/>
    <mergeCell ref="K9:L9"/>
    <mergeCell ref="K11:L11"/>
    <mergeCell ref="K14:L14"/>
    <mergeCell ref="K17:L17"/>
    <mergeCell ref="K36:L36"/>
    <mergeCell ref="N47:R47"/>
    <mergeCell ref="S47:W47"/>
    <mergeCell ref="X47:AB47"/>
    <mergeCell ref="K38:L38"/>
    <mergeCell ref="K34:L35"/>
    <mergeCell ref="M34:O34"/>
    <mergeCell ref="P34:R34"/>
    <mergeCell ref="K44:AB44"/>
    <mergeCell ref="K45:AB45"/>
    <mergeCell ref="K39:L39"/>
    <mergeCell ref="K51:L51"/>
    <mergeCell ref="K55:L55"/>
    <mergeCell ref="S48:V48"/>
    <mergeCell ref="W48:W49"/>
    <mergeCell ref="X48:AA48"/>
    <mergeCell ref="AB48:AB49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65"/>
  <sheetViews>
    <sheetView zoomScalePageLayoutView="0" workbookViewId="0" topLeftCell="AF1">
      <selection activeCell="AT1" sqref="AT1"/>
    </sheetView>
  </sheetViews>
  <sheetFormatPr defaultColWidth="9.3984375" defaultRowHeight="26.25" customHeight="1"/>
  <cols>
    <col min="1" max="1" width="11.8984375" style="0" customWidth="1"/>
    <col min="2" max="3" width="9.3984375" style="0" customWidth="1"/>
    <col min="4" max="17" width="8.09765625" style="0" customWidth="1"/>
    <col min="18" max="18" width="9.3984375" style="0" customWidth="1"/>
    <col min="19" max="30" width="8.09765625" style="0" customWidth="1"/>
    <col min="31" max="31" width="11.8984375" style="0" customWidth="1"/>
    <col min="32" max="41" width="8.09765625" style="0" customWidth="1"/>
    <col min="42" max="42" width="8.19921875" style="0" customWidth="1"/>
    <col min="43" max="46" width="8.09765625" style="0" customWidth="1"/>
  </cols>
  <sheetData>
    <row r="1" spans="1:46" ht="26.25" customHeight="1">
      <c r="A1" s="39" t="s">
        <v>466</v>
      </c>
      <c r="AT1" s="102" t="s">
        <v>585</v>
      </c>
    </row>
    <row r="3" spans="1:37" ht="26.25" customHeight="1">
      <c r="A3" s="551" t="s">
        <v>467</v>
      </c>
      <c r="B3" s="551"/>
      <c r="C3" s="551"/>
      <c r="D3" s="551"/>
      <c r="E3" s="551"/>
      <c r="F3" s="551"/>
      <c r="G3" s="551"/>
      <c r="H3" s="551"/>
      <c r="I3" s="551"/>
      <c r="P3" s="551" t="s">
        <v>543</v>
      </c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293"/>
    </row>
    <row r="4" spans="1:37" ht="26.25" customHeight="1">
      <c r="A4" s="554" t="s">
        <v>468</v>
      </c>
      <c r="B4" s="554"/>
      <c r="C4" s="554"/>
      <c r="D4" s="554"/>
      <c r="E4" s="554"/>
      <c r="F4" s="554"/>
      <c r="G4" s="554"/>
      <c r="H4" s="554"/>
      <c r="I4" s="554"/>
      <c r="P4" s="554" t="s">
        <v>542</v>
      </c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0"/>
    </row>
    <row r="5" spans="1:37" ht="26.25" customHeight="1" thickBot="1">
      <c r="A5" s="249"/>
      <c r="B5" s="61"/>
      <c r="C5" s="61"/>
      <c r="D5" s="61"/>
      <c r="E5" s="61"/>
      <c r="F5" s="61"/>
      <c r="G5" s="61"/>
      <c r="H5" s="61"/>
      <c r="I5" s="250" t="s">
        <v>469</v>
      </c>
      <c r="P5" s="554" t="s">
        <v>541</v>
      </c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0"/>
    </row>
    <row r="6" spans="1:36" ht="26.25" customHeight="1" thickBot="1">
      <c r="A6" s="550" t="s">
        <v>470</v>
      </c>
      <c r="B6" s="617" t="s">
        <v>471</v>
      </c>
      <c r="C6" s="617" t="s">
        <v>472</v>
      </c>
      <c r="D6" s="618" t="s">
        <v>583</v>
      </c>
      <c r="E6" s="504"/>
      <c r="F6" s="505"/>
      <c r="G6" s="559" t="s">
        <v>584</v>
      </c>
      <c r="H6" s="504"/>
      <c r="I6" s="504"/>
      <c r="P6" s="61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167"/>
      <c r="AG6" s="305"/>
      <c r="AH6" s="305"/>
      <c r="AI6" s="305"/>
      <c r="AJ6" s="259" t="s">
        <v>222</v>
      </c>
    </row>
    <row r="7" spans="1:36" ht="26.25" customHeight="1">
      <c r="A7" s="458"/>
      <c r="B7" s="490"/>
      <c r="C7" s="490"/>
      <c r="D7" s="251" t="s">
        <v>2</v>
      </c>
      <c r="E7" s="251" t="s">
        <v>3</v>
      </c>
      <c r="F7" s="251" t="s">
        <v>4</v>
      </c>
      <c r="G7" s="252" t="s">
        <v>2</v>
      </c>
      <c r="H7" s="252" t="s">
        <v>3</v>
      </c>
      <c r="I7" s="252" t="s">
        <v>4</v>
      </c>
      <c r="P7" s="572" t="s">
        <v>547</v>
      </c>
      <c r="Q7" s="568"/>
      <c r="R7" s="566" t="s">
        <v>548</v>
      </c>
      <c r="S7" s="567"/>
      <c r="T7" s="568"/>
      <c r="U7" s="581" t="s">
        <v>540</v>
      </c>
      <c r="V7" s="582"/>
      <c r="W7" s="582"/>
      <c r="X7" s="582"/>
      <c r="Y7" s="582"/>
      <c r="Z7" s="582"/>
      <c r="AA7" s="582"/>
      <c r="AB7" s="583"/>
      <c r="AC7" s="581" t="s">
        <v>539</v>
      </c>
      <c r="AD7" s="582"/>
      <c r="AE7" s="582"/>
      <c r="AF7" s="582"/>
      <c r="AG7" s="582"/>
      <c r="AH7" s="582"/>
      <c r="AI7" s="582"/>
      <c r="AJ7" s="582"/>
    </row>
    <row r="8" spans="1:36" ht="26.25" customHeight="1">
      <c r="A8" s="253" t="s">
        <v>61</v>
      </c>
      <c r="B8" s="50">
        <v>34</v>
      </c>
      <c r="C8" s="50">
        <v>38</v>
      </c>
      <c r="D8" s="50">
        <f>SUM(E8:F8)</f>
        <v>574</v>
      </c>
      <c r="E8" s="50">
        <v>476</v>
      </c>
      <c r="F8" s="50">
        <v>98</v>
      </c>
      <c r="G8" s="50">
        <f>SUM(H8:I8)</f>
        <v>153</v>
      </c>
      <c r="H8" s="50">
        <v>64</v>
      </c>
      <c r="I8" s="50">
        <v>89</v>
      </c>
      <c r="P8" s="554"/>
      <c r="Q8" s="573"/>
      <c r="R8" s="569"/>
      <c r="S8" s="570"/>
      <c r="T8" s="571"/>
      <c r="U8" s="548" t="s">
        <v>538</v>
      </c>
      <c r="V8" s="549"/>
      <c r="W8" s="548" t="s">
        <v>537</v>
      </c>
      <c r="X8" s="549"/>
      <c r="Y8" s="548" t="s">
        <v>536</v>
      </c>
      <c r="Z8" s="549"/>
      <c r="AA8" s="548" t="s">
        <v>535</v>
      </c>
      <c r="AB8" s="549"/>
      <c r="AC8" s="548" t="s">
        <v>538</v>
      </c>
      <c r="AD8" s="549"/>
      <c r="AE8" s="548" t="s">
        <v>537</v>
      </c>
      <c r="AF8" s="549"/>
      <c r="AG8" s="548" t="s">
        <v>536</v>
      </c>
      <c r="AH8" s="549"/>
      <c r="AI8" s="548" t="s">
        <v>535</v>
      </c>
      <c r="AJ8" s="558"/>
    </row>
    <row r="9" spans="1:36" ht="26.25" customHeight="1">
      <c r="A9" s="254" t="s">
        <v>60</v>
      </c>
      <c r="B9" s="50">
        <v>35</v>
      </c>
      <c r="C9" s="50">
        <v>42</v>
      </c>
      <c r="D9" s="50">
        <f aca="true" t="shared" si="0" ref="D9:D14">SUM(E9:F9)</f>
        <v>604</v>
      </c>
      <c r="E9" s="50">
        <v>493</v>
      </c>
      <c r="F9" s="50">
        <v>111</v>
      </c>
      <c r="G9" s="50">
        <f>SUM(H9:I9)</f>
        <v>166</v>
      </c>
      <c r="H9" s="50">
        <v>73</v>
      </c>
      <c r="I9" s="50">
        <v>93</v>
      </c>
      <c r="P9" s="570"/>
      <c r="Q9" s="571"/>
      <c r="R9" s="265" t="s">
        <v>2</v>
      </c>
      <c r="S9" s="276" t="s">
        <v>3</v>
      </c>
      <c r="T9" s="276" t="s">
        <v>4</v>
      </c>
      <c r="U9" s="276" t="s">
        <v>3</v>
      </c>
      <c r="V9" s="276" t="s">
        <v>4</v>
      </c>
      <c r="W9" s="276" t="s">
        <v>3</v>
      </c>
      <c r="X9" s="276" t="s">
        <v>4</v>
      </c>
      <c r="Y9" s="276" t="s">
        <v>3</v>
      </c>
      <c r="Z9" s="276" t="s">
        <v>4</v>
      </c>
      <c r="AA9" s="276" t="s">
        <v>3</v>
      </c>
      <c r="AB9" s="276" t="s">
        <v>4</v>
      </c>
      <c r="AC9" s="276" t="s">
        <v>3</v>
      </c>
      <c r="AD9" s="276" t="s">
        <v>4</v>
      </c>
      <c r="AE9" s="276" t="s">
        <v>3</v>
      </c>
      <c r="AF9" s="276" t="s">
        <v>4</v>
      </c>
      <c r="AG9" s="276" t="s">
        <v>3</v>
      </c>
      <c r="AH9" s="276" t="s">
        <v>4</v>
      </c>
      <c r="AI9" s="276" t="s">
        <v>3</v>
      </c>
      <c r="AJ9" s="302" t="s">
        <v>4</v>
      </c>
    </row>
    <row r="10" spans="1:36" ht="26.25" customHeight="1">
      <c r="A10" s="254" t="s">
        <v>59</v>
      </c>
      <c r="B10" s="50">
        <v>35</v>
      </c>
      <c r="C10" s="50">
        <v>45</v>
      </c>
      <c r="D10" s="50">
        <f t="shared" si="0"/>
        <v>560</v>
      </c>
      <c r="E10" s="50">
        <v>459</v>
      </c>
      <c r="F10" s="50">
        <v>101</v>
      </c>
      <c r="G10" s="50">
        <f>SUM(H10:I10)</f>
        <v>161</v>
      </c>
      <c r="H10" s="50">
        <v>77</v>
      </c>
      <c r="I10" s="50">
        <v>84</v>
      </c>
      <c r="P10" s="574" t="s">
        <v>534</v>
      </c>
      <c r="Q10" s="575"/>
      <c r="R10" s="301">
        <f aca="true" t="shared" si="1" ref="R10:AD10">SUM(R12,R20)</f>
        <v>3963</v>
      </c>
      <c r="S10" s="299">
        <f t="shared" si="1"/>
        <v>3341</v>
      </c>
      <c r="T10" s="299">
        <f t="shared" si="1"/>
        <v>622</v>
      </c>
      <c r="U10" s="299">
        <f t="shared" si="1"/>
        <v>3055</v>
      </c>
      <c r="V10" s="299">
        <f t="shared" si="1"/>
        <v>478</v>
      </c>
      <c r="W10" s="299">
        <f t="shared" si="1"/>
        <v>1627</v>
      </c>
      <c r="X10" s="299">
        <f t="shared" si="1"/>
        <v>270</v>
      </c>
      <c r="Y10" s="299">
        <f t="shared" si="1"/>
        <v>216</v>
      </c>
      <c r="Z10" s="299">
        <f t="shared" si="1"/>
        <v>33</v>
      </c>
      <c r="AA10" s="299">
        <f t="shared" si="1"/>
        <v>1212</v>
      </c>
      <c r="AB10" s="299">
        <f t="shared" si="1"/>
        <v>175</v>
      </c>
      <c r="AC10" s="299">
        <f t="shared" si="1"/>
        <v>286</v>
      </c>
      <c r="AD10" s="299">
        <f t="shared" si="1"/>
        <v>144</v>
      </c>
      <c r="AE10" s="300" t="s">
        <v>23</v>
      </c>
      <c r="AF10" s="300" t="s">
        <v>23</v>
      </c>
      <c r="AG10" s="299">
        <f>SUM(AG12,AG20)</f>
        <v>64</v>
      </c>
      <c r="AH10" s="299">
        <f>SUM(AH12,AH20)</f>
        <v>5</v>
      </c>
      <c r="AI10" s="299">
        <f>SUM(AI12,AI20)</f>
        <v>222</v>
      </c>
      <c r="AJ10" s="299">
        <f>SUM(AJ12,AJ20)</f>
        <v>139</v>
      </c>
    </row>
    <row r="11" spans="1:36" ht="26.25" customHeight="1">
      <c r="A11" s="255" t="s">
        <v>58</v>
      </c>
      <c r="B11" s="50">
        <v>34</v>
      </c>
      <c r="C11" s="50">
        <v>58</v>
      </c>
      <c r="D11" s="50">
        <f t="shared" si="0"/>
        <v>554</v>
      </c>
      <c r="E11" s="50">
        <v>451</v>
      </c>
      <c r="F11" s="50">
        <v>103</v>
      </c>
      <c r="G11" s="50">
        <f>SUM(H11:I11)</f>
        <v>155</v>
      </c>
      <c r="H11" s="50">
        <v>77</v>
      </c>
      <c r="I11" s="50">
        <v>78</v>
      </c>
      <c r="P11" s="50"/>
      <c r="Q11" s="257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26.25" customHeight="1">
      <c r="A12" s="256" t="s">
        <v>57</v>
      </c>
      <c r="B12" s="64">
        <f>SUM(B14:B15)</f>
        <v>34</v>
      </c>
      <c r="C12" s="64">
        <f aca="true" t="shared" si="2" ref="C12:I12">SUM(C14:C15)</f>
        <v>58</v>
      </c>
      <c r="D12" s="64">
        <f t="shared" si="2"/>
        <v>560</v>
      </c>
      <c r="E12" s="64">
        <f t="shared" si="2"/>
        <v>448</v>
      </c>
      <c r="F12" s="64">
        <f t="shared" si="2"/>
        <v>112</v>
      </c>
      <c r="G12" s="64">
        <f t="shared" si="2"/>
        <v>143</v>
      </c>
      <c r="H12" s="64">
        <f t="shared" si="2"/>
        <v>68</v>
      </c>
      <c r="I12" s="64">
        <f t="shared" si="2"/>
        <v>75</v>
      </c>
      <c r="P12" s="50"/>
      <c r="Q12" s="274" t="s">
        <v>2</v>
      </c>
      <c r="R12" s="297">
        <f aca="true" t="shared" si="3" ref="R12:AD12">SUM(R13:R18)</f>
        <v>2468</v>
      </c>
      <c r="S12" s="259">
        <f t="shared" si="3"/>
        <v>2141</v>
      </c>
      <c r="T12" s="259">
        <f t="shared" si="3"/>
        <v>327</v>
      </c>
      <c r="U12" s="259">
        <f t="shared" si="3"/>
        <v>1988</v>
      </c>
      <c r="V12" s="259">
        <f t="shared" si="3"/>
        <v>266</v>
      </c>
      <c r="W12" s="259">
        <f t="shared" si="3"/>
        <v>1093</v>
      </c>
      <c r="X12" s="259">
        <f t="shared" si="3"/>
        <v>142</v>
      </c>
      <c r="Y12" s="259">
        <f t="shared" si="3"/>
        <v>57</v>
      </c>
      <c r="Z12" s="259">
        <f t="shared" si="3"/>
        <v>5</v>
      </c>
      <c r="AA12" s="259">
        <f t="shared" si="3"/>
        <v>838</v>
      </c>
      <c r="AB12" s="259">
        <f t="shared" si="3"/>
        <v>119</v>
      </c>
      <c r="AC12" s="259">
        <f t="shared" si="3"/>
        <v>153</v>
      </c>
      <c r="AD12" s="259">
        <f t="shared" si="3"/>
        <v>61</v>
      </c>
      <c r="AE12" s="259" t="s">
        <v>23</v>
      </c>
      <c r="AF12" s="259" t="s">
        <v>23</v>
      </c>
      <c r="AG12" s="259">
        <f>SUM(AG13:AG18)</f>
        <v>39</v>
      </c>
      <c r="AH12" s="259">
        <f>SUM(AH13:AH18)</f>
        <v>3</v>
      </c>
      <c r="AI12" s="259">
        <f>SUM(AI13:AI18)</f>
        <v>114</v>
      </c>
      <c r="AJ12" s="259">
        <f>SUM(AJ13:AJ18)</f>
        <v>58</v>
      </c>
    </row>
    <row r="13" spans="1:36" ht="26.25" customHeight="1">
      <c r="A13" s="257"/>
      <c r="B13" s="248"/>
      <c r="C13" s="248"/>
      <c r="D13" s="248"/>
      <c r="E13" s="248"/>
      <c r="F13" s="248"/>
      <c r="G13" s="248"/>
      <c r="H13" s="248"/>
      <c r="I13" s="248"/>
      <c r="P13" s="50"/>
      <c r="Q13" s="298" t="s">
        <v>533</v>
      </c>
      <c r="R13" s="297">
        <f aca="true" t="shared" si="4" ref="R13:R18">SUM(S13:T13)</f>
        <v>15</v>
      </c>
      <c r="S13" s="259">
        <f aca="true" t="shared" si="5" ref="S13:T18">SUM(U13,AC13)</f>
        <v>14</v>
      </c>
      <c r="T13" s="259">
        <f t="shared" si="5"/>
        <v>1</v>
      </c>
      <c r="U13" s="259">
        <f aca="true" t="shared" si="6" ref="U13:U18">SUM(W13,Y13,AA13)</f>
        <v>8</v>
      </c>
      <c r="V13" s="259" t="s">
        <v>23</v>
      </c>
      <c r="W13" s="259">
        <v>2</v>
      </c>
      <c r="X13" s="259" t="s">
        <v>23</v>
      </c>
      <c r="Y13" s="259">
        <v>1</v>
      </c>
      <c r="Z13" s="259" t="s">
        <v>23</v>
      </c>
      <c r="AA13" s="259">
        <v>5</v>
      </c>
      <c r="AB13" s="259" t="s">
        <v>23</v>
      </c>
      <c r="AC13" s="259">
        <f>SUM(AE13,AG13,AI13)</f>
        <v>6</v>
      </c>
      <c r="AD13" s="259">
        <f>SUM(AF13,AH13,AJ13)</f>
        <v>1</v>
      </c>
      <c r="AE13" s="259" t="s">
        <v>23</v>
      </c>
      <c r="AF13" s="259" t="s">
        <v>23</v>
      </c>
      <c r="AG13" s="259">
        <v>1</v>
      </c>
      <c r="AH13" s="259" t="s">
        <v>23</v>
      </c>
      <c r="AI13" s="259">
        <v>5</v>
      </c>
      <c r="AJ13" s="259">
        <v>1</v>
      </c>
    </row>
    <row r="14" spans="1:36" ht="26.25" customHeight="1">
      <c r="A14" s="258" t="s">
        <v>280</v>
      </c>
      <c r="B14" s="50">
        <v>1</v>
      </c>
      <c r="C14" s="50">
        <v>2</v>
      </c>
      <c r="D14" s="50">
        <f t="shared" si="0"/>
        <v>1</v>
      </c>
      <c r="E14" s="259" t="s">
        <v>23</v>
      </c>
      <c r="F14" s="50">
        <v>1</v>
      </c>
      <c r="G14" s="259" t="s">
        <v>444</v>
      </c>
      <c r="H14" s="259" t="s">
        <v>444</v>
      </c>
      <c r="I14" s="259" t="s">
        <v>444</v>
      </c>
      <c r="P14" s="307" t="s">
        <v>544</v>
      </c>
      <c r="Q14" s="258" t="s">
        <v>532</v>
      </c>
      <c r="R14" s="297">
        <f t="shared" si="4"/>
        <v>5</v>
      </c>
      <c r="S14" s="259">
        <f t="shared" si="5"/>
        <v>5</v>
      </c>
      <c r="T14" s="259">
        <f t="shared" si="5"/>
        <v>0</v>
      </c>
      <c r="U14" s="259">
        <f t="shared" si="6"/>
        <v>5</v>
      </c>
      <c r="V14" s="259" t="s">
        <v>23</v>
      </c>
      <c r="W14" s="259">
        <v>1</v>
      </c>
      <c r="X14" s="259" t="s">
        <v>23</v>
      </c>
      <c r="Y14" s="259" t="s">
        <v>23</v>
      </c>
      <c r="Z14" s="259" t="s">
        <v>23</v>
      </c>
      <c r="AA14" s="259">
        <v>4</v>
      </c>
      <c r="AB14" s="259" t="s">
        <v>23</v>
      </c>
      <c r="AC14" s="259" t="s">
        <v>23</v>
      </c>
      <c r="AD14" s="259" t="s">
        <v>23</v>
      </c>
      <c r="AE14" s="259" t="s">
        <v>23</v>
      </c>
      <c r="AF14" s="259" t="s">
        <v>23</v>
      </c>
      <c r="AG14" s="259" t="s">
        <v>23</v>
      </c>
      <c r="AH14" s="259" t="s">
        <v>23</v>
      </c>
      <c r="AI14" s="259" t="s">
        <v>23</v>
      </c>
      <c r="AJ14" s="259" t="s">
        <v>23</v>
      </c>
    </row>
    <row r="15" spans="1:36" ht="26.25" customHeight="1">
      <c r="A15" s="260" t="s">
        <v>305</v>
      </c>
      <c r="B15" s="43">
        <v>33</v>
      </c>
      <c r="C15" s="43">
        <v>56</v>
      </c>
      <c r="D15" s="261">
        <f>SUM(E15:F15)</f>
        <v>559</v>
      </c>
      <c r="E15" s="43">
        <v>448</v>
      </c>
      <c r="F15" s="43">
        <v>111</v>
      </c>
      <c r="G15" s="261">
        <f>SUM(H15:I15)</f>
        <v>143</v>
      </c>
      <c r="H15" s="43">
        <v>68</v>
      </c>
      <c r="I15" s="43">
        <v>75</v>
      </c>
      <c r="P15" s="307" t="s">
        <v>545</v>
      </c>
      <c r="Q15" s="258" t="s">
        <v>531</v>
      </c>
      <c r="R15" s="297">
        <f t="shared" si="4"/>
        <v>850</v>
      </c>
      <c r="S15" s="259">
        <f t="shared" si="5"/>
        <v>792</v>
      </c>
      <c r="T15" s="259">
        <f t="shared" si="5"/>
        <v>58</v>
      </c>
      <c r="U15" s="259">
        <f t="shared" si="6"/>
        <v>725</v>
      </c>
      <c r="V15" s="259">
        <f>SUM(X15,Z15,AB15)</f>
        <v>45</v>
      </c>
      <c r="W15" s="259">
        <v>392</v>
      </c>
      <c r="X15" s="259">
        <v>29</v>
      </c>
      <c r="Y15" s="259">
        <v>36</v>
      </c>
      <c r="Z15" s="259">
        <v>2</v>
      </c>
      <c r="AA15" s="259">
        <v>297</v>
      </c>
      <c r="AB15" s="259">
        <v>14</v>
      </c>
      <c r="AC15" s="259">
        <f aca="true" t="shared" si="7" ref="AC15:AD18">SUM(AE15,AG15,AI15)</f>
        <v>67</v>
      </c>
      <c r="AD15" s="259">
        <f t="shared" si="7"/>
        <v>13</v>
      </c>
      <c r="AE15" s="259" t="s">
        <v>23</v>
      </c>
      <c r="AF15" s="259" t="s">
        <v>23</v>
      </c>
      <c r="AG15" s="259">
        <v>15</v>
      </c>
      <c r="AH15" s="259">
        <v>1</v>
      </c>
      <c r="AI15" s="259">
        <v>52</v>
      </c>
      <c r="AJ15" s="259">
        <v>12</v>
      </c>
    </row>
    <row r="16" spans="1:36" ht="26.25" customHeight="1">
      <c r="A16" s="262" t="s">
        <v>473</v>
      </c>
      <c r="B16" s="248"/>
      <c r="C16" s="248"/>
      <c r="D16" s="73"/>
      <c r="E16" s="73"/>
      <c r="F16" s="73"/>
      <c r="G16" s="61"/>
      <c r="H16" s="73"/>
      <c r="I16" s="73"/>
      <c r="P16" s="307" t="s">
        <v>546</v>
      </c>
      <c r="Q16" s="258" t="s">
        <v>530</v>
      </c>
      <c r="R16" s="297">
        <f t="shared" si="4"/>
        <v>602</v>
      </c>
      <c r="S16" s="259">
        <f t="shared" si="5"/>
        <v>522</v>
      </c>
      <c r="T16" s="259">
        <f t="shared" si="5"/>
        <v>80</v>
      </c>
      <c r="U16" s="259">
        <f t="shared" si="6"/>
        <v>481</v>
      </c>
      <c r="V16" s="259">
        <f>SUM(X16,Z16,AB16)</f>
        <v>58</v>
      </c>
      <c r="W16" s="259">
        <v>298</v>
      </c>
      <c r="X16" s="259">
        <v>34</v>
      </c>
      <c r="Y16" s="259">
        <v>18</v>
      </c>
      <c r="Z16" s="259">
        <v>3</v>
      </c>
      <c r="AA16" s="259">
        <v>165</v>
      </c>
      <c r="AB16" s="259">
        <v>21</v>
      </c>
      <c r="AC16" s="259">
        <f t="shared" si="7"/>
        <v>41</v>
      </c>
      <c r="AD16" s="259">
        <f t="shared" si="7"/>
        <v>22</v>
      </c>
      <c r="AE16" s="259" t="s">
        <v>23</v>
      </c>
      <c r="AF16" s="259" t="s">
        <v>23</v>
      </c>
      <c r="AG16" s="259">
        <v>15</v>
      </c>
      <c r="AH16" s="259" t="s">
        <v>23</v>
      </c>
      <c r="AI16" s="259">
        <v>26</v>
      </c>
      <c r="AJ16" s="259">
        <v>22</v>
      </c>
    </row>
    <row r="17" spans="1:36" ht="26.25" customHeight="1">
      <c r="A17" s="73" t="s">
        <v>32</v>
      </c>
      <c r="B17" s="73"/>
      <c r="C17" s="73"/>
      <c r="D17" s="73"/>
      <c r="E17" s="73"/>
      <c r="F17" s="73"/>
      <c r="G17" s="73"/>
      <c r="H17" s="73"/>
      <c r="I17" s="73"/>
      <c r="P17" s="50"/>
      <c r="Q17" s="258" t="s">
        <v>529</v>
      </c>
      <c r="R17" s="297">
        <f t="shared" si="4"/>
        <v>331</v>
      </c>
      <c r="S17" s="259">
        <f t="shared" si="5"/>
        <v>266</v>
      </c>
      <c r="T17" s="259">
        <f t="shared" si="5"/>
        <v>65</v>
      </c>
      <c r="U17" s="259">
        <f t="shared" si="6"/>
        <v>235</v>
      </c>
      <c r="V17" s="259">
        <f>SUM(X17,Z17,AB17)</f>
        <v>47</v>
      </c>
      <c r="W17" s="259">
        <v>87</v>
      </c>
      <c r="X17" s="259">
        <v>14</v>
      </c>
      <c r="Y17" s="259">
        <v>2</v>
      </c>
      <c r="Z17" s="259" t="s">
        <v>23</v>
      </c>
      <c r="AA17" s="259">
        <v>146</v>
      </c>
      <c r="AB17" s="259">
        <v>33</v>
      </c>
      <c r="AC17" s="259">
        <f t="shared" si="7"/>
        <v>31</v>
      </c>
      <c r="AD17" s="259">
        <f t="shared" si="7"/>
        <v>18</v>
      </c>
      <c r="AE17" s="259" t="s">
        <v>23</v>
      </c>
      <c r="AF17" s="259" t="s">
        <v>23</v>
      </c>
      <c r="AG17" s="259">
        <v>3</v>
      </c>
      <c r="AH17" s="259">
        <v>1</v>
      </c>
      <c r="AI17" s="259">
        <v>28</v>
      </c>
      <c r="AJ17" s="259">
        <v>17</v>
      </c>
    </row>
    <row r="18" spans="16:36" ht="26.25" customHeight="1">
      <c r="P18" s="50"/>
      <c r="Q18" s="258" t="s">
        <v>528</v>
      </c>
      <c r="R18" s="297">
        <f t="shared" si="4"/>
        <v>665</v>
      </c>
      <c r="S18" s="259">
        <f t="shared" si="5"/>
        <v>542</v>
      </c>
      <c r="T18" s="259">
        <f t="shared" si="5"/>
        <v>123</v>
      </c>
      <c r="U18" s="259">
        <f t="shared" si="6"/>
        <v>534</v>
      </c>
      <c r="V18" s="259">
        <f>SUM(X18,Z18,AB18)</f>
        <v>116</v>
      </c>
      <c r="W18" s="259">
        <v>313</v>
      </c>
      <c r="X18" s="259">
        <v>65</v>
      </c>
      <c r="Y18" s="259" t="s">
        <v>23</v>
      </c>
      <c r="Z18" s="259" t="s">
        <v>23</v>
      </c>
      <c r="AA18" s="259">
        <v>221</v>
      </c>
      <c r="AB18" s="259">
        <v>51</v>
      </c>
      <c r="AC18" s="259">
        <f t="shared" si="7"/>
        <v>8</v>
      </c>
      <c r="AD18" s="259">
        <f t="shared" si="7"/>
        <v>7</v>
      </c>
      <c r="AE18" s="259" t="s">
        <v>23</v>
      </c>
      <c r="AF18" s="259" t="s">
        <v>23</v>
      </c>
      <c r="AG18" s="259">
        <v>5</v>
      </c>
      <c r="AH18" s="259">
        <v>1</v>
      </c>
      <c r="AI18" s="259">
        <v>3</v>
      </c>
      <c r="AJ18" s="259">
        <v>6</v>
      </c>
    </row>
    <row r="19" spans="1:36" ht="26.25" customHeight="1">
      <c r="A19" s="551" t="s">
        <v>474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P19" s="50"/>
      <c r="Q19" s="274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</row>
    <row r="20" spans="1:36" ht="26.25" customHeight="1">
      <c r="A20" s="608" t="s">
        <v>475</v>
      </c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P20" s="584" t="s">
        <v>527</v>
      </c>
      <c r="Q20" s="585"/>
      <c r="R20" s="296">
        <f>SUM(S20:T20)</f>
        <v>1495</v>
      </c>
      <c r="S20" s="278">
        <f>SUM(U20,AC20)</f>
        <v>1200</v>
      </c>
      <c r="T20" s="278">
        <f>SUM(V20,AD20)</f>
        <v>295</v>
      </c>
      <c r="U20" s="278">
        <f>SUM(W20,Y20,AA20)</f>
        <v>1067</v>
      </c>
      <c r="V20" s="278">
        <f>SUM(X20,Z20,AB20)</f>
        <v>212</v>
      </c>
      <c r="W20" s="278">
        <v>534</v>
      </c>
      <c r="X20" s="278">
        <v>128</v>
      </c>
      <c r="Y20" s="278">
        <v>159</v>
      </c>
      <c r="Z20" s="278">
        <v>28</v>
      </c>
      <c r="AA20" s="278">
        <v>374</v>
      </c>
      <c r="AB20" s="278">
        <v>56</v>
      </c>
      <c r="AC20" s="278">
        <f>SUM(AE20,AG20,AI20)</f>
        <v>133</v>
      </c>
      <c r="AD20" s="278">
        <f>SUM(AF20,AH20,AJ20)</f>
        <v>83</v>
      </c>
      <c r="AE20" s="278" t="s">
        <v>23</v>
      </c>
      <c r="AF20" s="278" t="s">
        <v>23</v>
      </c>
      <c r="AG20" s="278">
        <v>25</v>
      </c>
      <c r="AH20" s="278">
        <v>2</v>
      </c>
      <c r="AI20" s="278">
        <v>108</v>
      </c>
      <c r="AJ20" s="278">
        <v>81</v>
      </c>
    </row>
    <row r="21" spans="1:37" ht="26.25" customHeight="1">
      <c r="A21" s="608" t="s">
        <v>476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P21" s="73" t="s">
        <v>526</v>
      </c>
      <c r="Q21" s="73"/>
      <c r="R21" s="295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61"/>
      <c r="AI21" s="61"/>
      <c r="AJ21" s="61"/>
      <c r="AK21" s="61"/>
    </row>
    <row r="22" spans="1:13" ht="26.25" customHeight="1" thickBot="1">
      <c r="A22" s="73"/>
      <c r="B22" s="73"/>
      <c r="C22" s="61"/>
      <c r="D22" s="61"/>
      <c r="E22" s="61"/>
      <c r="F22" s="61"/>
      <c r="G22" s="61"/>
      <c r="H22" s="73"/>
      <c r="I22" s="61"/>
      <c r="J22" s="61"/>
      <c r="K22" s="73"/>
      <c r="L22" s="263"/>
      <c r="M22" s="264" t="s">
        <v>477</v>
      </c>
    </row>
    <row r="23" spans="1:13" ht="26.25" customHeight="1">
      <c r="A23" s="567" t="s">
        <v>478</v>
      </c>
      <c r="B23" s="581" t="s">
        <v>479</v>
      </c>
      <c r="C23" s="504"/>
      <c r="D23" s="505"/>
      <c r="E23" s="581" t="s">
        <v>480</v>
      </c>
      <c r="F23" s="504"/>
      <c r="G23" s="505"/>
      <c r="H23" s="581" t="s">
        <v>481</v>
      </c>
      <c r="I23" s="504"/>
      <c r="J23" s="505"/>
      <c r="K23" s="581" t="s">
        <v>482</v>
      </c>
      <c r="L23" s="504"/>
      <c r="M23" s="504"/>
    </row>
    <row r="24" spans="1:13" ht="26.25" customHeight="1">
      <c r="A24" s="398"/>
      <c r="B24" s="252" t="s">
        <v>2</v>
      </c>
      <c r="C24" s="265" t="s">
        <v>3</v>
      </c>
      <c r="D24" s="265" t="s">
        <v>4</v>
      </c>
      <c r="E24" s="265" t="s">
        <v>2</v>
      </c>
      <c r="F24" s="265" t="s">
        <v>3</v>
      </c>
      <c r="G24" s="265" t="s">
        <v>4</v>
      </c>
      <c r="H24" s="265" t="s">
        <v>2</v>
      </c>
      <c r="I24" s="265" t="s">
        <v>3</v>
      </c>
      <c r="J24" s="265" t="s">
        <v>4</v>
      </c>
      <c r="K24" s="265" t="s">
        <v>2</v>
      </c>
      <c r="L24" s="265" t="s">
        <v>3</v>
      </c>
      <c r="M24" s="266" t="s">
        <v>4</v>
      </c>
    </row>
    <row r="25" spans="1:38" ht="26.25" customHeight="1">
      <c r="A25" s="253" t="s">
        <v>61</v>
      </c>
      <c r="B25" s="75">
        <f>SUM(C25:D25)</f>
        <v>6974</v>
      </c>
      <c r="C25" s="267">
        <f aca="true" t="shared" si="8" ref="C25:D29">SUM(F25,I25,L25)</f>
        <v>3520</v>
      </c>
      <c r="D25" s="267">
        <f t="shared" si="8"/>
        <v>3454</v>
      </c>
      <c r="E25" s="259" t="s">
        <v>12</v>
      </c>
      <c r="F25" s="259" t="s">
        <v>12</v>
      </c>
      <c r="G25" s="259" t="s">
        <v>12</v>
      </c>
      <c r="H25" s="75">
        <f>SUM(I25:J25)</f>
        <v>34</v>
      </c>
      <c r="I25" s="259" t="s">
        <v>12</v>
      </c>
      <c r="J25" s="259">
        <v>34</v>
      </c>
      <c r="K25" s="75">
        <f>SUM(L25:M25)</f>
        <v>6940</v>
      </c>
      <c r="L25" s="267">
        <v>3520</v>
      </c>
      <c r="M25" s="267">
        <v>3420</v>
      </c>
      <c r="P25" s="551" t="s">
        <v>564</v>
      </c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293"/>
    </row>
    <row r="26" spans="1:38" ht="26.25" customHeight="1">
      <c r="A26" s="254" t="s">
        <v>333</v>
      </c>
      <c r="B26" s="50">
        <f>SUM(C26:D26)</f>
        <v>7171</v>
      </c>
      <c r="C26" s="259">
        <f t="shared" si="8"/>
        <v>3698</v>
      </c>
      <c r="D26" s="259">
        <f t="shared" si="8"/>
        <v>3473</v>
      </c>
      <c r="E26" s="259" t="s">
        <v>12</v>
      </c>
      <c r="F26" s="259" t="s">
        <v>12</v>
      </c>
      <c r="G26" s="259" t="s">
        <v>12</v>
      </c>
      <c r="H26" s="50">
        <f>SUM(I26:J26)</f>
        <v>35</v>
      </c>
      <c r="I26" s="259" t="s">
        <v>12</v>
      </c>
      <c r="J26" s="259">
        <v>35</v>
      </c>
      <c r="K26" s="50">
        <f>SUM(L26:M26)</f>
        <v>7136</v>
      </c>
      <c r="L26" s="259">
        <v>3698</v>
      </c>
      <c r="M26" s="259">
        <v>3438</v>
      </c>
      <c r="P26" s="554" t="s">
        <v>542</v>
      </c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0"/>
    </row>
    <row r="27" spans="1:38" ht="26.25" customHeight="1">
      <c r="A27" s="254" t="s">
        <v>334</v>
      </c>
      <c r="B27" s="50">
        <f>SUM(C27:D27)</f>
        <v>7221</v>
      </c>
      <c r="C27" s="259">
        <f t="shared" si="8"/>
        <v>3842</v>
      </c>
      <c r="D27" s="259">
        <f t="shared" si="8"/>
        <v>3379</v>
      </c>
      <c r="E27" s="259" t="s">
        <v>12</v>
      </c>
      <c r="F27" s="259" t="s">
        <v>12</v>
      </c>
      <c r="G27" s="259" t="s">
        <v>12</v>
      </c>
      <c r="H27" s="50">
        <f>SUM(I27:J27)</f>
        <v>29</v>
      </c>
      <c r="I27" s="259" t="s">
        <v>12</v>
      </c>
      <c r="J27" s="259">
        <v>29</v>
      </c>
      <c r="K27" s="50">
        <f>SUM(L27:M27)</f>
        <v>7192</v>
      </c>
      <c r="L27" s="50">
        <v>3842</v>
      </c>
      <c r="M27" s="50">
        <v>3350</v>
      </c>
      <c r="P27" s="554" t="s">
        <v>563</v>
      </c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0"/>
    </row>
    <row r="28" spans="1:37" ht="26.25" customHeight="1" thickBot="1">
      <c r="A28" s="254" t="s">
        <v>335</v>
      </c>
      <c r="B28" s="50">
        <f>SUM(C28:D28)</f>
        <v>5831</v>
      </c>
      <c r="C28" s="259">
        <f t="shared" si="8"/>
        <v>2988</v>
      </c>
      <c r="D28" s="259">
        <f t="shared" si="8"/>
        <v>2843</v>
      </c>
      <c r="E28" s="259" t="s">
        <v>12</v>
      </c>
      <c r="F28" s="259" t="s">
        <v>12</v>
      </c>
      <c r="G28" s="259" t="s">
        <v>12</v>
      </c>
      <c r="H28" s="50">
        <f>SUM(I28:J28)</f>
        <v>27</v>
      </c>
      <c r="I28" s="259" t="s">
        <v>12</v>
      </c>
      <c r="J28" s="50">
        <v>27</v>
      </c>
      <c r="K28" s="50">
        <f>SUM(L28:M28)</f>
        <v>5804</v>
      </c>
      <c r="L28" s="50">
        <v>2988</v>
      </c>
      <c r="M28" s="50">
        <v>2816</v>
      </c>
      <c r="P28" s="61"/>
      <c r="Q28" s="61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61"/>
      <c r="AD28" s="61"/>
      <c r="AE28" s="61"/>
      <c r="AF28" s="61"/>
      <c r="AG28" s="61"/>
      <c r="AH28" s="61"/>
      <c r="AI28" s="61"/>
      <c r="AJ28" s="61"/>
      <c r="AK28" s="259" t="s">
        <v>222</v>
      </c>
    </row>
    <row r="29" spans="1:37" ht="26.25" customHeight="1">
      <c r="A29" s="268" t="s">
        <v>336</v>
      </c>
      <c r="B29" s="269">
        <f>SUM(C29:D29)</f>
        <v>4988</v>
      </c>
      <c r="C29" s="270">
        <f t="shared" si="8"/>
        <v>2525</v>
      </c>
      <c r="D29" s="270">
        <f t="shared" si="8"/>
        <v>2463</v>
      </c>
      <c r="E29" s="270" t="s">
        <v>111</v>
      </c>
      <c r="F29" s="270" t="s">
        <v>111</v>
      </c>
      <c r="G29" s="270" t="s">
        <v>111</v>
      </c>
      <c r="H29" s="269">
        <f>SUM(I29:J29)</f>
        <v>34</v>
      </c>
      <c r="I29" s="270" t="s">
        <v>111</v>
      </c>
      <c r="J29" s="269">
        <v>34</v>
      </c>
      <c r="K29" s="269">
        <f>SUM(L29:M29)</f>
        <v>4954</v>
      </c>
      <c r="L29" s="269">
        <v>2525</v>
      </c>
      <c r="M29" s="269">
        <v>2429</v>
      </c>
      <c r="P29" s="572" t="s">
        <v>565</v>
      </c>
      <c r="Q29" s="567"/>
      <c r="R29" s="568"/>
      <c r="S29" s="566" t="s">
        <v>566</v>
      </c>
      <c r="T29" s="567"/>
      <c r="U29" s="568"/>
      <c r="V29" s="559" t="s">
        <v>567</v>
      </c>
      <c r="W29" s="556"/>
      <c r="X29" s="556"/>
      <c r="Y29" s="556"/>
      <c r="Z29" s="556"/>
      <c r="AA29" s="556"/>
      <c r="AB29" s="556"/>
      <c r="AC29" s="557"/>
      <c r="AD29" s="559" t="s">
        <v>568</v>
      </c>
      <c r="AE29" s="556"/>
      <c r="AF29" s="556"/>
      <c r="AG29" s="556"/>
      <c r="AH29" s="556"/>
      <c r="AI29" s="556"/>
      <c r="AJ29" s="556"/>
      <c r="AK29" s="556"/>
    </row>
    <row r="30" spans="1:37" ht="26.25" customHeight="1">
      <c r="A30" s="73" t="s">
        <v>32</v>
      </c>
      <c r="B30" s="61"/>
      <c r="C30" s="61"/>
      <c r="D30" s="61"/>
      <c r="E30" s="61"/>
      <c r="F30" s="61"/>
      <c r="G30" s="61"/>
      <c r="H30" s="73"/>
      <c r="I30" s="73"/>
      <c r="J30" s="73"/>
      <c r="K30" s="73"/>
      <c r="L30" s="73"/>
      <c r="M30" s="73"/>
      <c r="P30" s="554"/>
      <c r="Q30" s="554"/>
      <c r="R30" s="573"/>
      <c r="S30" s="569"/>
      <c r="T30" s="570"/>
      <c r="U30" s="571"/>
      <c r="V30" s="560" t="s">
        <v>561</v>
      </c>
      <c r="W30" s="561"/>
      <c r="X30" s="548" t="s">
        <v>562</v>
      </c>
      <c r="Y30" s="549"/>
      <c r="Z30" s="548" t="s">
        <v>559</v>
      </c>
      <c r="AA30" s="549"/>
      <c r="AB30" s="548" t="s">
        <v>558</v>
      </c>
      <c r="AC30" s="549"/>
      <c r="AD30" s="560" t="s">
        <v>561</v>
      </c>
      <c r="AE30" s="561"/>
      <c r="AF30" s="548" t="s">
        <v>560</v>
      </c>
      <c r="AG30" s="549"/>
      <c r="AH30" s="548" t="s">
        <v>559</v>
      </c>
      <c r="AI30" s="549"/>
      <c r="AJ30" s="548" t="s">
        <v>558</v>
      </c>
      <c r="AK30" s="558"/>
    </row>
    <row r="31" spans="16:37" ht="26.25" customHeight="1">
      <c r="P31" s="570"/>
      <c r="Q31" s="570"/>
      <c r="R31" s="571"/>
      <c r="S31" s="303" t="s">
        <v>64</v>
      </c>
      <c r="T31" s="265" t="s">
        <v>63</v>
      </c>
      <c r="U31" s="314" t="s">
        <v>62</v>
      </c>
      <c r="V31" s="314" t="s">
        <v>63</v>
      </c>
      <c r="W31" s="265" t="s">
        <v>62</v>
      </c>
      <c r="X31" s="314" t="s">
        <v>63</v>
      </c>
      <c r="Y31" s="265" t="s">
        <v>62</v>
      </c>
      <c r="Z31" s="314" t="s">
        <v>63</v>
      </c>
      <c r="AA31" s="265" t="s">
        <v>62</v>
      </c>
      <c r="AB31" s="314" t="s">
        <v>63</v>
      </c>
      <c r="AC31" s="265" t="s">
        <v>62</v>
      </c>
      <c r="AD31" s="314" t="s">
        <v>63</v>
      </c>
      <c r="AE31" s="265" t="s">
        <v>62</v>
      </c>
      <c r="AF31" s="314" t="s">
        <v>63</v>
      </c>
      <c r="AG31" s="265" t="s">
        <v>62</v>
      </c>
      <c r="AH31" s="314" t="s">
        <v>63</v>
      </c>
      <c r="AI31" s="265" t="s">
        <v>62</v>
      </c>
      <c r="AJ31" s="314" t="s">
        <v>63</v>
      </c>
      <c r="AK31" s="252" t="s">
        <v>62</v>
      </c>
    </row>
    <row r="32" spans="1:37" ht="26.25" customHeight="1">
      <c r="A32" s="551" t="s">
        <v>474</v>
      </c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P32" s="574" t="s">
        <v>104</v>
      </c>
      <c r="Q32" s="574"/>
      <c r="R32" s="575"/>
      <c r="S32" s="301">
        <f aca="true" t="shared" si="9" ref="S32:AE32">SUM(S34:S38)</f>
        <v>2853</v>
      </c>
      <c r="T32" s="299">
        <f t="shared" si="9"/>
        <v>1104</v>
      </c>
      <c r="U32" s="299">
        <f t="shared" si="9"/>
        <v>1749</v>
      </c>
      <c r="V32" s="299">
        <f t="shared" si="9"/>
        <v>1036</v>
      </c>
      <c r="W32" s="299">
        <f t="shared" si="9"/>
        <v>1655</v>
      </c>
      <c r="X32" s="299">
        <f t="shared" si="9"/>
        <v>524</v>
      </c>
      <c r="Y32" s="299">
        <f t="shared" si="9"/>
        <v>697</v>
      </c>
      <c r="Z32" s="299">
        <f t="shared" si="9"/>
        <v>19</v>
      </c>
      <c r="AA32" s="299">
        <f t="shared" si="9"/>
        <v>2</v>
      </c>
      <c r="AB32" s="299">
        <f t="shared" si="9"/>
        <v>493</v>
      </c>
      <c r="AC32" s="299">
        <f t="shared" si="9"/>
        <v>956</v>
      </c>
      <c r="AD32" s="299">
        <f t="shared" si="9"/>
        <v>68</v>
      </c>
      <c r="AE32" s="299">
        <f t="shared" si="9"/>
        <v>94</v>
      </c>
      <c r="AF32" s="272" t="s">
        <v>23</v>
      </c>
      <c r="AG32" s="272" t="s">
        <v>23</v>
      </c>
      <c r="AH32" s="299">
        <f>SUM(AH34:AH38)</f>
        <v>27</v>
      </c>
      <c r="AI32" s="299">
        <f>SUM(AI34:AI38)</f>
        <v>8</v>
      </c>
      <c r="AJ32" s="299">
        <f>SUM(AJ34:AJ38)</f>
        <v>41</v>
      </c>
      <c r="AK32" s="299">
        <f>SUM(AK34:AK38)</f>
        <v>86</v>
      </c>
    </row>
    <row r="33" spans="1:37" ht="26.25" customHeight="1">
      <c r="A33" s="608" t="s">
        <v>483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P33" s="316"/>
      <c r="Q33" s="316"/>
      <c r="R33" s="317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61"/>
      <c r="AH33" s="61"/>
      <c r="AI33" s="61"/>
      <c r="AJ33" s="61"/>
      <c r="AK33" s="61"/>
    </row>
    <row r="34" spans="1:37" ht="26.25" customHeight="1">
      <c r="A34" s="608" t="s">
        <v>484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P34" s="562" t="s">
        <v>557</v>
      </c>
      <c r="Q34" s="562"/>
      <c r="R34" s="576"/>
      <c r="S34" s="297">
        <f>SUM(T34:U34)</f>
        <v>1176</v>
      </c>
      <c r="T34" s="275">
        <f aca="true" t="shared" si="10" ref="T34:U38">SUM(V34,AD34)</f>
        <v>682</v>
      </c>
      <c r="U34" s="275">
        <f t="shared" si="10"/>
        <v>494</v>
      </c>
      <c r="V34" s="259">
        <f aca="true" t="shared" si="11" ref="V34:W38">SUM(X34,Z34,AB34)</f>
        <v>639</v>
      </c>
      <c r="W34" s="259">
        <f t="shared" si="11"/>
        <v>434</v>
      </c>
      <c r="X34" s="275">
        <v>346</v>
      </c>
      <c r="Y34" s="275">
        <v>200</v>
      </c>
      <c r="Z34" s="275">
        <v>17</v>
      </c>
      <c r="AA34" s="275">
        <v>1</v>
      </c>
      <c r="AB34" s="275">
        <v>276</v>
      </c>
      <c r="AC34" s="275">
        <v>233</v>
      </c>
      <c r="AD34" s="259">
        <f>SUM(AF34,AH34,AJ34)</f>
        <v>43</v>
      </c>
      <c r="AE34" s="259">
        <f>SUM(AG34,AI34,AK34)</f>
        <v>60</v>
      </c>
      <c r="AF34" s="275" t="s">
        <v>23</v>
      </c>
      <c r="AG34" s="275" t="s">
        <v>23</v>
      </c>
      <c r="AH34" s="259">
        <v>9</v>
      </c>
      <c r="AI34" s="61">
        <v>6</v>
      </c>
      <c r="AJ34" s="61">
        <v>34</v>
      </c>
      <c r="AK34" s="61">
        <v>54</v>
      </c>
    </row>
    <row r="35" spans="1:37" ht="26.25" customHeight="1" thickBo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73"/>
      <c r="M35" s="250" t="s">
        <v>222</v>
      </c>
      <c r="P35" s="562" t="s">
        <v>556</v>
      </c>
      <c r="Q35" s="562"/>
      <c r="R35" s="576"/>
      <c r="S35" s="297">
        <f>SUM(T35:U35)</f>
        <v>300</v>
      </c>
      <c r="T35" s="275">
        <f t="shared" si="10"/>
        <v>241</v>
      </c>
      <c r="U35" s="275">
        <f t="shared" si="10"/>
        <v>59</v>
      </c>
      <c r="V35" s="259">
        <f t="shared" si="11"/>
        <v>217</v>
      </c>
      <c r="W35" s="259">
        <f t="shared" si="11"/>
        <v>57</v>
      </c>
      <c r="X35" s="275">
        <v>92</v>
      </c>
      <c r="Y35" s="275">
        <v>31</v>
      </c>
      <c r="Z35" s="275">
        <v>2</v>
      </c>
      <c r="AA35" s="275" t="s">
        <v>23</v>
      </c>
      <c r="AB35" s="275">
        <v>123</v>
      </c>
      <c r="AC35" s="275">
        <v>26</v>
      </c>
      <c r="AD35" s="259">
        <f>SUM(AF35,AH35,AJ35)</f>
        <v>24</v>
      </c>
      <c r="AE35" s="259">
        <f>SUM(AG35,AI35,AK35)</f>
        <v>2</v>
      </c>
      <c r="AF35" s="275" t="s">
        <v>23</v>
      </c>
      <c r="AG35" s="275" t="s">
        <v>23</v>
      </c>
      <c r="AH35" s="61">
        <v>18</v>
      </c>
      <c r="AI35" s="61">
        <v>2</v>
      </c>
      <c r="AJ35" s="61">
        <v>6</v>
      </c>
      <c r="AK35" s="275" t="s">
        <v>23</v>
      </c>
    </row>
    <row r="36" spans="1:37" ht="26.25" customHeight="1">
      <c r="A36" s="609" t="s">
        <v>485</v>
      </c>
      <c r="B36" s="609" t="s">
        <v>486</v>
      </c>
      <c r="C36" s="609" t="s">
        <v>487</v>
      </c>
      <c r="D36" s="606" t="s">
        <v>488</v>
      </c>
      <c r="E36" s="606" t="s">
        <v>409</v>
      </c>
      <c r="F36" s="614" t="s">
        <v>489</v>
      </c>
      <c r="G36" s="606" t="s">
        <v>487</v>
      </c>
      <c r="H36" s="606" t="s">
        <v>490</v>
      </c>
      <c r="I36" s="606" t="s">
        <v>491</v>
      </c>
      <c r="J36" s="606" t="s">
        <v>492</v>
      </c>
      <c r="K36" s="606" t="s">
        <v>493</v>
      </c>
      <c r="L36" s="606" t="s">
        <v>494</v>
      </c>
      <c r="M36" s="607" t="s">
        <v>495</v>
      </c>
      <c r="P36" s="562" t="s">
        <v>555</v>
      </c>
      <c r="Q36" s="562"/>
      <c r="R36" s="576"/>
      <c r="S36" s="297">
        <f>SUM(T36:U36)</f>
        <v>1293</v>
      </c>
      <c r="T36" s="275">
        <f t="shared" si="10"/>
        <v>150</v>
      </c>
      <c r="U36" s="275">
        <f t="shared" si="10"/>
        <v>1143</v>
      </c>
      <c r="V36" s="259">
        <f t="shared" si="11"/>
        <v>150</v>
      </c>
      <c r="W36" s="259">
        <f t="shared" si="11"/>
        <v>1141</v>
      </c>
      <c r="X36" s="275">
        <v>68</v>
      </c>
      <c r="Y36" s="275">
        <v>463</v>
      </c>
      <c r="Z36" s="275" t="s">
        <v>23</v>
      </c>
      <c r="AA36" s="275">
        <v>1</v>
      </c>
      <c r="AB36" s="275">
        <v>82</v>
      </c>
      <c r="AC36" s="275">
        <v>677</v>
      </c>
      <c r="AD36" s="275" t="s">
        <v>23</v>
      </c>
      <c r="AE36" s="259">
        <f>SUM(AG36,AI36,AK36)</f>
        <v>2</v>
      </c>
      <c r="AF36" s="275" t="s">
        <v>23</v>
      </c>
      <c r="AG36" s="275" t="s">
        <v>23</v>
      </c>
      <c r="AH36" s="275" t="s">
        <v>23</v>
      </c>
      <c r="AI36" s="275" t="s">
        <v>23</v>
      </c>
      <c r="AJ36" s="275" t="s">
        <v>23</v>
      </c>
      <c r="AK36" s="61">
        <v>2</v>
      </c>
    </row>
    <row r="37" spans="1:37" ht="26.25" customHeight="1">
      <c r="A37" s="610"/>
      <c r="B37" s="612"/>
      <c r="C37" s="612"/>
      <c r="D37" s="599"/>
      <c r="E37" s="599"/>
      <c r="F37" s="615"/>
      <c r="G37" s="599"/>
      <c r="H37" s="599"/>
      <c r="I37" s="599"/>
      <c r="J37" s="599"/>
      <c r="K37" s="599"/>
      <c r="L37" s="599"/>
      <c r="M37" s="602"/>
      <c r="P37" s="562" t="s">
        <v>554</v>
      </c>
      <c r="Q37" s="563"/>
      <c r="R37" s="564"/>
      <c r="S37" s="297">
        <f>SUM(T37:U37)</f>
        <v>52</v>
      </c>
      <c r="T37" s="275">
        <f t="shared" si="10"/>
        <v>8</v>
      </c>
      <c r="U37" s="275">
        <f t="shared" si="10"/>
        <v>44</v>
      </c>
      <c r="V37" s="259">
        <f t="shared" si="11"/>
        <v>8</v>
      </c>
      <c r="W37" s="259">
        <f t="shared" si="11"/>
        <v>18</v>
      </c>
      <c r="X37" s="275">
        <v>2</v>
      </c>
      <c r="Y37" s="275">
        <v>2</v>
      </c>
      <c r="Z37" s="275" t="s">
        <v>23</v>
      </c>
      <c r="AA37" s="275" t="s">
        <v>23</v>
      </c>
      <c r="AB37" s="275">
        <v>6</v>
      </c>
      <c r="AC37" s="275">
        <v>16</v>
      </c>
      <c r="AD37" s="275" t="s">
        <v>23</v>
      </c>
      <c r="AE37" s="259">
        <f>SUM(AG37,AI37,AK37)</f>
        <v>26</v>
      </c>
      <c r="AF37" s="275" t="s">
        <v>23</v>
      </c>
      <c r="AG37" s="275" t="s">
        <v>23</v>
      </c>
      <c r="AH37" s="275" t="s">
        <v>23</v>
      </c>
      <c r="AI37" s="275" t="s">
        <v>23</v>
      </c>
      <c r="AJ37" s="275" t="s">
        <v>23</v>
      </c>
      <c r="AK37" s="61">
        <v>26</v>
      </c>
    </row>
    <row r="38" spans="1:37" ht="26.25" customHeight="1">
      <c r="A38" s="610"/>
      <c r="B38" s="612"/>
      <c r="C38" s="612"/>
      <c r="D38" s="599"/>
      <c r="E38" s="599"/>
      <c r="F38" s="615"/>
      <c r="G38" s="599"/>
      <c r="H38" s="599"/>
      <c r="I38" s="599"/>
      <c r="J38" s="599"/>
      <c r="K38" s="599"/>
      <c r="L38" s="599"/>
      <c r="M38" s="602"/>
      <c r="P38" s="565" t="s">
        <v>553</v>
      </c>
      <c r="Q38" s="563"/>
      <c r="R38" s="564"/>
      <c r="S38" s="297">
        <f>SUM(T38:U38)</f>
        <v>32</v>
      </c>
      <c r="T38" s="275">
        <f t="shared" si="10"/>
        <v>23</v>
      </c>
      <c r="U38" s="275">
        <f t="shared" si="10"/>
        <v>9</v>
      </c>
      <c r="V38" s="259">
        <f t="shared" si="11"/>
        <v>22</v>
      </c>
      <c r="W38" s="259">
        <f t="shared" si="11"/>
        <v>5</v>
      </c>
      <c r="X38" s="275">
        <v>16</v>
      </c>
      <c r="Y38" s="275">
        <v>1</v>
      </c>
      <c r="Z38" s="275" t="s">
        <v>23</v>
      </c>
      <c r="AA38" s="275" t="s">
        <v>23</v>
      </c>
      <c r="AB38" s="275">
        <v>6</v>
      </c>
      <c r="AC38" s="275">
        <v>4</v>
      </c>
      <c r="AD38" s="259">
        <f>SUM(AF38,AH38,AJ38)</f>
        <v>1</v>
      </c>
      <c r="AE38" s="259">
        <f>SUM(AG38,AI38,AK38)</f>
        <v>4</v>
      </c>
      <c r="AF38" s="275" t="s">
        <v>23</v>
      </c>
      <c r="AG38" s="275" t="s">
        <v>23</v>
      </c>
      <c r="AH38" s="275" t="s">
        <v>23</v>
      </c>
      <c r="AI38" s="275" t="s">
        <v>23</v>
      </c>
      <c r="AJ38" s="61">
        <v>1</v>
      </c>
      <c r="AK38" s="61">
        <v>4</v>
      </c>
    </row>
    <row r="39" spans="1:37" ht="26.25" customHeight="1">
      <c r="A39" s="611"/>
      <c r="B39" s="613"/>
      <c r="C39" s="613"/>
      <c r="D39" s="600"/>
      <c r="E39" s="600"/>
      <c r="F39" s="616"/>
      <c r="G39" s="600"/>
      <c r="H39" s="600"/>
      <c r="I39" s="600"/>
      <c r="J39" s="600"/>
      <c r="K39" s="600"/>
      <c r="L39" s="600"/>
      <c r="M39" s="603"/>
      <c r="P39" s="50"/>
      <c r="Q39" s="50"/>
      <c r="R39" s="315"/>
      <c r="S39" s="313"/>
      <c r="T39" s="259"/>
      <c r="U39" s="259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ht="26.25" customHeight="1">
      <c r="A40" s="271" t="s">
        <v>496</v>
      </c>
      <c r="B40" s="64">
        <f>SUM(B42:B44)</f>
        <v>4988</v>
      </c>
      <c r="C40" s="64">
        <f aca="true" t="shared" si="12" ref="C40:M40">SUM(C42:C44)</f>
        <v>34</v>
      </c>
      <c r="D40" s="64">
        <f t="shared" si="12"/>
        <v>79</v>
      </c>
      <c r="E40" s="64">
        <f t="shared" si="12"/>
        <v>28</v>
      </c>
      <c r="F40" s="64">
        <f t="shared" si="12"/>
        <v>60</v>
      </c>
      <c r="G40" s="64">
        <f t="shared" si="12"/>
        <v>105</v>
      </c>
      <c r="H40" s="64">
        <f t="shared" si="12"/>
        <v>155</v>
      </c>
      <c r="I40" s="64">
        <f t="shared" si="12"/>
        <v>180</v>
      </c>
      <c r="J40" s="64">
        <f t="shared" si="12"/>
        <v>60</v>
      </c>
      <c r="K40" s="272" t="s">
        <v>111</v>
      </c>
      <c r="L40" s="64">
        <f t="shared" si="12"/>
        <v>372</v>
      </c>
      <c r="M40" s="64">
        <f t="shared" si="12"/>
        <v>3915</v>
      </c>
      <c r="P40" s="577" t="s">
        <v>552</v>
      </c>
      <c r="Q40" s="577"/>
      <c r="R40" s="578" t="s">
        <v>551</v>
      </c>
      <c r="S40" s="318">
        <f>SUM(T40:U41)</f>
        <v>10</v>
      </c>
      <c r="T40" s="275" t="s">
        <v>12</v>
      </c>
      <c r="U40" s="275">
        <f>SUM(W40,AE40)</f>
        <v>10</v>
      </c>
      <c r="V40" s="275" t="s">
        <v>12</v>
      </c>
      <c r="W40" s="275">
        <f>SUM(Y40,AA40,AC40)</f>
        <v>9</v>
      </c>
      <c r="X40" s="275" t="s">
        <v>12</v>
      </c>
      <c r="Y40" s="172">
        <v>4</v>
      </c>
      <c r="Z40" s="275" t="s">
        <v>12</v>
      </c>
      <c r="AA40" s="172">
        <v>1</v>
      </c>
      <c r="AB40" s="275" t="s">
        <v>12</v>
      </c>
      <c r="AC40" s="275">
        <v>4</v>
      </c>
      <c r="AD40" s="275" t="s">
        <v>12</v>
      </c>
      <c r="AE40" s="275">
        <f>SUM(AG40,AI40,AK40)</f>
        <v>1</v>
      </c>
      <c r="AF40" s="275" t="s">
        <v>23</v>
      </c>
      <c r="AG40" s="275" t="s">
        <v>23</v>
      </c>
      <c r="AH40" s="275" t="s">
        <v>23</v>
      </c>
      <c r="AI40" s="275" t="s">
        <v>23</v>
      </c>
      <c r="AJ40" s="275" t="s">
        <v>23</v>
      </c>
      <c r="AK40" s="61">
        <v>1</v>
      </c>
    </row>
    <row r="41" spans="1:37" ht="26.25" customHeight="1">
      <c r="A41" s="273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61"/>
      <c r="P41" s="312"/>
      <c r="Q41" s="579" t="s">
        <v>550</v>
      </c>
      <c r="R41" s="578"/>
      <c r="S41" s="241"/>
      <c r="T41" s="275"/>
      <c r="U41" s="275"/>
      <c r="V41" s="275"/>
      <c r="W41" s="275"/>
      <c r="X41" s="275"/>
      <c r="Y41" s="172"/>
      <c r="Z41" s="275"/>
      <c r="AA41" s="172"/>
      <c r="AB41" s="275"/>
      <c r="AC41" s="275"/>
      <c r="AD41" s="275"/>
      <c r="AE41" s="275"/>
      <c r="AF41" s="275"/>
      <c r="AG41" s="275"/>
      <c r="AH41" s="275"/>
      <c r="AI41" s="275"/>
      <c r="AJ41" s="275"/>
      <c r="AK41" s="61"/>
    </row>
    <row r="42" spans="1:37" ht="26.25" customHeight="1">
      <c r="A42" s="274" t="s">
        <v>3</v>
      </c>
      <c r="B42" s="73">
        <f>SUM(C42:M42)</f>
        <v>2525</v>
      </c>
      <c r="C42" s="275" t="s">
        <v>111</v>
      </c>
      <c r="D42" s="73">
        <v>15</v>
      </c>
      <c r="E42" s="73">
        <v>16</v>
      </c>
      <c r="F42" s="73">
        <v>20</v>
      </c>
      <c r="G42" s="275" t="s">
        <v>111</v>
      </c>
      <c r="H42" s="73">
        <v>7</v>
      </c>
      <c r="I42" s="275" t="s">
        <v>111</v>
      </c>
      <c r="J42" s="73">
        <v>30</v>
      </c>
      <c r="K42" s="275" t="s">
        <v>111</v>
      </c>
      <c r="L42" s="73">
        <v>276</v>
      </c>
      <c r="M42" s="73">
        <v>2161</v>
      </c>
      <c r="P42" s="311"/>
      <c r="Q42" s="580"/>
      <c r="R42" s="310" t="s">
        <v>549</v>
      </c>
      <c r="S42" s="309">
        <f>SUM(T42:U42)</f>
        <v>991</v>
      </c>
      <c r="T42" s="308">
        <f>SUM(V42,AD42)</f>
        <v>5</v>
      </c>
      <c r="U42" s="308">
        <f>SUM(W42,AE42)</f>
        <v>986</v>
      </c>
      <c r="V42" s="308">
        <f>SUM(X42,Z42,AB42)</f>
        <v>5</v>
      </c>
      <c r="W42" s="308">
        <f>SUM(Y42,AA42,AC42)</f>
        <v>986</v>
      </c>
      <c r="X42" s="278" t="s">
        <v>23</v>
      </c>
      <c r="Y42" s="183">
        <v>404</v>
      </c>
      <c r="Z42" s="278" t="s">
        <v>23</v>
      </c>
      <c r="AA42" s="278" t="s">
        <v>23</v>
      </c>
      <c r="AB42" s="278">
        <v>5</v>
      </c>
      <c r="AC42" s="278">
        <v>582</v>
      </c>
      <c r="AD42" s="278" t="s">
        <v>23</v>
      </c>
      <c r="AE42" s="278" t="s">
        <v>23</v>
      </c>
      <c r="AF42" s="278" t="s">
        <v>23</v>
      </c>
      <c r="AG42" s="278" t="s">
        <v>23</v>
      </c>
      <c r="AH42" s="278" t="s">
        <v>23</v>
      </c>
      <c r="AI42" s="278" t="s">
        <v>23</v>
      </c>
      <c r="AJ42" s="278" t="s">
        <v>23</v>
      </c>
      <c r="AK42" s="278" t="s">
        <v>23</v>
      </c>
    </row>
    <row r="43" spans="1:38" ht="26.25" customHeight="1">
      <c r="A43" s="273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61"/>
      <c r="P43" s="73" t="s">
        <v>526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13" ht="26.25" customHeight="1">
      <c r="A44" s="276" t="s">
        <v>4</v>
      </c>
      <c r="B44" s="277">
        <f>SUM(C44:M44)</f>
        <v>2463</v>
      </c>
      <c r="C44" s="43">
        <v>34</v>
      </c>
      <c r="D44" s="43">
        <v>64</v>
      </c>
      <c r="E44" s="43">
        <v>12</v>
      </c>
      <c r="F44" s="43">
        <v>40</v>
      </c>
      <c r="G44" s="43">
        <v>105</v>
      </c>
      <c r="H44" s="43">
        <v>148</v>
      </c>
      <c r="I44" s="43">
        <v>180</v>
      </c>
      <c r="J44" s="43">
        <v>30</v>
      </c>
      <c r="K44" s="278" t="s">
        <v>111</v>
      </c>
      <c r="L44" s="43">
        <v>96</v>
      </c>
      <c r="M44" s="43">
        <v>1754</v>
      </c>
    </row>
    <row r="45" spans="1:13" ht="26.25" customHeight="1">
      <c r="A45" s="73" t="s">
        <v>32</v>
      </c>
      <c r="B45" s="73"/>
      <c r="C45" s="61"/>
      <c r="D45" s="61"/>
      <c r="E45" s="61"/>
      <c r="F45" s="61"/>
      <c r="G45" s="61"/>
      <c r="H45" s="73"/>
      <c r="I45" s="73"/>
      <c r="J45" s="73"/>
      <c r="K45" s="73"/>
      <c r="L45" s="73"/>
      <c r="M45" s="73"/>
    </row>
    <row r="47" spans="1:46" ht="26.25" customHeight="1">
      <c r="A47" s="551" t="s">
        <v>521</v>
      </c>
      <c r="B47" s="551"/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293"/>
      <c r="AE47" s="551" t="s">
        <v>582</v>
      </c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</row>
    <row r="48" spans="1:46" ht="26.25" customHeight="1" thickBot="1">
      <c r="A48" s="275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0" t="s">
        <v>222</v>
      </c>
      <c r="AE48" s="554" t="s">
        <v>581</v>
      </c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</row>
    <row r="49" spans="1:46" ht="26.25" customHeight="1" thickBot="1">
      <c r="A49" s="590" t="s">
        <v>497</v>
      </c>
      <c r="B49" s="550"/>
      <c r="C49" s="504" t="s">
        <v>498</v>
      </c>
      <c r="D49" s="504"/>
      <c r="E49" s="504"/>
      <c r="F49" s="504"/>
      <c r="G49" s="504"/>
      <c r="H49" s="504"/>
      <c r="I49" s="504"/>
      <c r="J49" s="505"/>
      <c r="K49" s="503" t="s">
        <v>499</v>
      </c>
      <c r="L49" s="504"/>
      <c r="M49" s="505"/>
      <c r="N49" s="499" t="s">
        <v>500</v>
      </c>
      <c r="O49" s="553"/>
      <c r="P49" s="553"/>
      <c r="Q49" s="553"/>
      <c r="R49" s="553"/>
      <c r="S49" s="500"/>
      <c r="T49" s="503" t="s">
        <v>501</v>
      </c>
      <c r="U49" s="504"/>
      <c r="V49" s="504"/>
      <c r="W49" s="504"/>
      <c r="X49" s="504"/>
      <c r="Y49" s="504"/>
      <c r="Z49" s="504"/>
      <c r="AA49" s="504"/>
      <c r="AB49" s="504"/>
      <c r="AC49" s="50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172" t="s">
        <v>580</v>
      </c>
    </row>
    <row r="50" spans="1:46" ht="26.25" customHeight="1">
      <c r="A50" s="591"/>
      <c r="B50" s="592"/>
      <c r="C50" s="595" t="s">
        <v>502</v>
      </c>
      <c r="D50" s="506" t="s">
        <v>503</v>
      </c>
      <c r="E50" s="507"/>
      <c r="F50" s="507"/>
      <c r="G50" s="507"/>
      <c r="H50" s="507"/>
      <c r="I50" s="508"/>
      <c r="J50" s="586" t="s">
        <v>504</v>
      </c>
      <c r="K50" s="506" t="s">
        <v>505</v>
      </c>
      <c r="L50" s="507"/>
      <c r="M50" s="508"/>
      <c r="N50" s="492"/>
      <c r="O50" s="545"/>
      <c r="P50" s="545"/>
      <c r="Q50" s="545"/>
      <c r="R50" s="545"/>
      <c r="S50" s="502"/>
      <c r="T50" s="506" t="s">
        <v>506</v>
      </c>
      <c r="U50" s="507"/>
      <c r="V50" s="507"/>
      <c r="W50" s="507"/>
      <c r="X50" s="508"/>
      <c r="Y50" s="506" t="s">
        <v>507</v>
      </c>
      <c r="Z50" s="507"/>
      <c r="AA50" s="507"/>
      <c r="AB50" s="507"/>
      <c r="AC50" s="507"/>
      <c r="AE50" s="550" t="s">
        <v>579</v>
      </c>
      <c r="AF50" s="552" t="s">
        <v>578</v>
      </c>
      <c r="AG50" s="553"/>
      <c r="AH50" s="500"/>
      <c r="AI50" s="555" t="s">
        <v>577</v>
      </c>
      <c r="AJ50" s="556"/>
      <c r="AK50" s="556"/>
      <c r="AL50" s="556"/>
      <c r="AM50" s="556"/>
      <c r="AN50" s="556"/>
      <c r="AO50" s="556"/>
      <c r="AP50" s="556"/>
      <c r="AQ50" s="556"/>
      <c r="AR50" s="557"/>
      <c r="AS50" s="552" t="s">
        <v>576</v>
      </c>
      <c r="AT50" s="395"/>
    </row>
    <row r="51" spans="1:46" ht="26.25" customHeight="1">
      <c r="A51" s="591"/>
      <c r="B51" s="592"/>
      <c r="C51" s="596"/>
      <c r="D51" s="586" t="s">
        <v>64</v>
      </c>
      <c r="E51" s="598" t="s">
        <v>508</v>
      </c>
      <c r="F51" s="598" t="s">
        <v>509</v>
      </c>
      <c r="G51" s="598" t="s">
        <v>510</v>
      </c>
      <c r="H51" s="598" t="s">
        <v>511</v>
      </c>
      <c r="I51" s="598" t="s">
        <v>512</v>
      </c>
      <c r="J51" s="587"/>
      <c r="K51" s="586" t="s">
        <v>64</v>
      </c>
      <c r="L51" s="598" t="s">
        <v>513</v>
      </c>
      <c r="M51" s="598" t="s">
        <v>514</v>
      </c>
      <c r="N51" s="586" t="s">
        <v>64</v>
      </c>
      <c r="O51" s="598" t="s">
        <v>515</v>
      </c>
      <c r="P51" s="598" t="s">
        <v>516</v>
      </c>
      <c r="Q51" s="598" t="s">
        <v>517</v>
      </c>
      <c r="R51" s="598" t="s">
        <v>518</v>
      </c>
      <c r="S51" s="598" t="s">
        <v>519</v>
      </c>
      <c r="T51" s="598" t="s">
        <v>515</v>
      </c>
      <c r="U51" s="598" t="s">
        <v>516</v>
      </c>
      <c r="V51" s="598" t="s">
        <v>517</v>
      </c>
      <c r="W51" s="598" t="s">
        <v>518</v>
      </c>
      <c r="X51" s="598" t="s">
        <v>519</v>
      </c>
      <c r="Y51" s="598" t="s">
        <v>515</v>
      </c>
      <c r="Z51" s="598" t="s">
        <v>516</v>
      </c>
      <c r="AA51" s="598" t="s">
        <v>517</v>
      </c>
      <c r="AB51" s="598" t="s">
        <v>518</v>
      </c>
      <c r="AC51" s="601" t="s">
        <v>519</v>
      </c>
      <c r="AE51" s="512"/>
      <c r="AF51" s="492"/>
      <c r="AG51" s="545"/>
      <c r="AH51" s="502"/>
      <c r="AI51" s="560" t="s">
        <v>561</v>
      </c>
      <c r="AJ51" s="561"/>
      <c r="AK51" s="548" t="s">
        <v>575</v>
      </c>
      <c r="AL51" s="549"/>
      <c r="AM51" s="548" t="s">
        <v>574</v>
      </c>
      <c r="AN51" s="549"/>
      <c r="AO51" s="548" t="s">
        <v>573</v>
      </c>
      <c r="AP51" s="549"/>
      <c r="AQ51" s="548" t="s">
        <v>553</v>
      </c>
      <c r="AR51" s="549"/>
      <c r="AS51" s="397"/>
      <c r="AT51" s="398"/>
    </row>
    <row r="52" spans="1:46" ht="26.25" customHeight="1">
      <c r="A52" s="591"/>
      <c r="B52" s="592"/>
      <c r="C52" s="596"/>
      <c r="D52" s="587"/>
      <c r="E52" s="599"/>
      <c r="F52" s="599"/>
      <c r="G52" s="599"/>
      <c r="H52" s="599"/>
      <c r="I52" s="599"/>
      <c r="J52" s="587"/>
      <c r="K52" s="587"/>
      <c r="L52" s="599"/>
      <c r="M52" s="599"/>
      <c r="N52" s="587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599"/>
      <c r="Z52" s="599"/>
      <c r="AA52" s="599"/>
      <c r="AB52" s="599"/>
      <c r="AC52" s="602"/>
      <c r="AE52" s="458"/>
      <c r="AF52" s="266" t="s">
        <v>2</v>
      </c>
      <c r="AG52" s="265" t="s">
        <v>3</v>
      </c>
      <c r="AH52" s="303" t="s">
        <v>4</v>
      </c>
      <c r="AI52" s="303" t="s">
        <v>3</v>
      </c>
      <c r="AJ52" s="303" t="s">
        <v>4</v>
      </c>
      <c r="AK52" s="303" t="s">
        <v>3</v>
      </c>
      <c r="AL52" s="303" t="s">
        <v>4</v>
      </c>
      <c r="AM52" s="303" t="s">
        <v>3</v>
      </c>
      <c r="AN52" s="303" t="s">
        <v>4</v>
      </c>
      <c r="AO52" s="303" t="s">
        <v>3</v>
      </c>
      <c r="AP52" s="303" t="s">
        <v>4</v>
      </c>
      <c r="AQ52" s="303" t="s">
        <v>3</v>
      </c>
      <c r="AR52" s="303" t="s">
        <v>4</v>
      </c>
      <c r="AS52" s="303" t="s">
        <v>3</v>
      </c>
      <c r="AT52" s="266" t="s">
        <v>4</v>
      </c>
    </row>
    <row r="53" spans="1:46" ht="26.25" customHeight="1">
      <c r="A53" s="591"/>
      <c r="B53" s="592"/>
      <c r="C53" s="596"/>
      <c r="D53" s="587"/>
      <c r="E53" s="599"/>
      <c r="F53" s="599"/>
      <c r="G53" s="599"/>
      <c r="H53" s="599"/>
      <c r="I53" s="599"/>
      <c r="J53" s="587"/>
      <c r="K53" s="587"/>
      <c r="L53" s="599"/>
      <c r="M53" s="599"/>
      <c r="N53" s="587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602"/>
      <c r="AE53" s="279" t="s">
        <v>486</v>
      </c>
      <c r="AF53" s="300">
        <f aca="true" t="shared" si="13" ref="AF53:AT53">SUM(AF55:AF57)</f>
        <v>33477</v>
      </c>
      <c r="AG53" s="300">
        <f t="shared" si="13"/>
        <v>22885</v>
      </c>
      <c r="AH53" s="300">
        <f t="shared" si="13"/>
        <v>10592</v>
      </c>
      <c r="AI53" s="300">
        <f t="shared" si="13"/>
        <v>22242</v>
      </c>
      <c r="AJ53" s="300">
        <f t="shared" si="13"/>
        <v>7848</v>
      </c>
      <c r="AK53" s="300">
        <f t="shared" si="13"/>
        <v>2985</v>
      </c>
      <c r="AL53" s="300">
        <f t="shared" si="13"/>
        <v>551</v>
      </c>
      <c r="AM53" s="300">
        <f t="shared" si="13"/>
        <v>18954</v>
      </c>
      <c r="AN53" s="300">
        <f t="shared" si="13"/>
        <v>7097</v>
      </c>
      <c r="AO53" s="300">
        <f t="shared" si="13"/>
        <v>3</v>
      </c>
      <c r="AP53" s="300">
        <f t="shared" si="13"/>
        <v>2</v>
      </c>
      <c r="AQ53" s="300">
        <f t="shared" si="13"/>
        <v>300</v>
      </c>
      <c r="AR53" s="300">
        <f t="shared" si="13"/>
        <v>198</v>
      </c>
      <c r="AS53" s="300">
        <f t="shared" si="13"/>
        <v>643</v>
      </c>
      <c r="AT53" s="300">
        <f t="shared" si="13"/>
        <v>2744</v>
      </c>
    </row>
    <row r="54" spans="1:46" ht="26.25" customHeight="1">
      <c r="A54" s="591"/>
      <c r="B54" s="592"/>
      <c r="C54" s="596"/>
      <c r="D54" s="587"/>
      <c r="E54" s="599"/>
      <c r="F54" s="599"/>
      <c r="G54" s="599"/>
      <c r="H54" s="599"/>
      <c r="I54" s="599"/>
      <c r="J54" s="587"/>
      <c r="K54" s="587"/>
      <c r="L54" s="599"/>
      <c r="M54" s="599"/>
      <c r="N54" s="587"/>
      <c r="O54" s="599"/>
      <c r="P54" s="599"/>
      <c r="Q54" s="599"/>
      <c r="R54" s="599"/>
      <c r="S54" s="599"/>
      <c r="T54" s="599"/>
      <c r="U54" s="599"/>
      <c r="V54" s="599"/>
      <c r="W54" s="599"/>
      <c r="X54" s="599"/>
      <c r="Y54" s="599"/>
      <c r="Z54" s="599"/>
      <c r="AA54" s="599"/>
      <c r="AB54" s="599"/>
      <c r="AC54" s="602"/>
      <c r="AE54" s="315"/>
      <c r="AF54" s="259"/>
      <c r="AG54" s="259"/>
      <c r="AH54" s="259"/>
      <c r="AI54" s="61"/>
      <c r="AJ54" s="61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</row>
    <row r="55" spans="1:46" ht="26.25" customHeight="1">
      <c r="A55" s="591"/>
      <c r="B55" s="592"/>
      <c r="C55" s="596"/>
      <c r="D55" s="587"/>
      <c r="E55" s="599"/>
      <c r="F55" s="599"/>
      <c r="G55" s="599"/>
      <c r="H55" s="599"/>
      <c r="I55" s="599"/>
      <c r="J55" s="587"/>
      <c r="K55" s="587"/>
      <c r="L55" s="599"/>
      <c r="M55" s="599"/>
      <c r="N55" s="587"/>
      <c r="O55" s="599"/>
      <c r="P55" s="599"/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599"/>
      <c r="AC55" s="602"/>
      <c r="AE55" s="274" t="s">
        <v>572</v>
      </c>
      <c r="AF55" s="297">
        <f>SUM(AG55:AH55)</f>
        <v>11905</v>
      </c>
      <c r="AG55" s="259">
        <f aca="true" t="shared" si="14" ref="AG55:AH57">SUM(AI55,AS55)</f>
        <v>8262</v>
      </c>
      <c r="AH55" s="259">
        <f t="shared" si="14"/>
        <v>3643</v>
      </c>
      <c r="AI55" s="167">
        <f aca="true" t="shared" si="15" ref="AI55:AJ57">SUM(AK55,AM55,AO55,AQ55)</f>
        <v>8262</v>
      </c>
      <c r="AJ55" s="167">
        <f t="shared" si="15"/>
        <v>3643</v>
      </c>
      <c r="AK55" s="275">
        <v>2456</v>
      </c>
      <c r="AL55" s="275">
        <v>447</v>
      </c>
      <c r="AM55" s="275">
        <v>5548</v>
      </c>
      <c r="AN55" s="275">
        <v>3036</v>
      </c>
      <c r="AO55" s="275">
        <v>1</v>
      </c>
      <c r="AP55" s="275">
        <v>2</v>
      </c>
      <c r="AQ55" s="275">
        <v>257</v>
      </c>
      <c r="AR55" s="275">
        <v>158</v>
      </c>
      <c r="AS55" s="259" t="s">
        <v>111</v>
      </c>
      <c r="AT55" s="259" t="s">
        <v>111</v>
      </c>
    </row>
    <row r="56" spans="1:46" ht="26.25" customHeight="1">
      <c r="A56" s="593"/>
      <c r="B56" s="594"/>
      <c r="C56" s="597"/>
      <c r="D56" s="588"/>
      <c r="E56" s="600"/>
      <c r="F56" s="600"/>
      <c r="G56" s="600"/>
      <c r="H56" s="600"/>
      <c r="I56" s="600"/>
      <c r="J56" s="588"/>
      <c r="K56" s="588"/>
      <c r="L56" s="600"/>
      <c r="M56" s="600"/>
      <c r="N56" s="588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0"/>
      <c r="AC56" s="603"/>
      <c r="AE56" s="274" t="s">
        <v>571</v>
      </c>
      <c r="AF56" s="297">
        <f>SUM(AG56:AH56)</f>
        <v>949</v>
      </c>
      <c r="AG56" s="259">
        <f t="shared" si="14"/>
        <v>413</v>
      </c>
      <c r="AH56" s="259">
        <f t="shared" si="14"/>
        <v>536</v>
      </c>
      <c r="AI56" s="167">
        <f t="shared" si="15"/>
        <v>300</v>
      </c>
      <c r="AJ56" s="167">
        <f t="shared" si="15"/>
        <v>386</v>
      </c>
      <c r="AK56" s="275">
        <v>39</v>
      </c>
      <c r="AL56" s="275">
        <v>43</v>
      </c>
      <c r="AM56" s="275">
        <v>258</v>
      </c>
      <c r="AN56" s="275">
        <v>331</v>
      </c>
      <c r="AO56" s="259" t="s">
        <v>111</v>
      </c>
      <c r="AP56" s="259" t="s">
        <v>111</v>
      </c>
      <c r="AQ56" s="275">
        <v>3</v>
      </c>
      <c r="AR56" s="275">
        <v>12</v>
      </c>
      <c r="AS56" s="275">
        <v>113</v>
      </c>
      <c r="AT56" s="275">
        <v>150</v>
      </c>
    </row>
    <row r="57" spans="1:46" ht="26.25" customHeight="1">
      <c r="A57" s="604" t="s">
        <v>523</v>
      </c>
      <c r="B57" s="279" t="s">
        <v>3</v>
      </c>
      <c r="C57" s="280">
        <f>SUM(C60,C63)</f>
        <v>173</v>
      </c>
      <c r="D57" s="281">
        <f aca="true" t="shared" si="16" ref="D57:AC58">SUM(D60,D63)</f>
        <v>116</v>
      </c>
      <c r="E57" s="281">
        <f t="shared" si="16"/>
        <v>2</v>
      </c>
      <c r="F57" s="281">
        <f t="shared" si="16"/>
        <v>51</v>
      </c>
      <c r="G57" s="281">
        <f t="shared" si="16"/>
        <v>34</v>
      </c>
      <c r="H57" s="281">
        <f t="shared" si="16"/>
        <v>19</v>
      </c>
      <c r="I57" s="281">
        <f t="shared" si="16"/>
        <v>10</v>
      </c>
      <c r="J57" s="281">
        <f t="shared" si="16"/>
        <v>57</v>
      </c>
      <c r="K57" s="281">
        <f t="shared" si="16"/>
        <v>42</v>
      </c>
      <c r="L57" s="281">
        <f t="shared" si="16"/>
        <v>22</v>
      </c>
      <c r="M57" s="281">
        <f t="shared" si="16"/>
        <v>20</v>
      </c>
      <c r="N57" s="281">
        <f t="shared" si="16"/>
        <v>1380</v>
      </c>
      <c r="O57" s="281">
        <f t="shared" si="16"/>
        <v>434</v>
      </c>
      <c r="P57" s="281">
        <f t="shared" si="16"/>
        <v>610</v>
      </c>
      <c r="Q57" s="281">
        <f t="shared" si="16"/>
        <v>129</v>
      </c>
      <c r="R57" s="281">
        <f t="shared" si="16"/>
        <v>126</v>
      </c>
      <c r="S57" s="281">
        <f t="shared" si="16"/>
        <v>81</v>
      </c>
      <c r="T57" s="281">
        <f t="shared" si="16"/>
        <v>171</v>
      </c>
      <c r="U57" s="281">
        <f t="shared" si="16"/>
        <v>203</v>
      </c>
      <c r="V57" s="281">
        <f t="shared" si="16"/>
        <v>77</v>
      </c>
      <c r="W57" s="281">
        <f t="shared" si="16"/>
        <v>67</v>
      </c>
      <c r="X57" s="281">
        <f t="shared" si="16"/>
        <v>29</v>
      </c>
      <c r="Y57" s="281">
        <f t="shared" si="16"/>
        <v>92</v>
      </c>
      <c r="Z57" s="281">
        <f t="shared" si="16"/>
        <v>137</v>
      </c>
      <c r="AA57" s="281">
        <f t="shared" si="16"/>
        <v>27</v>
      </c>
      <c r="AB57" s="281">
        <f t="shared" si="16"/>
        <v>29</v>
      </c>
      <c r="AC57" s="281">
        <f t="shared" si="16"/>
        <v>13</v>
      </c>
      <c r="AE57" s="276" t="s">
        <v>570</v>
      </c>
      <c r="AF57" s="309">
        <f>SUM(AG57:AH57)</f>
        <v>20623</v>
      </c>
      <c r="AG57" s="308">
        <f t="shared" si="14"/>
        <v>14210</v>
      </c>
      <c r="AH57" s="308">
        <f t="shared" si="14"/>
        <v>6413</v>
      </c>
      <c r="AI57" s="320">
        <f t="shared" si="15"/>
        <v>13680</v>
      </c>
      <c r="AJ57" s="320">
        <f t="shared" si="15"/>
        <v>3819</v>
      </c>
      <c r="AK57" s="278">
        <v>490</v>
      </c>
      <c r="AL57" s="278">
        <v>61</v>
      </c>
      <c r="AM57" s="278">
        <v>13148</v>
      </c>
      <c r="AN57" s="278">
        <v>3730</v>
      </c>
      <c r="AO57" s="278">
        <v>2</v>
      </c>
      <c r="AP57" s="278" t="s">
        <v>12</v>
      </c>
      <c r="AQ57" s="278">
        <v>40</v>
      </c>
      <c r="AR57" s="278">
        <v>28</v>
      </c>
      <c r="AS57" s="278">
        <v>530</v>
      </c>
      <c r="AT57" s="278">
        <v>2594</v>
      </c>
    </row>
    <row r="58" spans="1:46" ht="26.25" customHeight="1">
      <c r="A58" s="605"/>
      <c r="B58" s="282" t="s">
        <v>4</v>
      </c>
      <c r="C58" s="283">
        <f>SUM(C61,C64)</f>
        <v>15</v>
      </c>
      <c r="D58" s="284">
        <f t="shared" si="16"/>
        <v>12</v>
      </c>
      <c r="E58" s="285" t="s">
        <v>23</v>
      </c>
      <c r="F58" s="284">
        <f t="shared" si="16"/>
        <v>1</v>
      </c>
      <c r="G58" s="285" t="s">
        <v>23</v>
      </c>
      <c r="H58" s="284">
        <f t="shared" si="16"/>
        <v>11</v>
      </c>
      <c r="I58" s="285" t="s">
        <v>23</v>
      </c>
      <c r="J58" s="284">
        <f t="shared" si="16"/>
        <v>3</v>
      </c>
      <c r="K58" s="284">
        <f t="shared" si="16"/>
        <v>18</v>
      </c>
      <c r="L58" s="284">
        <f t="shared" si="16"/>
        <v>14</v>
      </c>
      <c r="M58" s="284">
        <f t="shared" si="16"/>
        <v>4</v>
      </c>
      <c r="N58" s="284">
        <f t="shared" si="16"/>
        <v>378</v>
      </c>
      <c r="O58" s="284">
        <f t="shared" si="16"/>
        <v>15</v>
      </c>
      <c r="P58" s="284">
        <f t="shared" si="16"/>
        <v>85</v>
      </c>
      <c r="Q58" s="284">
        <f t="shared" si="16"/>
        <v>70</v>
      </c>
      <c r="R58" s="284">
        <f t="shared" si="16"/>
        <v>80</v>
      </c>
      <c r="S58" s="284">
        <f t="shared" si="16"/>
        <v>128</v>
      </c>
      <c r="T58" s="284">
        <f t="shared" si="16"/>
        <v>3</v>
      </c>
      <c r="U58" s="284">
        <f t="shared" si="16"/>
        <v>19</v>
      </c>
      <c r="V58" s="284">
        <f t="shared" si="16"/>
        <v>31</v>
      </c>
      <c r="W58" s="284">
        <f t="shared" si="16"/>
        <v>20</v>
      </c>
      <c r="X58" s="284">
        <f t="shared" si="16"/>
        <v>39</v>
      </c>
      <c r="Y58" s="284">
        <f t="shared" si="16"/>
        <v>1</v>
      </c>
      <c r="Z58" s="284">
        <f t="shared" si="16"/>
        <v>15</v>
      </c>
      <c r="AA58" s="284">
        <f t="shared" si="16"/>
        <v>13</v>
      </c>
      <c r="AB58" s="284">
        <f t="shared" si="16"/>
        <v>13</v>
      </c>
      <c r="AC58" s="284">
        <f t="shared" si="16"/>
        <v>28</v>
      </c>
      <c r="AE58" s="61" t="s">
        <v>569</v>
      </c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61"/>
      <c r="AS58" s="61"/>
      <c r="AT58" s="61"/>
    </row>
    <row r="59" spans="1:46" ht="26.25" customHeight="1">
      <c r="A59" s="248"/>
      <c r="B59" s="274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E59" s="73" t="s">
        <v>526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:29" ht="26.25" customHeight="1">
      <c r="A60" s="589" t="s">
        <v>524</v>
      </c>
      <c r="B60" s="274" t="s">
        <v>3</v>
      </c>
      <c r="C60" s="287">
        <f>SUM(D60,J60)</f>
        <v>120</v>
      </c>
      <c r="D60" s="288">
        <f>SUM(E60:I60)</f>
        <v>73</v>
      </c>
      <c r="E60" s="288">
        <v>1</v>
      </c>
      <c r="F60" s="288">
        <v>28</v>
      </c>
      <c r="G60" s="288">
        <v>21</v>
      </c>
      <c r="H60" s="288">
        <v>13</v>
      </c>
      <c r="I60" s="288">
        <v>10</v>
      </c>
      <c r="J60" s="288">
        <v>47</v>
      </c>
      <c r="K60" s="288">
        <f>SUM(L60:M60)</f>
        <v>39</v>
      </c>
      <c r="L60" s="288">
        <v>21</v>
      </c>
      <c r="M60" s="288">
        <v>18</v>
      </c>
      <c r="N60" s="288">
        <f>SUM(O60:S60)</f>
        <v>711</v>
      </c>
      <c r="O60" s="288">
        <v>198</v>
      </c>
      <c r="P60" s="288">
        <v>177</v>
      </c>
      <c r="Q60" s="288">
        <v>129</v>
      </c>
      <c r="R60" s="288">
        <v>126</v>
      </c>
      <c r="S60" s="288">
        <v>81</v>
      </c>
      <c r="T60" s="288">
        <v>91</v>
      </c>
      <c r="U60" s="288">
        <v>62</v>
      </c>
      <c r="V60" s="288">
        <v>77</v>
      </c>
      <c r="W60" s="288">
        <v>67</v>
      </c>
      <c r="X60" s="288">
        <v>29</v>
      </c>
      <c r="Y60" s="288">
        <v>40</v>
      </c>
      <c r="Z60" s="288">
        <v>38</v>
      </c>
      <c r="AA60" s="288">
        <v>27</v>
      </c>
      <c r="AB60" s="288">
        <v>29</v>
      </c>
      <c r="AC60" s="288">
        <v>13</v>
      </c>
    </row>
    <row r="61" spans="1:29" ht="26.25" customHeight="1">
      <c r="A61" s="554"/>
      <c r="B61" s="274" t="s">
        <v>4</v>
      </c>
      <c r="C61" s="287">
        <f>SUM(D61,J61)</f>
        <v>5</v>
      </c>
      <c r="D61" s="288">
        <f>SUM(E61:I61)</f>
        <v>3</v>
      </c>
      <c r="E61" s="289" t="s">
        <v>23</v>
      </c>
      <c r="F61" s="288">
        <v>1</v>
      </c>
      <c r="G61" s="289" t="s">
        <v>23</v>
      </c>
      <c r="H61" s="288">
        <v>2</v>
      </c>
      <c r="I61" s="289" t="s">
        <v>23</v>
      </c>
      <c r="J61" s="288">
        <v>2</v>
      </c>
      <c r="K61" s="288">
        <f>SUM(L61:M61)</f>
        <v>16</v>
      </c>
      <c r="L61" s="288">
        <v>12</v>
      </c>
      <c r="M61" s="288">
        <v>4</v>
      </c>
      <c r="N61" s="288">
        <f>SUM(O61:S61)</f>
        <v>317</v>
      </c>
      <c r="O61" s="288">
        <v>11</v>
      </c>
      <c r="P61" s="288">
        <v>28</v>
      </c>
      <c r="Q61" s="288">
        <v>70</v>
      </c>
      <c r="R61" s="288">
        <v>80</v>
      </c>
      <c r="S61" s="288">
        <v>128</v>
      </c>
      <c r="T61" s="288">
        <v>2</v>
      </c>
      <c r="U61" s="289">
        <v>6</v>
      </c>
      <c r="V61" s="289">
        <v>31</v>
      </c>
      <c r="W61" s="288">
        <v>20</v>
      </c>
      <c r="X61" s="289">
        <v>39</v>
      </c>
      <c r="Y61" s="289">
        <v>1</v>
      </c>
      <c r="Z61" s="288">
        <v>4</v>
      </c>
      <c r="AA61" s="288">
        <v>13</v>
      </c>
      <c r="AB61" s="288">
        <v>13</v>
      </c>
      <c r="AC61" s="288">
        <v>28</v>
      </c>
    </row>
    <row r="62" spans="1:29" ht="26.25" customHeight="1">
      <c r="A62" s="248"/>
      <c r="B62" s="274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8"/>
      <c r="T62" s="288"/>
      <c r="U62" s="286"/>
      <c r="V62" s="286"/>
      <c r="W62" s="286"/>
      <c r="X62" s="286"/>
      <c r="Y62" s="286"/>
      <c r="Z62" s="286"/>
      <c r="AA62" s="286"/>
      <c r="AB62" s="286"/>
      <c r="AC62" s="286"/>
    </row>
    <row r="63" spans="1:29" ht="26.25" customHeight="1">
      <c r="A63" s="589" t="s">
        <v>525</v>
      </c>
      <c r="B63" s="274" t="s">
        <v>3</v>
      </c>
      <c r="C63" s="287">
        <f>SUM(D63,J63)</f>
        <v>53</v>
      </c>
      <c r="D63" s="288">
        <f>SUM(E63:I63)</f>
        <v>43</v>
      </c>
      <c r="E63" s="289">
        <v>1</v>
      </c>
      <c r="F63" s="289">
        <v>23</v>
      </c>
      <c r="G63" s="289">
        <v>13</v>
      </c>
      <c r="H63" s="289">
        <v>6</v>
      </c>
      <c r="I63" s="289" t="s">
        <v>23</v>
      </c>
      <c r="J63" s="288">
        <v>10</v>
      </c>
      <c r="K63" s="288">
        <f>SUM(L63:M63)</f>
        <v>3</v>
      </c>
      <c r="L63" s="289">
        <v>1</v>
      </c>
      <c r="M63" s="289">
        <v>2</v>
      </c>
      <c r="N63" s="288">
        <f>SUM(O63:S63)</f>
        <v>669</v>
      </c>
      <c r="O63" s="289">
        <v>236</v>
      </c>
      <c r="P63" s="289">
        <v>433</v>
      </c>
      <c r="Q63" s="289" t="s">
        <v>23</v>
      </c>
      <c r="R63" s="289" t="s">
        <v>23</v>
      </c>
      <c r="S63" s="289" t="s">
        <v>23</v>
      </c>
      <c r="T63" s="288">
        <v>80</v>
      </c>
      <c r="U63" s="288">
        <v>141</v>
      </c>
      <c r="V63" s="289" t="s">
        <v>23</v>
      </c>
      <c r="W63" s="289" t="s">
        <v>23</v>
      </c>
      <c r="X63" s="289" t="s">
        <v>23</v>
      </c>
      <c r="Y63" s="289">
        <v>52</v>
      </c>
      <c r="Z63" s="288">
        <v>99</v>
      </c>
      <c r="AA63" s="289" t="s">
        <v>23</v>
      </c>
      <c r="AB63" s="289" t="s">
        <v>23</v>
      </c>
      <c r="AC63" s="289" t="s">
        <v>23</v>
      </c>
    </row>
    <row r="64" spans="1:29" ht="26.25" customHeight="1">
      <c r="A64" s="398"/>
      <c r="B64" s="276" t="s">
        <v>4</v>
      </c>
      <c r="C64" s="290">
        <f>SUM(D64,J64)</f>
        <v>10</v>
      </c>
      <c r="D64" s="291">
        <f>SUM(E64:I64)</f>
        <v>9</v>
      </c>
      <c r="E64" s="292" t="s">
        <v>23</v>
      </c>
      <c r="F64" s="292" t="s">
        <v>23</v>
      </c>
      <c r="G64" s="292" t="s">
        <v>23</v>
      </c>
      <c r="H64" s="292">
        <v>9</v>
      </c>
      <c r="I64" s="292" t="s">
        <v>23</v>
      </c>
      <c r="J64" s="291">
        <v>1</v>
      </c>
      <c r="K64" s="291">
        <f>SUM(L64:M64)</f>
        <v>2</v>
      </c>
      <c r="L64" s="292">
        <v>2</v>
      </c>
      <c r="M64" s="292" t="s">
        <v>23</v>
      </c>
      <c r="N64" s="291">
        <f>SUM(O64:S64)</f>
        <v>61</v>
      </c>
      <c r="O64" s="292">
        <v>4</v>
      </c>
      <c r="P64" s="292">
        <v>57</v>
      </c>
      <c r="Q64" s="292" t="s">
        <v>23</v>
      </c>
      <c r="R64" s="292" t="s">
        <v>23</v>
      </c>
      <c r="S64" s="292" t="s">
        <v>23</v>
      </c>
      <c r="T64" s="291">
        <v>1</v>
      </c>
      <c r="U64" s="292">
        <v>13</v>
      </c>
      <c r="V64" s="292" t="s">
        <v>23</v>
      </c>
      <c r="W64" s="292" t="s">
        <v>23</v>
      </c>
      <c r="X64" s="292" t="s">
        <v>23</v>
      </c>
      <c r="Y64" s="292" t="s">
        <v>23</v>
      </c>
      <c r="Z64" s="291">
        <v>11</v>
      </c>
      <c r="AA64" s="292" t="s">
        <v>23</v>
      </c>
      <c r="AB64" s="292" t="s">
        <v>23</v>
      </c>
      <c r="AC64" s="292" t="s">
        <v>23</v>
      </c>
    </row>
    <row r="65" spans="1:30" ht="26.25" customHeight="1">
      <c r="A65" s="50" t="s">
        <v>520</v>
      </c>
      <c r="B65" s="50"/>
      <c r="C65" s="50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</row>
  </sheetData>
  <sheetProtection/>
  <mergeCells count="123">
    <mergeCell ref="A3:I3"/>
    <mergeCell ref="A4:I4"/>
    <mergeCell ref="A6:A7"/>
    <mergeCell ref="B6:B7"/>
    <mergeCell ref="C6:C7"/>
    <mergeCell ref="D6:F6"/>
    <mergeCell ref="G6:I6"/>
    <mergeCell ref="A19:M19"/>
    <mergeCell ref="A20:M20"/>
    <mergeCell ref="A21:M21"/>
    <mergeCell ref="A23:A24"/>
    <mergeCell ref="B23:D23"/>
    <mergeCell ref="E23:G23"/>
    <mergeCell ref="H23:J23"/>
    <mergeCell ref="K23:M23"/>
    <mergeCell ref="A32:M32"/>
    <mergeCell ref="A33:M33"/>
    <mergeCell ref="A34:M34"/>
    <mergeCell ref="A36:A39"/>
    <mergeCell ref="B36:B39"/>
    <mergeCell ref="C36:C39"/>
    <mergeCell ref="D36:D39"/>
    <mergeCell ref="E36:E39"/>
    <mergeCell ref="F36:F39"/>
    <mergeCell ref="G36:G39"/>
    <mergeCell ref="H36:H39"/>
    <mergeCell ref="I36:I39"/>
    <mergeCell ref="J36:J39"/>
    <mergeCell ref="K36:K39"/>
    <mergeCell ref="L36:L39"/>
    <mergeCell ref="M36:M39"/>
    <mergeCell ref="R51:R56"/>
    <mergeCell ref="S51:S56"/>
    <mergeCell ref="E51:E56"/>
    <mergeCell ref="F51:F56"/>
    <mergeCell ref="G51:G56"/>
    <mergeCell ref="H51:H56"/>
    <mergeCell ref="I51:I56"/>
    <mergeCell ref="L51:L56"/>
    <mergeCell ref="M51:M56"/>
    <mergeCell ref="A57:A58"/>
    <mergeCell ref="J50:J56"/>
    <mergeCell ref="T51:T56"/>
    <mergeCell ref="U51:U56"/>
    <mergeCell ref="V51:V56"/>
    <mergeCell ref="W51:W56"/>
    <mergeCell ref="N51:N56"/>
    <mergeCell ref="O51:O56"/>
    <mergeCell ref="P51:P56"/>
    <mergeCell ref="Q51:Q56"/>
    <mergeCell ref="A60:A61"/>
    <mergeCell ref="A63:A64"/>
    <mergeCell ref="A47:AC47"/>
    <mergeCell ref="A49:B56"/>
    <mergeCell ref="C49:J49"/>
    <mergeCell ref="C50:C56"/>
    <mergeCell ref="D50:I50"/>
    <mergeCell ref="D51:D56"/>
    <mergeCell ref="Z51:Z56"/>
    <mergeCell ref="AA51:AA56"/>
    <mergeCell ref="P3:AJ3"/>
    <mergeCell ref="P4:AJ4"/>
    <mergeCell ref="AE8:AF8"/>
    <mergeCell ref="K49:M49"/>
    <mergeCell ref="K50:M50"/>
    <mergeCell ref="K51:K56"/>
    <mergeCell ref="N49:S50"/>
    <mergeCell ref="T50:X50"/>
    <mergeCell ref="Y50:AC50"/>
    <mergeCell ref="T49:AC49"/>
    <mergeCell ref="P5:AJ5"/>
    <mergeCell ref="P10:Q10"/>
    <mergeCell ref="P20:Q20"/>
    <mergeCell ref="P7:Q9"/>
    <mergeCell ref="R7:T8"/>
    <mergeCell ref="U8:V8"/>
    <mergeCell ref="W8:X8"/>
    <mergeCell ref="Y8:Z8"/>
    <mergeCell ref="AA8:AB8"/>
    <mergeCell ref="AC8:AD8"/>
    <mergeCell ref="P40:Q40"/>
    <mergeCell ref="R40:R41"/>
    <mergeCell ref="Q41:Q42"/>
    <mergeCell ref="AG8:AH8"/>
    <mergeCell ref="AI8:AJ8"/>
    <mergeCell ref="AC7:AJ7"/>
    <mergeCell ref="U7:AB7"/>
    <mergeCell ref="P25:AK25"/>
    <mergeCell ref="P26:AK26"/>
    <mergeCell ref="P27:AK27"/>
    <mergeCell ref="P29:R31"/>
    <mergeCell ref="P32:R32"/>
    <mergeCell ref="P34:R34"/>
    <mergeCell ref="P35:R35"/>
    <mergeCell ref="P36:R36"/>
    <mergeCell ref="AB30:AC30"/>
    <mergeCell ref="AD30:AE30"/>
    <mergeCell ref="AF30:AG30"/>
    <mergeCell ref="AH30:AI30"/>
    <mergeCell ref="P37:R37"/>
    <mergeCell ref="P38:R38"/>
    <mergeCell ref="S29:U30"/>
    <mergeCell ref="V30:W30"/>
    <mergeCell ref="X30:Y30"/>
    <mergeCell ref="Z30:AA30"/>
    <mergeCell ref="AJ30:AK30"/>
    <mergeCell ref="V29:AC29"/>
    <mergeCell ref="AD29:AK29"/>
    <mergeCell ref="AI51:AJ51"/>
    <mergeCell ref="AK51:AL51"/>
    <mergeCell ref="AM51:AN51"/>
    <mergeCell ref="AB51:AB56"/>
    <mergeCell ref="AC51:AC56"/>
    <mergeCell ref="X51:X56"/>
    <mergeCell ref="Y51:Y56"/>
    <mergeCell ref="AO51:AP51"/>
    <mergeCell ref="AQ51:AR51"/>
    <mergeCell ref="AE50:AE52"/>
    <mergeCell ref="AE47:AT47"/>
    <mergeCell ref="AF50:AH51"/>
    <mergeCell ref="AE48:AT48"/>
    <mergeCell ref="AI50:AR50"/>
    <mergeCell ref="AS50:AT51"/>
  </mergeCells>
  <printOptions horizontalCentered="1"/>
  <pageMargins left="0.31496062992125984" right="0.31496062992125984" top="0.5511811023622047" bottom="0.15748031496062992" header="0" footer="0"/>
  <pageSetup horizontalDpi="600" verticalDpi="600" orientation="landscape" paperSize="8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7"/>
  <sheetViews>
    <sheetView zoomScalePageLayoutView="0" workbookViewId="0" topLeftCell="Y1">
      <selection activeCell="AL1" sqref="AL1"/>
    </sheetView>
  </sheetViews>
  <sheetFormatPr defaultColWidth="8.09765625" defaultRowHeight="22.5" customHeight="1"/>
  <cols>
    <col min="1" max="1" width="3.69921875" style="0" customWidth="1"/>
    <col min="2" max="2" width="1.8984375" style="0" customWidth="1"/>
  </cols>
  <sheetData>
    <row r="1" spans="1:38" ht="22.5" customHeight="1">
      <c r="A1" s="39" t="s">
        <v>586</v>
      </c>
      <c r="AL1" s="102" t="s">
        <v>630</v>
      </c>
    </row>
    <row r="3" spans="1:32" ht="22.5" customHeight="1">
      <c r="A3" s="476" t="s">
        <v>587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</row>
    <row r="4" spans="1:32" ht="22.5" customHeight="1">
      <c r="A4" s="384" t="s">
        <v>588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</row>
    <row r="5" spans="1:32" ht="22.5" customHeight="1">
      <c r="A5" s="384" t="s">
        <v>589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</row>
    <row r="6" spans="1:32" ht="22.5" customHeight="1" thickBot="1">
      <c r="A6" s="1"/>
      <c r="B6" s="1"/>
      <c r="C6" s="1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"/>
      <c r="AA6" s="1"/>
      <c r="AB6" s="1"/>
      <c r="AC6" s="1"/>
      <c r="AD6" s="49"/>
      <c r="AE6" s="1"/>
      <c r="AF6" s="49" t="s">
        <v>590</v>
      </c>
    </row>
    <row r="7" spans="1:32" ht="22.5" customHeight="1">
      <c r="A7" s="544" t="s">
        <v>633</v>
      </c>
      <c r="B7" s="404"/>
      <c r="C7" s="405"/>
      <c r="D7" s="628" t="s">
        <v>352</v>
      </c>
      <c r="E7" s="404"/>
      <c r="F7" s="405"/>
      <c r="G7" s="628" t="s">
        <v>604</v>
      </c>
      <c r="H7" s="405"/>
      <c r="I7" s="403" t="s">
        <v>591</v>
      </c>
      <c r="J7" s="405"/>
      <c r="K7" s="628" t="s">
        <v>605</v>
      </c>
      <c r="L7" s="405"/>
      <c r="M7" s="628" t="s">
        <v>606</v>
      </c>
      <c r="N7" s="405"/>
      <c r="O7" s="628" t="s">
        <v>607</v>
      </c>
      <c r="P7" s="405"/>
      <c r="Q7" s="628" t="s">
        <v>608</v>
      </c>
      <c r="R7" s="500"/>
      <c r="S7" s="403" t="s">
        <v>592</v>
      </c>
      <c r="T7" s="405"/>
      <c r="U7" s="389" t="s">
        <v>609</v>
      </c>
      <c r="V7" s="380"/>
      <c r="W7" s="628" t="s">
        <v>610</v>
      </c>
      <c r="X7" s="405"/>
      <c r="Y7" s="403" t="s">
        <v>593</v>
      </c>
      <c r="Z7" s="405"/>
      <c r="AA7" s="638" t="s">
        <v>594</v>
      </c>
      <c r="AB7" s="639"/>
      <c r="AC7" s="403" t="s">
        <v>595</v>
      </c>
      <c r="AD7" s="405"/>
      <c r="AE7" s="403" t="s">
        <v>596</v>
      </c>
      <c r="AF7" s="404"/>
    </row>
    <row r="8" spans="1:32" ht="22.5" customHeight="1">
      <c r="A8" s="384"/>
      <c r="B8" s="384"/>
      <c r="C8" s="370"/>
      <c r="D8" s="534"/>
      <c r="E8" s="533"/>
      <c r="F8" s="372"/>
      <c r="G8" s="534"/>
      <c r="H8" s="372"/>
      <c r="I8" s="534"/>
      <c r="J8" s="372"/>
      <c r="K8" s="534"/>
      <c r="L8" s="372"/>
      <c r="M8" s="534"/>
      <c r="N8" s="372"/>
      <c r="O8" s="534"/>
      <c r="P8" s="372"/>
      <c r="Q8" s="534"/>
      <c r="R8" s="502"/>
      <c r="S8" s="534"/>
      <c r="T8" s="372"/>
      <c r="U8" s="622"/>
      <c r="V8" s="382"/>
      <c r="W8" s="534"/>
      <c r="X8" s="372"/>
      <c r="Y8" s="534"/>
      <c r="Z8" s="372"/>
      <c r="AA8" s="640"/>
      <c r="AB8" s="641"/>
      <c r="AC8" s="534"/>
      <c r="AD8" s="372"/>
      <c r="AE8" s="534"/>
      <c r="AF8" s="533"/>
    </row>
    <row r="9" spans="1:32" ht="22.5" customHeight="1">
      <c r="A9" s="533"/>
      <c r="B9" s="533"/>
      <c r="C9" s="372"/>
      <c r="D9" s="81" t="s">
        <v>2</v>
      </c>
      <c r="E9" s="81" t="s">
        <v>3</v>
      </c>
      <c r="F9" s="81" t="s">
        <v>4</v>
      </c>
      <c r="G9" s="81" t="s">
        <v>3</v>
      </c>
      <c r="H9" s="81" t="s">
        <v>4</v>
      </c>
      <c r="I9" s="81" t="s">
        <v>3</v>
      </c>
      <c r="J9" s="81" t="s">
        <v>4</v>
      </c>
      <c r="K9" s="81" t="s">
        <v>3</v>
      </c>
      <c r="L9" s="81" t="s">
        <v>4</v>
      </c>
      <c r="M9" s="81" t="s">
        <v>3</v>
      </c>
      <c r="N9" s="81" t="s">
        <v>4</v>
      </c>
      <c r="O9" s="81" t="s">
        <v>3</v>
      </c>
      <c r="P9" s="81" t="s">
        <v>4</v>
      </c>
      <c r="Q9" s="79" t="s">
        <v>3</v>
      </c>
      <c r="R9" s="81" t="s">
        <v>4</v>
      </c>
      <c r="S9" s="81" t="s">
        <v>3</v>
      </c>
      <c r="T9" s="81" t="s">
        <v>4</v>
      </c>
      <c r="U9" s="81" t="s">
        <v>3</v>
      </c>
      <c r="V9" s="81" t="s">
        <v>4</v>
      </c>
      <c r="W9" s="81" t="s">
        <v>3</v>
      </c>
      <c r="X9" s="81" t="s">
        <v>4</v>
      </c>
      <c r="Y9" s="81" t="s">
        <v>3</v>
      </c>
      <c r="Z9" s="81" t="s">
        <v>4</v>
      </c>
      <c r="AA9" s="81" t="s">
        <v>3</v>
      </c>
      <c r="AB9" s="81" t="s">
        <v>4</v>
      </c>
      <c r="AC9" s="81" t="s">
        <v>3</v>
      </c>
      <c r="AD9" s="79" t="s">
        <v>4</v>
      </c>
      <c r="AE9" s="81" t="s">
        <v>3</v>
      </c>
      <c r="AF9" s="80" t="s">
        <v>4</v>
      </c>
    </row>
    <row r="10" spans="1:32" ht="22.5" customHeight="1">
      <c r="A10" s="634" t="s">
        <v>597</v>
      </c>
      <c r="B10" s="40"/>
      <c r="C10" s="67" t="s">
        <v>2</v>
      </c>
      <c r="D10" s="106">
        <f>SUM(D11:D13)</f>
        <v>27021</v>
      </c>
      <c r="E10" s="106">
        <f aca="true" t="shared" si="0" ref="E10:AF10">SUM(E11:E13)</f>
        <v>18997</v>
      </c>
      <c r="F10" s="106">
        <f t="shared" si="0"/>
        <v>8024</v>
      </c>
      <c r="G10" s="106">
        <f t="shared" si="0"/>
        <v>1172</v>
      </c>
      <c r="H10" s="106">
        <f t="shared" si="0"/>
        <v>423</v>
      </c>
      <c r="I10" s="106">
        <f t="shared" si="0"/>
        <v>293</v>
      </c>
      <c r="J10" s="106">
        <f t="shared" si="0"/>
        <v>545</v>
      </c>
      <c r="K10" s="106">
        <f t="shared" si="0"/>
        <v>579</v>
      </c>
      <c r="L10" s="106">
        <f t="shared" si="0"/>
        <v>139</v>
      </c>
      <c r="M10" s="106">
        <f t="shared" si="0"/>
        <v>1898</v>
      </c>
      <c r="N10" s="106">
        <f t="shared" si="0"/>
        <v>1145</v>
      </c>
      <c r="O10" s="106">
        <f t="shared" si="0"/>
        <v>2194</v>
      </c>
      <c r="P10" s="106">
        <f t="shared" si="0"/>
        <v>2425</v>
      </c>
      <c r="Q10" s="106">
        <f t="shared" si="0"/>
        <v>8463</v>
      </c>
      <c r="R10" s="106">
        <f t="shared" si="0"/>
        <v>645</v>
      </c>
      <c r="S10" s="106">
        <f t="shared" si="0"/>
        <v>510</v>
      </c>
      <c r="T10" s="106">
        <f t="shared" si="0"/>
        <v>1030</v>
      </c>
      <c r="U10" s="106">
        <f t="shared" si="0"/>
        <v>2201</v>
      </c>
      <c r="V10" s="106">
        <f t="shared" si="0"/>
        <v>427</v>
      </c>
      <c r="W10" s="106">
        <f t="shared" si="0"/>
        <v>671</v>
      </c>
      <c r="X10" s="106">
        <f t="shared" si="0"/>
        <v>683</v>
      </c>
      <c r="Y10" s="106">
        <f t="shared" si="0"/>
        <v>328</v>
      </c>
      <c r="Z10" s="106">
        <f t="shared" si="0"/>
        <v>504</v>
      </c>
      <c r="AA10" s="106">
        <f t="shared" si="0"/>
        <v>283</v>
      </c>
      <c r="AB10" s="106">
        <f t="shared" si="0"/>
        <v>17</v>
      </c>
      <c r="AC10" s="106">
        <f t="shared" si="0"/>
        <v>259</v>
      </c>
      <c r="AD10" s="106">
        <f t="shared" si="0"/>
        <v>26</v>
      </c>
      <c r="AE10" s="106">
        <f t="shared" si="0"/>
        <v>146</v>
      </c>
      <c r="AF10" s="106">
        <f t="shared" si="0"/>
        <v>15</v>
      </c>
    </row>
    <row r="11" spans="1:32" ht="22.5" customHeight="1">
      <c r="A11" s="635"/>
      <c r="B11" s="321"/>
      <c r="C11" s="17" t="s">
        <v>598</v>
      </c>
      <c r="D11" s="322">
        <f aca="true" t="shared" si="1" ref="D11:D23">SUM(E11:F11)</f>
        <v>7957</v>
      </c>
      <c r="E11" s="111">
        <f>SUM(G11,I11,K11,M11,O11,Q11,S11,U11,W11,Y11,AA11,AC11,AE11)</f>
        <v>5346</v>
      </c>
      <c r="F11" s="111">
        <f>SUM(H11,J11,L11,N11,P11,R11,T11,V11,X11,Z11,AB11,AD11,AF11)</f>
        <v>2611</v>
      </c>
      <c r="G11" s="110">
        <v>521</v>
      </c>
      <c r="H11" s="110">
        <v>268</v>
      </c>
      <c r="I11" s="110">
        <v>293</v>
      </c>
      <c r="J11" s="110">
        <v>545</v>
      </c>
      <c r="K11" s="110">
        <v>579</v>
      </c>
      <c r="L11" s="110">
        <v>139</v>
      </c>
      <c r="M11" s="110">
        <v>631</v>
      </c>
      <c r="N11" s="110">
        <v>648</v>
      </c>
      <c r="O11" s="110">
        <v>295</v>
      </c>
      <c r="P11" s="110">
        <v>245</v>
      </c>
      <c r="Q11" s="110">
        <v>1685</v>
      </c>
      <c r="R11" s="110">
        <v>188</v>
      </c>
      <c r="S11" s="34" t="s">
        <v>23</v>
      </c>
      <c r="T11" s="34" t="s">
        <v>23</v>
      </c>
      <c r="U11" s="110">
        <v>420</v>
      </c>
      <c r="V11" s="110">
        <v>160</v>
      </c>
      <c r="W11" s="34">
        <v>277</v>
      </c>
      <c r="X11" s="34">
        <v>363</v>
      </c>
      <c r="Y11" s="34" t="s">
        <v>23</v>
      </c>
      <c r="Z11" s="34" t="s">
        <v>23</v>
      </c>
      <c r="AA11" s="123">
        <v>240</v>
      </c>
      <c r="AB11" s="123">
        <v>14</v>
      </c>
      <c r="AC11" s="123">
        <v>259</v>
      </c>
      <c r="AD11" s="123">
        <v>26</v>
      </c>
      <c r="AE11" s="123">
        <v>146</v>
      </c>
      <c r="AF11" s="123">
        <v>15</v>
      </c>
    </row>
    <row r="12" spans="1:32" ht="22.5" customHeight="1">
      <c r="A12" s="635"/>
      <c r="B12" s="321"/>
      <c r="C12" s="17" t="s">
        <v>599</v>
      </c>
      <c r="D12" s="322">
        <f t="shared" si="1"/>
        <v>1540</v>
      </c>
      <c r="E12" s="111">
        <f aca="true" t="shared" si="2" ref="E12:F23">SUM(G12,I12,K12,M12,O12,Q12,S12,U12,W12,Y12,AA12,AC12,AE12)</f>
        <v>510</v>
      </c>
      <c r="F12" s="111">
        <f t="shared" si="2"/>
        <v>1030</v>
      </c>
      <c r="G12" s="34" t="s">
        <v>23</v>
      </c>
      <c r="H12" s="34" t="s">
        <v>23</v>
      </c>
      <c r="I12" s="34" t="s">
        <v>23</v>
      </c>
      <c r="J12" s="34" t="s">
        <v>23</v>
      </c>
      <c r="K12" s="34" t="s">
        <v>23</v>
      </c>
      <c r="L12" s="34" t="s">
        <v>23</v>
      </c>
      <c r="M12" s="34" t="s">
        <v>23</v>
      </c>
      <c r="N12" s="34" t="s">
        <v>23</v>
      </c>
      <c r="O12" s="34" t="s">
        <v>23</v>
      </c>
      <c r="P12" s="34" t="s">
        <v>23</v>
      </c>
      <c r="Q12" s="34" t="s">
        <v>23</v>
      </c>
      <c r="R12" s="34" t="s">
        <v>23</v>
      </c>
      <c r="S12" s="34">
        <v>510</v>
      </c>
      <c r="T12" s="34">
        <v>1030</v>
      </c>
      <c r="U12" s="34" t="s">
        <v>23</v>
      </c>
      <c r="V12" s="34" t="s">
        <v>23</v>
      </c>
      <c r="W12" s="34" t="s">
        <v>23</v>
      </c>
      <c r="X12" s="34" t="s">
        <v>23</v>
      </c>
      <c r="Y12" s="34" t="s">
        <v>23</v>
      </c>
      <c r="Z12" s="34" t="s">
        <v>23</v>
      </c>
      <c r="AA12" s="34" t="s">
        <v>23</v>
      </c>
      <c r="AB12" s="34" t="s">
        <v>23</v>
      </c>
      <c r="AC12" s="34" t="s">
        <v>23</v>
      </c>
      <c r="AD12" s="34" t="s">
        <v>23</v>
      </c>
      <c r="AE12" s="34" t="s">
        <v>23</v>
      </c>
      <c r="AF12" s="34" t="s">
        <v>23</v>
      </c>
    </row>
    <row r="13" spans="1:32" ht="22.5" customHeight="1">
      <c r="A13" s="635"/>
      <c r="B13" s="323"/>
      <c r="C13" s="17" t="s">
        <v>600</v>
      </c>
      <c r="D13" s="322">
        <f t="shared" si="1"/>
        <v>17524</v>
      </c>
      <c r="E13" s="111">
        <f t="shared" si="2"/>
        <v>13141</v>
      </c>
      <c r="F13" s="111">
        <f t="shared" si="2"/>
        <v>4383</v>
      </c>
      <c r="G13" s="110">
        <v>651</v>
      </c>
      <c r="H13" s="211">
        <v>155</v>
      </c>
      <c r="I13" s="34" t="s">
        <v>23</v>
      </c>
      <c r="J13" s="34" t="s">
        <v>23</v>
      </c>
      <c r="K13" s="34" t="s">
        <v>23</v>
      </c>
      <c r="L13" s="34" t="s">
        <v>23</v>
      </c>
      <c r="M13" s="34">
        <v>1267</v>
      </c>
      <c r="N13" s="34">
        <v>497</v>
      </c>
      <c r="O13" s="110">
        <v>1899</v>
      </c>
      <c r="P13" s="110">
        <v>2180</v>
      </c>
      <c r="Q13" s="110">
        <v>6778</v>
      </c>
      <c r="R13" s="110">
        <v>457</v>
      </c>
      <c r="S13" s="34" t="s">
        <v>23</v>
      </c>
      <c r="T13" s="34" t="s">
        <v>23</v>
      </c>
      <c r="U13" s="34">
        <v>1781</v>
      </c>
      <c r="V13" s="34">
        <v>267</v>
      </c>
      <c r="W13" s="110">
        <v>394</v>
      </c>
      <c r="X13" s="110">
        <v>320</v>
      </c>
      <c r="Y13" s="34">
        <v>328</v>
      </c>
      <c r="Z13" s="34">
        <v>504</v>
      </c>
      <c r="AA13" s="34">
        <v>43</v>
      </c>
      <c r="AB13" s="34">
        <v>3</v>
      </c>
      <c r="AC13" s="34" t="s">
        <v>23</v>
      </c>
      <c r="AD13" s="34" t="s">
        <v>23</v>
      </c>
      <c r="AE13" s="34" t="s">
        <v>23</v>
      </c>
      <c r="AF13" s="34" t="s">
        <v>23</v>
      </c>
    </row>
    <row r="14" spans="1:32" ht="22.5" customHeight="1">
      <c r="A14" s="321"/>
      <c r="B14" s="321"/>
      <c r="C14" s="108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23"/>
      <c r="AB14" s="123"/>
      <c r="AC14" s="123"/>
      <c r="AD14" s="123"/>
      <c r="AE14" s="123"/>
      <c r="AF14" s="123"/>
    </row>
    <row r="15" spans="1:32" ht="22.5" customHeight="1">
      <c r="A15" s="636" t="s">
        <v>601</v>
      </c>
      <c r="B15" s="321"/>
      <c r="C15" s="67" t="s">
        <v>2</v>
      </c>
      <c r="D15" s="106">
        <f aca="true" t="shared" si="3" ref="D15:AF15">SUM(D16:D18)</f>
        <v>6269</v>
      </c>
      <c r="E15" s="106">
        <f t="shared" si="3"/>
        <v>4697</v>
      </c>
      <c r="F15" s="106">
        <f t="shared" si="3"/>
        <v>1572</v>
      </c>
      <c r="G15" s="106">
        <f t="shared" si="3"/>
        <v>393</v>
      </c>
      <c r="H15" s="106">
        <f t="shared" si="3"/>
        <v>148</v>
      </c>
      <c r="I15" s="106">
        <f t="shared" si="3"/>
        <v>83</v>
      </c>
      <c r="J15" s="106">
        <f t="shared" si="3"/>
        <v>162</v>
      </c>
      <c r="K15" s="106">
        <f t="shared" si="3"/>
        <v>149</v>
      </c>
      <c r="L15" s="106">
        <f t="shared" si="3"/>
        <v>43</v>
      </c>
      <c r="M15" s="106">
        <f t="shared" si="3"/>
        <v>179</v>
      </c>
      <c r="N15" s="106">
        <f t="shared" si="3"/>
        <v>215</v>
      </c>
      <c r="O15" s="106">
        <f t="shared" si="3"/>
        <v>165</v>
      </c>
      <c r="P15" s="106">
        <f t="shared" si="3"/>
        <v>182</v>
      </c>
      <c r="Q15" s="106">
        <f t="shared" si="3"/>
        <v>2180</v>
      </c>
      <c r="R15" s="106">
        <f t="shared" si="3"/>
        <v>182</v>
      </c>
      <c r="S15" s="106">
        <f t="shared" si="3"/>
        <v>57</v>
      </c>
      <c r="T15" s="106">
        <f t="shared" si="3"/>
        <v>88</v>
      </c>
      <c r="U15" s="106">
        <f t="shared" si="3"/>
        <v>768</v>
      </c>
      <c r="V15" s="106">
        <f t="shared" si="3"/>
        <v>143</v>
      </c>
      <c r="W15" s="106">
        <f t="shared" si="3"/>
        <v>195</v>
      </c>
      <c r="X15" s="106">
        <f t="shared" si="3"/>
        <v>190</v>
      </c>
      <c r="Y15" s="106">
        <f t="shared" si="3"/>
        <v>101</v>
      </c>
      <c r="Z15" s="106">
        <f t="shared" si="3"/>
        <v>180</v>
      </c>
      <c r="AA15" s="106">
        <f t="shared" si="3"/>
        <v>172</v>
      </c>
      <c r="AB15" s="106">
        <f t="shared" si="3"/>
        <v>10</v>
      </c>
      <c r="AC15" s="106">
        <f t="shared" si="3"/>
        <v>167</v>
      </c>
      <c r="AD15" s="106">
        <f t="shared" si="3"/>
        <v>16</v>
      </c>
      <c r="AE15" s="106">
        <f t="shared" si="3"/>
        <v>88</v>
      </c>
      <c r="AF15" s="106">
        <f t="shared" si="3"/>
        <v>13</v>
      </c>
    </row>
    <row r="16" spans="1:32" ht="22.5" customHeight="1">
      <c r="A16" s="635"/>
      <c r="B16" s="321"/>
      <c r="C16" s="17" t="s">
        <v>598</v>
      </c>
      <c r="D16" s="322">
        <f t="shared" si="1"/>
        <v>2378</v>
      </c>
      <c r="E16" s="111">
        <f t="shared" si="2"/>
        <v>1599</v>
      </c>
      <c r="F16" s="111">
        <f t="shared" si="2"/>
        <v>779</v>
      </c>
      <c r="G16" s="110">
        <v>129</v>
      </c>
      <c r="H16" s="110">
        <v>91</v>
      </c>
      <c r="I16" s="110">
        <v>83</v>
      </c>
      <c r="J16" s="110">
        <v>162</v>
      </c>
      <c r="K16" s="110">
        <v>149</v>
      </c>
      <c r="L16" s="110">
        <v>43</v>
      </c>
      <c r="M16" s="110">
        <v>118</v>
      </c>
      <c r="N16" s="110">
        <v>178</v>
      </c>
      <c r="O16" s="110">
        <v>42</v>
      </c>
      <c r="P16" s="110">
        <v>41</v>
      </c>
      <c r="Q16" s="110">
        <v>439</v>
      </c>
      <c r="R16" s="110">
        <v>65</v>
      </c>
      <c r="S16" s="34" t="s">
        <v>23</v>
      </c>
      <c r="T16" s="34" t="s">
        <v>23</v>
      </c>
      <c r="U16" s="110">
        <v>157</v>
      </c>
      <c r="V16" s="110">
        <v>58</v>
      </c>
      <c r="W16" s="34">
        <v>71</v>
      </c>
      <c r="X16" s="34">
        <v>104</v>
      </c>
      <c r="Y16" s="34" t="s">
        <v>23</v>
      </c>
      <c r="Z16" s="34" t="s">
        <v>23</v>
      </c>
      <c r="AA16" s="123">
        <v>156</v>
      </c>
      <c r="AB16" s="123">
        <v>8</v>
      </c>
      <c r="AC16" s="123">
        <v>167</v>
      </c>
      <c r="AD16" s="123">
        <v>16</v>
      </c>
      <c r="AE16" s="123">
        <v>88</v>
      </c>
      <c r="AF16" s="123">
        <v>13</v>
      </c>
    </row>
    <row r="17" spans="1:32" ht="22.5" customHeight="1">
      <c r="A17" s="635"/>
      <c r="B17" s="321"/>
      <c r="C17" s="17" t="s">
        <v>599</v>
      </c>
      <c r="D17" s="322">
        <f t="shared" si="1"/>
        <v>145</v>
      </c>
      <c r="E17" s="111">
        <f t="shared" si="2"/>
        <v>57</v>
      </c>
      <c r="F17" s="111">
        <f t="shared" si="2"/>
        <v>88</v>
      </c>
      <c r="G17" s="34" t="s">
        <v>23</v>
      </c>
      <c r="H17" s="34" t="s">
        <v>23</v>
      </c>
      <c r="I17" s="34" t="s">
        <v>23</v>
      </c>
      <c r="J17" s="34" t="s">
        <v>23</v>
      </c>
      <c r="K17" s="34" t="s">
        <v>23</v>
      </c>
      <c r="L17" s="34" t="s">
        <v>23</v>
      </c>
      <c r="M17" s="34" t="s">
        <v>23</v>
      </c>
      <c r="N17" s="34" t="s">
        <v>23</v>
      </c>
      <c r="O17" s="34" t="s">
        <v>23</v>
      </c>
      <c r="P17" s="34" t="s">
        <v>23</v>
      </c>
      <c r="Q17" s="34" t="s">
        <v>23</v>
      </c>
      <c r="R17" s="34" t="s">
        <v>23</v>
      </c>
      <c r="S17" s="34">
        <v>57</v>
      </c>
      <c r="T17" s="34">
        <v>88</v>
      </c>
      <c r="U17" s="34" t="s">
        <v>23</v>
      </c>
      <c r="V17" s="34" t="s">
        <v>23</v>
      </c>
      <c r="W17" s="34" t="s">
        <v>23</v>
      </c>
      <c r="X17" s="34" t="s">
        <v>23</v>
      </c>
      <c r="Y17" s="34" t="s">
        <v>23</v>
      </c>
      <c r="Z17" s="34" t="s">
        <v>23</v>
      </c>
      <c r="AA17" s="34" t="s">
        <v>23</v>
      </c>
      <c r="AB17" s="34" t="s">
        <v>23</v>
      </c>
      <c r="AC17" s="34" t="s">
        <v>23</v>
      </c>
      <c r="AD17" s="34" t="s">
        <v>23</v>
      </c>
      <c r="AE17" s="34" t="s">
        <v>23</v>
      </c>
      <c r="AF17" s="34" t="s">
        <v>23</v>
      </c>
    </row>
    <row r="18" spans="1:32" ht="22.5" customHeight="1">
      <c r="A18" s="635"/>
      <c r="B18" s="323"/>
      <c r="C18" s="17" t="s">
        <v>600</v>
      </c>
      <c r="D18" s="322">
        <f t="shared" si="1"/>
        <v>3746</v>
      </c>
      <c r="E18" s="111">
        <f t="shared" si="2"/>
        <v>3041</v>
      </c>
      <c r="F18" s="111">
        <f t="shared" si="2"/>
        <v>705</v>
      </c>
      <c r="G18" s="110">
        <v>264</v>
      </c>
      <c r="H18" s="110">
        <v>57</v>
      </c>
      <c r="I18" s="34" t="s">
        <v>23</v>
      </c>
      <c r="J18" s="34" t="s">
        <v>23</v>
      </c>
      <c r="K18" s="34" t="s">
        <v>23</v>
      </c>
      <c r="L18" s="34" t="s">
        <v>23</v>
      </c>
      <c r="M18" s="34">
        <v>61</v>
      </c>
      <c r="N18" s="34">
        <v>37</v>
      </c>
      <c r="O18" s="110">
        <v>123</v>
      </c>
      <c r="P18" s="110">
        <v>141</v>
      </c>
      <c r="Q18" s="110">
        <v>1741</v>
      </c>
      <c r="R18" s="110">
        <v>117</v>
      </c>
      <c r="S18" s="34" t="s">
        <v>23</v>
      </c>
      <c r="T18" s="34" t="s">
        <v>23</v>
      </c>
      <c r="U18" s="34">
        <v>611</v>
      </c>
      <c r="V18" s="34">
        <v>85</v>
      </c>
      <c r="W18" s="110">
        <v>124</v>
      </c>
      <c r="X18" s="110">
        <v>86</v>
      </c>
      <c r="Y18" s="34">
        <v>101</v>
      </c>
      <c r="Z18" s="34">
        <v>180</v>
      </c>
      <c r="AA18" s="34">
        <v>16</v>
      </c>
      <c r="AB18" s="34">
        <v>2</v>
      </c>
      <c r="AC18" s="34" t="s">
        <v>23</v>
      </c>
      <c r="AD18" s="34" t="s">
        <v>23</v>
      </c>
      <c r="AE18" s="34" t="s">
        <v>23</v>
      </c>
      <c r="AF18" s="34" t="s">
        <v>23</v>
      </c>
    </row>
    <row r="19" spans="1:32" ht="22.5" customHeight="1">
      <c r="A19" s="321"/>
      <c r="B19" s="321"/>
      <c r="C19" s="1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23"/>
      <c r="AB19" s="123"/>
      <c r="AC19" s="123"/>
      <c r="AD19" s="123"/>
      <c r="AE19" s="123"/>
      <c r="AF19" s="123"/>
    </row>
    <row r="20" spans="1:32" ht="22.5" customHeight="1">
      <c r="A20" s="636" t="s">
        <v>602</v>
      </c>
      <c r="B20" s="321"/>
      <c r="C20" s="67" t="s">
        <v>2</v>
      </c>
      <c r="D20" s="106">
        <f aca="true" t="shared" si="4" ref="D20:AD20">SUM(D21:D23)</f>
        <v>6019</v>
      </c>
      <c r="E20" s="106">
        <f t="shared" si="4"/>
        <v>4324</v>
      </c>
      <c r="F20" s="106">
        <f t="shared" si="4"/>
        <v>1695</v>
      </c>
      <c r="G20" s="106">
        <f t="shared" si="4"/>
        <v>383</v>
      </c>
      <c r="H20" s="106">
        <f t="shared" si="4"/>
        <v>198</v>
      </c>
      <c r="I20" s="106">
        <f t="shared" si="4"/>
        <v>89</v>
      </c>
      <c r="J20" s="106">
        <f t="shared" si="4"/>
        <v>197</v>
      </c>
      <c r="K20" s="106">
        <f t="shared" si="4"/>
        <v>116</v>
      </c>
      <c r="L20" s="106">
        <f t="shared" si="4"/>
        <v>39</v>
      </c>
      <c r="M20" s="106">
        <f t="shared" si="4"/>
        <v>157</v>
      </c>
      <c r="N20" s="106">
        <f t="shared" si="4"/>
        <v>56</v>
      </c>
      <c r="O20" s="106">
        <f t="shared" si="4"/>
        <v>146</v>
      </c>
      <c r="P20" s="106">
        <f t="shared" si="4"/>
        <v>222</v>
      </c>
      <c r="Q20" s="106">
        <f t="shared" si="4"/>
        <v>2079</v>
      </c>
      <c r="R20" s="106">
        <f t="shared" si="4"/>
        <v>210</v>
      </c>
      <c r="S20" s="106">
        <f t="shared" si="4"/>
        <v>59</v>
      </c>
      <c r="T20" s="106">
        <f t="shared" si="4"/>
        <v>74</v>
      </c>
      <c r="U20" s="106">
        <f t="shared" si="4"/>
        <v>846</v>
      </c>
      <c r="V20" s="106">
        <f t="shared" si="4"/>
        <v>202</v>
      </c>
      <c r="W20" s="106">
        <f t="shared" si="4"/>
        <v>115</v>
      </c>
      <c r="X20" s="106">
        <f t="shared" si="4"/>
        <v>315</v>
      </c>
      <c r="Y20" s="106">
        <f t="shared" si="4"/>
        <v>82</v>
      </c>
      <c r="Z20" s="106">
        <f t="shared" si="4"/>
        <v>166</v>
      </c>
      <c r="AA20" s="106">
        <f t="shared" si="4"/>
        <v>121</v>
      </c>
      <c r="AB20" s="106">
        <f t="shared" si="4"/>
        <v>7</v>
      </c>
      <c r="AC20" s="106">
        <f t="shared" si="4"/>
        <v>131</v>
      </c>
      <c r="AD20" s="106">
        <f t="shared" si="4"/>
        <v>9</v>
      </c>
      <c r="AE20" s="32" t="s">
        <v>23</v>
      </c>
      <c r="AF20" s="32" t="s">
        <v>23</v>
      </c>
    </row>
    <row r="21" spans="1:32" ht="22.5" customHeight="1">
      <c r="A21" s="623"/>
      <c r="B21" s="321"/>
      <c r="C21" s="17" t="s">
        <v>598</v>
      </c>
      <c r="D21" s="322">
        <f t="shared" si="1"/>
        <v>2033</v>
      </c>
      <c r="E21" s="111">
        <f t="shared" si="2"/>
        <v>1421</v>
      </c>
      <c r="F21" s="111">
        <f t="shared" si="2"/>
        <v>612</v>
      </c>
      <c r="G21" s="110">
        <v>126</v>
      </c>
      <c r="H21" s="110">
        <v>99</v>
      </c>
      <c r="I21" s="110">
        <v>89</v>
      </c>
      <c r="J21" s="110">
        <v>197</v>
      </c>
      <c r="K21" s="110">
        <v>116</v>
      </c>
      <c r="L21" s="110">
        <v>39</v>
      </c>
      <c r="M21" s="110">
        <v>89</v>
      </c>
      <c r="N21" s="110">
        <v>18</v>
      </c>
      <c r="O21" s="110">
        <v>30</v>
      </c>
      <c r="P21" s="110">
        <v>50</v>
      </c>
      <c r="Q21" s="110">
        <v>470</v>
      </c>
      <c r="R21" s="110">
        <v>45</v>
      </c>
      <c r="S21" s="34" t="s">
        <v>23</v>
      </c>
      <c r="T21" s="34" t="s">
        <v>23</v>
      </c>
      <c r="U21" s="110">
        <v>173</v>
      </c>
      <c r="V21" s="110">
        <v>47</v>
      </c>
      <c r="W21" s="34">
        <v>76</v>
      </c>
      <c r="X21" s="34">
        <v>101</v>
      </c>
      <c r="Y21" s="34" t="s">
        <v>23</v>
      </c>
      <c r="Z21" s="34" t="s">
        <v>23</v>
      </c>
      <c r="AA21" s="123">
        <v>121</v>
      </c>
      <c r="AB21" s="123">
        <v>7</v>
      </c>
      <c r="AC21" s="123">
        <v>131</v>
      </c>
      <c r="AD21" s="123">
        <v>9</v>
      </c>
      <c r="AE21" s="34" t="s">
        <v>23</v>
      </c>
      <c r="AF21" s="34" t="s">
        <v>23</v>
      </c>
    </row>
    <row r="22" spans="1:32" ht="22.5" customHeight="1">
      <c r="A22" s="623"/>
      <c r="B22" s="321"/>
      <c r="C22" s="17" t="s">
        <v>599</v>
      </c>
      <c r="D22" s="322">
        <f t="shared" si="1"/>
        <v>133</v>
      </c>
      <c r="E22" s="111">
        <f t="shared" si="2"/>
        <v>59</v>
      </c>
      <c r="F22" s="111">
        <f t="shared" si="2"/>
        <v>74</v>
      </c>
      <c r="G22" s="34" t="s">
        <v>23</v>
      </c>
      <c r="H22" s="34" t="s">
        <v>23</v>
      </c>
      <c r="I22" s="34" t="s">
        <v>23</v>
      </c>
      <c r="J22" s="34" t="s">
        <v>23</v>
      </c>
      <c r="K22" s="34" t="s">
        <v>23</v>
      </c>
      <c r="L22" s="34" t="s">
        <v>23</v>
      </c>
      <c r="M22" s="34" t="s">
        <v>23</v>
      </c>
      <c r="N22" s="34" t="s">
        <v>23</v>
      </c>
      <c r="O22" s="34" t="s">
        <v>23</v>
      </c>
      <c r="P22" s="34" t="s">
        <v>23</v>
      </c>
      <c r="Q22" s="34" t="s">
        <v>23</v>
      </c>
      <c r="R22" s="34" t="s">
        <v>23</v>
      </c>
      <c r="S22" s="34">
        <v>59</v>
      </c>
      <c r="T22" s="34">
        <v>74</v>
      </c>
      <c r="U22" s="34" t="s">
        <v>23</v>
      </c>
      <c r="V22" s="34" t="s">
        <v>23</v>
      </c>
      <c r="W22" s="34" t="s">
        <v>23</v>
      </c>
      <c r="X22" s="34" t="s">
        <v>23</v>
      </c>
      <c r="Y22" s="34" t="s">
        <v>23</v>
      </c>
      <c r="Z22" s="34" t="s">
        <v>23</v>
      </c>
      <c r="AA22" s="34" t="s">
        <v>23</v>
      </c>
      <c r="AB22" s="34" t="s">
        <v>23</v>
      </c>
      <c r="AC22" s="34" t="s">
        <v>23</v>
      </c>
      <c r="AD22" s="34" t="s">
        <v>23</v>
      </c>
      <c r="AE22" s="34" t="s">
        <v>23</v>
      </c>
      <c r="AF22" s="34" t="s">
        <v>23</v>
      </c>
    </row>
    <row r="23" spans="1:32" ht="22.5" customHeight="1">
      <c r="A23" s="545"/>
      <c r="B23" s="27"/>
      <c r="C23" s="28" t="s">
        <v>600</v>
      </c>
      <c r="D23" s="309">
        <f t="shared" si="1"/>
        <v>3853</v>
      </c>
      <c r="E23" s="103">
        <f t="shared" si="2"/>
        <v>2844</v>
      </c>
      <c r="F23" s="103">
        <f t="shared" si="2"/>
        <v>1009</v>
      </c>
      <c r="G23" s="104">
        <v>257</v>
      </c>
      <c r="H23" s="103">
        <v>99</v>
      </c>
      <c r="I23" s="104" t="s">
        <v>23</v>
      </c>
      <c r="J23" s="104" t="s">
        <v>23</v>
      </c>
      <c r="K23" s="104" t="s">
        <v>23</v>
      </c>
      <c r="L23" s="104" t="s">
        <v>23</v>
      </c>
      <c r="M23" s="104">
        <v>68</v>
      </c>
      <c r="N23" s="104">
        <v>38</v>
      </c>
      <c r="O23" s="103">
        <v>116</v>
      </c>
      <c r="P23" s="103">
        <v>172</v>
      </c>
      <c r="Q23" s="103">
        <v>1609</v>
      </c>
      <c r="R23" s="103">
        <v>165</v>
      </c>
      <c r="S23" s="104" t="s">
        <v>23</v>
      </c>
      <c r="T23" s="104" t="s">
        <v>23</v>
      </c>
      <c r="U23" s="104">
        <v>673</v>
      </c>
      <c r="V23" s="104">
        <v>155</v>
      </c>
      <c r="W23" s="104">
        <v>39</v>
      </c>
      <c r="X23" s="103">
        <v>214</v>
      </c>
      <c r="Y23" s="104">
        <v>82</v>
      </c>
      <c r="Z23" s="104">
        <v>166</v>
      </c>
      <c r="AA23" s="104" t="s">
        <v>23</v>
      </c>
      <c r="AB23" s="104" t="s">
        <v>23</v>
      </c>
      <c r="AC23" s="104" t="s">
        <v>23</v>
      </c>
      <c r="AD23" s="104" t="s">
        <v>23</v>
      </c>
      <c r="AE23" s="104" t="s">
        <v>23</v>
      </c>
      <c r="AF23" s="104" t="s">
        <v>23</v>
      </c>
    </row>
    <row r="24" spans="1:32" ht="22.5" customHeight="1">
      <c r="A24" s="191" t="s">
        <v>603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"/>
    </row>
    <row r="25" spans="1:32" ht="22.5" customHeight="1">
      <c r="A25" s="41" t="s">
        <v>526</v>
      </c>
      <c r="B25" s="41"/>
      <c r="C25" s="4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2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22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22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31" spans="1:38" ht="22.5" customHeight="1">
      <c r="A31" s="476" t="s">
        <v>587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637"/>
      <c r="AL31" s="637"/>
    </row>
    <row r="32" spans="1:38" ht="22.5" customHeight="1">
      <c r="A32" s="384" t="s">
        <v>588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623"/>
      <c r="AL32" s="623"/>
    </row>
    <row r="33" spans="1:38" ht="22.5" customHeight="1">
      <c r="A33" s="384" t="s">
        <v>626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623"/>
      <c r="AL33" s="623"/>
    </row>
    <row r="34" spans="1:38" ht="22.5" customHeight="1" thickBot="1">
      <c r="A34" s="1"/>
      <c r="B34" s="1"/>
      <c r="C34" s="51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"/>
      <c r="AI34" s="1"/>
      <c r="AJ34" s="49"/>
      <c r="AK34" s="49"/>
      <c r="AL34" s="49" t="s">
        <v>222</v>
      </c>
    </row>
    <row r="35" spans="1:38" ht="22.5" customHeight="1">
      <c r="A35" s="544" t="s">
        <v>632</v>
      </c>
      <c r="B35" s="404"/>
      <c r="C35" s="405"/>
      <c r="D35" s="544" t="s">
        <v>631</v>
      </c>
      <c r="E35" s="404"/>
      <c r="F35" s="405"/>
      <c r="G35" s="621" t="s">
        <v>625</v>
      </c>
      <c r="H35" s="380"/>
      <c r="I35" s="403" t="s">
        <v>624</v>
      </c>
      <c r="J35" s="405"/>
      <c r="K35" s="628" t="s">
        <v>627</v>
      </c>
      <c r="L35" s="405"/>
      <c r="M35" s="403" t="s">
        <v>623</v>
      </c>
      <c r="N35" s="405"/>
      <c r="O35" s="403" t="s">
        <v>622</v>
      </c>
      <c r="P35" s="405"/>
      <c r="Q35" s="403" t="s">
        <v>621</v>
      </c>
      <c r="R35" s="405"/>
      <c r="S35" s="624" t="s">
        <v>628</v>
      </c>
      <c r="T35" s="625"/>
      <c r="U35" s="403" t="s">
        <v>620</v>
      </c>
      <c r="V35" s="396"/>
      <c r="W35" s="403" t="s">
        <v>619</v>
      </c>
      <c r="X35" s="396"/>
      <c r="Y35" s="403" t="s">
        <v>618</v>
      </c>
      <c r="Z35" s="396"/>
      <c r="AA35" s="403" t="s">
        <v>617</v>
      </c>
      <c r="AB35" s="396"/>
      <c r="AC35" s="403" t="s">
        <v>616</v>
      </c>
      <c r="AD35" s="396"/>
      <c r="AE35" s="403" t="s">
        <v>615</v>
      </c>
      <c r="AF35" s="396"/>
      <c r="AG35" s="403" t="s">
        <v>614</v>
      </c>
      <c r="AH35" s="396"/>
      <c r="AI35" s="624" t="s">
        <v>629</v>
      </c>
      <c r="AJ35" s="625"/>
      <c r="AK35" s="403" t="s">
        <v>613</v>
      </c>
      <c r="AL35" s="395"/>
    </row>
    <row r="36" spans="1:38" ht="22.5" customHeight="1">
      <c r="A36" s="384"/>
      <c r="B36" s="384"/>
      <c r="C36" s="370"/>
      <c r="D36" s="533"/>
      <c r="E36" s="533"/>
      <c r="F36" s="372"/>
      <c r="G36" s="622"/>
      <c r="H36" s="382"/>
      <c r="I36" s="534"/>
      <c r="J36" s="372"/>
      <c r="K36" s="534"/>
      <c r="L36" s="372"/>
      <c r="M36" s="534"/>
      <c r="N36" s="372"/>
      <c r="O36" s="534"/>
      <c r="P36" s="372"/>
      <c r="Q36" s="534"/>
      <c r="R36" s="372"/>
      <c r="S36" s="626"/>
      <c r="T36" s="627"/>
      <c r="U36" s="397"/>
      <c r="V36" s="399"/>
      <c r="W36" s="397"/>
      <c r="X36" s="399"/>
      <c r="Y36" s="397"/>
      <c r="Z36" s="399"/>
      <c r="AA36" s="397"/>
      <c r="AB36" s="399"/>
      <c r="AC36" s="397"/>
      <c r="AD36" s="399"/>
      <c r="AE36" s="397"/>
      <c r="AF36" s="399"/>
      <c r="AG36" s="397"/>
      <c r="AH36" s="399"/>
      <c r="AI36" s="626"/>
      <c r="AJ36" s="627"/>
      <c r="AK36" s="397"/>
      <c r="AL36" s="398"/>
    </row>
    <row r="37" spans="1:38" ht="22.5" customHeight="1">
      <c r="A37" s="533"/>
      <c r="B37" s="533"/>
      <c r="C37" s="372"/>
      <c r="D37" s="78" t="s">
        <v>2</v>
      </c>
      <c r="E37" s="81" t="s">
        <v>3</v>
      </c>
      <c r="F37" s="81" t="s">
        <v>4</v>
      </c>
      <c r="G37" s="81" t="s">
        <v>3</v>
      </c>
      <c r="H37" s="81" t="s">
        <v>4</v>
      </c>
      <c r="I37" s="81" t="s">
        <v>3</v>
      </c>
      <c r="J37" s="81" t="s">
        <v>4</v>
      </c>
      <c r="K37" s="81" t="s">
        <v>3</v>
      </c>
      <c r="L37" s="81" t="s">
        <v>4</v>
      </c>
      <c r="M37" s="81" t="s">
        <v>3</v>
      </c>
      <c r="N37" s="81" t="s">
        <v>4</v>
      </c>
      <c r="O37" s="81" t="s">
        <v>3</v>
      </c>
      <c r="P37" s="81" t="s">
        <v>4</v>
      </c>
      <c r="Q37" s="95" t="s">
        <v>3</v>
      </c>
      <c r="R37" s="81" t="s">
        <v>4</v>
      </c>
      <c r="S37" s="81" t="s">
        <v>3</v>
      </c>
      <c r="T37" s="81" t="s">
        <v>4</v>
      </c>
      <c r="U37" s="81" t="s">
        <v>3</v>
      </c>
      <c r="V37" s="81" t="s">
        <v>4</v>
      </c>
      <c r="W37" s="81" t="s">
        <v>3</v>
      </c>
      <c r="X37" s="81" t="s">
        <v>4</v>
      </c>
      <c r="Y37" s="81" t="s">
        <v>3</v>
      </c>
      <c r="Z37" s="81" t="s">
        <v>4</v>
      </c>
      <c r="AA37" s="81" t="s">
        <v>3</v>
      </c>
      <c r="AB37" s="81" t="s">
        <v>4</v>
      </c>
      <c r="AC37" s="81" t="s">
        <v>3</v>
      </c>
      <c r="AD37" s="81" t="s">
        <v>4</v>
      </c>
      <c r="AE37" s="81" t="s">
        <v>3</v>
      </c>
      <c r="AF37" s="81" t="s">
        <v>4</v>
      </c>
      <c r="AG37" s="95" t="s">
        <v>3</v>
      </c>
      <c r="AH37" s="81" t="s">
        <v>4</v>
      </c>
      <c r="AI37" s="81" t="s">
        <v>3</v>
      </c>
      <c r="AJ37" s="80" t="s">
        <v>4</v>
      </c>
      <c r="AK37" s="95" t="s">
        <v>3</v>
      </c>
      <c r="AL37" s="80" t="s">
        <v>4</v>
      </c>
    </row>
    <row r="38" spans="1:38" ht="22.5" customHeight="1">
      <c r="A38" s="629" t="s">
        <v>597</v>
      </c>
      <c r="B38" s="51"/>
      <c r="C38" s="67" t="s">
        <v>2</v>
      </c>
      <c r="D38" s="329">
        <f>SUM(D39:D41)</f>
        <v>2514</v>
      </c>
      <c r="E38" s="328">
        <f>SUM(E39:E41)</f>
        <v>504</v>
      </c>
      <c r="F38" s="328">
        <f>SUM(F39:F41)</f>
        <v>2010</v>
      </c>
      <c r="G38" s="35" t="s">
        <v>23</v>
      </c>
      <c r="H38" s="35" t="s">
        <v>23</v>
      </c>
      <c r="I38" s="328">
        <f>SUM(I39:I41)</f>
        <v>141</v>
      </c>
      <c r="J38" s="328">
        <f>SUM(J39:J41)</f>
        <v>185</v>
      </c>
      <c r="K38" s="35" t="s">
        <v>23</v>
      </c>
      <c r="L38" s="35" t="s">
        <v>23</v>
      </c>
      <c r="M38" s="328">
        <f>SUM(M39:M41)</f>
        <v>19</v>
      </c>
      <c r="N38" s="328">
        <f>SUM(N39:N41)</f>
        <v>231</v>
      </c>
      <c r="O38" s="35" t="s">
        <v>23</v>
      </c>
      <c r="P38" s="328">
        <f>SUM(P39:P41)</f>
        <v>179</v>
      </c>
      <c r="Q38" s="35" t="s">
        <v>23</v>
      </c>
      <c r="R38" s="328">
        <f>SUM(R39:R41)</f>
        <v>125</v>
      </c>
      <c r="S38" s="35" t="s">
        <v>23</v>
      </c>
      <c r="T38" s="328">
        <f>SUM(T39:T41)</f>
        <v>97</v>
      </c>
      <c r="U38" s="35" t="s">
        <v>23</v>
      </c>
      <c r="V38" s="328">
        <f aca="true" t="shared" si="5" ref="V38:AB38">SUM(V39:V41)</f>
        <v>78</v>
      </c>
      <c r="W38" s="328">
        <f t="shared" si="5"/>
        <v>96</v>
      </c>
      <c r="X38" s="328">
        <f t="shared" si="5"/>
        <v>60</v>
      </c>
      <c r="Y38" s="328">
        <f t="shared" si="5"/>
        <v>62</v>
      </c>
      <c r="Z38" s="328">
        <f t="shared" si="5"/>
        <v>291</v>
      </c>
      <c r="AA38" s="328">
        <f t="shared" si="5"/>
        <v>22</v>
      </c>
      <c r="AB38" s="328">
        <f t="shared" si="5"/>
        <v>70</v>
      </c>
      <c r="AC38" s="35" t="s">
        <v>23</v>
      </c>
      <c r="AD38" s="328">
        <f aca="true" t="shared" si="6" ref="AD38:AJ38">SUM(AD39:AD41)</f>
        <v>287</v>
      </c>
      <c r="AE38" s="328">
        <f t="shared" si="6"/>
        <v>56</v>
      </c>
      <c r="AF38" s="328">
        <f t="shared" si="6"/>
        <v>158</v>
      </c>
      <c r="AG38" s="328">
        <f t="shared" si="6"/>
        <v>58</v>
      </c>
      <c r="AH38" s="328">
        <f t="shared" si="6"/>
        <v>28</v>
      </c>
      <c r="AI38" s="328">
        <f t="shared" si="6"/>
        <v>50</v>
      </c>
      <c r="AJ38" s="328">
        <f t="shared" si="6"/>
        <v>126</v>
      </c>
      <c r="AK38" s="35" t="s">
        <v>23</v>
      </c>
      <c r="AL38" s="328">
        <f>SUM(AL39:AL41)</f>
        <v>95</v>
      </c>
    </row>
    <row r="39" spans="1:38" ht="22.5" customHeight="1">
      <c r="A39" s="630"/>
      <c r="B39" s="51"/>
      <c r="C39" s="17" t="s">
        <v>9</v>
      </c>
      <c r="D39" s="327" t="s">
        <v>23</v>
      </c>
      <c r="E39" s="33" t="s">
        <v>23</v>
      </c>
      <c r="F39" s="33" t="s">
        <v>23</v>
      </c>
      <c r="G39" s="33" t="s">
        <v>23</v>
      </c>
      <c r="H39" s="33" t="s">
        <v>23</v>
      </c>
      <c r="I39" s="33" t="s">
        <v>23</v>
      </c>
      <c r="J39" s="33" t="s">
        <v>23</v>
      </c>
      <c r="K39" s="33" t="s">
        <v>23</v>
      </c>
      <c r="L39" s="33" t="s">
        <v>23</v>
      </c>
      <c r="M39" s="33" t="s">
        <v>23</v>
      </c>
      <c r="N39" s="33" t="s">
        <v>23</v>
      </c>
      <c r="O39" s="33" t="s">
        <v>23</v>
      </c>
      <c r="P39" s="33" t="s">
        <v>23</v>
      </c>
      <c r="Q39" s="33" t="s">
        <v>23</v>
      </c>
      <c r="R39" s="33" t="s">
        <v>23</v>
      </c>
      <c r="S39" s="33" t="s">
        <v>23</v>
      </c>
      <c r="T39" s="33" t="s">
        <v>23</v>
      </c>
      <c r="U39" s="33" t="s">
        <v>23</v>
      </c>
      <c r="V39" s="33" t="s">
        <v>23</v>
      </c>
      <c r="W39" s="33" t="s">
        <v>23</v>
      </c>
      <c r="X39" s="33" t="s">
        <v>23</v>
      </c>
      <c r="Y39" s="33" t="s">
        <v>23</v>
      </c>
      <c r="Z39" s="33" t="s">
        <v>23</v>
      </c>
      <c r="AA39" s="33" t="s">
        <v>23</v>
      </c>
      <c r="AB39" s="33" t="s">
        <v>23</v>
      </c>
      <c r="AC39" s="33" t="s">
        <v>23</v>
      </c>
      <c r="AD39" s="33" t="s">
        <v>23</v>
      </c>
      <c r="AE39" s="33" t="s">
        <v>23</v>
      </c>
      <c r="AF39" s="33" t="s">
        <v>23</v>
      </c>
      <c r="AG39" s="33" t="s">
        <v>23</v>
      </c>
      <c r="AH39" s="33" t="s">
        <v>23</v>
      </c>
      <c r="AI39" s="33" t="s">
        <v>23</v>
      </c>
      <c r="AJ39" s="33" t="s">
        <v>23</v>
      </c>
      <c r="AK39" s="33" t="s">
        <v>23</v>
      </c>
      <c r="AL39" s="33" t="s">
        <v>23</v>
      </c>
    </row>
    <row r="40" spans="1:38" ht="22.5" customHeight="1">
      <c r="A40" s="630"/>
      <c r="B40" s="51"/>
      <c r="C40" s="17" t="s">
        <v>7</v>
      </c>
      <c r="D40" s="322">
        <f>SUM(E40:F40)</f>
        <v>326</v>
      </c>
      <c r="E40" s="111">
        <f>SUM(G40,I40,K40,M40,O40,Q40,S40,U40,W40,Y40,AA40,AC40,AE40,AG40,AI40,AK40)</f>
        <v>141</v>
      </c>
      <c r="F40" s="111">
        <f>SUM(H40,J40,L40,N40,P40,R40,T40,V40,X40,Z40,AB40,AD40,AF40,AH40,AJ40,AL40)</f>
        <v>185</v>
      </c>
      <c r="G40" s="33" t="s">
        <v>23</v>
      </c>
      <c r="H40" s="33" t="s">
        <v>23</v>
      </c>
      <c r="I40" s="33">
        <v>141</v>
      </c>
      <c r="J40" s="33">
        <v>185</v>
      </c>
      <c r="K40" s="33" t="s">
        <v>23</v>
      </c>
      <c r="L40" s="33" t="s">
        <v>23</v>
      </c>
      <c r="M40" s="33" t="s">
        <v>23</v>
      </c>
      <c r="N40" s="33" t="s">
        <v>23</v>
      </c>
      <c r="O40" s="33" t="s">
        <v>23</v>
      </c>
      <c r="P40" s="33" t="s">
        <v>23</v>
      </c>
      <c r="Q40" s="33" t="s">
        <v>23</v>
      </c>
      <c r="R40" s="33" t="s">
        <v>23</v>
      </c>
      <c r="S40" s="33" t="s">
        <v>23</v>
      </c>
      <c r="T40" s="33" t="s">
        <v>23</v>
      </c>
      <c r="U40" s="33" t="s">
        <v>23</v>
      </c>
      <c r="V40" s="33" t="s">
        <v>23</v>
      </c>
      <c r="W40" s="33" t="s">
        <v>23</v>
      </c>
      <c r="X40" s="33" t="s">
        <v>23</v>
      </c>
      <c r="Y40" s="33" t="s">
        <v>23</v>
      </c>
      <c r="Z40" s="33" t="s">
        <v>23</v>
      </c>
      <c r="AA40" s="33" t="s">
        <v>23</v>
      </c>
      <c r="AB40" s="33" t="s">
        <v>23</v>
      </c>
      <c r="AC40" s="33" t="s">
        <v>23</v>
      </c>
      <c r="AD40" s="33" t="s">
        <v>23</v>
      </c>
      <c r="AE40" s="33" t="s">
        <v>23</v>
      </c>
      <c r="AF40" s="33" t="s">
        <v>23</v>
      </c>
      <c r="AG40" s="33" t="s">
        <v>23</v>
      </c>
      <c r="AH40" s="33" t="s">
        <v>23</v>
      </c>
      <c r="AI40" s="33" t="s">
        <v>23</v>
      </c>
      <c r="AJ40" s="33" t="s">
        <v>23</v>
      </c>
      <c r="AK40" s="33" t="s">
        <v>23</v>
      </c>
      <c r="AL40" s="33" t="s">
        <v>23</v>
      </c>
    </row>
    <row r="41" spans="1:38" ht="22.5" customHeight="1">
      <c r="A41" s="630"/>
      <c r="B41" s="51"/>
      <c r="C41" s="17" t="s">
        <v>8</v>
      </c>
      <c r="D41" s="322">
        <f>SUM(E41:F41)</f>
        <v>2188</v>
      </c>
      <c r="E41" s="111">
        <f>SUM(G41,I41,K41,M41,O41,Q41,S41,U41,W41,Y41,AA41,AC41,AE41,AG41,AI41,AK41)</f>
        <v>363</v>
      </c>
      <c r="F41" s="111">
        <f>SUM(H41,J41,L41,N41,P41,R41,T41,V41,X41,Z41,AB41,AD41,AF41,AH41,AJ41,AL41)</f>
        <v>1825</v>
      </c>
      <c r="G41" s="33" t="s">
        <v>23</v>
      </c>
      <c r="H41" s="33" t="s">
        <v>23</v>
      </c>
      <c r="I41" s="33" t="s">
        <v>23</v>
      </c>
      <c r="J41" s="33" t="s">
        <v>23</v>
      </c>
      <c r="K41" s="33" t="s">
        <v>23</v>
      </c>
      <c r="L41" s="33" t="s">
        <v>23</v>
      </c>
      <c r="M41" s="33">
        <v>19</v>
      </c>
      <c r="N41" s="228">
        <v>231</v>
      </c>
      <c r="O41" s="33" t="s">
        <v>23</v>
      </c>
      <c r="P41" s="33">
        <v>179</v>
      </c>
      <c r="Q41" s="33" t="s">
        <v>23</v>
      </c>
      <c r="R41" s="33">
        <v>125</v>
      </c>
      <c r="S41" s="33" t="s">
        <v>23</v>
      </c>
      <c r="T41" s="228">
        <v>97</v>
      </c>
      <c r="U41" s="33" t="s">
        <v>23</v>
      </c>
      <c r="V41" s="228">
        <v>78</v>
      </c>
      <c r="W41" s="33">
        <v>96</v>
      </c>
      <c r="X41" s="228">
        <v>60</v>
      </c>
      <c r="Y41" s="228">
        <v>62</v>
      </c>
      <c r="Z41" s="228">
        <v>291</v>
      </c>
      <c r="AA41" s="228">
        <v>22</v>
      </c>
      <c r="AB41" s="228">
        <v>70</v>
      </c>
      <c r="AC41" s="33" t="s">
        <v>23</v>
      </c>
      <c r="AD41" s="228">
        <v>287</v>
      </c>
      <c r="AE41" s="228">
        <v>56</v>
      </c>
      <c r="AF41" s="228">
        <v>158</v>
      </c>
      <c r="AG41" s="228">
        <v>58</v>
      </c>
      <c r="AH41" s="228">
        <v>28</v>
      </c>
      <c r="AI41" s="210">
        <v>50</v>
      </c>
      <c r="AJ41" s="210">
        <v>126</v>
      </c>
      <c r="AK41" s="33" t="s">
        <v>23</v>
      </c>
      <c r="AL41" s="210">
        <v>95</v>
      </c>
    </row>
    <row r="42" spans="1:38" ht="22.5" customHeight="1">
      <c r="A42" s="51"/>
      <c r="B42" s="51"/>
      <c r="C42" s="17"/>
      <c r="D42" s="3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210"/>
      <c r="AJ42" s="210"/>
      <c r="AK42" s="210"/>
      <c r="AL42" s="210"/>
    </row>
    <row r="43" spans="1:38" ht="22.5" customHeight="1">
      <c r="A43" s="631" t="s">
        <v>601</v>
      </c>
      <c r="B43" s="51"/>
      <c r="C43" s="67" t="s">
        <v>2</v>
      </c>
      <c r="D43" s="325">
        <f>SUM(D44:D46)</f>
        <v>1607</v>
      </c>
      <c r="E43" s="35">
        <f>SUM(E44:E46)</f>
        <v>284</v>
      </c>
      <c r="F43" s="35">
        <f>SUM(F44:F46)</f>
        <v>1323</v>
      </c>
      <c r="G43" s="35" t="s">
        <v>23</v>
      </c>
      <c r="H43" s="35" t="s">
        <v>23</v>
      </c>
      <c r="I43" s="35">
        <f>SUM(I44:I46)</f>
        <v>55</v>
      </c>
      <c r="J43" s="35">
        <f>SUM(J44:J46)</f>
        <v>79</v>
      </c>
      <c r="K43" s="35" t="s">
        <v>23</v>
      </c>
      <c r="L43" s="35" t="s">
        <v>23</v>
      </c>
      <c r="M43" s="35">
        <f>SUM(M44:M46)</f>
        <v>13</v>
      </c>
      <c r="N43" s="35">
        <f>SUM(N44:N46)</f>
        <v>161</v>
      </c>
      <c r="O43" s="35" t="s">
        <v>23</v>
      </c>
      <c r="P43" s="35">
        <f>SUM(P44:P46)</f>
        <v>123</v>
      </c>
      <c r="Q43" s="35" t="s">
        <v>23</v>
      </c>
      <c r="R43" s="35">
        <f>SUM(R44:R46)</f>
        <v>86</v>
      </c>
      <c r="S43" s="35" t="s">
        <v>23</v>
      </c>
      <c r="T43" s="35">
        <f>SUM(T44:T46)</f>
        <v>64</v>
      </c>
      <c r="U43" s="35" t="s">
        <v>23</v>
      </c>
      <c r="V43" s="35">
        <f aca="true" t="shared" si="7" ref="V43:AB43">SUM(V44:V46)</f>
        <v>58</v>
      </c>
      <c r="W43" s="35">
        <f t="shared" si="7"/>
        <v>59</v>
      </c>
      <c r="X43" s="35">
        <f t="shared" si="7"/>
        <v>45</v>
      </c>
      <c r="Y43" s="35">
        <f t="shared" si="7"/>
        <v>27</v>
      </c>
      <c r="Z43" s="35">
        <f t="shared" si="7"/>
        <v>164</v>
      </c>
      <c r="AA43" s="35">
        <f t="shared" si="7"/>
        <v>16</v>
      </c>
      <c r="AB43" s="35">
        <f t="shared" si="7"/>
        <v>45</v>
      </c>
      <c r="AC43" s="35" t="s">
        <v>23</v>
      </c>
      <c r="AD43" s="35">
        <f aca="true" t="shared" si="8" ref="AD43:AJ43">SUM(AD44:AD46)</f>
        <v>209</v>
      </c>
      <c r="AE43" s="35">
        <f t="shared" si="8"/>
        <v>25</v>
      </c>
      <c r="AF43" s="35">
        <f t="shared" si="8"/>
        <v>110</v>
      </c>
      <c r="AG43" s="35">
        <f t="shared" si="8"/>
        <v>54</v>
      </c>
      <c r="AH43" s="35">
        <f t="shared" si="8"/>
        <v>28</v>
      </c>
      <c r="AI43" s="35">
        <f t="shared" si="8"/>
        <v>35</v>
      </c>
      <c r="AJ43" s="35">
        <f t="shared" si="8"/>
        <v>82</v>
      </c>
      <c r="AK43" s="35" t="s">
        <v>23</v>
      </c>
      <c r="AL43" s="35">
        <f>SUM(AL44:AL46)</f>
        <v>69</v>
      </c>
    </row>
    <row r="44" spans="1:38" ht="22.5" customHeight="1">
      <c r="A44" s="632"/>
      <c r="B44" s="51"/>
      <c r="C44" s="17" t="s">
        <v>9</v>
      </c>
      <c r="D44" s="327" t="s">
        <v>23</v>
      </c>
      <c r="E44" s="33" t="s">
        <v>23</v>
      </c>
      <c r="F44" s="33" t="s">
        <v>23</v>
      </c>
      <c r="G44" s="33" t="s">
        <v>23</v>
      </c>
      <c r="H44" s="33" t="s">
        <v>23</v>
      </c>
      <c r="I44" s="33" t="s">
        <v>23</v>
      </c>
      <c r="J44" s="33" t="s">
        <v>23</v>
      </c>
      <c r="K44" s="33" t="s">
        <v>23</v>
      </c>
      <c r="L44" s="33" t="s">
        <v>23</v>
      </c>
      <c r="M44" s="33" t="s">
        <v>23</v>
      </c>
      <c r="N44" s="33" t="s">
        <v>23</v>
      </c>
      <c r="O44" s="33" t="s">
        <v>23</v>
      </c>
      <c r="P44" s="33" t="s">
        <v>23</v>
      </c>
      <c r="Q44" s="33" t="s">
        <v>23</v>
      </c>
      <c r="R44" s="33" t="s">
        <v>23</v>
      </c>
      <c r="S44" s="33" t="s">
        <v>23</v>
      </c>
      <c r="T44" s="33" t="s">
        <v>23</v>
      </c>
      <c r="U44" s="33" t="s">
        <v>23</v>
      </c>
      <c r="V44" s="33" t="s">
        <v>23</v>
      </c>
      <c r="W44" s="33" t="s">
        <v>23</v>
      </c>
      <c r="X44" s="33" t="s">
        <v>23</v>
      </c>
      <c r="Y44" s="33" t="s">
        <v>23</v>
      </c>
      <c r="Z44" s="33" t="s">
        <v>23</v>
      </c>
      <c r="AA44" s="33" t="s">
        <v>23</v>
      </c>
      <c r="AB44" s="33" t="s">
        <v>23</v>
      </c>
      <c r="AC44" s="33" t="s">
        <v>23</v>
      </c>
      <c r="AD44" s="33" t="s">
        <v>23</v>
      </c>
      <c r="AE44" s="33" t="s">
        <v>23</v>
      </c>
      <c r="AF44" s="33" t="s">
        <v>23</v>
      </c>
      <c r="AG44" s="33" t="s">
        <v>23</v>
      </c>
      <c r="AH44" s="33" t="s">
        <v>23</v>
      </c>
      <c r="AI44" s="33" t="s">
        <v>23</v>
      </c>
      <c r="AJ44" s="33" t="s">
        <v>23</v>
      </c>
      <c r="AK44" s="33" t="s">
        <v>23</v>
      </c>
      <c r="AL44" s="33" t="s">
        <v>23</v>
      </c>
    </row>
    <row r="45" spans="1:38" ht="22.5" customHeight="1">
      <c r="A45" s="632"/>
      <c r="B45" s="51"/>
      <c r="C45" s="17" t="s">
        <v>7</v>
      </c>
      <c r="D45" s="322">
        <f>SUM(E45:F45)</f>
        <v>134</v>
      </c>
      <c r="E45" s="111">
        <f>SUM(G45,I45,K45,M45,O45,Q45,S45,U45,W45,Y45,AA45,AC45,AE45,AG45,AI45,AK45)</f>
        <v>55</v>
      </c>
      <c r="F45" s="111">
        <f>SUM(H45,J45,L45,N45,P45,R45,T45,V45,X45,Z45,AB45,AD45,AF45,AH45,AJ45,AL45)</f>
        <v>79</v>
      </c>
      <c r="G45" s="33" t="s">
        <v>23</v>
      </c>
      <c r="H45" s="33" t="s">
        <v>23</v>
      </c>
      <c r="I45" s="33">
        <v>55</v>
      </c>
      <c r="J45" s="33">
        <v>79</v>
      </c>
      <c r="K45" s="33" t="s">
        <v>23</v>
      </c>
      <c r="L45" s="33" t="s">
        <v>23</v>
      </c>
      <c r="M45" s="33" t="s">
        <v>23</v>
      </c>
      <c r="N45" s="33" t="s">
        <v>23</v>
      </c>
      <c r="O45" s="33" t="s">
        <v>23</v>
      </c>
      <c r="P45" s="33" t="s">
        <v>23</v>
      </c>
      <c r="Q45" s="33" t="s">
        <v>23</v>
      </c>
      <c r="R45" s="33" t="s">
        <v>23</v>
      </c>
      <c r="S45" s="33" t="s">
        <v>23</v>
      </c>
      <c r="T45" s="33" t="s">
        <v>23</v>
      </c>
      <c r="U45" s="33" t="s">
        <v>23</v>
      </c>
      <c r="V45" s="33" t="s">
        <v>23</v>
      </c>
      <c r="W45" s="33" t="s">
        <v>23</v>
      </c>
      <c r="X45" s="33" t="s">
        <v>23</v>
      </c>
      <c r="Y45" s="33" t="s">
        <v>23</v>
      </c>
      <c r="Z45" s="33" t="s">
        <v>23</v>
      </c>
      <c r="AA45" s="33" t="s">
        <v>23</v>
      </c>
      <c r="AB45" s="33" t="s">
        <v>23</v>
      </c>
      <c r="AC45" s="33" t="s">
        <v>23</v>
      </c>
      <c r="AD45" s="33" t="s">
        <v>23</v>
      </c>
      <c r="AE45" s="33" t="s">
        <v>23</v>
      </c>
      <c r="AF45" s="33" t="s">
        <v>23</v>
      </c>
      <c r="AG45" s="33" t="s">
        <v>23</v>
      </c>
      <c r="AH45" s="33" t="s">
        <v>23</v>
      </c>
      <c r="AI45" s="33" t="s">
        <v>23</v>
      </c>
      <c r="AJ45" s="33" t="s">
        <v>23</v>
      </c>
      <c r="AK45" s="33" t="s">
        <v>23</v>
      </c>
      <c r="AL45" s="33" t="s">
        <v>23</v>
      </c>
    </row>
    <row r="46" spans="1:38" ht="22.5" customHeight="1">
      <c r="A46" s="632"/>
      <c r="B46" s="51"/>
      <c r="C46" s="17" t="s">
        <v>8</v>
      </c>
      <c r="D46" s="322">
        <f>SUM(E46:F46)</f>
        <v>1473</v>
      </c>
      <c r="E46" s="111">
        <f>SUM(G46,I46,K46,M46,O46,Q46,S46,U46,W46,Y46,AA46,AC46,AE46,AG46,AI46,AK46)</f>
        <v>229</v>
      </c>
      <c r="F46" s="111">
        <f>SUM(H46,J46,L46,N46,P46,R46,T46,V46,X46,Z46,AB46,AD46,AF46,AH46,AJ46,AL46)</f>
        <v>1244</v>
      </c>
      <c r="G46" s="33" t="s">
        <v>23</v>
      </c>
      <c r="H46" s="33" t="s">
        <v>23</v>
      </c>
      <c r="I46" s="33" t="s">
        <v>23</v>
      </c>
      <c r="J46" s="33" t="s">
        <v>23</v>
      </c>
      <c r="K46" s="33" t="s">
        <v>23</v>
      </c>
      <c r="L46" s="33" t="s">
        <v>23</v>
      </c>
      <c r="M46" s="33">
        <v>13</v>
      </c>
      <c r="N46" s="228">
        <v>161</v>
      </c>
      <c r="O46" s="33" t="s">
        <v>23</v>
      </c>
      <c r="P46" s="33">
        <v>123</v>
      </c>
      <c r="Q46" s="33" t="s">
        <v>23</v>
      </c>
      <c r="R46" s="33">
        <v>86</v>
      </c>
      <c r="S46" s="33" t="s">
        <v>23</v>
      </c>
      <c r="T46" s="228">
        <v>64</v>
      </c>
      <c r="U46" s="33" t="s">
        <v>23</v>
      </c>
      <c r="V46" s="228">
        <v>58</v>
      </c>
      <c r="W46" s="33">
        <v>59</v>
      </c>
      <c r="X46" s="228">
        <v>45</v>
      </c>
      <c r="Y46" s="228">
        <v>27</v>
      </c>
      <c r="Z46" s="228">
        <v>164</v>
      </c>
      <c r="AA46" s="228">
        <v>16</v>
      </c>
      <c r="AB46" s="228">
        <v>45</v>
      </c>
      <c r="AC46" s="33" t="s">
        <v>23</v>
      </c>
      <c r="AD46" s="228">
        <v>209</v>
      </c>
      <c r="AE46" s="228">
        <v>25</v>
      </c>
      <c r="AF46" s="228">
        <v>110</v>
      </c>
      <c r="AG46" s="228">
        <v>54</v>
      </c>
      <c r="AH46" s="228">
        <v>28</v>
      </c>
      <c r="AI46" s="210">
        <v>35</v>
      </c>
      <c r="AJ46" s="210">
        <v>82</v>
      </c>
      <c r="AK46" s="33" t="s">
        <v>23</v>
      </c>
      <c r="AL46" s="210">
        <v>69</v>
      </c>
    </row>
    <row r="47" spans="1:38" ht="22.5" customHeight="1">
      <c r="A47" s="51"/>
      <c r="B47" s="51"/>
      <c r="C47" s="17"/>
      <c r="D47" s="3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210"/>
      <c r="AJ47" s="210"/>
      <c r="AK47" s="210"/>
      <c r="AL47" s="210"/>
    </row>
    <row r="48" spans="1:38" ht="22.5" customHeight="1">
      <c r="A48" s="631" t="s">
        <v>602</v>
      </c>
      <c r="B48" s="51"/>
      <c r="C48" s="67" t="s">
        <v>2</v>
      </c>
      <c r="D48" s="325">
        <f>SUM(D49:D51)</f>
        <v>1667</v>
      </c>
      <c r="E48" s="35">
        <f>SUM(E49:E51)</f>
        <v>254</v>
      </c>
      <c r="F48" s="35">
        <f>SUM(F49:F51)</f>
        <v>1413</v>
      </c>
      <c r="G48" s="35" t="s">
        <v>23</v>
      </c>
      <c r="H48" s="35">
        <f>SUM(H49:H51)</f>
        <v>2</v>
      </c>
      <c r="I48" s="35">
        <f>SUM(I49:I51)</f>
        <v>48</v>
      </c>
      <c r="J48" s="35">
        <f>SUM(J49:J51)</f>
        <v>76</v>
      </c>
      <c r="K48" s="35" t="s">
        <v>23</v>
      </c>
      <c r="L48" s="35">
        <f>SUM(L49:L51)</f>
        <v>136</v>
      </c>
      <c r="M48" s="35" t="s">
        <v>23</v>
      </c>
      <c r="N48" s="35">
        <f>SUM(N49:N51)</f>
        <v>178</v>
      </c>
      <c r="O48" s="35" t="s">
        <v>23</v>
      </c>
      <c r="P48" s="35">
        <f>SUM(P49:P51)</f>
        <v>123</v>
      </c>
      <c r="Q48" s="35" t="s">
        <v>23</v>
      </c>
      <c r="R48" s="35">
        <f>SUM(R49:R51)</f>
        <v>95</v>
      </c>
      <c r="S48" s="35" t="s">
        <v>23</v>
      </c>
      <c r="T48" s="35">
        <f>SUM(T49:T51)</f>
        <v>90</v>
      </c>
      <c r="U48" s="35" t="s">
        <v>23</v>
      </c>
      <c r="V48" s="35">
        <f aca="true" t="shared" si="9" ref="V48:AB48">SUM(V49:V51)</f>
        <v>73</v>
      </c>
      <c r="W48" s="35">
        <f t="shared" si="9"/>
        <v>123</v>
      </c>
      <c r="X48" s="35">
        <f t="shared" si="9"/>
        <v>57</v>
      </c>
      <c r="Y48" s="35">
        <f t="shared" si="9"/>
        <v>10</v>
      </c>
      <c r="Z48" s="35">
        <f t="shared" si="9"/>
        <v>165</v>
      </c>
      <c r="AA48" s="35">
        <f t="shared" si="9"/>
        <v>14</v>
      </c>
      <c r="AB48" s="35">
        <f t="shared" si="9"/>
        <v>60</v>
      </c>
      <c r="AC48" s="35" t="s">
        <v>23</v>
      </c>
      <c r="AD48" s="35">
        <f>SUM(AD49:AD51)</f>
        <v>218</v>
      </c>
      <c r="AE48" s="35">
        <f>SUM(AE49:AE51)</f>
        <v>5</v>
      </c>
      <c r="AF48" s="35">
        <f>SUM(AF49:AF51)</f>
        <v>111</v>
      </c>
      <c r="AG48" s="35">
        <f>SUM(AG49:AG51)</f>
        <v>54</v>
      </c>
      <c r="AH48" s="35">
        <f>SUM(AH49:AH51)</f>
        <v>29</v>
      </c>
      <c r="AI48" s="35" t="s">
        <v>23</v>
      </c>
      <c r="AJ48" s="35" t="s">
        <v>23</v>
      </c>
      <c r="AK48" s="35" t="s">
        <v>23</v>
      </c>
      <c r="AL48" s="35" t="s">
        <v>23</v>
      </c>
    </row>
    <row r="49" spans="1:38" ht="22.5" customHeight="1">
      <c r="A49" s="632"/>
      <c r="B49" s="51"/>
      <c r="C49" s="17" t="s">
        <v>9</v>
      </c>
      <c r="D49" s="322">
        <f>SUM(E49:F49)</f>
        <v>2</v>
      </c>
      <c r="E49" s="33" t="s">
        <v>23</v>
      </c>
      <c r="F49" s="111">
        <f>SUM(H49,J49,L49,N49,P49,R49,T49,V49,X49,Z49,AB49,AD49,AF49,AH49,AJ49,AL49)</f>
        <v>2</v>
      </c>
      <c r="G49" s="33" t="s">
        <v>23</v>
      </c>
      <c r="H49" s="33">
        <v>2</v>
      </c>
      <c r="I49" s="33" t="s">
        <v>23</v>
      </c>
      <c r="J49" s="33" t="s">
        <v>23</v>
      </c>
      <c r="K49" s="33" t="s">
        <v>23</v>
      </c>
      <c r="L49" s="33" t="s">
        <v>23</v>
      </c>
      <c r="M49" s="33" t="s">
        <v>23</v>
      </c>
      <c r="N49" s="33" t="s">
        <v>23</v>
      </c>
      <c r="O49" s="33" t="s">
        <v>23</v>
      </c>
      <c r="P49" s="33" t="s">
        <v>23</v>
      </c>
      <c r="Q49" s="33" t="s">
        <v>23</v>
      </c>
      <c r="R49" s="33" t="s">
        <v>23</v>
      </c>
      <c r="S49" s="33" t="s">
        <v>23</v>
      </c>
      <c r="T49" s="33" t="s">
        <v>23</v>
      </c>
      <c r="U49" s="33" t="s">
        <v>23</v>
      </c>
      <c r="V49" s="33" t="s">
        <v>23</v>
      </c>
      <c r="W49" s="33" t="s">
        <v>23</v>
      </c>
      <c r="X49" s="33" t="s">
        <v>23</v>
      </c>
      <c r="Y49" s="33" t="s">
        <v>23</v>
      </c>
      <c r="Z49" s="33" t="s">
        <v>23</v>
      </c>
      <c r="AA49" s="33" t="s">
        <v>23</v>
      </c>
      <c r="AB49" s="33" t="s">
        <v>23</v>
      </c>
      <c r="AC49" s="33" t="s">
        <v>23</v>
      </c>
      <c r="AD49" s="33" t="s">
        <v>23</v>
      </c>
      <c r="AE49" s="33" t="s">
        <v>23</v>
      </c>
      <c r="AF49" s="33" t="s">
        <v>23</v>
      </c>
      <c r="AG49" s="33" t="s">
        <v>23</v>
      </c>
      <c r="AH49" s="33" t="s">
        <v>23</v>
      </c>
      <c r="AI49" s="33" t="s">
        <v>23</v>
      </c>
      <c r="AJ49" s="33" t="s">
        <v>23</v>
      </c>
      <c r="AK49" s="33" t="s">
        <v>23</v>
      </c>
      <c r="AL49" s="33" t="s">
        <v>23</v>
      </c>
    </row>
    <row r="50" spans="1:38" ht="22.5" customHeight="1">
      <c r="A50" s="632"/>
      <c r="B50" s="51"/>
      <c r="C50" s="17" t="s">
        <v>7</v>
      </c>
      <c r="D50" s="322">
        <f>SUM(E50:F50)</f>
        <v>124</v>
      </c>
      <c r="E50" s="111">
        <f>SUM(G50,I50,K50,M50,O50,Q50,S50,U50,W50,Y50,AA50,AC50,AE50,AG50,AI50,AK50)</f>
        <v>48</v>
      </c>
      <c r="F50" s="111">
        <f>SUM(H50,J50,L50,N50,P50,R50,T50,V50,X50,Z50,AB50,AD50,AF50,AH50,AJ50,AL50)</f>
        <v>76</v>
      </c>
      <c r="G50" s="33" t="s">
        <v>23</v>
      </c>
      <c r="H50" s="33" t="s">
        <v>23</v>
      </c>
      <c r="I50" s="33">
        <v>48</v>
      </c>
      <c r="J50" s="33">
        <v>76</v>
      </c>
      <c r="K50" s="33" t="s">
        <v>23</v>
      </c>
      <c r="L50" s="33" t="s">
        <v>23</v>
      </c>
      <c r="M50" s="33" t="s">
        <v>23</v>
      </c>
      <c r="N50" s="33" t="s">
        <v>23</v>
      </c>
      <c r="O50" s="33" t="s">
        <v>23</v>
      </c>
      <c r="P50" s="33" t="s">
        <v>23</v>
      </c>
      <c r="Q50" s="33" t="s">
        <v>23</v>
      </c>
      <c r="R50" s="33" t="s">
        <v>23</v>
      </c>
      <c r="S50" s="33" t="s">
        <v>23</v>
      </c>
      <c r="T50" s="33" t="s">
        <v>23</v>
      </c>
      <c r="U50" s="33" t="s">
        <v>23</v>
      </c>
      <c r="V50" s="33" t="s">
        <v>23</v>
      </c>
      <c r="W50" s="33" t="s">
        <v>23</v>
      </c>
      <c r="X50" s="33" t="s">
        <v>23</v>
      </c>
      <c r="Y50" s="33" t="s">
        <v>23</v>
      </c>
      <c r="Z50" s="33" t="s">
        <v>23</v>
      </c>
      <c r="AA50" s="33" t="s">
        <v>23</v>
      </c>
      <c r="AB50" s="33" t="s">
        <v>23</v>
      </c>
      <c r="AC50" s="33" t="s">
        <v>23</v>
      </c>
      <c r="AD50" s="33" t="s">
        <v>23</v>
      </c>
      <c r="AE50" s="33" t="s">
        <v>23</v>
      </c>
      <c r="AF50" s="33" t="s">
        <v>23</v>
      </c>
      <c r="AG50" s="33" t="s">
        <v>23</v>
      </c>
      <c r="AH50" s="33" t="s">
        <v>23</v>
      </c>
      <c r="AI50" s="33" t="s">
        <v>23</v>
      </c>
      <c r="AJ50" s="33" t="s">
        <v>23</v>
      </c>
      <c r="AK50" s="33" t="s">
        <v>23</v>
      </c>
      <c r="AL50" s="33" t="s">
        <v>23</v>
      </c>
    </row>
    <row r="51" spans="1:38" ht="22.5" customHeight="1">
      <c r="A51" s="633"/>
      <c r="B51" s="44"/>
      <c r="C51" s="28" t="s">
        <v>8</v>
      </c>
      <c r="D51" s="309">
        <f>SUM(E51:F51)</f>
        <v>1541</v>
      </c>
      <c r="E51" s="103">
        <f>SUM(G51,I51,K51,M51,O51,Q51,S51,U51,W51,Y51,AA51,AC51,AE51,AG51,AI51,AK51)</f>
        <v>206</v>
      </c>
      <c r="F51" s="103">
        <f>SUM(H51,J51,L51,N51,P51,R51,T51,V51,X51,Z51,AB51,AD51,AF51,AH51,AJ51,AL51)</f>
        <v>1335</v>
      </c>
      <c r="G51" s="104" t="s">
        <v>23</v>
      </c>
      <c r="H51" s="104" t="s">
        <v>23</v>
      </c>
      <c r="I51" s="104" t="s">
        <v>23</v>
      </c>
      <c r="J51" s="104" t="s">
        <v>23</v>
      </c>
      <c r="K51" s="104" t="s">
        <v>23</v>
      </c>
      <c r="L51" s="324">
        <v>136</v>
      </c>
      <c r="M51" s="104" t="s">
        <v>23</v>
      </c>
      <c r="N51" s="324">
        <v>178</v>
      </c>
      <c r="O51" s="104" t="s">
        <v>23</v>
      </c>
      <c r="P51" s="104">
        <v>123</v>
      </c>
      <c r="Q51" s="104" t="s">
        <v>23</v>
      </c>
      <c r="R51" s="104">
        <v>95</v>
      </c>
      <c r="S51" s="104" t="s">
        <v>23</v>
      </c>
      <c r="T51" s="324">
        <v>90</v>
      </c>
      <c r="U51" s="104" t="s">
        <v>23</v>
      </c>
      <c r="V51" s="324">
        <v>73</v>
      </c>
      <c r="W51" s="104">
        <v>123</v>
      </c>
      <c r="X51" s="324">
        <v>57</v>
      </c>
      <c r="Y51" s="104">
        <v>10</v>
      </c>
      <c r="Z51" s="324">
        <v>165</v>
      </c>
      <c r="AA51" s="324">
        <v>14</v>
      </c>
      <c r="AB51" s="324">
        <v>60</v>
      </c>
      <c r="AC51" s="104" t="s">
        <v>23</v>
      </c>
      <c r="AD51" s="324">
        <v>218</v>
      </c>
      <c r="AE51" s="104">
        <v>5</v>
      </c>
      <c r="AF51" s="324">
        <v>111</v>
      </c>
      <c r="AG51" s="324">
        <v>54</v>
      </c>
      <c r="AH51" s="324">
        <v>29</v>
      </c>
      <c r="AI51" s="104" t="s">
        <v>23</v>
      </c>
      <c r="AJ51" s="104" t="s">
        <v>23</v>
      </c>
      <c r="AK51" s="104" t="s">
        <v>23</v>
      </c>
      <c r="AL51" s="104" t="s">
        <v>23</v>
      </c>
    </row>
    <row r="52" spans="1:38" ht="22.5" customHeight="1">
      <c r="A52" s="619" t="s">
        <v>612</v>
      </c>
      <c r="B52" s="620"/>
      <c r="C52" s="620"/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0"/>
      <c r="R52" s="620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"/>
      <c r="AJ52" s="1"/>
      <c r="AK52" s="1"/>
      <c r="AL52" s="1"/>
    </row>
    <row r="53" spans="1:38" ht="22.5" customHeight="1">
      <c r="A53" s="38" t="s">
        <v>611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22.5" customHeight="1">
      <c r="A54" s="1" t="s">
        <v>526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22.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</row>
    <row r="56" spans="1:38" ht="22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</row>
    <row r="57" spans="1:38" ht="22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</row>
  </sheetData>
  <sheetProtection/>
  <mergeCells count="46">
    <mergeCell ref="A3:AF3"/>
    <mergeCell ref="A4:AF4"/>
    <mergeCell ref="A5:AF5"/>
    <mergeCell ref="A7:C9"/>
    <mergeCell ref="D7:F8"/>
    <mergeCell ref="G7:H8"/>
    <mergeCell ref="I7:J8"/>
    <mergeCell ref="K7:L8"/>
    <mergeCell ref="M7:N8"/>
    <mergeCell ref="O7:P8"/>
    <mergeCell ref="A31:AL31"/>
    <mergeCell ref="Q7:R8"/>
    <mergeCell ref="S7:T8"/>
    <mergeCell ref="U7:V8"/>
    <mergeCell ref="W7:X8"/>
    <mergeCell ref="Y7:Z8"/>
    <mergeCell ref="AA7:AB8"/>
    <mergeCell ref="A38:A41"/>
    <mergeCell ref="A43:A46"/>
    <mergeCell ref="A48:A51"/>
    <mergeCell ref="O35:P36"/>
    <mergeCell ref="AC7:AD8"/>
    <mergeCell ref="AE7:AF8"/>
    <mergeCell ref="A10:A13"/>
    <mergeCell ref="A15:A18"/>
    <mergeCell ref="A20:A23"/>
    <mergeCell ref="W35:X36"/>
    <mergeCell ref="S35:T36"/>
    <mergeCell ref="U35:V36"/>
    <mergeCell ref="A35:C37"/>
    <mergeCell ref="AI35:AJ36"/>
    <mergeCell ref="AK35:AL36"/>
    <mergeCell ref="K35:L36"/>
    <mergeCell ref="Y35:Z36"/>
    <mergeCell ref="AA35:AB36"/>
    <mergeCell ref="AC35:AD36"/>
    <mergeCell ref="A52:R52"/>
    <mergeCell ref="M35:N36"/>
    <mergeCell ref="D35:F36"/>
    <mergeCell ref="G35:H36"/>
    <mergeCell ref="I35:J36"/>
    <mergeCell ref="A32:AL32"/>
    <mergeCell ref="A33:AL33"/>
    <mergeCell ref="AE35:AF36"/>
    <mergeCell ref="AG35:AH36"/>
    <mergeCell ref="Q35:R36"/>
  </mergeCells>
  <printOptions horizontalCentered="1"/>
  <pageMargins left="0.5118110236220472" right="0.31496062992125984" top="0.7480314960629921" bottom="0.15748031496062992" header="0" footer="0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2013-05-17T00:08:18Z</cp:lastPrinted>
  <dcterms:created xsi:type="dcterms:W3CDTF">1997-12-02T07:20:52Z</dcterms:created>
  <dcterms:modified xsi:type="dcterms:W3CDTF">2013-05-17T00:08:20Z</dcterms:modified>
  <cp:category/>
  <cp:version/>
  <cp:contentType/>
  <cp:contentStatus/>
</cp:coreProperties>
</file>