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585" windowWidth="9690" windowHeight="6450" activeTab="6"/>
  </bookViews>
  <sheets>
    <sheet name="132" sheetId="1" r:id="rId1"/>
    <sheet name="134" sheetId="2" r:id="rId2"/>
    <sheet name="136" sheetId="3" r:id="rId3"/>
    <sheet name="138" sheetId="4" r:id="rId4"/>
    <sheet name="140" sheetId="5" r:id="rId5"/>
    <sheet name="142" sheetId="6" r:id="rId6"/>
    <sheet name="144" sheetId="7" r:id="rId7"/>
  </sheets>
  <definedNames>
    <definedName name="_xlnm.Print_Area" localSheetId="0">'132'!$A$1:$O$59</definedName>
    <definedName name="_xlnm.Print_Area" localSheetId="1">'134'!$A$1:$O$58</definedName>
    <definedName name="_xlnm.Print_Area" localSheetId="2">'136'!$A$1:$S$67</definedName>
    <definedName name="_xlnm.Print_Area" localSheetId="3">'138'!$A$1:$W$66</definedName>
    <definedName name="_xlnm.Print_Area" localSheetId="4">'140'!$A$1:$P$58</definedName>
    <definedName name="_xlnm.Print_Area" localSheetId="5">'142'!$A$1:$P$57</definedName>
    <definedName name="_xlnm.Print_Area" localSheetId="6">'144'!$A$1:$Q$57</definedName>
  </definedNames>
  <calcPr fullCalcOnLoad="1"/>
</workbook>
</file>

<file path=xl/sharedStrings.xml><?xml version="1.0" encoding="utf-8"?>
<sst xmlns="http://schemas.openxmlformats.org/spreadsheetml/2006/main" count="970" uniqueCount="477">
  <si>
    <t>（単位：百万円）</t>
  </si>
  <si>
    <t>合    計</t>
  </si>
  <si>
    <t>銀    行</t>
  </si>
  <si>
    <t>信 用 組 合</t>
  </si>
  <si>
    <t>労 働 金 庫</t>
  </si>
  <si>
    <t>農    協</t>
  </si>
  <si>
    <t>漁    協</t>
  </si>
  <si>
    <t>農 林 中 金</t>
  </si>
  <si>
    <t>郵  便  局</t>
  </si>
  <si>
    <t>商 工 中 金</t>
  </si>
  <si>
    <t>年度末及び月次</t>
  </si>
  <si>
    <t>第 二 地 銀</t>
  </si>
  <si>
    <t>信 用 金 庫</t>
  </si>
  <si>
    <t>…</t>
  </si>
  <si>
    <t>資料　北陸財務局、関係金融機関</t>
  </si>
  <si>
    <r>
      <t>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年４月末</t>
    </r>
  </si>
  <si>
    <r>
      <t>　  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年１月末</t>
    </r>
  </si>
  <si>
    <t>注　　合計は、掲載分を足したものであって、金融機関全体の合計ではない。</t>
  </si>
  <si>
    <t>７１　　金　融　機　関　別　預　金　残　高（各年度３月31日現在）</t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</si>
  <si>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</si>
  <si>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９</t>
  </si>
  <si>
    <t>10</t>
  </si>
  <si>
    <t>11</t>
  </si>
  <si>
    <t>12</t>
  </si>
  <si>
    <r>
      <t xml:space="preserve">    </t>
    </r>
    <r>
      <rPr>
        <sz val="12"/>
        <rFont val="ＭＳ 明朝"/>
        <family val="1"/>
      </rPr>
      <t>５</t>
    </r>
  </si>
  <si>
    <r>
      <t xml:space="preserve">    </t>
    </r>
    <r>
      <rPr>
        <sz val="12"/>
        <rFont val="ＭＳ 明朝"/>
        <family val="1"/>
      </rPr>
      <t>６</t>
    </r>
    <r>
      <rPr>
        <sz val="12"/>
        <rFont val="ＭＳ 明朝"/>
        <family val="1"/>
      </rPr>
      <t xml:space="preserve"> </t>
    </r>
  </si>
  <si>
    <r>
      <t xml:space="preserve">    </t>
    </r>
    <r>
      <rPr>
        <sz val="12"/>
        <rFont val="ＭＳ 明朝"/>
        <family val="1"/>
      </rPr>
      <t>７</t>
    </r>
  </si>
  <si>
    <r>
      <t xml:space="preserve">    </t>
    </r>
    <r>
      <rPr>
        <sz val="12"/>
        <rFont val="ＭＳ 明朝"/>
        <family val="1"/>
      </rPr>
      <t>８</t>
    </r>
  </si>
  <si>
    <r>
      <t xml:space="preserve">    </t>
    </r>
    <r>
      <rPr>
        <sz val="12"/>
        <rFont val="ＭＳ 明朝"/>
        <family val="1"/>
      </rPr>
      <t>９</t>
    </r>
  </si>
  <si>
    <t xml:space="preserve">    10</t>
  </si>
  <si>
    <t xml:space="preserve">    11</t>
  </si>
  <si>
    <t xml:space="preserve">    12</t>
  </si>
  <si>
    <r>
      <t xml:space="preserve">    </t>
    </r>
    <r>
      <rPr>
        <sz val="12"/>
        <rFont val="ＭＳ 明朝"/>
        <family val="1"/>
      </rPr>
      <t>２</t>
    </r>
  </si>
  <si>
    <r>
      <t xml:space="preserve">    </t>
    </r>
    <r>
      <rPr>
        <sz val="12"/>
        <rFont val="ＭＳ 明朝"/>
        <family val="1"/>
      </rPr>
      <t>３</t>
    </r>
  </si>
  <si>
    <r>
      <t>1</t>
    </r>
    <r>
      <rPr>
        <sz val="12"/>
        <rFont val="ＭＳ 明朝"/>
        <family val="1"/>
      </rPr>
      <t>32  金融及び財政</t>
    </r>
  </si>
  <si>
    <t>１２　　　金　　　融　　　及　　　び　　　財　　　政</t>
  </si>
  <si>
    <r>
      <t>金融及び財政　1</t>
    </r>
    <r>
      <rPr>
        <sz val="12"/>
        <rFont val="ＭＳ 明朝"/>
        <family val="1"/>
      </rPr>
      <t>33</t>
    </r>
  </si>
  <si>
    <r>
      <t>　２　日本政策投資銀行は平成1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月より日本開発銀行から移行。</t>
    </r>
  </si>
  <si>
    <t>注１　合計は、掲載分を足したものであって、金融機関全体の合計ではない。</t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</si>
  <si>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</si>
  <si>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住　　宅　　　　　金融公庫</t>
  </si>
  <si>
    <t>日本政策　　投資銀行</t>
  </si>
  <si>
    <t>農林中金</t>
  </si>
  <si>
    <t>国　　民　　　　　金融公庫</t>
  </si>
  <si>
    <t>中小企業　　金融公庫</t>
  </si>
  <si>
    <t>商工中金</t>
  </si>
  <si>
    <t>労働金庫</t>
  </si>
  <si>
    <t>信用組合</t>
  </si>
  <si>
    <t>信用金庫</t>
  </si>
  <si>
    <t>第二地銀</t>
  </si>
  <si>
    <t>銀　　行</t>
  </si>
  <si>
    <t>合　　計</t>
  </si>
  <si>
    <t>７２　　金　融　機　関　別　貸　出　残　高（各年度３月31日現在）</t>
  </si>
  <si>
    <t>資料　北陸財務局</t>
  </si>
  <si>
    <r>
      <t xml:space="preserve">      </t>
    </r>
    <r>
      <rPr>
        <sz val="12"/>
        <rFont val="ＭＳ 明朝"/>
        <family val="1"/>
      </rPr>
      <t>３</t>
    </r>
  </si>
  <si>
    <r>
      <t xml:space="preserve">      </t>
    </r>
    <r>
      <rPr>
        <sz val="12"/>
        <rFont val="ＭＳ 明朝"/>
        <family val="1"/>
      </rPr>
      <t>２</t>
    </r>
  </si>
  <si>
    <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年１月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</si>
  <si>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12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</si>
  <si>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11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</si>
  <si>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10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</si>
  <si>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９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</si>
  <si>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８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</si>
  <si>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７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</si>
  <si>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６</t>
    </r>
  </si>
  <si>
    <r>
      <t xml:space="preserve">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５</t>
    </r>
  </si>
  <si>
    <r>
      <t>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４月</t>
    </r>
  </si>
  <si>
    <t>平 成 ８ 年 度</t>
  </si>
  <si>
    <t>金額（千円）</t>
  </si>
  <si>
    <t>人員（人）</t>
  </si>
  <si>
    <t>うち 取引停止処分</t>
  </si>
  <si>
    <t>枚数（枚）</t>
  </si>
  <si>
    <t>金額（百万円）</t>
  </si>
  <si>
    <t>枚数（千枚）</t>
  </si>
  <si>
    <t>不　　　渡　　　手　　　形</t>
  </si>
  <si>
    <t>交      換      高</t>
  </si>
  <si>
    <t>年度及び月次</t>
  </si>
  <si>
    <t>７３　　手　形　交　換　状　況（各年度３月31日現在）</t>
  </si>
  <si>
    <t>134  金融及び財政</t>
  </si>
  <si>
    <t>資料　北陸郵政局</t>
  </si>
  <si>
    <t>注　　本表は貯金事務ｾﾝﾀｰ計数である。</t>
  </si>
  <si>
    <t>…</t>
  </si>
  <si>
    <t>11</t>
  </si>
  <si>
    <t>10</t>
  </si>
  <si>
    <t>９</t>
  </si>
  <si>
    <t>８</t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</si>
  <si>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</si>
  <si>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金　額</t>
  </si>
  <si>
    <t>貯金証書数</t>
  </si>
  <si>
    <t>口　座　数</t>
  </si>
  <si>
    <t>件　数</t>
  </si>
  <si>
    <t>年　度　末　現　在　高</t>
  </si>
  <si>
    <t>払　　戻</t>
  </si>
  <si>
    <t>預　　入</t>
  </si>
  <si>
    <t>年 度 別</t>
  </si>
  <si>
    <t>（単位：千件、千口座、千枚、百万円）</t>
  </si>
  <si>
    <t>（２）　郵　便　貯　金　預　入、払　戻　状　況</t>
  </si>
  <si>
    <t>７４　　郵 政 関 係 状 況（各年度３月31日現在）（つづき）</t>
  </si>
  <si>
    <t>資料　北陸郵政局</t>
  </si>
  <si>
    <t>注　　本表は郵便局計数である。</t>
  </si>
  <si>
    <t>８</t>
  </si>
  <si>
    <t>７</t>
  </si>
  <si>
    <r>
      <t>平 成</t>
    </r>
    <r>
      <rPr>
        <sz val="12"/>
        <rFont val="ＭＳ 明朝"/>
        <family val="1"/>
      </rPr>
      <t xml:space="preserve"> 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</si>
  <si>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 xml:space="preserve">金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額</t>
    </r>
  </si>
  <si>
    <t>口     数</t>
  </si>
  <si>
    <t>口     数</t>
  </si>
  <si>
    <t>払　　　　　　　渡</t>
  </si>
  <si>
    <t>振　　　　　　　　出</t>
  </si>
  <si>
    <r>
      <t xml:space="preserve">年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別</t>
    </r>
  </si>
  <si>
    <t>（単位：千口、百万円）</t>
  </si>
  <si>
    <t>（１）　郵 　便　 為　 替　 振　 出　、　払　 渡　 状　 況</t>
  </si>
  <si>
    <t>７４　　郵　政　関　係　状　況（各年度３月31日現在）</t>
  </si>
  <si>
    <t>資料　日本証券業協会北陸地区協会</t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</si>
  <si>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12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</si>
  <si>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11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</si>
  <si>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10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</si>
  <si>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９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</si>
  <si>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８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</si>
  <si>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７</t>
    </r>
  </si>
  <si>
    <r>
      <t xml:space="preserve">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６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</si>
  <si>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５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</si>
  <si>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４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</si>
  <si>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３</t>
    </r>
  </si>
  <si>
    <r>
      <t xml:space="preserve">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２</t>
    </r>
  </si>
  <si>
    <r>
      <t>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年１月</t>
    </r>
  </si>
  <si>
    <t xml:space="preserve">   12</t>
  </si>
  <si>
    <r>
      <t xml:space="preserve">  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>1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</si>
  <si>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10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</si>
  <si>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９</t>
    </r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</si>
  <si>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</si>
  <si>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債　　券</t>
  </si>
  <si>
    <t>金　　額</t>
  </si>
  <si>
    <t>株　　数</t>
  </si>
  <si>
    <t>取　　　引　　　高　</t>
  </si>
  <si>
    <t>会　員　数</t>
  </si>
  <si>
    <t>年次及び月次</t>
  </si>
  <si>
    <t>（単位：千株、百万円）</t>
  </si>
  <si>
    <t>７５　　株　式　取　引　状　況</t>
  </si>
  <si>
    <t>資料　日本銀行金沢支店</t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</si>
  <si>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12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</si>
  <si>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11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</si>
  <si>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10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</si>
  <si>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９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</si>
  <si>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７</t>
    </r>
  </si>
  <si>
    <r>
      <t xml:space="preserve">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６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</si>
  <si>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５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</si>
  <si>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４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</si>
  <si>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３</t>
    </r>
  </si>
  <si>
    <r>
      <t xml:space="preserve">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２</t>
    </r>
  </si>
  <si>
    <r>
      <t>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年１月</t>
    </r>
  </si>
  <si>
    <t xml:space="preserve">   12</t>
  </si>
  <si>
    <r>
      <t xml:space="preserve">  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>1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</si>
  <si>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10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</si>
  <si>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９</t>
    </r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</si>
  <si>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</si>
  <si>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支　払</t>
  </si>
  <si>
    <t>受　入</t>
  </si>
  <si>
    <t>支　払</t>
  </si>
  <si>
    <t>北　　陸　　三　　県</t>
  </si>
  <si>
    <t>石　　川　　県</t>
  </si>
  <si>
    <t>年次及び月次</t>
  </si>
  <si>
    <t>７６　　日 銀 券 受 入 支 払 状 況</t>
  </si>
  <si>
    <t>金融及び財政　135</t>
  </si>
  <si>
    <t>資料　石川県財政課「財政のあらまし」</t>
  </si>
  <si>
    <t>―</t>
  </si>
  <si>
    <t>実 質 収 支 額</t>
  </si>
  <si>
    <t>翌年度へ繰り越すべき財源</t>
  </si>
  <si>
    <t xml:space="preserve">歳 入 歳 出 差 引 額 </t>
  </si>
  <si>
    <t>公債費</t>
  </si>
  <si>
    <t>災害復旧費</t>
  </si>
  <si>
    <t>教育費</t>
  </si>
  <si>
    <t>警察費</t>
  </si>
  <si>
    <t>土木費</t>
  </si>
  <si>
    <t>農林水産業費</t>
  </si>
  <si>
    <t>商工観光労働費</t>
  </si>
  <si>
    <t>環境安全費</t>
  </si>
  <si>
    <t>健康福祉費</t>
  </si>
  <si>
    <t>企画県民文化費</t>
  </si>
  <si>
    <t>総務費</t>
  </si>
  <si>
    <t>議会費</t>
  </si>
  <si>
    <t>歳　出　総　額</t>
  </si>
  <si>
    <t>県債</t>
  </si>
  <si>
    <t>諸収入</t>
  </si>
  <si>
    <t>繰越金</t>
  </si>
  <si>
    <t>繰入金</t>
  </si>
  <si>
    <t>寄附金</t>
  </si>
  <si>
    <t>財産収入</t>
  </si>
  <si>
    <t>国庫支出金</t>
  </si>
  <si>
    <t>使用料及び手数料</t>
  </si>
  <si>
    <t>分担金及び負担金</t>
  </si>
  <si>
    <t>交通安全対策特別交付金</t>
  </si>
  <si>
    <t>地方交付税</t>
  </si>
  <si>
    <t>―</t>
  </si>
  <si>
    <t>地方特例交付金</t>
  </si>
  <si>
    <t>地方譲与税</t>
  </si>
  <si>
    <t>地方消費税清算金</t>
  </si>
  <si>
    <t>県税</t>
  </si>
  <si>
    <t>歳　入　総　額</t>
  </si>
  <si>
    <r>
      <t>構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比</t>
    </r>
  </si>
  <si>
    <r>
      <t>1</t>
    </r>
    <r>
      <rPr>
        <sz val="12"/>
        <rFont val="ＭＳ 明朝"/>
        <family val="1"/>
      </rPr>
      <t xml:space="preserve">2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</si>
  <si>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1</t>
    </r>
    <r>
      <rPr>
        <sz val="12"/>
        <rFont val="ＭＳ 明朝"/>
        <family val="1"/>
      </rPr>
      <t xml:space="preserve">1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</si>
  <si>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平成1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年度</t>
    </r>
  </si>
  <si>
    <t>項　　　　　　　　　目</t>
  </si>
  <si>
    <t>（単位：千円、％）</t>
  </si>
  <si>
    <t>（１）　一　　　    般 　　　   会　　　    計</t>
  </si>
  <si>
    <t>７７　　石 川 県 歳 入 歳 出 決 算（各年度末現在）</t>
  </si>
  <si>
    <t>注　　収益的収支と資本的収支の合計である。</t>
  </si>
  <si>
    <t>水道用水供給事業</t>
  </si>
  <si>
    <t>電気事業</t>
  </si>
  <si>
    <t>港湾土地造成事業</t>
  </si>
  <si>
    <t>高松病院事業</t>
  </si>
  <si>
    <t>中央病院事業</t>
  </si>
  <si>
    <r>
      <t>1</t>
    </r>
    <r>
      <rPr>
        <sz val="12"/>
        <rFont val="ＭＳ 明朝"/>
        <family val="1"/>
      </rPr>
      <t xml:space="preserve">2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</si>
  <si>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1</t>
    </r>
    <r>
      <rPr>
        <sz val="12"/>
        <rFont val="ＭＳ 明朝"/>
        <family val="1"/>
      </rPr>
      <t xml:space="preserve">1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</si>
  <si>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平成1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年度</t>
    </r>
  </si>
  <si>
    <t>歳　　　　　　　　　　　出</t>
  </si>
  <si>
    <t>歳　　　　　　　　　　　　入</t>
  </si>
  <si>
    <t>（単位：千円）</t>
  </si>
  <si>
    <t>（３）　事　　　　　業　　　　　会　　　　　計</t>
  </si>
  <si>
    <t>７７　　石 川 県 歳 入 歳 出 決 算（各年度末現在）（つづき）</t>
  </si>
  <si>
    <t>136  金融及び財政</t>
  </si>
  <si>
    <t>千円</t>
  </si>
  <si>
    <t>基金</t>
  </si>
  <si>
    <t>債権</t>
  </si>
  <si>
    <t>台・個</t>
  </si>
  <si>
    <t>物品</t>
  </si>
  <si>
    <t>出資による権利</t>
  </si>
  <si>
    <t>有価証券</t>
  </si>
  <si>
    <t>件</t>
  </si>
  <si>
    <t>無体財産権</t>
  </si>
  <si>
    <t>-</t>
  </si>
  <si>
    <t xml:space="preserve"> 〃</t>
  </si>
  <si>
    <t>㎡</t>
  </si>
  <si>
    <t>物権</t>
  </si>
  <si>
    <t>機</t>
  </si>
  <si>
    <t>航空機</t>
  </si>
  <si>
    <t>隻</t>
  </si>
  <si>
    <t>船舶</t>
  </si>
  <si>
    <t>㎥</t>
  </si>
  <si>
    <t>立木</t>
  </si>
  <si>
    <t>建物</t>
  </si>
  <si>
    <t>土地</t>
  </si>
  <si>
    <r>
      <t xml:space="preserve">単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位</t>
    </r>
  </si>
  <si>
    <t>７８　　県　有　財　産　現　在　高（各年度３月31日現在）</t>
  </si>
  <si>
    <t>合　　　　　　計</t>
  </si>
  <si>
    <t>計</t>
  </si>
  <si>
    <t>水道用水供給事業</t>
  </si>
  <si>
    <t>電　気　事　業</t>
  </si>
  <si>
    <t>病　院　事　業</t>
  </si>
  <si>
    <t>事　業　会　計</t>
  </si>
  <si>
    <t>流域下水道</t>
  </si>
  <si>
    <t>金沢西部地区土地区画整理</t>
  </si>
  <si>
    <t>農業改良資金</t>
  </si>
  <si>
    <t>中小企業近代化資金</t>
  </si>
  <si>
    <t>母子寡婦福祉資金</t>
  </si>
  <si>
    <t>―</t>
  </si>
  <si>
    <t>土地取得</t>
  </si>
  <si>
    <t>特　別　会　計</t>
  </si>
  <si>
    <t>その他債</t>
  </si>
  <si>
    <t>その他</t>
  </si>
  <si>
    <t>農林水産</t>
  </si>
  <si>
    <t>土木</t>
  </si>
  <si>
    <t>災害復旧債</t>
  </si>
  <si>
    <t>公営住宅</t>
  </si>
  <si>
    <t>教育</t>
  </si>
  <si>
    <t>普通債</t>
  </si>
  <si>
    <t>一　般　会　計</t>
  </si>
  <si>
    <r>
      <t>構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比</t>
    </r>
  </si>
  <si>
    <t>会　計　区　分</t>
  </si>
  <si>
    <t>７９　　県　債　目　的　別　現　在　高（各年度末現在）</t>
  </si>
  <si>
    <t>合           計</t>
  </si>
  <si>
    <t>育英資金</t>
  </si>
  <si>
    <t>中小企業近代化資金貸付金</t>
  </si>
  <si>
    <t>公営競馬</t>
  </si>
  <si>
    <t>沿岸漁業改善資金</t>
  </si>
  <si>
    <t>林業改善資金</t>
  </si>
  <si>
    <t>証紙</t>
  </si>
  <si>
    <t>歳　　　　　　　　出</t>
  </si>
  <si>
    <t>歳　　　　　　　　入</t>
  </si>
  <si>
    <t>項　　　　　　　目</t>
  </si>
  <si>
    <t>（単位：千円）</t>
  </si>
  <si>
    <t>（２）　特 　　 　　別　　　　  会　　　　  計</t>
  </si>
  <si>
    <r>
      <t xml:space="preserve">対前年度　　増 加 </t>
    </r>
    <r>
      <rPr>
        <sz val="12"/>
        <rFont val="ＭＳ 明朝"/>
        <family val="1"/>
      </rPr>
      <t>率</t>
    </r>
  </si>
  <si>
    <r>
      <t>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増 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率</t>
    </r>
  </si>
  <si>
    <t>対前年度増加率(%)</t>
  </si>
  <si>
    <r>
      <t xml:space="preserve">会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　 計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  名</t>
    </r>
  </si>
  <si>
    <t>合            計</t>
  </si>
  <si>
    <r>
      <t xml:space="preserve">財     　　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産</t>
    </r>
  </si>
  <si>
    <t>金融及び財政　137</t>
  </si>
  <si>
    <t>資料　石川県税務課「税務統計書」</t>
  </si>
  <si>
    <r>
      <t>注　　</t>
    </r>
    <r>
      <rPr>
        <sz val="12"/>
        <rFont val="ＭＳ 明朝"/>
        <family val="1"/>
      </rPr>
      <t>特別地方消費税は平成12年度より旧税となる。</t>
    </r>
  </si>
  <si>
    <t>特別地方消費税</t>
  </si>
  <si>
    <t>料理飲食等消費税</t>
  </si>
  <si>
    <t>娯楽施設利用税</t>
  </si>
  <si>
    <t>旧法に　　　　よる税</t>
  </si>
  <si>
    <t>核 　燃 　料　 税</t>
  </si>
  <si>
    <t>入　　　猟　　　税</t>
  </si>
  <si>
    <t>軽  油  引  取  税</t>
  </si>
  <si>
    <t xml:space="preserve">自 動 車 取 得 税 </t>
  </si>
  <si>
    <t xml:space="preserve">狩 猟 者 登 録 税 </t>
  </si>
  <si>
    <t>鉱 　　　区　 　　税</t>
  </si>
  <si>
    <t>自  　動 　 車　  税</t>
  </si>
  <si>
    <t>特 別 地 方 消 費 税</t>
  </si>
  <si>
    <t>ゴ ル フ 場 利 用 税</t>
  </si>
  <si>
    <t>県　た　ば　こ　税</t>
  </si>
  <si>
    <t>不　動　産　取　得　税</t>
  </si>
  <si>
    <t>貨物割</t>
  </si>
  <si>
    <t>譲渡割</t>
  </si>
  <si>
    <t>地　 方　　　消費税</t>
  </si>
  <si>
    <t>法人</t>
  </si>
  <si>
    <t>個人</t>
  </si>
  <si>
    <t>事業税</t>
  </si>
  <si>
    <t>利子割</t>
  </si>
  <si>
    <t>県民税</t>
  </si>
  <si>
    <t>総　　　　　　　　　額</t>
  </si>
  <si>
    <r>
      <t>収 入　　　　　歩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合</t>
    </r>
  </si>
  <si>
    <t>収  入  額</t>
  </si>
  <si>
    <t>調  定  額</t>
  </si>
  <si>
    <t>予  算  額</t>
  </si>
  <si>
    <t>収　入　額</t>
  </si>
  <si>
    <t>調　定　額</t>
  </si>
  <si>
    <t>予　算　額</t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</si>
  <si>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　　　　年　　　　度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</si>
  <si>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　　　年　　　　度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</si>
  <si>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　　　　年　　　　度</t>
    </r>
  </si>
  <si>
    <t>９　　　　年　　　　度</t>
  </si>
  <si>
    <t>平　　成　　８　　年　　度</t>
  </si>
  <si>
    <t>税　　　　目　　　　別</t>
  </si>
  <si>
    <t>８０　　県 　　税　　 税　　 目　　 別　　 決　　 算　　 額（各年度末現在）</t>
  </si>
  <si>
    <t>138  金融及び財政</t>
  </si>
  <si>
    <t>金融及び財政　139</t>
  </si>
  <si>
    <t>１人当たり県税負担額（円）</t>
  </si>
  <si>
    <t>収入歩合</t>
  </si>
  <si>
    <t>収入未済額</t>
  </si>
  <si>
    <t>不納欠損額</t>
  </si>
  <si>
    <t xml:space="preserve">滞納処分停止額 </t>
  </si>
  <si>
    <t>収入額</t>
  </si>
  <si>
    <t>調定額</t>
  </si>
  <si>
    <r>
      <t>1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</si>
  <si>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９ 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</si>
  <si>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平成８年度</t>
  </si>
  <si>
    <t>区　　　　　　　分</t>
  </si>
  <si>
    <t>８１　　県　 税　 徴　 収　 状　 況（各年度末現在）</t>
  </si>
  <si>
    <r>
      <t>収入歩</t>
    </r>
    <r>
      <rPr>
        <sz val="12"/>
        <rFont val="ＭＳ 明朝"/>
        <family val="1"/>
      </rPr>
      <t>合</t>
    </r>
  </si>
  <si>
    <t>資料　金沢国税局</t>
  </si>
  <si>
    <r>
      <t>　２　</t>
    </r>
    <r>
      <rPr>
        <sz val="12"/>
        <rFont val="ＭＳ 明朝"/>
        <family val="1"/>
      </rPr>
      <t>11年度より法人臨時特別税は旧税に</t>
    </r>
    <r>
      <rPr>
        <sz val="12"/>
        <rFont val="ＭＳ 明朝"/>
        <family val="1"/>
      </rPr>
      <t>含む。</t>
    </r>
  </si>
  <si>
    <t>注１　消費税には地方消費税を含む。</t>
  </si>
  <si>
    <t>地価税</t>
  </si>
  <si>
    <t>法人特別税</t>
  </si>
  <si>
    <t>法人臨時特別税</t>
  </si>
  <si>
    <t>印紙収入</t>
  </si>
  <si>
    <t>航空機燃料税</t>
  </si>
  <si>
    <t>自動車重量税</t>
  </si>
  <si>
    <t>石油ガス税</t>
  </si>
  <si>
    <t>電源開発促進税</t>
  </si>
  <si>
    <t>旧税</t>
  </si>
  <si>
    <t>日本銀行券発行税</t>
  </si>
  <si>
    <t>有価証券取引税</t>
  </si>
  <si>
    <t>取引所税</t>
  </si>
  <si>
    <t>物品税</t>
  </si>
  <si>
    <t>石油税</t>
  </si>
  <si>
    <t>たばこ税</t>
  </si>
  <si>
    <t>酒税</t>
  </si>
  <si>
    <t>相続税</t>
  </si>
  <si>
    <t>消費税</t>
  </si>
  <si>
    <t>法人税</t>
  </si>
  <si>
    <t>所得税</t>
  </si>
  <si>
    <t>総額</t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</si>
  <si>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 年 度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</si>
  <si>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 年 度</t>
    </r>
  </si>
  <si>
    <r>
      <t>1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</si>
  <si>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９ 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</si>
  <si>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平成８年度</t>
  </si>
  <si>
    <t>税　　目　　別</t>
  </si>
  <si>
    <t>８２　　国 税 税 目 別 徴 収 決 定 済 額（各年度３月31日現在）</t>
  </si>
  <si>
    <r>
      <t xml:space="preserve">源　      </t>
    </r>
    <r>
      <rPr>
        <sz val="12"/>
        <rFont val="ＭＳ 明朝"/>
        <family val="1"/>
      </rPr>
      <t>泉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　分</t>
    </r>
  </si>
  <si>
    <r>
      <t xml:space="preserve">申      </t>
    </r>
    <r>
      <rPr>
        <sz val="12"/>
        <rFont val="ＭＳ 明朝"/>
        <family val="1"/>
      </rPr>
      <t>　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分</t>
    </r>
  </si>
  <si>
    <t>揮発油税及び地方道路税</t>
  </si>
  <si>
    <t>資料　石川県地方課「地方財政状況調査」</t>
  </si>
  <si>
    <t>注　　財政力指数は、３カ年平均である。</t>
  </si>
  <si>
    <t>町 村 計</t>
  </si>
  <si>
    <t>内浦町</t>
  </si>
  <si>
    <t>柳田村</t>
  </si>
  <si>
    <t>能都町</t>
  </si>
  <si>
    <t>門前町</t>
  </si>
  <si>
    <t>穴水町</t>
  </si>
  <si>
    <t>鹿西町</t>
  </si>
  <si>
    <t>能登島町</t>
  </si>
  <si>
    <t>鹿島町</t>
  </si>
  <si>
    <t>中島町</t>
  </si>
  <si>
    <t>鳥屋町</t>
  </si>
  <si>
    <t>田鶴浜町</t>
  </si>
  <si>
    <t>押水町</t>
  </si>
  <si>
    <t>志賀町</t>
  </si>
  <si>
    <t>志雄町</t>
  </si>
  <si>
    <t>富来町</t>
  </si>
  <si>
    <t>内灘町</t>
  </si>
  <si>
    <t>宇ノ気町</t>
  </si>
  <si>
    <t>七塚町</t>
  </si>
  <si>
    <t>高松町</t>
  </si>
  <si>
    <t>津幡町</t>
  </si>
  <si>
    <t>白峰村</t>
  </si>
  <si>
    <t>尾口村</t>
  </si>
  <si>
    <t>鳥越村</t>
  </si>
  <si>
    <t>吉野谷村</t>
  </si>
  <si>
    <t>河内村</t>
  </si>
  <si>
    <t>野々市町</t>
  </si>
  <si>
    <t>鶴来町</t>
  </si>
  <si>
    <t>美川町</t>
  </si>
  <si>
    <t>川北町</t>
  </si>
  <si>
    <t>辰口町</t>
  </si>
  <si>
    <t>寺井町</t>
  </si>
  <si>
    <t>根上町</t>
  </si>
  <si>
    <t>山中町</t>
  </si>
  <si>
    <t>市　計</t>
  </si>
  <si>
    <t>松任市</t>
  </si>
  <si>
    <t>羽咋市</t>
  </si>
  <si>
    <t>加賀市</t>
  </si>
  <si>
    <t>珠洲市</t>
  </si>
  <si>
    <t>輪島市</t>
  </si>
  <si>
    <t>小松市</t>
  </si>
  <si>
    <t>七尾市</t>
  </si>
  <si>
    <t>金沢市</t>
  </si>
  <si>
    <r>
      <t xml:space="preserve">前年度繰上　　　充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金</t>
    </r>
  </si>
  <si>
    <t>諸支出金</t>
  </si>
  <si>
    <t>公 債 費</t>
  </si>
  <si>
    <t>教 育 費</t>
  </si>
  <si>
    <t>消 防 費</t>
  </si>
  <si>
    <t>土 木 費</t>
  </si>
  <si>
    <t>商 工 費</t>
  </si>
  <si>
    <t>労 働 費</t>
  </si>
  <si>
    <t>衛 生 費</t>
  </si>
  <si>
    <t>民 生 費</t>
  </si>
  <si>
    <t>総 務 費</t>
  </si>
  <si>
    <t>議 会 費</t>
  </si>
  <si>
    <r>
      <t>地 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債</t>
    </r>
  </si>
  <si>
    <r>
      <t>諸 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入</t>
    </r>
  </si>
  <si>
    <r>
      <t>繰 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</si>
  <si>
    <r>
      <t>繰 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</si>
  <si>
    <r>
      <t>寄 附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</si>
  <si>
    <t>財産収入</t>
  </si>
  <si>
    <r>
      <t>都道府県　　　支 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</si>
  <si>
    <t>国庫支出金</t>
  </si>
  <si>
    <t>手　数　料</t>
  </si>
  <si>
    <t>使　用　料</t>
  </si>
  <si>
    <t>分担金及び　　負　担　金</t>
  </si>
  <si>
    <t>交通安全対策　　特別交付金</t>
  </si>
  <si>
    <t>地方交付税</t>
  </si>
  <si>
    <r>
      <t>地方特例　　交 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</si>
  <si>
    <t>自動車取得税　　　　交　 付　 金</t>
  </si>
  <si>
    <t>特別地方消費税　　　　交　　付　　金</t>
  </si>
  <si>
    <t>ゴルフ場利用税　　　　交　　付　　金</t>
  </si>
  <si>
    <t>地方消費税　　交付金</t>
  </si>
  <si>
    <t>地  方  税</t>
  </si>
  <si>
    <r>
      <t xml:space="preserve">経常収支　　　　　比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率</t>
    </r>
  </si>
  <si>
    <r>
      <t xml:space="preserve">実質収支　　　　比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率</t>
    </r>
  </si>
  <si>
    <t>実 質 収 支</t>
  </si>
  <si>
    <t>翌年度に繰り　　　越すべき財源</t>
  </si>
  <si>
    <t>歳入歳出  　　　 　差 引 額</t>
  </si>
  <si>
    <t>歳 出 総 額</t>
  </si>
  <si>
    <t>年度及び　　市町村別</t>
  </si>
  <si>
    <t>140  金融及び財政</t>
  </si>
  <si>
    <t>金融及び財政　141</t>
  </si>
  <si>
    <r>
      <t>1</t>
    </r>
    <r>
      <rPr>
        <sz val="12"/>
        <rFont val="ＭＳ 明朝"/>
        <family val="1"/>
      </rPr>
      <t>1</t>
    </r>
  </si>
  <si>
    <r>
      <t>積 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高</t>
    </r>
  </si>
  <si>
    <r>
      <t>地 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債　　　　　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高</t>
    </r>
  </si>
  <si>
    <r>
      <t xml:space="preserve">災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害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復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旧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費</t>
    </r>
  </si>
  <si>
    <r>
      <t>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水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費</t>
    </r>
  </si>
  <si>
    <r>
      <t>利 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割　　　　　交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</si>
  <si>
    <r>
      <t>歳 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</si>
  <si>
    <t>８３　　市　　　　町　　　　村　　　　財　　　　政（各年度３月31日現在）</t>
  </si>
  <si>
    <t>金融及び財政　145</t>
  </si>
  <si>
    <t>国有提供施設等所在市町村助成交付金</t>
  </si>
  <si>
    <t>142  金融及び財政</t>
  </si>
  <si>
    <t>金融及び財政　143</t>
  </si>
  <si>
    <t>144  金融及び財政</t>
  </si>
  <si>
    <t>８３　　市　　　　町　　　　村　　　　財　　　　政（各年度３月31日現在）（つづき）</t>
  </si>
  <si>
    <r>
      <t>財 政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力　　　　　　指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数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</si>
</sst>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 "/>
    <numFmt numFmtId="179" formatCode="0_ "/>
    <numFmt numFmtId="180" formatCode="#,##0.000_ "/>
    <numFmt numFmtId="181" formatCode="#,##0.0;\-#,##0.0"/>
    <numFmt numFmtId="182" formatCode="#,##0.000;\-#,##0.000"/>
    <numFmt numFmtId="183" formatCode="0.000"/>
    <numFmt numFmtId="184" formatCode="#,##0.000"/>
  </numFmts>
  <fonts count="4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2"/>
      <color indexed="8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 quotePrefix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4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7" fillId="0" borderId="18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top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 applyProtection="1" quotePrefix="1">
      <alignment horizontal="center"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38" fontId="7" fillId="0" borderId="19" xfId="48" applyFont="1" applyFill="1" applyBorder="1" applyAlignment="1" applyProtection="1">
      <alignment vertical="center"/>
      <protection/>
    </xf>
    <xf numFmtId="38" fontId="7" fillId="0" borderId="19" xfId="48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 quotePrefix="1">
      <alignment horizontal="center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7" fillId="0" borderId="19" xfId="0" applyNumberFormat="1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 quotePrefix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38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26" fillId="0" borderId="19" xfId="0" applyNumberFormat="1" applyFont="1" applyFill="1" applyBorder="1" applyAlignment="1" applyProtection="1">
      <alignment vertical="center"/>
      <protection/>
    </xf>
    <xf numFmtId="38" fontId="26" fillId="0" borderId="0" xfId="48" applyFont="1" applyFill="1" applyBorder="1" applyAlignment="1">
      <alignment vertical="center"/>
    </xf>
    <xf numFmtId="37" fontId="26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quotePrefix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right" vertical="top"/>
    </xf>
    <xf numFmtId="38" fontId="7" fillId="0" borderId="0" xfId="48" applyFont="1" applyFill="1" applyBorder="1" applyAlignment="1" applyProtection="1">
      <alignment vertical="center"/>
      <protection/>
    </xf>
    <xf numFmtId="0" fontId="0" fillId="0" borderId="16" xfId="0" applyFill="1" applyBorder="1" applyAlignment="1">
      <alignment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7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38" fontId="0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7" fontId="7" fillId="0" borderId="16" xfId="0" applyNumberFormat="1" applyFont="1" applyFill="1" applyBorder="1" applyAlignment="1" applyProtection="1">
      <alignment vertical="center"/>
      <protection/>
    </xf>
    <xf numFmtId="37" fontId="7" fillId="0" borderId="16" xfId="0" applyNumberFormat="1" applyFont="1" applyFill="1" applyBorder="1" applyAlignment="1" applyProtection="1">
      <alignment vertical="center"/>
      <protection/>
    </xf>
    <xf numFmtId="37" fontId="7" fillId="0" borderId="17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37" fontId="7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27" fillId="0" borderId="30" xfId="0" applyFont="1" applyFill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177" fontId="7" fillId="0" borderId="32" xfId="0" applyNumberFormat="1" applyFont="1" applyFill="1" applyBorder="1" applyAlignment="1" applyProtection="1">
      <alignment vertical="center"/>
      <protection/>
    </xf>
    <xf numFmtId="37" fontId="7" fillId="0" borderId="22" xfId="0" applyNumberFormat="1" applyFont="1" applyFill="1" applyBorder="1" applyAlignment="1" applyProtection="1">
      <alignment vertical="center"/>
      <protection/>
    </xf>
    <xf numFmtId="37" fontId="7" fillId="0" borderId="23" xfId="0" applyNumberFormat="1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40" xfId="0" applyNumberFormat="1" applyFont="1" applyFill="1" applyBorder="1" applyAlignment="1" applyProtection="1">
      <alignment horizontal="right" vertical="center"/>
      <protection/>
    </xf>
    <xf numFmtId="176" fontId="7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178" fontId="0" fillId="0" borderId="32" xfId="0" applyNumberFormat="1" applyFont="1" applyFill="1" applyBorder="1" applyAlignment="1">
      <alignment horizontal="right" vertical="center"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distributed" vertical="center" wrapText="1"/>
    </xf>
    <xf numFmtId="178" fontId="0" fillId="0" borderId="0" xfId="0" applyNumberFormat="1" applyFont="1" applyFill="1" applyBorder="1" applyAlignment="1">
      <alignment horizontal="right"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distributed" vertical="center" wrapText="1"/>
    </xf>
    <xf numFmtId="37" fontId="0" fillId="0" borderId="14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left" vertical="center" wrapText="1"/>
      <protection/>
    </xf>
    <xf numFmtId="37" fontId="0" fillId="0" borderId="0" xfId="0" applyNumberFormat="1" applyFont="1" applyFill="1" applyBorder="1" applyAlignment="1" applyProtection="1">
      <alignment horizontal="distributed" vertical="center" wrapText="1"/>
      <protection/>
    </xf>
    <xf numFmtId="179" fontId="0" fillId="0" borderId="0" xfId="0" applyNumberFormat="1" applyFont="1" applyFill="1" applyBorder="1" applyAlignment="1">
      <alignment horizontal="right" vertical="center"/>
    </xf>
    <xf numFmtId="37" fontId="0" fillId="0" borderId="14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178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distributed" vertical="center" wrapText="1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horizontal="center" vertical="center" wrapText="1"/>
    </xf>
    <xf numFmtId="37" fontId="0" fillId="0" borderId="15" xfId="0" applyNumberFormat="1" applyFont="1" applyFill="1" applyBorder="1" applyAlignment="1" applyProtection="1">
      <alignment horizontal="center" vertical="center"/>
      <protection/>
    </xf>
    <xf numFmtId="37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37" fontId="0" fillId="0" borderId="25" xfId="0" applyNumberFormat="1" applyFont="1" applyFill="1" applyBorder="1" applyAlignment="1" applyProtection="1">
      <alignment horizontal="center" vertical="center"/>
      <protection/>
    </xf>
    <xf numFmtId="37" fontId="0" fillId="0" borderId="26" xfId="0" applyNumberFormat="1" applyFont="1" applyFill="1" applyBorder="1" applyAlignment="1" applyProtection="1">
      <alignment horizontal="center" vertical="center"/>
      <protection/>
    </xf>
    <xf numFmtId="37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37" fontId="0" fillId="0" borderId="28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Continuous" vertical="center"/>
    </xf>
    <xf numFmtId="37" fontId="6" fillId="0" borderId="0" xfId="0" applyNumberFormat="1" applyFont="1" applyFill="1" applyBorder="1" applyAlignment="1" applyProtection="1">
      <alignment horizontal="center" vertical="center"/>
      <protection/>
    </xf>
    <xf numFmtId="37" fontId="7" fillId="0" borderId="16" xfId="0" applyNumberFormat="1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>
      <alignment horizontal="distributed" vertical="center"/>
    </xf>
    <xf numFmtId="37" fontId="1" fillId="0" borderId="17" xfId="0" applyNumberFormat="1" applyFont="1" applyFill="1" applyBorder="1" applyAlignment="1" applyProtection="1">
      <alignment vertical="center"/>
      <protection/>
    </xf>
    <xf numFmtId="37" fontId="1" fillId="0" borderId="16" xfId="0" applyNumberFormat="1" applyFont="1" applyFill="1" applyBorder="1" applyAlignment="1" applyProtection="1">
      <alignment vertical="center"/>
      <protection/>
    </xf>
    <xf numFmtId="178" fontId="1" fillId="0" borderId="16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38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0" fillId="0" borderId="35" xfId="0" applyFill="1" applyBorder="1" applyAlignment="1">
      <alignment horizontal="distributed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38" fontId="0" fillId="0" borderId="19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 wrapText="1"/>
    </xf>
    <xf numFmtId="0" fontId="29" fillId="0" borderId="0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37" fontId="7" fillId="0" borderId="32" xfId="0" applyNumberFormat="1" applyFont="1" applyFill="1" applyBorder="1" applyAlignment="1" applyProtection="1">
      <alignment horizontal="right" vertical="center"/>
      <protection/>
    </xf>
    <xf numFmtId="180" fontId="7" fillId="0" borderId="19" xfId="0" applyNumberFormat="1" applyFont="1" applyFill="1" applyBorder="1" applyAlignment="1" applyProtection="1">
      <alignment vertical="center"/>
      <protection/>
    </xf>
    <xf numFmtId="181" fontId="7" fillId="0" borderId="19" xfId="0" applyNumberFormat="1" applyFont="1" applyFill="1" applyBorder="1" applyAlignment="1" applyProtection="1">
      <alignment vertical="center"/>
      <protection/>
    </xf>
    <xf numFmtId="177" fontId="7" fillId="0" borderId="19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181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Border="1" applyAlignment="1" applyProtection="1">
      <alignment horizontal="center" vertical="center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181" fontId="7" fillId="0" borderId="0" xfId="0" applyNumberFormat="1" applyFont="1" applyFill="1" applyBorder="1" applyAlignment="1" applyProtection="1">
      <alignment vertical="center"/>
      <protection/>
    </xf>
    <xf numFmtId="181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183" fontId="7" fillId="0" borderId="0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 quotePrefix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16" xfId="48" applyFont="1" applyFill="1" applyBorder="1" applyAlignment="1" applyProtection="1">
      <alignment vertical="center"/>
      <protection/>
    </xf>
    <xf numFmtId="38" fontId="0" fillId="0" borderId="16" xfId="48" applyFont="1" applyFill="1" applyBorder="1" applyAlignment="1" applyProtection="1">
      <alignment horizontal="right" vertical="center"/>
      <protection/>
    </xf>
    <xf numFmtId="38" fontId="0" fillId="0" borderId="16" xfId="0" applyNumberFormat="1" applyFont="1" applyFill="1" applyBorder="1" applyAlignment="1" applyProtection="1">
      <alignment horizontal="right" vertical="center"/>
      <protection/>
    </xf>
    <xf numFmtId="184" fontId="0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29" fillId="0" borderId="11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161925</xdr:rowOff>
    </xdr:from>
    <xdr:to>
      <xdr:col>1</xdr:col>
      <xdr:colOff>104775</xdr:colOff>
      <xdr:row>9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019175" y="2143125"/>
          <a:ext cx="9525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161925</xdr:rowOff>
    </xdr:from>
    <xdr:to>
      <xdr:col>1</xdr:col>
      <xdr:colOff>95250</xdr:colOff>
      <xdr:row>11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1009650" y="2943225"/>
          <a:ext cx="9525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152400</xdr:rowOff>
    </xdr:from>
    <xdr:to>
      <xdr:col>1</xdr:col>
      <xdr:colOff>104775</xdr:colOff>
      <xdr:row>13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019175" y="346710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161925</xdr:rowOff>
    </xdr:from>
    <xdr:to>
      <xdr:col>1</xdr:col>
      <xdr:colOff>85725</xdr:colOff>
      <xdr:row>27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009650" y="694372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defaultGridColor="0" zoomScale="130" zoomScaleNormal="130" zoomScalePageLayoutView="0" colorId="27" workbookViewId="0" topLeftCell="A1">
      <selection activeCell="A1" sqref="A1"/>
    </sheetView>
  </sheetViews>
  <sheetFormatPr defaultColWidth="8.796875" defaultRowHeight="15.75" customHeight="1"/>
  <cols>
    <col min="1" max="1" width="15.09765625" style="2" customWidth="1"/>
    <col min="2" max="13" width="12.59765625" style="2" customWidth="1"/>
    <col min="14" max="16384" width="9" style="2" customWidth="1"/>
  </cols>
  <sheetData>
    <row r="1" spans="1:15" ht="19.5" customHeight="1">
      <c r="A1" s="34" t="s">
        <v>34</v>
      </c>
      <c r="O1" s="36" t="s">
        <v>36</v>
      </c>
    </row>
    <row r="2" ht="18.75" customHeight="1"/>
    <row r="3" spans="1:15" ht="18.75" customHeight="1">
      <c r="A3" s="35" t="s">
        <v>35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ht="18.75" customHeight="1"/>
    <row r="5" spans="1:13" s="1" customFormat="1" ht="18.75" customHeight="1">
      <c r="A5" s="33" t="s">
        <v>18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"/>
    </row>
    <row r="6" spans="2:12" s="1" customFormat="1" ht="15.75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5" t="s">
        <v>0</v>
      </c>
    </row>
    <row r="7" spans="1:12" s="1" customFormat="1" ht="15.75" customHeight="1">
      <c r="A7" s="6" t="s">
        <v>10</v>
      </c>
      <c r="B7" s="7" t="s">
        <v>1</v>
      </c>
      <c r="C7" s="7" t="s">
        <v>2</v>
      </c>
      <c r="D7" s="7" t="s">
        <v>11</v>
      </c>
      <c r="E7" s="7" t="s">
        <v>12</v>
      </c>
      <c r="F7" s="7" t="s">
        <v>3</v>
      </c>
      <c r="G7" s="7" t="s">
        <v>4</v>
      </c>
      <c r="H7" s="7" t="s">
        <v>5</v>
      </c>
      <c r="I7" s="7" t="s">
        <v>6</v>
      </c>
      <c r="J7" s="7" t="s">
        <v>7</v>
      </c>
      <c r="K7" s="7" t="s">
        <v>8</v>
      </c>
      <c r="L7" s="8" t="s">
        <v>9</v>
      </c>
    </row>
    <row r="8" spans="1:12" s="1" customFormat="1" ht="15.75" customHeight="1">
      <c r="A8" s="9" t="s">
        <v>19</v>
      </c>
      <c r="B8" s="20">
        <f>SUM(C8:L8)</f>
        <v>8499483</v>
      </c>
      <c r="C8" s="21">
        <v>3208445</v>
      </c>
      <c r="D8" s="21">
        <v>450313</v>
      </c>
      <c r="E8" s="21">
        <v>1095814</v>
      </c>
      <c r="F8" s="21">
        <v>110828</v>
      </c>
      <c r="G8" s="21">
        <v>143142</v>
      </c>
      <c r="H8" s="21">
        <v>877280</v>
      </c>
      <c r="I8" s="22">
        <v>34065</v>
      </c>
      <c r="J8" s="21">
        <v>374870</v>
      </c>
      <c r="K8" s="21">
        <v>2183217</v>
      </c>
      <c r="L8" s="21">
        <v>21509</v>
      </c>
    </row>
    <row r="9" spans="1:12" s="1" customFormat="1" ht="15.75" customHeight="1">
      <c r="A9" s="10" t="s">
        <v>20</v>
      </c>
      <c r="B9" s="23">
        <f aca="true" t="shared" si="0" ref="B9:B27">SUM(C9:L9)</f>
        <v>8696904</v>
      </c>
      <c r="C9" s="24">
        <v>3237697</v>
      </c>
      <c r="D9" s="24">
        <v>461455</v>
      </c>
      <c r="E9" s="24">
        <v>1120694</v>
      </c>
      <c r="F9" s="24">
        <v>107775</v>
      </c>
      <c r="G9" s="24">
        <v>149805</v>
      </c>
      <c r="H9" s="24">
        <v>893541</v>
      </c>
      <c r="I9" s="25">
        <v>28886</v>
      </c>
      <c r="J9" s="24">
        <v>356303</v>
      </c>
      <c r="K9" s="24">
        <v>2317492</v>
      </c>
      <c r="L9" s="24">
        <v>23256</v>
      </c>
    </row>
    <row r="10" spans="1:12" s="1" customFormat="1" ht="15.75" customHeight="1">
      <c r="A10" s="10" t="s">
        <v>21</v>
      </c>
      <c r="B10" s="23">
        <f t="shared" si="0"/>
        <v>8997768</v>
      </c>
      <c r="C10" s="24">
        <v>3409921</v>
      </c>
      <c r="D10" s="24">
        <v>454447</v>
      </c>
      <c r="E10" s="24">
        <v>1137996</v>
      </c>
      <c r="F10" s="24">
        <v>107495</v>
      </c>
      <c r="G10" s="24">
        <v>159004</v>
      </c>
      <c r="H10" s="24">
        <v>907611</v>
      </c>
      <c r="I10" s="25">
        <v>20664</v>
      </c>
      <c r="J10" s="24">
        <v>360120</v>
      </c>
      <c r="K10" s="24">
        <v>2422075</v>
      </c>
      <c r="L10" s="24">
        <v>18435</v>
      </c>
    </row>
    <row r="11" spans="1:12" s="1" customFormat="1" ht="15.75" customHeight="1">
      <c r="A11" s="10" t="s">
        <v>22</v>
      </c>
      <c r="B11" s="23">
        <f t="shared" si="0"/>
        <v>9234965</v>
      </c>
      <c r="C11" s="24">
        <v>3501917</v>
      </c>
      <c r="D11" s="24">
        <v>442163</v>
      </c>
      <c r="E11" s="24">
        <v>1147711</v>
      </c>
      <c r="F11" s="24">
        <v>99810</v>
      </c>
      <c r="G11" s="24">
        <v>164074</v>
      </c>
      <c r="H11" s="24">
        <v>925166</v>
      </c>
      <c r="I11" s="25">
        <v>15800</v>
      </c>
      <c r="J11" s="24">
        <v>425778</v>
      </c>
      <c r="K11" s="24">
        <v>2496080</v>
      </c>
      <c r="L11" s="24">
        <v>16466</v>
      </c>
    </row>
    <row r="12" spans="1:12" ht="15.75" customHeight="1">
      <c r="A12" s="17" t="s">
        <v>23</v>
      </c>
      <c r="B12" s="31">
        <f>SUM(B27)</f>
        <v>8799440</v>
      </c>
      <c r="C12" s="32">
        <f aca="true" t="shared" si="1" ref="C12:L12">SUM(C27)</f>
        <v>3131505</v>
      </c>
      <c r="D12" s="32">
        <f t="shared" si="1"/>
        <v>424055</v>
      </c>
      <c r="E12" s="32">
        <f t="shared" si="1"/>
        <v>1173446</v>
      </c>
      <c r="F12" s="32">
        <f t="shared" si="1"/>
        <v>93034</v>
      </c>
      <c r="G12" s="32">
        <f t="shared" si="1"/>
        <v>173366</v>
      </c>
      <c r="H12" s="32">
        <f t="shared" si="1"/>
        <v>936028</v>
      </c>
      <c r="I12" s="32">
        <f t="shared" si="1"/>
        <v>15105</v>
      </c>
      <c r="J12" s="32">
        <f t="shared" si="1"/>
        <v>455141</v>
      </c>
      <c r="K12" s="32">
        <f t="shared" si="1"/>
        <v>2378570</v>
      </c>
      <c r="L12" s="32">
        <f t="shared" si="1"/>
        <v>19190</v>
      </c>
    </row>
    <row r="13" spans="1:12" ht="15.75" customHeight="1">
      <c r="A13" s="1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5.75" customHeight="1">
      <c r="A14" s="12" t="s">
        <v>15</v>
      </c>
      <c r="B14" s="23">
        <f t="shared" si="0"/>
        <v>6402646</v>
      </c>
      <c r="C14" s="27">
        <v>3093306</v>
      </c>
      <c r="D14" s="24">
        <v>454278</v>
      </c>
      <c r="E14" s="24">
        <v>1182086</v>
      </c>
      <c r="F14" s="24">
        <v>99651</v>
      </c>
      <c r="G14" s="24">
        <v>169122</v>
      </c>
      <c r="H14" s="24">
        <v>924665</v>
      </c>
      <c r="I14" s="25">
        <v>15686</v>
      </c>
      <c r="J14" s="24">
        <v>444239</v>
      </c>
      <c r="K14" s="25" t="s">
        <v>13</v>
      </c>
      <c r="L14" s="24">
        <v>19613</v>
      </c>
    </row>
    <row r="15" spans="1:12" ht="15.75" customHeight="1">
      <c r="A15" s="10" t="s">
        <v>24</v>
      </c>
      <c r="B15" s="23">
        <f t="shared" si="0"/>
        <v>6355376</v>
      </c>
      <c r="C15" s="27">
        <v>3072083</v>
      </c>
      <c r="D15" s="24">
        <v>452792</v>
      </c>
      <c r="E15" s="24">
        <v>1172252</v>
      </c>
      <c r="F15" s="24">
        <v>98544</v>
      </c>
      <c r="G15" s="24">
        <v>169056</v>
      </c>
      <c r="H15" s="24">
        <v>922135</v>
      </c>
      <c r="I15" s="25">
        <v>15425</v>
      </c>
      <c r="J15" s="24">
        <v>435054</v>
      </c>
      <c r="K15" s="25" t="s">
        <v>13</v>
      </c>
      <c r="L15" s="24">
        <v>18035</v>
      </c>
    </row>
    <row r="16" spans="1:12" ht="15.75" customHeight="1">
      <c r="A16" s="10" t="s">
        <v>25</v>
      </c>
      <c r="B16" s="23">
        <f t="shared" si="0"/>
        <v>6402262</v>
      </c>
      <c r="C16" s="27">
        <v>3073808</v>
      </c>
      <c r="D16" s="24">
        <v>462758</v>
      </c>
      <c r="E16" s="24">
        <v>1187513</v>
      </c>
      <c r="F16" s="24">
        <v>98984</v>
      </c>
      <c r="G16" s="24">
        <v>174236</v>
      </c>
      <c r="H16" s="24">
        <v>930280</v>
      </c>
      <c r="I16" s="25">
        <v>15478</v>
      </c>
      <c r="J16" s="24">
        <v>440622</v>
      </c>
      <c r="K16" s="25" t="s">
        <v>13</v>
      </c>
      <c r="L16" s="24">
        <v>18583</v>
      </c>
    </row>
    <row r="17" spans="1:12" ht="15.75" customHeight="1">
      <c r="A17" s="10" t="s">
        <v>26</v>
      </c>
      <c r="B17" s="23">
        <f t="shared" si="0"/>
        <v>6331939</v>
      </c>
      <c r="C17" s="27">
        <v>3025373</v>
      </c>
      <c r="D17" s="24">
        <v>449514</v>
      </c>
      <c r="E17" s="24">
        <v>1176982</v>
      </c>
      <c r="F17" s="24">
        <v>98199</v>
      </c>
      <c r="G17" s="24">
        <v>173821</v>
      </c>
      <c r="H17" s="24">
        <v>928606</v>
      </c>
      <c r="I17" s="25">
        <v>15589</v>
      </c>
      <c r="J17" s="24">
        <v>445419</v>
      </c>
      <c r="K17" s="25" t="s">
        <v>13</v>
      </c>
      <c r="L17" s="24">
        <v>18436</v>
      </c>
    </row>
    <row r="18" spans="1:12" ht="15.75" customHeight="1">
      <c r="A18" s="12"/>
      <c r="B18" s="23"/>
      <c r="C18" s="27"/>
      <c r="D18" s="28"/>
      <c r="E18" s="28"/>
      <c r="F18" s="28"/>
      <c r="G18" s="28"/>
      <c r="H18" s="28"/>
      <c r="I18" s="28"/>
      <c r="J18" s="28"/>
      <c r="K18" s="25"/>
      <c r="L18" s="28"/>
    </row>
    <row r="19" spans="1:12" ht="15.75" customHeight="1">
      <c r="A19" s="10" t="s">
        <v>27</v>
      </c>
      <c r="B19" s="23">
        <f t="shared" si="0"/>
        <v>6327273</v>
      </c>
      <c r="C19" s="27">
        <v>3033317</v>
      </c>
      <c r="D19" s="24">
        <v>447631</v>
      </c>
      <c r="E19" s="24">
        <v>1179151</v>
      </c>
      <c r="F19" s="24">
        <v>97779</v>
      </c>
      <c r="G19" s="24">
        <v>172241</v>
      </c>
      <c r="H19" s="24">
        <v>931728</v>
      </c>
      <c r="I19" s="25">
        <v>15507</v>
      </c>
      <c r="J19" s="24">
        <v>432527</v>
      </c>
      <c r="K19" s="25" t="s">
        <v>13</v>
      </c>
      <c r="L19" s="24">
        <v>17392</v>
      </c>
    </row>
    <row r="20" spans="1:12" ht="15.75" customHeight="1">
      <c r="A20" s="10" t="s">
        <v>28</v>
      </c>
      <c r="B20" s="23">
        <f t="shared" si="0"/>
        <v>6335927</v>
      </c>
      <c r="C20" s="27">
        <v>3062613</v>
      </c>
      <c r="D20" s="24">
        <v>439682</v>
      </c>
      <c r="E20" s="24">
        <v>1170861</v>
      </c>
      <c r="F20" s="24">
        <v>98969</v>
      </c>
      <c r="G20" s="24">
        <v>172535</v>
      </c>
      <c r="H20" s="24">
        <v>931904</v>
      </c>
      <c r="I20" s="25">
        <v>15698</v>
      </c>
      <c r="J20" s="24">
        <v>424662</v>
      </c>
      <c r="K20" s="25" t="s">
        <v>13</v>
      </c>
      <c r="L20" s="24">
        <v>19003</v>
      </c>
    </row>
    <row r="21" spans="1:12" ht="15.75" customHeight="1">
      <c r="A21" s="13" t="s">
        <v>29</v>
      </c>
      <c r="B21" s="23">
        <f t="shared" si="0"/>
        <v>6308004</v>
      </c>
      <c r="C21" s="27">
        <v>3024538</v>
      </c>
      <c r="D21" s="24">
        <v>438860</v>
      </c>
      <c r="E21" s="24">
        <v>1170981</v>
      </c>
      <c r="F21" s="24">
        <v>95154</v>
      </c>
      <c r="G21" s="24">
        <v>170793</v>
      </c>
      <c r="H21" s="24">
        <v>937070</v>
      </c>
      <c r="I21" s="25">
        <v>15582</v>
      </c>
      <c r="J21" s="24">
        <v>436992</v>
      </c>
      <c r="K21" s="25" t="s">
        <v>13</v>
      </c>
      <c r="L21" s="24">
        <v>18034</v>
      </c>
    </row>
    <row r="22" spans="1:12" ht="15.75" customHeight="1">
      <c r="A22" s="13" t="s">
        <v>30</v>
      </c>
      <c r="B22" s="23">
        <f t="shared" si="0"/>
        <v>6347039</v>
      </c>
      <c r="C22" s="27">
        <v>3061746</v>
      </c>
      <c r="D22" s="24">
        <v>449041</v>
      </c>
      <c r="E22" s="24">
        <v>1172024</v>
      </c>
      <c r="F22" s="24">
        <v>94787</v>
      </c>
      <c r="G22" s="24">
        <v>169746</v>
      </c>
      <c r="H22" s="24">
        <v>930242</v>
      </c>
      <c r="I22" s="25">
        <v>15650</v>
      </c>
      <c r="J22" s="24">
        <v>435103</v>
      </c>
      <c r="K22" s="25" t="s">
        <v>13</v>
      </c>
      <c r="L22" s="24">
        <v>18700</v>
      </c>
    </row>
    <row r="23" spans="1:12" ht="15.75" customHeight="1">
      <c r="A23" s="12"/>
      <c r="B23" s="23"/>
      <c r="C23" s="27"/>
      <c r="D23" s="28"/>
      <c r="E23" s="28"/>
      <c r="F23" s="28"/>
      <c r="G23" s="28"/>
      <c r="H23" s="28"/>
      <c r="I23" s="28"/>
      <c r="J23" s="28"/>
      <c r="K23" s="25"/>
      <c r="L23" s="28"/>
    </row>
    <row r="24" spans="1:12" ht="15.75" customHeight="1">
      <c r="A24" s="13" t="s">
        <v>31</v>
      </c>
      <c r="B24" s="23">
        <f t="shared" si="0"/>
        <v>6407000</v>
      </c>
      <c r="C24" s="27">
        <v>3076512</v>
      </c>
      <c r="D24" s="24">
        <v>445956</v>
      </c>
      <c r="E24" s="24">
        <v>1195055</v>
      </c>
      <c r="F24" s="24">
        <v>95108</v>
      </c>
      <c r="G24" s="24">
        <v>176767</v>
      </c>
      <c r="H24" s="24">
        <v>948997</v>
      </c>
      <c r="I24" s="25">
        <v>15719</v>
      </c>
      <c r="J24" s="24">
        <v>433985</v>
      </c>
      <c r="K24" s="25" t="s">
        <v>13</v>
      </c>
      <c r="L24" s="24">
        <v>18901</v>
      </c>
    </row>
    <row r="25" spans="1:12" ht="15.75" customHeight="1">
      <c r="A25" s="12" t="s">
        <v>16</v>
      </c>
      <c r="B25" s="23">
        <f t="shared" si="0"/>
        <v>6304445</v>
      </c>
      <c r="C25" s="27">
        <v>3017362</v>
      </c>
      <c r="D25" s="24">
        <v>433127</v>
      </c>
      <c r="E25" s="24">
        <v>1179214</v>
      </c>
      <c r="F25" s="24">
        <v>93323</v>
      </c>
      <c r="G25" s="24">
        <v>175852</v>
      </c>
      <c r="H25" s="25">
        <v>938338</v>
      </c>
      <c r="I25" s="25">
        <v>15389</v>
      </c>
      <c r="J25" s="24">
        <v>433890</v>
      </c>
      <c r="K25" s="25" t="s">
        <v>13</v>
      </c>
      <c r="L25" s="24">
        <v>17950</v>
      </c>
    </row>
    <row r="26" spans="1:12" ht="15.75" customHeight="1">
      <c r="A26" s="10" t="s">
        <v>32</v>
      </c>
      <c r="B26" s="23">
        <f t="shared" si="0"/>
        <v>6341265</v>
      </c>
      <c r="C26" s="27">
        <v>3032244</v>
      </c>
      <c r="D26" s="24">
        <v>434445</v>
      </c>
      <c r="E26" s="24">
        <v>1186107</v>
      </c>
      <c r="F26" s="24">
        <v>93302</v>
      </c>
      <c r="G26" s="24">
        <v>175524</v>
      </c>
      <c r="H26" s="24">
        <v>942144</v>
      </c>
      <c r="I26" s="25">
        <v>15333</v>
      </c>
      <c r="J26" s="24">
        <v>444316</v>
      </c>
      <c r="K26" s="25" t="s">
        <v>13</v>
      </c>
      <c r="L26" s="24">
        <v>17850</v>
      </c>
    </row>
    <row r="27" spans="1:12" ht="15.75" customHeight="1">
      <c r="A27" s="14" t="s">
        <v>33</v>
      </c>
      <c r="B27" s="23">
        <f t="shared" si="0"/>
        <v>8799440</v>
      </c>
      <c r="C27" s="27">
        <v>3131505</v>
      </c>
      <c r="D27" s="24">
        <v>424055</v>
      </c>
      <c r="E27" s="29">
        <v>1173446</v>
      </c>
      <c r="F27" s="29">
        <v>93034</v>
      </c>
      <c r="G27" s="29">
        <v>173366</v>
      </c>
      <c r="H27" s="29">
        <v>936028</v>
      </c>
      <c r="I27" s="30">
        <v>15105</v>
      </c>
      <c r="J27" s="29">
        <v>455141</v>
      </c>
      <c r="K27" s="29">
        <v>2378570</v>
      </c>
      <c r="L27" s="29">
        <v>19190</v>
      </c>
    </row>
    <row r="28" spans="1:4" ht="15.75" customHeight="1">
      <c r="A28" s="15" t="s">
        <v>17</v>
      </c>
      <c r="B28" s="15"/>
      <c r="C28" s="15"/>
      <c r="D28" s="15"/>
    </row>
    <row r="29" spans="1:4" ht="15.75" customHeight="1">
      <c r="A29" s="16" t="s">
        <v>14</v>
      </c>
      <c r="B29" s="16"/>
      <c r="C29" s="16"/>
      <c r="D29" s="16"/>
    </row>
    <row r="32" ht="15.75" customHeight="1">
      <c r="A32" s="18"/>
    </row>
    <row r="33" spans="1:15" ht="18.75" customHeight="1">
      <c r="A33" s="33" t="s">
        <v>52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5.75" customHeight="1" thickBot="1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8" t="s">
        <v>0</v>
      </c>
    </row>
    <row r="35" spans="1:15" ht="15.75" customHeight="1">
      <c r="A35" s="47" t="s">
        <v>10</v>
      </c>
      <c r="B35" s="46" t="s">
        <v>51</v>
      </c>
      <c r="C35" s="46" t="s">
        <v>50</v>
      </c>
      <c r="D35" s="46" t="s">
        <v>49</v>
      </c>
      <c r="E35" s="46" t="s">
        <v>48</v>
      </c>
      <c r="F35" s="46" t="s">
        <v>47</v>
      </c>
      <c r="G35" s="46" t="s">
        <v>46</v>
      </c>
      <c r="H35" s="46" t="s">
        <v>5</v>
      </c>
      <c r="I35" s="46" t="s">
        <v>6</v>
      </c>
      <c r="J35" s="46" t="s">
        <v>45</v>
      </c>
      <c r="K35" s="45" t="s">
        <v>44</v>
      </c>
      <c r="L35" s="45" t="s">
        <v>43</v>
      </c>
      <c r="M35" s="46" t="s">
        <v>42</v>
      </c>
      <c r="N35" s="45" t="s">
        <v>41</v>
      </c>
      <c r="O35" s="44" t="s">
        <v>40</v>
      </c>
    </row>
    <row r="36" spans="1:15" ht="15.75" customHeight="1">
      <c r="A36" s="43"/>
      <c r="B36" s="42"/>
      <c r="C36" s="42"/>
      <c r="D36" s="42"/>
      <c r="E36" s="42"/>
      <c r="F36" s="42"/>
      <c r="G36" s="42"/>
      <c r="H36" s="42"/>
      <c r="I36" s="42"/>
      <c r="J36" s="42"/>
      <c r="K36" s="41"/>
      <c r="L36" s="41"/>
      <c r="M36" s="42"/>
      <c r="N36" s="41"/>
      <c r="O36" s="40"/>
    </row>
    <row r="37" spans="1:15" ht="15.75" customHeight="1">
      <c r="A37" s="39" t="s">
        <v>39</v>
      </c>
      <c r="B37" s="20">
        <f>SUM(C37:O37)</f>
        <v>5447167</v>
      </c>
      <c r="C37" s="21">
        <v>2709496</v>
      </c>
      <c r="D37" s="21">
        <v>309498</v>
      </c>
      <c r="E37" s="21">
        <v>804666</v>
      </c>
      <c r="F37" s="21">
        <v>67742</v>
      </c>
      <c r="G37" s="21">
        <v>88502</v>
      </c>
      <c r="H37" s="21">
        <v>234772</v>
      </c>
      <c r="I37" s="22">
        <v>10290</v>
      </c>
      <c r="J37" s="21">
        <v>132658</v>
      </c>
      <c r="K37" s="21">
        <v>104156</v>
      </c>
      <c r="L37" s="21">
        <v>121073</v>
      </c>
      <c r="M37" s="21">
        <v>181061</v>
      </c>
      <c r="N37" s="21">
        <v>167131</v>
      </c>
      <c r="O37" s="21">
        <v>516122</v>
      </c>
    </row>
    <row r="38" spans="1:15" ht="15.75" customHeight="1">
      <c r="A38" s="10" t="s">
        <v>20</v>
      </c>
      <c r="B38" s="23">
        <f>SUM(C38:O38)</f>
        <v>5516786</v>
      </c>
      <c r="C38" s="24">
        <v>2722360</v>
      </c>
      <c r="D38" s="24">
        <v>299470</v>
      </c>
      <c r="E38" s="24">
        <v>837651</v>
      </c>
      <c r="F38" s="24">
        <v>64446</v>
      </c>
      <c r="G38" s="24">
        <v>90742</v>
      </c>
      <c r="H38" s="24">
        <v>251576</v>
      </c>
      <c r="I38" s="25">
        <v>9141</v>
      </c>
      <c r="J38" s="24">
        <v>130989</v>
      </c>
      <c r="K38" s="24">
        <v>105154</v>
      </c>
      <c r="L38" s="24">
        <v>120111</v>
      </c>
      <c r="M38" s="24">
        <v>179497</v>
      </c>
      <c r="N38" s="24">
        <v>173013</v>
      </c>
      <c r="O38" s="24">
        <v>532636</v>
      </c>
    </row>
    <row r="39" spans="1:15" ht="15.75" customHeight="1">
      <c r="A39" s="10" t="s">
        <v>21</v>
      </c>
      <c r="B39" s="23">
        <f>SUM(C39:O39)</f>
        <v>5532192</v>
      </c>
      <c r="C39" s="24">
        <v>2698408</v>
      </c>
      <c r="D39" s="24">
        <v>285055</v>
      </c>
      <c r="E39" s="24">
        <v>852046</v>
      </c>
      <c r="F39" s="24">
        <v>62742</v>
      </c>
      <c r="G39" s="24">
        <v>94667</v>
      </c>
      <c r="H39" s="24">
        <v>260025</v>
      </c>
      <c r="I39" s="25">
        <v>7060</v>
      </c>
      <c r="J39" s="24">
        <v>129410</v>
      </c>
      <c r="K39" s="24">
        <v>109220</v>
      </c>
      <c r="L39" s="24">
        <v>125838</v>
      </c>
      <c r="M39" s="24">
        <v>194587</v>
      </c>
      <c r="N39" s="24">
        <v>173206</v>
      </c>
      <c r="O39" s="24">
        <v>539928</v>
      </c>
    </row>
    <row r="40" spans="1:15" ht="15.75" customHeight="1">
      <c r="A40" s="10" t="s">
        <v>22</v>
      </c>
      <c r="B40" s="23">
        <f>SUM(C40:O40)</f>
        <v>5499282</v>
      </c>
      <c r="C40" s="24">
        <v>2633120</v>
      </c>
      <c r="D40" s="24">
        <v>279042</v>
      </c>
      <c r="E40" s="24">
        <v>840011</v>
      </c>
      <c r="F40" s="24">
        <v>56006</v>
      </c>
      <c r="G40" s="24">
        <v>96286</v>
      </c>
      <c r="H40" s="24">
        <v>258860</v>
      </c>
      <c r="I40" s="25">
        <v>5283</v>
      </c>
      <c r="J40" s="24">
        <v>126347</v>
      </c>
      <c r="K40" s="24">
        <v>112039</v>
      </c>
      <c r="L40" s="24">
        <v>150705</v>
      </c>
      <c r="M40" s="24">
        <v>196758</v>
      </c>
      <c r="N40" s="24">
        <v>187476</v>
      </c>
      <c r="O40" s="24">
        <v>557349</v>
      </c>
    </row>
    <row r="41" spans="1:15" ht="15.75" customHeight="1">
      <c r="A41" s="17" t="s">
        <v>23</v>
      </c>
      <c r="B41" s="31">
        <f>SUM(B56)</f>
        <v>5101083</v>
      </c>
      <c r="C41" s="32">
        <f>SUM(C56)</f>
        <v>2297669</v>
      </c>
      <c r="D41" s="32">
        <f>SUM(D56)</f>
        <v>269319</v>
      </c>
      <c r="E41" s="32">
        <f>SUM(E56)</f>
        <v>820371</v>
      </c>
      <c r="F41" s="32">
        <f>SUM(F56)</f>
        <v>50352</v>
      </c>
      <c r="G41" s="32">
        <f>SUM(G56)</f>
        <v>97737</v>
      </c>
      <c r="H41" s="32">
        <f>SUM(H56)</f>
        <v>258356</v>
      </c>
      <c r="I41" s="32">
        <f>SUM(I56)</f>
        <v>4878</v>
      </c>
      <c r="J41" s="32">
        <f>SUM(J56)</f>
        <v>121643</v>
      </c>
      <c r="K41" s="32">
        <f>SUM(K56)</f>
        <v>109783</v>
      </c>
      <c r="L41" s="32">
        <f>SUM(L56)</f>
        <v>134495</v>
      </c>
      <c r="M41" s="32">
        <f>SUM(M56)</f>
        <v>189987</v>
      </c>
      <c r="N41" s="32">
        <f>SUM(N56)</f>
        <v>186868</v>
      </c>
      <c r="O41" s="32">
        <f>SUM(O56)</f>
        <v>559625</v>
      </c>
    </row>
    <row r="42" spans="1:15" ht="15.75" customHeight="1">
      <c r="A42" s="11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ht="15.75" customHeight="1">
      <c r="A43" s="12" t="s">
        <v>15</v>
      </c>
      <c r="B43" s="23">
        <f>SUM(C43:O43)</f>
        <v>5118171</v>
      </c>
      <c r="C43" s="24">
        <v>2278915</v>
      </c>
      <c r="D43" s="24">
        <v>277959</v>
      </c>
      <c r="E43" s="24">
        <v>836393</v>
      </c>
      <c r="F43" s="24">
        <v>55621</v>
      </c>
      <c r="G43" s="24">
        <v>95551</v>
      </c>
      <c r="H43" s="24">
        <v>257670</v>
      </c>
      <c r="I43" s="25">
        <v>5291</v>
      </c>
      <c r="J43" s="24">
        <v>124342</v>
      </c>
      <c r="K43" s="24">
        <v>110372</v>
      </c>
      <c r="L43" s="24">
        <v>136120</v>
      </c>
      <c r="M43" s="24">
        <v>196339</v>
      </c>
      <c r="N43" s="24">
        <v>185100</v>
      </c>
      <c r="O43" s="24">
        <v>558498</v>
      </c>
    </row>
    <row r="44" spans="1:15" ht="15.75" customHeight="1">
      <c r="A44" s="10" t="s">
        <v>24</v>
      </c>
      <c r="B44" s="23">
        <f>SUM(C44:O44)</f>
        <v>5031138</v>
      </c>
      <c r="C44" s="24">
        <v>2211828</v>
      </c>
      <c r="D44" s="24">
        <v>276915</v>
      </c>
      <c r="E44" s="24">
        <v>823950</v>
      </c>
      <c r="F44" s="24">
        <v>54436</v>
      </c>
      <c r="G44" s="24">
        <v>93876</v>
      </c>
      <c r="H44" s="24">
        <v>257821</v>
      </c>
      <c r="I44" s="25">
        <v>5321</v>
      </c>
      <c r="J44" s="24">
        <v>122373</v>
      </c>
      <c r="K44" s="24">
        <v>109445</v>
      </c>
      <c r="L44" s="24">
        <v>135523</v>
      </c>
      <c r="M44" s="24">
        <v>191707</v>
      </c>
      <c r="N44" s="24">
        <v>184552</v>
      </c>
      <c r="O44" s="24">
        <v>563391</v>
      </c>
    </row>
    <row r="45" spans="1:15" ht="15.75" customHeight="1">
      <c r="A45" s="10" t="s">
        <v>25</v>
      </c>
      <c r="B45" s="23">
        <f>SUM(C45:O45)</f>
        <v>5065198</v>
      </c>
      <c r="C45" s="24">
        <v>2241945</v>
      </c>
      <c r="D45" s="24">
        <v>273089</v>
      </c>
      <c r="E45" s="24">
        <v>824352</v>
      </c>
      <c r="F45" s="24">
        <v>54030</v>
      </c>
      <c r="G45" s="24">
        <v>93071</v>
      </c>
      <c r="H45" s="24">
        <v>257811</v>
      </c>
      <c r="I45" s="25">
        <v>5313</v>
      </c>
      <c r="J45" s="24">
        <v>124165</v>
      </c>
      <c r="K45" s="24">
        <v>112517</v>
      </c>
      <c r="L45" s="24">
        <v>135681</v>
      </c>
      <c r="M45" s="24">
        <v>193186</v>
      </c>
      <c r="N45" s="24">
        <v>187137</v>
      </c>
      <c r="O45" s="24">
        <v>562901</v>
      </c>
    </row>
    <row r="46" spans="1:15" ht="15.75" customHeight="1">
      <c r="A46" s="10" t="s">
        <v>26</v>
      </c>
      <c r="B46" s="23">
        <f>SUM(C46:O46)</f>
        <v>5078644</v>
      </c>
      <c r="C46" s="24">
        <v>2254725</v>
      </c>
      <c r="D46" s="24">
        <v>272708</v>
      </c>
      <c r="E46" s="24">
        <v>828817</v>
      </c>
      <c r="F46" s="24">
        <v>54163</v>
      </c>
      <c r="G46" s="24">
        <v>93415</v>
      </c>
      <c r="H46" s="24">
        <v>257940</v>
      </c>
      <c r="I46" s="25">
        <v>5276</v>
      </c>
      <c r="J46" s="24">
        <v>123783</v>
      </c>
      <c r="K46" s="24">
        <v>110575</v>
      </c>
      <c r="L46" s="24">
        <v>135102</v>
      </c>
      <c r="M46" s="24">
        <v>193211</v>
      </c>
      <c r="N46" s="24">
        <v>186765</v>
      </c>
      <c r="O46" s="24">
        <v>562164</v>
      </c>
    </row>
    <row r="47" spans="1:15" ht="15.75" customHeight="1">
      <c r="A47" s="12"/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5.75" customHeight="1">
      <c r="A48" s="10" t="s">
        <v>27</v>
      </c>
      <c r="B48" s="23">
        <f>SUM(C48:O48)</f>
        <v>5105325</v>
      </c>
      <c r="C48" s="24">
        <v>2283406</v>
      </c>
      <c r="D48" s="24">
        <v>272335</v>
      </c>
      <c r="E48" s="24">
        <v>828848</v>
      </c>
      <c r="F48" s="24">
        <v>53443</v>
      </c>
      <c r="G48" s="24">
        <v>93280</v>
      </c>
      <c r="H48" s="24">
        <v>259073</v>
      </c>
      <c r="I48" s="25">
        <v>5196</v>
      </c>
      <c r="J48" s="24">
        <v>122670</v>
      </c>
      <c r="K48" s="24">
        <v>109488</v>
      </c>
      <c r="L48" s="24">
        <v>134797</v>
      </c>
      <c r="M48" s="24">
        <v>192087</v>
      </c>
      <c r="N48" s="24">
        <v>189406</v>
      </c>
      <c r="O48" s="24">
        <v>561296</v>
      </c>
    </row>
    <row r="49" spans="1:15" ht="15.75" customHeight="1">
      <c r="A49" s="10" t="s">
        <v>28</v>
      </c>
      <c r="B49" s="23">
        <f>SUM(C49:O49)</f>
        <v>5144326</v>
      </c>
      <c r="C49" s="24">
        <v>2319533</v>
      </c>
      <c r="D49" s="24">
        <v>273450</v>
      </c>
      <c r="E49" s="24">
        <v>831326</v>
      </c>
      <c r="F49" s="24">
        <v>53481</v>
      </c>
      <c r="G49" s="24">
        <v>93636</v>
      </c>
      <c r="H49" s="24">
        <v>258141</v>
      </c>
      <c r="I49" s="25">
        <v>5162</v>
      </c>
      <c r="J49" s="24">
        <v>124593</v>
      </c>
      <c r="K49" s="24">
        <v>111801</v>
      </c>
      <c r="L49" s="24">
        <v>134364</v>
      </c>
      <c r="M49" s="24">
        <v>191978</v>
      </c>
      <c r="N49" s="24">
        <v>186090</v>
      </c>
      <c r="O49" s="24">
        <v>560771</v>
      </c>
    </row>
    <row r="50" spans="1:15" ht="15.75" customHeight="1">
      <c r="A50" s="13" t="s">
        <v>29</v>
      </c>
      <c r="B50" s="23">
        <f>SUM(C50:O50)</f>
        <v>5091379</v>
      </c>
      <c r="C50" s="24">
        <v>2274746</v>
      </c>
      <c r="D50" s="24">
        <v>271203</v>
      </c>
      <c r="E50" s="24">
        <v>827099</v>
      </c>
      <c r="F50" s="24">
        <v>52617</v>
      </c>
      <c r="G50" s="24">
        <v>94930</v>
      </c>
      <c r="H50" s="24">
        <v>259261</v>
      </c>
      <c r="I50" s="25">
        <v>5118</v>
      </c>
      <c r="J50" s="24">
        <v>120635</v>
      </c>
      <c r="K50" s="24">
        <v>110399</v>
      </c>
      <c r="L50" s="24">
        <v>134182</v>
      </c>
      <c r="M50" s="24">
        <v>189968</v>
      </c>
      <c r="N50" s="24">
        <v>189483</v>
      </c>
      <c r="O50" s="24">
        <v>561738</v>
      </c>
    </row>
    <row r="51" spans="1:15" ht="15.75" customHeight="1">
      <c r="A51" s="13" t="s">
        <v>30</v>
      </c>
      <c r="B51" s="23">
        <f>SUM(C51:O51)</f>
        <v>5078119</v>
      </c>
      <c r="C51" s="24">
        <v>2260035</v>
      </c>
      <c r="D51" s="24">
        <v>268905</v>
      </c>
      <c r="E51" s="24">
        <v>829760</v>
      </c>
      <c r="F51" s="24">
        <v>52250</v>
      </c>
      <c r="G51" s="24">
        <v>94547</v>
      </c>
      <c r="H51" s="24">
        <v>259487</v>
      </c>
      <c r="I51" s="25">
        <v>5002</v>
      </c>
      <c r="J51" s="24">
        <v>121087</v>
      </c>
      <c r="K51" s="24">
        <v>109934</v>
      </c>
      <c r="L51" s="24">
        <v>135346</v>
      </c>
      <c r="M51" s="24">
        <v>190136</v>
      </c>
      <c r="N51" s="24">
        <v>188922</v>
      </c>
      <c r="O51" s="24">
        <v>562708</v>
      </c>
    </row>
    <row r="52" spans="1:15" ht="15.75" customHeight="1">
      <c r="A52" s="12"/>
      <c r="B52" s="26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5.75" customHeight="1">
      <c r="A53" s="13" t="s">
        <v>31</v>
      </c>
      <c r="B53" s="23">
        <f>SUM(C53:O53)</f>
        <v>5124818</v>
      </c>
      <c r="C53" s="24">
        <v>2282788</v>
      </c>
      <c r="D53" s="24">
        <v>273858</v>
      </c>
      <c r="E53" s="24">
        <v>845574</v>
      </c>
      <c r="F53" s="24">
        <v>51936</v>
      </c>
      <c r="G53" s="24">
        <v>95045</v>
      </c>
      <c r="H53" s="24">
        <v>260793</v>
      </c>
      <c r="I53" s="25">
        <v>4914</v>
      </c>
      <c r="J53" s="24">
        <v>121664</v>
      </c>
      <c r="K53" s="24">
        <v>111505</v>
      </c>
      <c r="L53" s="24">
        <v>135929</v>
      </c>
      <c r="M53" s="24">
        <v>189737</v>
      </c>
      <c r="N53" s="24">
        <v>188660</v>
      </c>
      <c r="O53" s="24">
        <v>562415</v>
      </c>
    </row>
    <row r="54" spans="1:15" ht="15.75" customHeight="1">
      <c r="A54" s="12" t="s">
        <v>16</v>
      </c>
      <c r="B54" s="23">
        <f>SUM(C54:O54)</f>
        <v>5062599</v>
      </c>
      <c r="C54" s="24">
        <v>2251052</v>
      </c>
      <c r="D54" s="24">
        <v>269722</v>
      </c>
      <c r="E54" s="24">
        <v>827690</v>
      </c>
      <c r="F54" s="24">
        <v>51499</v>
      </c>
      <c r="G54" s="24">
        <v>94380</v>
      </c>
      <c r="H54" s="24">
        <v>257804</v>
      </c>
      <c r="I54" s="25">
        <v>5132</v>
      </c>
      <c r="J54" s="24">
        <v>118996</v>
      </c>
      <c r="K54" s="24">
        <v>109922</v>
      </c>
      <c r="L54" s="24">
        <v>134313</v>
      </c>
      <c r="M54" s="24">
        <v>189526</v>
      </c>
      <c r="N54" s="24">
        <v>189755</v>
      </c>
      <c r="O54" s="24">
        <v>562808</v>
      </c>
    </row>
    <row r="55" spans="1:15" ht="15.75" customHeight="1">
      <c r="A55" s="10" t="s">
        <v>32</v>
      </c>
      <c r="B55" s="23">
        <f>SUM(C55:O55)</f>
        <v>5072048</v>
      </c>
      <c r="C55" s="24">
        <v>2265623</v>
      </c>
      <c r="D55" s="24">
        <v>268701</v>
      </c>
      <c r="E55" s="24">
        <v>826163</v>
      </c>
      <c r="F55" s="24">
        <v>50809</v>
      </c>
      <c r="G55" s="24">
        <v>94925</v>
      </c>
      <c r="H55" s="24">
        <v>257587</v>
      </c>
      <c r="I55" s="25">
        <v>5113</v>
      </c>
      <c r="J55" s="24">
        <v>118421</v>
      </c>
      <c r="K55" s="24">
        <v>108934</v>
      </c>
      <c r="L55" s="24">
        <v>134515</v>
      </c>
      <c r="M55" s="24">
        <v>188908</v>
      </c>
      <c r="N55" s="24">
        <v>191117</v>
      </c>
      <c r="O55" s="24">
        <v>561232</v>
      </c>
    </row>
    <row r="56" spans="1:15" ht="15.75" customHeight="1">
      <c r="A56" s="14" t="s">
        <v>33</v>
      </c>
      <c r="B56" s="38">
        <f>SUM(C56:O56)</f>
        <v>5101083</v>
      </c>
      <c r="C56" s="29">
        <v>2297669</v>
      </c>
      <c r="D56" s="29">
        <v>269319</v>
      </c>
      <c r="E56" s="29">
        <v>820371</v>
      </c>
      <c r="F56" s="29">
        <v>50352</v>
      </c>
      <c r="G56" s="29">
        <v>97737</v>
      </c>
      <c r="H56" s="29">
        <v>258356</v>
      </c>
      <c r="I56" s="30">
        <v>4878</v>
      </c>
      <c r="J56" s="29">
        <v>121643</v>
      </c>
      <c r="K56" s="29">
        <v>109783</v>
      </c>
      <c r="L56" s="29">
        <v>134495</v>
      </c>
      <c r="M56" s="29">
        <v>189987</v>
      </c>
      <c r="N56" s="29">
        <v>186868</v>
      </c>
      <c r="O56" s="29">
        <v>559625</v>
      </c>
    </row>
    <row r="57" spans="1:15" ht="15.75" customHeight="1">
      <c r="A57" s="15" t="s">
        <v>38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6" ht="15.75" customHeight="1">
      <c r="A58" s="16" t="s">
        <v>37</v>
      </c>
      <c r="B58" s="16"/>
      <c r="C58" s="16"/>
      <c r="D58" s="16"/>
      <c r="E58" s="16"/>
      <c r="F58" s="16"/>
    </row>
    <row r="59" spans="1:6" ht="15.75" customHeight="1">
      <c r="A59" s="16" t="s">
        <v>14</v>
      </c>
      <c r="B59" s="16"/>
      <c r="C59" s="16"/>
      <c r="D59" s="16"/>
      <c r="E59" s="16"/>
      <c r="F59" s="16"/>
    </row>
  </sheetData>
  <sheetProtection/>
  <mergeCells count="18">
    <mergeCell ref="A3:O3"/>
    <mergeCell ref="A35:A36"/>
    <mergeCell ref="K35:K36"/>
    <mergeCell ref="B35:B36"/>
    <mergeCell ref="H35:H36"/>
    <mergeCell ref="C35:C36"/>
    <mergeCell ref="D35:D36"/>
    <mergeCell ref="F35:F36"/>
    <mergeCell ref="G35:G36"/>
    <mergeCell ref="A5:L5"/>
    <mergeCell ref="N35:N36"/>
    <mergeCell ref="O35:O36"/>
    <mergeCell ref="L35:L36"/>
    <mergeCell ref="M35:M36"/>
    <mergeCell ref="I35:I36"/>
    <mergeCell ref="J35:J36"/>
    <mergeCell ref="A33:O33"/>
    <mergeCell ref="E35:E36"/>
  </mergeCells>
  <printOptions horizontalCentered="1" verticalCentered="1"/>
  <pageMargins left="0.5118110236220472" right="0.31496062992125984" top="0.31496062992125984" bottom="0.31496062992125984" header="0" footer="0"/>
  <pageSetup horizontalDpi="300" verticalDpi="3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1" sqref="A1"/>
    </sheetView>
  </sheetViews>
  <sheetFormatPr defaultColWidth="8.796875" defaultRowHeight="18.75" customHeight="1"/>
  <cols>
    <col min="1" max="1" width="16.19921875" style="0" customWidth="1"/>
    <col min="2" max="7" width="15" style="0" customWidth="1"/>
    <col min="8" max="10" width="11.8984375" style="0" customWidth="1"/>
    <col min="11" max="15" width="15" style="0" customWidth="1"/>
    <col min="16" max="16384" width="11.8984375" style="0" customWidth="1"/>
  </cols>
  <sheetData>
    <row r="1" spans="1:15" ht="18.75" customHeight="1">
      <c r="A1" s="80" t="s">
        <v>77</v>
      </c>
      <c r="O1" s="109" t="s">
        <v>161</v>
      </c>
    </row>
    <row r="3" spans="1:15" ht="18.75" customHeight="1">
      <c r="A3" s="33" t="s">
        <v>76</v>
      </c>
      <c r="B3" s="33"/>
      <c r="C3" s="33"/>
      <c r="D3" s="33"/>
      <c r="E3" s="33"/>
      <c r="F3" s="33"/>
      <c r="G3" s="33"/>
      <c r="K3" s="33" t="s">
        <v>136</v>
      </c>
      <c r="L3" s="33"/>
      <c r="M3" s="33"/>
      <c r="N3" s="33"/>
      <c r="O3" s="33"/>
    </row>
    <row r="4" spans="1:15" ht="18.75" customHeight="1" thickBot="1">
      <c r="A4" s="50"/>
      <c r="B4" s="50"/>
      <c r="C4" s="50"/>
      <c r="D4" s="50"/>
      <c r="E4" s="50"/>
      <c r="F4" s="50"/>
      <c r="G4" s="50"/>
      <c r="K4" s="2"/>
      <c r="L4" s="49"/>
      <c r="M4" s="49"/>
      <c r="N4" s="49"/>
      <c r="O4" s="48" t="s">
        <v>135</v>
      </c>
    </row>
    <row r="5" spans="1:15" ht="18.75" customHeight="1">
      <c r="A5" s="79" t="s">
        <v>75</v>
      </c>
      <c r="B5" s="77" t="s">
        <v>74</v>
      </c>
      <c r="C5" s="78"/>
      <c r="D5" s="77" t="s">
        <v>73</v>
      </c>
      <c r="E5" s="76"/>
      <c r="F5" s="76"/>
      <c r="G5" s="76"/>
      <c r="K5" s="47" t="s">
        <v>134</v>
      </c>
      <c r="L5" s="46" t="s">
        <v>133</v>
      </c>
      <c r="M5" s="77" t="s">
        <v>132</v>
      </c>
      <c r="N5" s="76"/>
      <c r="O5" s="76"/>
    </row>
    <row r="6" spans="1:15" ht="18.75" customHeight="1">
      <c r="A6" s="75"/>
      <c r="B6" s="74" t="s">
        <v>72</v>
      </c>
      <c r="C6" s="74" t="s">
        <v>71</v>
      </c>
      <c r="D6" s="74" t="s">
        <v>70</v>
      </c>
      <c r="E6" s="74" t="s">
        <v>67</v>
      </c>
      <c r="F6" s="73" t="s">
        <v>69</v>
      </c>
      <c r="G6" s="72"/>
      <c r="K6" s="43"/>
      <c r="L6" s="42"/>
      <c r="M6" s="107" t="s">
        <v>131</v>
      </c>
      <c r="N6" s="70" t="s">
        <v>130</v>
      </c>
      <c r="O6" s="95" t="s">
        <v>129</v>
      </c>
    </row>
    <row r="7" spans="1:15" ht="18.75" customHeight="1">
      <c r="A7" s="71"/>
      <c r="B7" s="42"/>
      <c r="C7" s="42"/>
      <c r="D7" s="42"/>
      <c r="E7" s="42"/>
      <c r="F7" s="70" t="s">
        <v>68</v>
      </c>
      <c r="G7" s="69" t="s">
        <v>67</v>
      </c>
      <c r="K7" s="39" t="s">
        <v>128</v>
      </c>
      <c r="L7" s="67">
        <v>16</v>
      </c>
      <c r="M7" s="66">
        <v>542170</v>
      </c>
      <c r="N7" s="66">
        <v>462503</v>
      </c>
      <c r="O7" s="66">
        <v>4895373</v>
      </c>
    </row>
    <row r="8" spans="1:15" ht="18.75" customHeight="1">
      <c r="A8" s="68" t="s">
        <v>66</v>
      </c>
      <c r="B8" s="67">
        <v>3026</v>
      </c>
      <c r="C8" s="66">
        <v>3326902</v>
      </c>
      <c r="D8" s="66">
        <v>3979</v>
      </c>
      <c r="E8" s="66">
        <v>5537222</v>
      </c>
      <c r="F8" s="66">
        <v>151</v>
      </c>
      <c r="G8" s="66">
        <v>496140</v>
      </c>
      <c r="K8" s="13" t="s">
        <v>127</v>
      </c>
      <c r="L8" s="56">
        <v>15</v>
      </c>
      <c r="M8" s="55">
        <v>473735</v>
      </c>
      <c r="N8" s="55">
        <v>311969</v>
      </c>
      <c r="O8" s="55">
        <v>5658743</v>
      </c>
    </row>
    <row r="9" spans="1:15" ht="18.75" customHeight="1">
      <c r="A9" s="58" t="s">
        <v>20</v>
      </c>
      <c r="B9" s="56">
        <v>2866</v>
      </c>
      <c r="C9" s="55">
        <v>3210283</v>
      </c>
      <c r="D9" s="55">
        <v>4019</v>
      </c>
      <c r="E9" s="55">
        <v>6172164</v>
      </c>
      <c r="F9" s="55">
        <v>131</v>
      </c>
      <c r="G9" s="55">
        <v>311270</v>
      </c>
      <c r="K9" s="13" t="s">
        <v>126</v>
      </c>
      <c r="L9" s="93">
        <v>13</v>
      </c>
      <c r="M9" s="55">
        <v>593070</v>
      </c>
      <c r="N9" s="55">
        <v>269844</v>
      </c>
      <c r="O9" s="55">
        <v>5079220</v>
      </c>
    </row>
    <row r="10" spans="1:15" ht="18.75" customHeight="1">
      <c r="A10" s="57" t="s">
        <v>21</v>
      </c>
      <c r="B10" s="56">
        <v>2638</v>
      </c>
      <c r="C10" s="55">
        <v>2864613</v>
      </c>
      <c r="D10" s="55">
        <v>3819</v>
      </c>
      <c r="E10" s="55">
        <v>4360003</v>
      </c>
      <c r="F10" s="55">
        <v>101</v>
      </c>
      <c r="G10" s="55">
        <v>333450</v>
      </c>
      <c r="K10" s="13" t="s">
        <v>125</v>
      </c>
      <c r="L10" s="93">
        <v>13</v>
      </c>
      <c r="M10" s="55">
        <v>780969</v>
      </c>
      <c r="N10" s="55">
        <v>889432</v>
      </c>
      <c r="O10" s="86">
        <v>1851521</v>
      </c>
    </row>
    <row r="11" spans="1:15" ht="18.75" customHeight="1">
      <c r="A11" s="57" t="s">
        <v>22</v>
      </c>
      <c r="B11" s="65">
        <v>2599</v>
      </c>
      <c r="C11" s="64">
        <v>2702690</v>
      </c>
      <c r="D11" s="64">
        <v>2191</v>
      </c>
      <c r="E11" s="64">
        <v>2573473</v>
      </c>
      <c r="F11" s="64">
        <v>126</v>
      </c>
      <c r="G11" s="64">
        <v>309852</v>
      </c>
      <c r="K11" s="17" t="s">
        <v>124</v>
      </c>
      <c r="L11" s="31">
        <f>SUM(L26)</f>
        <v>15</v>
      </c>
      <c r="M11" s="32">
        <f>SUM(M13:M26)</f>
        <v>667965</v>
      </c>
      <c r="N11" s="32">
        <f>SUM(N13:N26)</f>
        <v>848293</v>
      </c>
      <c r="O11" s="32">
        <f>SUM(O13:O26)</f>
        <v>692207</v>
      </c>
    </row>
    <row r="12" spans="1:15" ht="18.75" customHeight="1">
      <c r="A12" s="63" t="s">
        <v>23</v>
      </c>
      <c r="B12" s="31">
        <f>SUM(B14:B27)</f>
        <v>2562</v>
      </c>
      <c r="C12" s="32">
        <f>SUM(C14:C27)</f>
        <v>2630656</v>
      </c>
      <c r="D12" s="32">
        <f>SUM(D14:D27)</f>
        <v>1891</v>
      </c>
      <c r="E12" s="32">
        <f>SUM(E14:E27)</f>
        <v>1527639</v>
      </c>
      <c r="F12" s="32">
        <f>SUM(F14:F27)</f>
        <v>174</v>
      </c>
      <c r="G12" s="32">
        <f>SUM(G14:G27)</f>
        <v>419303</v>
      </c>
      <c r="K12" s="11"/>
      <c r="L12" s="61"/>
      <c r="M12" s="60"/>
      <c r="N12" s="60"/>
      <c r="O12" s="60"/>
    </row>
    <row r="13" spans="1:15" ht="18.75" customHeight="1">
      <c r="A13" s="62"/>
      <c r="B13" s="61"/>
      <c r="C13" s="60"/>
      <c r="D13" s="60"/>
      <c r="E13" s="60"/>
      <c r="F13" s="60"/>
      <c r="G13" s="60"/>
      <c r="K13" s="12" t="s">
        <v>123</v>
      </c>
      <c r="L13" s="93">
        <v>14</v>
      </c>
      <c r="M13" s="55">
        <v>53640</v>
      </c>
      <c r="N13" s="55">
        <v>96816</v>
      </c>
      <c r="O13" s="86">
        <v>41943</v>
      </c>
    </row>
    <row r="14" spans="1:15" ht="18.75" customHeight="1">
      <c r="A14" s="37" t="s">
        <v>65</v>
      </c>
      <c r="B14" s="56">
        <v>183</v>
      </c>
      <c r="C14" s="55">
        <v>199817</v>
      </c>
      <c r="D14" s="55">
        <v>166</v>
      </c>
      <c r="E14" s="55">
        <v>171753</v>
      </c>
      <c r="F14" s="55">
        <v>16</v>
      </c>
      <c r="G14" s="55">
        <v>54172</v>
      </c>
      <c r="K14" s="13" t="s">
        <v>122</v>
      </c>
      <c r="L14" s="93">
        <v>14</v>
      </c>
      <c r="M14" s="55">
        <v>78710</v>
      </c>
      <c r="N14" s="55">
        <v>163585</v>
      </c>
      <c r="O14" s="86">
        <v>53131</v>
      </c>
    </row>
    <row r="15" spans="1:15" ht="18.75" customHeight="1">
      <c r="A15" s="58" t="s">
        <v>64</v>
      </c>
      <c r="B15" s="56">
        <v>250</v>
      </c>
      <c r="C15" s="55">
        <v>282418</v>
      </c>
      <c r="D15" s="55">
        <v>201</v>
      </c>
      <c r="E15" s="55">
        <v>134082</v>
      </c>
      <c r="F15" s="55">
        <v>19</v>
      </c>
      <c r="G15" s="55">
        <v>24410</v>
      </c>
      <c r="K15" s="13" t="s">
        <v>121</v>
      </c>
      <c r="L15" s="93">
        <v>14</v>
      </c>
      <c r="M15" s="55">
        <v>80470</v>
      </c>
      <c r="N15" s="55">
        <v>121544</v>
      </c>
      <c r="O15" s="86">
        <v>49173</v>
      </c>
    </row>
    <row r="16" spans="1:15" ht="18.75" customHeight="1">
      <c r="A16" s="58" t="s">
        <v>63</v>
      </c>
      <c r="B16" s="56">
        <v>215</v>
      </c>
      <c r="C16" s="55">
        <v>224218</v>
      </c>
      <c r="D16" s="55">
        <v>98</v>
      </c>
      <c r="E16" s="55">
        <v>66603</v>
      </c>
      <c r="F16" s="55">
        <v>9</v>
      </c>
      <c r="G16" s="55">
        <v>8230</v>
      </c>
      <c r="K16" s="13" t="s">
        <v>120</v>
      </c>
      <c r="L16" s="93">
        <v>14</v>
      </c>
      <c r="M16" s="55">
        <v>63629</v>
      </c>
      <c r="N16" s="55">
        <v>74526</v>
      </c>
      <c r="O16" s="86">
        <v>46646</v>
      </c>
    </row>
    <row r="17" spans="1:15" ht="18.75" customHeight="1">
      <c r="A17" s="58" t="s">
        <v>62</v>
      </c>
      <c r="B17" s="56">
        <v>236</v>
      </c>
      <c r="C17" s="55">
        <v>213793</v>
      </c>
      <c r="D17" s="55">
        <v>198</v>
      </c>
      <c r="E17" s="55">
        <v>154854</v>
      </c>
      <c r="F17" s="55">
        <v>22</v>
      </c>
      <c r="G17" s="55">
        <v>51667</v>
      </c>
      <c r="K17" s="12"/>
      <c r="L17" s="59"/>
      <c r="M17" s="37"/>
      <c r="N17" s="37"/>
      <c r="O17" s="86"/>
    </row>
    <row r="18" spans="1:15" ht="18.75" customHeight="1">
      <c r="A18" s="37"/>
      <c r="B18" s="59"/>
      <c r="C18" s="37"/>
      <c r="D18" s="37"/>
      <c r="E18" s="37"/>
      <c r="F18" s="37"/>
      <c r="G18" s="37"/>
      <c r="K18" s="13" t="s">
        <v>119</v>
      </c>
      <c r="L18" s="93">
        <v>14</v>
      </c>
      <c r="M18" s="55">
        <v>49668</v>
      </c>
      <c r="N18" s="55">
        <v>57270</v>
      </c>
      <c r="O18" s="86">
        <v>47053</v>
      </c>
    </row>
    <row r="19" spans="1:15" ht="18.75" customHeight="1">
      <c r="A19" s="58" t="s">
        <v>61</v>
      </c>
      <c r="B19" s="56">
        <v>222</v>
      </c>
      <c r="C19" s="55">
        <v>216732</v>
      </c>
      <c r="D19" s="55">
        <v>164</v>
      </c>
      <c r="E19" s="55">
        <v>87082</v>
      </c>
      <c r="F19" s="55">
        <v>14</v>
      </c>
      <c r="G19" s="55">
        <v>22403</v>
      </c>
      <c r="K19" s="106" t="s">
        <v>118</v>
      </c>
      <c r="L19" s="93">
        <v>14</v>
      </c>
      <c r="M19" s="55">
        <v>68949</v>
      </c>
      <c r="N19" s="104">
        <v>61179</v>
      </c>
      <c r="O19" s="86">
        <v>70955</v>
      </c>
    </row>
    <row r="20" spans="1:15" ht="18.75" customHeight="1">
      <c r="A20" s="58" t="s">
        <v>60</v>
      </c>
      <c r="B20" s="56">
        <v>179</v>
      </c>
      <c r="C20" s="55">
        <v>178703</v>
      </c>
      <c r="D20" s="55">
        <v>135</v>
      </c>
      <c r="E20" s="55">
        <v>79441</v>
      </c>
      <c r="F20" s="55">
        <v>17</v>
      </c>
      <c r="G20" s="55">
        <v>29105</v>
      </c>
      <c r="K20" s="13" t="s">
        <v>117</v>
      </c>
      <c r="L20" s="93">
        <v>14</v>
      </c>
      <c r="M20" s="55">
        <v>66589</v>
      </c>
      <c r="N20" s="104">
        <v>52775</v>
      </c>
      <c r="O20" s="86">
        <v>42845</v>
      </c>
    </row>
    <row r="21" spans="1:15" ht="18.75" customHeight="1">
      <c r="A21" s="58" t="s">
        <v>59</v>
      </c>
      <c r="B21" s="56">
        <v>241</v>
      </c>
      <c r="C21" s="55">
        <v>262407</v>
      </c>
      <c r="D21" s="55">
        <v>249</v>
      </c>
      <c r="E21" s="55">
        <v>225190</v>
      </c>
      <c r="F21" s="55">
        <v>14</v>
      </c>
      <c r="G21" s="55">
        <v>32184</v>
      </c>
      <c r="K21" s="13" t="s">
        <v>116</v>
      </c>
      <c r="L21" s="93">
        <v>14</v>
      </c>
      <c r="M21" s="55">
        <v>44200</v>
      </c>
      <c r="N21" s="104">
        <v>54805</v>
      </c>
      <c r="O21" s="86">
        <v>83575</v>
      </c>
    </row>
    <row r="22" spans="1:15" ht="18.75" customHeight="1">
      <c r="A22" s="58" t="s">
        <v>58</v>
      </c>
      <c r="B22" s="56">
        <v>209</v>
      </c>
      <c r="C22" s="55">
        <v>207831</v>
      </c>
      <c r="D22" s="55">
        <v>184</v>
      </c>
      <c r="E22" s="55">
        <v>112424</v>
      </c>
      <c r="F22" s="55">
        <v>17</v>
      </c>
      <c r="G22" s="55">
        <v>23650</v>
      </c>
      <c r="K22" s="12"/>
      <c r="L22" s="59"/>
      <c r="M22" s="37"/>
      <c r="N22" s="105"/>
      <c r="O22" s="86"/>
    </row>
    <row r="23" spans="1:15" ht="18.75" customHeight="1">
      <c r="A23" s="37"/>
      <c r="B23" s="59"/>
      <c r="C23" s="37"/>
      <c r="D23" s="37"/>
      <c r="E23" s="37"/>
      <c r="F23" s="37"/>
      <c r="G23" s="37"/>
      <c r="K23" s="13" t="s">
        <v>115</v>
      </c>
      <c r="L23" s="93">
        <v>14</v>
      </c>
      <c r="M23" s="55">
        <v>36748</v>
      </c>
      <c r="N23" s="104">
        <v>44703</v>
      </c>
      <c r="O23" s="86">
        <v>65083</v>
      </c>
    </row>
    <row r="24" spans="1:15" ht="18.75" customHeight="1">
      <c r="A24" s="58" t="s">
        <v>57</v>
      </c>
      <c r="B24" s="56">
        <v>208</v>
      </c>
      <c r="C24" s="55">
        <v>184631</v>
      </c>
      <c r="D24" s="55">
        <v>107</v>
      </c>
      <c r="E24" s="55">
        <v>181176</v>
      </c>
      <c r="F24" s="55">
        <v>15</v>
      </c>
      <c r="G24" s="55">
        <v>109271</v>
      </c>
      <c r="K24" s="13" t="s">
        <v>114</v>
      </c>
      <c r="L24" s="93">
        <v>14</v>
      </c>
      <c r="M24" s="55">
        <v>33983</v>
      </c>
      <c r="N24" s="104">
        <v>42623</v>
      </c>
      <c r="O24" s="86">
        <v>75146</v>
      </c>
    </row>
    <row r="25" spans="1:15" ht="18.75" customHeight="1">
      <c r="A25" s="57" t="s">
        <v>56</v>
      </c>
      <c r="B25" s="56">
        <v>226</v>
      </c>
      <c r="C25" s="55">
        <v>254549</v>
      </c>
      <c r="D25" s="55">
        <v>60</v>
      </c>
      <c r="E25" s="55">
        <v>54754</v>
      </c>
      <c r="F25" s="55">
        <v>3</v>
      </c>
      <c r="G25" s="55">
        <v>6502</v>
      </c>
      <c r="K25" s="13" t="s">
        <v>113</v>
      </c>
      <c r="L25" s="93">
        <v>15</v>
      </c>
      <c r="M25" s="55">
        <v>42036</v>
      </c>
      <c r="N25" s="103">
        <v>41367</v>
      </c>
      <c r="O25" s="86">
        <v>50605</v>
      </c>
    </row>
    <row r="26" spans="1:15" ht="18.75" customHeight="1">
      <c r="A26" s="57" t="s">
        <v>55</v>
      </c>
      <c r="B26" s="56">
        <v>205</v>
      </c>
      <c r="C26" s="55">
        <v>205559</v>
      </c>
      <c r="D26" s="55">
        <v>168</v>
      </c>
      <c r="E26" s="55">
        <v>148302</v>
      </c>
      <c r="F26" s="55">
        <v>13</v>
      </c>
      <c r="G26" s="55">
        <v>19730</v>
      </c>
      <c r="K26" s="13" t="s">
        <v>112</v>
      </c>
      <c r="L26" s="93">
        <v>15</v>
      </c>
      <c r="M26" s="55">
        <v>49343</v>
      </c>
      <c r="N26" s="102">
        <v>37100</v>
      </c>
      <c r="O26" s="101">
        <v>66052</v>
      </c>
    </row>
    <row r="27" spans="1:15" ht="18.75" customHeight="1">
      <c r="A27" s="54" t="s">
        <v>54</v>
      </c>
      <c r="B27" s="53">
        <v>188</v>
      </c>
      <c r="C27" s="52">
        <v>199998</v>
      </c>
      <c r="D27" s="52">
        <v>161</v>
      </c>
      <c r="E27" s="52">
        <v>111978</v>
      </c>
      <c r="F27" s="52">
        <v>15</v>
      </c>
      <c r="G27" s="52">
        <v>37979</v>
      </c>
      <c r="K27" s="100" t="s">
        <v>111</v>
      </c>
      <c r="L27" s="15"/>
      <c r="M27" s="15"/>
      <c r="N27" s="2"/>
      <c r="O27" s="2"/>
    </row>
    <row r="28" spans="1:7" ht="18.75" customHeight="1">
      <c r="A28" s="51" t="s">
        <v>53</v>
      </c>
      <c r="B28" s="50"/>
      <c r="C28" s="50"/>
      <c r="D28" s="50"/>
      <c r="E28" s="50"/>
      <c r="F28" s="50"/>
      <c r="G28" s="50"/>
    </row>
    <row r="32" spans="1:5" ht="18.75" customHeight="1">
      <c r="A32" s="33" t="s">
        <v>110</v>
      </c>
      <c r="B32" s="33"/>
      <c r="C32" s="33"/>
      <c r="D32" s="33"/>
      <c r="E32" s="33"/>
    </row>
    <row r="33" spans="1:15" ht="18.75" customHeight="1">
      <c r="A33" s="88" t="s">
        <v>109</v>
      </c>
      <c r="B33" s="75"/>
      <c r="C33" s="75"/>
      <c r="D33" s="75"/>
      <c r="E33" s="75"/>
      <c r="K33" s="33" t="s">
        <v>160</v>
      </c>
      <c r="L33" s="33"/>
      <c r="M33" s="33"/>
      <c r="N33" s="33"/>
      <c r="O33" s="33"/>
    </row>
    <row r="34" spans="1:15" ht="18.75" customHeight="1" thickBot="1">
      <c r="A34" s="2"/>
      <c r="B34" s="49"/>
      <c r="C34" s="49"/>
      <c r="D34" s="49"/>
      <c r="E34" s="48" t="s">
        <v>108</v>
      </c>
      <c r="K34" s="108"/>
      <c r="L34" s="49"/>
      <c r="M34" s="49"/>
      <c r="N34" s="49"/>
      <c r="O34" s="48" t="s">
        <v>0</v>
      </c>
    </row>
    <row r="35" spans="1:15" ht="18.75" customHeight="1">
      <c r="A35" s="47" t="s">
        <v>107</v>
      </c>
      <c r="B35" s="77" t="s">
        <v>106</v>
      </c>
      <c r="C35" s="99"/>
      <c r="D35" s="76" t="s">
        <v>105</v>
      </c>
      <c r="E35" s="98"/>
      <c r="K35" s="47" t="s">
        <v>159</v>
      </c>
      <c r="L35" s="77" t="s">
        <v>158</v>
      </c>
      <c r="M35" s="78"/>
      <c r="N35" s="77" t="s">
        <v>157</v>
      </c>
      <c r="O35" s="76"/>
    </row>
    <row r="36" spans="1:15" ht="18.75" customHeight="1">
      <c r="A36" s="97"/>
      <c r="B36" s="70" t="s">
        <v>104</v>
      </c>
      <c r="C36" s="96" t="s">
        <v>102</v>
      </c>
      <c r="D36" s="70" t="s">
        <v>103</v>
      </c>
      <c r="E36" s="95" t="s">
        <v>102</v>
      </c>
      <c r="K36" s="43"/>
      <c r="L36" s="70" t="s">
        <v>155</v>
      </c>
      <c r="M36" s="70" t="s">
        <v>156</v>
      </c>
      <c r="N36" s="70" t="s">
        <v>155</v>
      </c>
      <c r="O36" s="95" t="s">
        <v>154</v>
      </c>
    </row>
    <row r="37" spans="1:15" ht="18.75" customHeight="1">
      <c r="A37" s="39" t="s">
        <v>101</v>
      </c>
      <c r="B37" s="94">
        <v>233</v>
      </c>
      <c r="C37" s="94">
        <v>5397</v>
      </c>
      <c r="D37" s="94">
        <v>222</v>
      </c>
      <c r="E37" s="94">
        <v>4982</v>
      </c>
      <c r="K37" s="39" t="s">
        <v>153</v>
      </c>
      <c r="L37" s="67">
        <v>769967</v>
      </c>
      <c r="M37" s="66">
        <v>694507</v>
      </c>
      <c r="N37" s="66">
        <v>1745190</v>
      </c>
      <c r="O37" s="66">
        <v>1795762</v>
      </c>
    </row>
    <row r="38" spans="1:15" ht="18.75" customHeight="1">
      <c r="A38" s="58" t="s">
        <v>100</v>
      </c>
      <c r="B38" s="56">
        <v>232</v>
      </c>
      <c r="C38" s="55">
        <v>4925</v>
      </c>
      <c r="D38" s="55">
        <v>235</v>
      </c>
      <c r="E38" s="55">
        <v>4470</v>
      </c>
      <c r="K38" s="13" t="s">
        <v>152</v>
      </c>
      <c r="L38" s="56">
        <v>813271</v>
      </c>
      <c r="M38" s="55">
        <v>746457</v>
      </c>
      <c r="N38" s="55">
        <v>1844770</v>
      </c>
      <c r="O38" s="55">
        <v>1946772</v>
      </c>
    </row>
    <row r="39" spans="1:15" ht="18.75" customHeight="1">
      <c r="A39" s="58" t="s">
        <v>99</v>
      </c>
      <c r="B39" s="56">
        <v>237</v>
      </c>
      <c r="C39" s="55">
        <v>4540</v>
      </c>
      <c r="D39" s="55">
        <v>258</v>
      </c>
      <c r="E39" s="55">
        <v>4591</v>
      </c>
      <c r="K39" s="13" t="s">
        <v>151</v>
      </c>
      <c r="L39" s="56">
        <v>809959</v>
      </c>
      <c r="M39" s="55">
        <v>708929</v>
      </c>
      <c r="N39" s="55">
        <v>1712969</v>
      </c>
      <c r="O39" s="55">
        <v>1699064</v>
      </c>
    </row>
    <row r="40" spans="1:15" ht="18.75" customHeight="1">
      <c r="A40" s="58" t="s">
        <v>20</v>
      </c>
      <c r="B40" s="93">
        <v>236</v>
      </c>
      <c r="C40" s="55">
        <v>4287</v>
      </c>
      <c r="D40" s="55">
        <v>271</v>
      </c>
      <c r="E40" s="55">
        <v>4031</v>
      </c>
      <c r="K40" s="13" t="s">
        <v>150</v>
      </c>
      <c r="L40" s="56">
        <v>733414</v>
      </c>
      <c r="M40" s="55">
        <v>714754</v>
      </c>
      <c r="N40" s="55">
        <v>1478312</v>
      </c>
      <c r="O40" s="55">
        <v>1728044</v>
      </c>
    </row>
    <row r="41" spans="1:15" ht="18.75" customHeight="1">
      <c r="A41" s="92" t="s">
        <v>21</v>
      </c>
      <c r="B41" s="91">
        <v>245</v>
      </c>
      <c r="C41" s="90">
        <v>3862</v>
      </c>
      <c r="D41" s="90">
        <v>292</v>
      </c>
      <c r="E41" s="90">
        <v>3565</v>
      </c>
      <c r="K41" s="17" t="s">
        <v>149</v>
      </c>
      <c r="L41" s="31">
        <f>SUM(L43:L56)</f>
        <v>812304</v>
      </c>
      <c r="M41" s="32">
        <f>SUM(M43:M56)</f>
        <v>771114</v>
      </c>
      <c r="N41" s="32">
        <f>SUM(N43:N56)</f>
        <v>1674711</v>
      </c>
      <c r="O41" s="32">
        <f>SUM(O43:O56)</f>
        <v>1589749</v>
      </c>
    </row>
    <row r="42" spans="1:15" ht="18.75" customHeight="1">
      <c r="A42" s="89" t="s">
        <v>98</v>
      </c>
      <c r="B42" s="16"/>
      <c r="C42" s="16"/>
      <c r="D42" s="16"/>
      <c r="E42" s="16"/>
      <c r="K42" s="11"/>
      <c r="L42" s="61"/>
      <c r="M42" s="60"/>
      <c r="N42" s="60"/>
      <c r="O42" s="60"/>
    </row>
    <row r="43" spans="1:15" ht="18.75" customHeight="1">
      <c r="A43" s="89" t="s">
        <v>97</v>
      </c>
      <c r="B43" s="89"/>
      <c r="C43" s="89"/>
      <c r="D43" s="89"/>
      <c r="E43" s="89"/>
      <c r="K43" s="12" t="s">
        <v>148</v>
      </c>
      <c r="L43" s="56">
        <v>145454</v>
      </c>
      <c r="M43" s="55">
        <v>24664</v>
      </c>
      <c r="N43" s="55">
        <v>391505</v>
      </c>
      <c r="O43" s="55">
        <v>59844</v>
      </c>
    </row>
    <row r="44" spans="11:15" ht="18.75" customHeight="1">
      <c r="K44" s="13" t="s">
        <v>147</v>
      </c>
      <c r="L44" s="56">
        <v>59635</v>
      </c>
      <c r="M44" s="55">
        <v>53827</v>
      </c>
      <c r="N44" s="55">
        <v>113114</v>
      </c>
      <c r="O44" s="55">
        <v>114387</v>
      </c>
    </row>
    <row r="45" spans="11:15" ht="18.75" customHeight="1">
      <c r="K45" s="13" t="s">
        <v>146</v>
      </c>
      <c r="L45" s="56">
        <v>60466</v>
      </c>
      <c r="M45" s="55">
        <v>106213</v>
      </c>
      <c r="N45" s="55">
        <v>110662</v>
      </c>
      <c r="O45" s="55">
        <v>193513</v>
      </c>
    </row>
    <row r="46" spans="11:15" ht="18.75" customHeight="1">
      <c r="K46" s="13" t="s">
        <v>145</v>
      </c>
      <c r="L46" s="56">
        <v>58734</v>
      </c>
      <c r="M46" s="55">
        <v>44676</v>
      </c>
      <c r="N46" s="55">
        <v>124347</v>
      </c>
      <c r="O46" s="55">
        <v>100581</v>
      </c>
    </row>
    <row r="47" spans="1:15" ht="18.75" customHeight="1">
      <c r="A47" s="33" t="s">
        <v>96</v>
      </c>
      <c r="B47" s="33"/>
      <c r="C47" s="33"/>
      <c r="D47" s="33"/>
      <c r="E47" s="33"/>
      <c r="F47" s="33"/>
      <c r="G47" s="33"/>
      <c r="H47" s="33"/>
      <c r="I47" s="19"/>
      <c r="K47" s="12"/>
      <c r="L47" s="59"/>
      <c r="M47" s="37"/>
      <c r="N47" s="37"/>
      <c r="O47" s="37"/>
    </row>
    <row r="48" spans="1:15" ht="18.75" customHeight="1">
      <c r="A48" s="88" t="s">
        <v>95</v>
      </c>
      <c r="B48" s="88"/>
      <c r="C48" s="88"/>
      <c r="D48" s="88"/>
      <c r="E48" s="88"/>
      <c r="F48" s="88"/>
      <c r="G48" s="88"/>
      <c r="H48" s="88"/>
      <c r="I48" s="37"/>
      <c r="K48" s="13" t="s">
        <v>144</v>
      </c>
      <c r="L48" s="56">
        <v>82460</v>
      </c>
      <c r="M48" s="55">
        <v>44582</v>
      </c>
      <c r="N48" s="55">
        <v>172689</v>
      </c>
      <c r="O48" s="55">
        <v>99877</v>
      </c>
    </row>
    <row r="49" spans="1:15" ht="18.75" customHeight="1" thickBot="1">
      <c r="A49" s="2"/>
      <c r="B49" s="49"/>
      <c r="C49" s="49"/>
      <c r="D49" s="49"/>
      <c r="E49" s="49"/>
      <c r="F49" s="49"/>
      <c r="G49" s="49"/>
      <c r="H49" s="48" t="s">
        <v>94</v>
      </c>
      <c r="I49" s="48"/>
      <c r="K49" s="106" t="s">
        <v>143</v>
      </c>
      <c r="L49" s="56">
        <v>52844</v>
      </c>
      <c r="M49" s="55">
        <v>66835</v>
      </c>
      <c r="N49" s="55">
        <v>96966</v>
      </c>
      <c r="O49" s="55">
        <v>143240</v>
      </c>
    </row>
    <row r="50" spans="1:15" ht="18.75" customHeight="1">
      <c r="A50" s="47" t="s">
        <v>93</v>
      </c>
      <c r="B50" s="77" t="s">
        <v>92</v>
      </c>
      <c r="C50" s="78"/>
      <c r="D50" s="77" t="s">
        <v>91</v>
      </c>
      <c r="E50" s="78"/>
      <c r="F50" s="77" t="s">
        <v>90</v>
      </c>
      <c r="G50" s="76"/>
      <c r="H50" s="76"/>
      <c r="I50" s="37"/>
      <c r="K50" s="13" t="s">
        <v>142</v>
      </c>
      <c r="L50" s="56">
        <v>58046</v>
      </c>
      <c r="M50" s="55">
        <v>56130</v>
      </c>
      <c r="N50" s="55">
        <v>106249</v>
      </c>
      <c r="O50" s="55">
        <v>113015</v>
      </c>
    </row>
    <row r="51" spans="1:15" ht="18.75" customHeight="1">
      <c r="A51" s="43"/>
      <c r="B51" s="70" t="s">
        <v>89</v>
      </c>
      <c r="C51" s="70" t="s">
        <v>86</v>
      </c>
      <c r="D51" s="70" t="s">
        <v>89</v>
      </c>
      <c r="E51" s="70" t="s">
        <v>86</v>
      </c>
      <c r="F51" s="70" t="s">
        <v>88</v>
      </c>
      <c r="G51" s="70" t="s">
        <v>87</v>
      </c>
      <c r="H51" s="69" t="s">
        <v>86</v>
      </c>
      <c r="I51" s="37"/>
      <c r="K51" s="13" t="s">
        <v>61</v>
      </c>
      <c r="L51" s="56">
        <v>76158</v>
      </c>
      <c r="M51" s="55">
        <v>49304</v>
      </c>
      <c r="N51" s="55">
        <v>139327</v>
      </c>
      <c r="O51" s="55">
        <v>106774</v>
      </c>
    </row>
    <row r="52" spans="1:15" ht="18.75" customHeight="1">
      <c r="A52" s="68" t="s">
        <v>85</v>
      </c>
      <c r="B52" s="67">
        <v>6724</v>
      </c>
      <c r="C52" s="66">
        <v>1072751</v>
      </c>
      <c r="D52" s="66">
        <v>9629</v>
      </c>
      <c r="E52" s="66">
        <v>917213</v>
      </c>
      <c r="F52" s="66">
        <v>926</v>
      </c>
      <c r="G52" s="66">
        <v>5214</v>
      </c>
      <c r="H52" s="66">
        <v>2070872</v>
      </c>
      <c r="I52" s="55"/>
      <c r="K52" s="12"/>
      <c r="L52" s="59"/>
      <c r="M52" s="37"/>
      <c r="N52" s="37"/>
      <c r="O52" s="37"/>
    </row>
    <row r="53" spans="1:15" ht="18.75" customHeight="1">
      <c r="A53" s="58" t="s">
        <v>84</v>
      </c>
      <c r="B53" s="87" t="s">
        <v>80</v>
      </c>
      <c r="C53" s="55">
        <v>1007983</v>
      </c>
      <c r="D53" s="86" t="s">
        <v>80</v>
      </c>
      <c r="E53" s="55">
        <v>895638</v>
      </c>
      <c r="F53" s="55">
        <v>953</v>
      </c>
      <c r="G53" s="55">
        <v>5403</v>
      </c>
      <c r="H53" s="85">
        <f>H52+C53-E53</f>
        <v>2183217</v>
      </c>
      <c r="I53" s="85"/>
      <c r="K53" s="13" t="s">
        <v>141</v>
      </c>
      <c r="L53" s="56">
        <v>54773</v>
      </c>
      <c r="M53" s="55">
        <v>86903</v>
      </c>
      <c r="N53" s="55">
        <v>103997</v>
      </c>
      <c r="O53" s="55">
        <v>159673</v>
      </c>
    </row>
    <row r="54" spans="1:15" ht="18.75" customHeight="1">
      <c r="A54" s="58" t="s">
        <v>83</v>
      </c>
      <c r="B54" s="87" t="s">
        <v>80</v>
      </c>
      <c r="C54" s="55">
        <v>1058355</v>
      </c>
      <c r="D54" s="86" t="s">
        <v>80</v>
      </c>
      <c r="E54" s="55">
        <v>924080</v>
      </c>
      <c r="F54" s="55">
        <v>997</v>
      </c>
      <c r="G54" s="55">
        <v>5533</v>
      </c>
      <c r="H54" s="85">
        <f>H53+C54-E54</f>
        <v>2317492</v>
      </c>
      <c r="I54" s="85"/>
      <c r="K54" s="13" t="s">
        <v>140</v>
      </c>
      <c r="L54" s="56">
        <v>60293</v>
      </c>
      <c r="M54" s="55">
        <v>66742</v>
      </c>
      <c r="N54" s="55">
        <v>121043</v>
      </c>
      <c r="O54" s="55">
        <v>128917</v>
      </c>
    </row>
    <row r="55" spans="1:15" ht="18.75" customHeight="1">
      <c r="A55" s="57" t="s">
        <v>82</v>
      </c>
      <c r="B55" s="87" t="s">
        <v>80</v>
      </c>
      <c r="C55" s="55">
        <v>1146226</v>
      </c>
      <c r="D55" s="86" t="s">
        <v>80</v>
      </c>
      <c r="E55" s="55">
        <v>1041643</v>
      </c>
      <c r="F55" s="55">
        <v>1028</v>
      </c>
      <c r="G55" s="55">
        <v>5629</v>
      </c>
      <c r="H55" s="85">
        <f>H54+C55-E55</f>
        <v>2422075</v>
      </c>
      <c r="I55" s="85"/>
      <c r="K55" s="13" t="s">
        <v>139</v>
      </c>
      <c r="L55" s="56">
        <v>56205</v>
      </c>
      <c r="M55" s="55">
        <v>68747</v>
      </c>
      <c r="N55" s="55">
        <v>113361</v>
      </c>
      <c r="O55" s="55">
        <v>121682</v>
      </c>
    </row>
    <row r="56" spans="1:15" ht="18.75" customHeight="1">
      <c r="A56" s="84" t="s">
        <v>81</v>
      </c>
      <c r="B56" s="83" t="s">
        <v>80</v>
      </c>
      <c r="C56" s="81">
        <v>1142718</v>
      </c>
      <c r="D56" s="82" t="s">
        <v>80</v>
      </c>
      <c r="E56" s="81">
        <v>1068713</v>
      </c>
      <c r="F56" s="81">
        <v>1049</v>
      </c>
      <c r="G56" s="81">
        <v>5668</v>
      </c>
      <c r="H56" s="81">
        <f>H55+C56-E56</f>
        <v>2496080</v>
      </c>
      <c r="I56" s="110"/>
      <c r="K56" s="13" t="s">
        <v>138</v>
      </c>
      <c r="L56" s="53">
        <v>47236</v>
      </c>
      <c r="M56" s="52">
        <v>102491</v>
      </c>
      <c r="N56" s="52">
        <v>81451</v>
      </c>
      <c r="O56" s="52">
        <v>248246</v>
      </c>
    </row>
    <row r="57" spans="1:15" ht="18.75" customHeight="1">
      <c r="A57" s="15" t="s">
        <v>79</v>
      </c>
      <c r="B57" s="15"/>
      <c r="C57" s="15"/>
      <c r="D57" s="15"/>
      <c r="E57" s="2"/>
      <c r="F57" s="2"/>
      <c r="G57" s="2"/>
      <c r="H57" s="2"/>
      <c r="I57" s="2"/>
      <c r="K57" s="15" t="s">
        <v>137</v>
      </c>
      <c r="L57" s="15"/>
      <c r="M57" s="15"/>
      <c r="N57" s="15"/>
      <c r="O57" s="15"/>
    </row>
    <row r="58" spans="1:9" ht="18.75" customHeight="1">
      <c r="A58" s="16" t="s">
        <v>78</v>
      </c>
      <c r="B58" s="16"/>
      <c r="C58" s="16"/>
      <c r="D58" s="16"/>
      <c r="E58" s="2"/>
      <c r="F58" s="2"/>
      <c r="G58" s="2"/>
      <c r="H58" s="2"/>
      <c r="I58" s="2"/>
    </row>
  </sheetData>
  <sheetProtection/>
  <mergeCells count="28">
    <mergeCell ref="K3:O3"/>
    <mergeCell ref="K5:K6"/>
    <mergeCell ref="L5:L6"/>
    <mergeCell ref="K35:K36"/>
    <mergeCell ref="N35:O35"/>
    <mergeCell ref="K33:O33"/>
    <mergeCell ref="L35:M35"/>
    <mergeCell ref="A32:E32"/>
    <mergeCell ref="A35:A36"/>
    <mergeCell ref="B35:C35"/>
    <mergeCell ref="D35:E35"/>
    <mergeCell ref="A33:E33"/>
    <mergeCell ref="M5:O5"/>
    <mergeCell ref="A48:H48"/>
    <mergeCell ref="A47:H47"/>
    <mergeCell ref="A50:A51"/>
    <mergeCell ref="F50:H50"/>
    <mergeCell ref="D50:E50"/>
    <mergeCell ref="B50:C50"/>
    <mergeCell ref="A5:A7"/>
    <mergeCell ref="A3:G3"/>
    <mergeCell ref="F6:G6"/>
    <mergeCell ref="C6:C7"/>
    <mergeCell ref="D5:G5"/>
    <mergeCell ref="B5:C5"/>
    <mergeCell ref="B6:B7"/>
    <mergeCell ref="D6:D7"/>
    <mergeCell ref="E6:E7"/>
  </mergeCells>
  <printOptions horizontalCentered="1" verticalCentered="1"/>
  <pageMargins left="0.5118110236220472" right="0.31496062992125984" top="0.15748031496062992" bottom="0.15748031496062992" header="0" footer="0"/>
  <pageSetup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">
      <selection activeCell="A3" sqref="A3:G3"/>
    </sheetView>
  </sheetViews>
  <sheetFormatPr defaultColWidth="8.796875" defaultRowHeight="17.25" customHeight="1"/>
  <cols>
    <col min="1" max="1" width="3.09765625" style="0" customWidth="1"/>
    <col min="2" max="2" width="25" style="0" customWidth="1"/>
    <col min="3" max="5" width="13.69921875" style="0" customWidth="1"/>
    <col min="6" max="6" width="13.09765625" style="0" customWidth="1"/>
    <col min="7" max="7" width="13.69921875" style="0" customWidth="1"/>
    <col min="8" max="8" width="13.09765625" style="0" customWidth="1"/>
    <col min="9" max="10" width="11.8984375" style="0" customWidth="1"/>
    <col min="11" max="12" width="3.09765625" style="0" customWidth="1"/>
    <col min="13" max="13" width="22.3984375" style="0" customWidth="1"/>
    <col min="14" max="15" width="13.69921875" style="0" customWidth="1"/>
    <col min="16" max="16" width="16.19921875" style="0" customWidth="1"/>
    <col min="17" max="17" width="13.69921875" style="0" customWidth="1"/>
    <col min="18" max="19" width="13.09765625" style="0" customWidth="1"/>
    <col min="20" max="16384" width="11.8984375" style="0" customWidth="1"/>
  </cols>
  <sheetData>
    <row r="1" spans="1:19" ht="17.25" customHeight="1">
      <c r="A1" s="80" t="s">
        <v>219</v>
      </c>
      <c r="S1" s="109" t="s">
        <v>287</v>
      </c>
    </row>
    <row r="3" spans="1:19" ht="17.25" customHeight="1">
      <c r="A3" s="33" t="s">
        <v>204</v>
      </c>
      <c r="B3" s="33"/>
      <c r="C3" s="33"/>
      <c r="D3" s="33"/>
      <c r="E3" s="33"/>
      <c r="F3" s="33"/>
      <c r="G3" s="33"/>
      <c r="K3" s="33" t="s">
        <v>218</v>
      </c>
      <c r="L3" s="33"/>
      <c r="M3" s="33"/>
      <c r="N3" s="33"/>
      <c r="O3" s="33"/>
      <c r="P3" s="33"/>
      <c r="Q3" s="33"/>
      <c r="R3" s="33"/>
      <c r="S3" s="33"/>
    </row>
    <row r="4" spans="1:19" ht="17.25" customHeight="1">
      <c r="A4" s="88" t="s">
        <v>203</v>
      </c>
      <c r="B4" s="88"/>
      <c r="C4" s="88"/>
      <c r="D4" s="88"/>
      <c r="E4" s="88"/>
      <c r="F4" s="88"/>
      <c r="G4" s="88"/>
      <c r="K4" s="135" t="s">
        <v>217</v>
      </c>
      <c r="L4" s="135"/>
      <c r="M4" s="135"/>
      <c r="N4" s="135"/>
      <c r="O4" s="135"/>
      <c r="P4" s="135"/>
      <c r="Q4" s="135"/>
      <c r="R4" s="135"/>
      <c r="S4" s="135"/>
    </row>
    <row r="5" spans="1:19" ht="17.25" customHeight="1" thickBot="1">
      <c r="A5" s="2"/>
      <c r="B5" s="49"/>
      <c r="C5" s="49"/>
      <c r="D5" s="49"/>
      <c r="E5" s="49"/>
      <c r="F5" s="49"/>
      <c r="G5" s="48" t="s">
        <v>202</v>
      </c>
      <c r="K5" s="50"/>
      <c r="N5" s="49"/>
      <c r="O5" s="49"/>
      <c r="P5" s="49"/>
      <c r="Q5" s="49"/>
      <c r="R5" s="49"/>
      <c r="S5" s="134" t="s">
        <v>216</v>
      </c>
    </row>
    <row r="6" spans="1:19" ht="17.25" customHeight="1">
      <c r="A6" s="79" t="s">
        <v>201</v>
      </c>
      <c r="B6" s="79"/>
      <c r="C6" s="46" t="s">
        <v>200</v>
      </c>
      <c r="D6" s="46" t="s">
        <v>199</v>
      </c>
      <c r="E6" s="46" t="s">
        <v>198</v>
      </c>
      <c r="F6" s="46" t="s">
        <v>197</v>
      </c>
      <c r="G6" s="161" t="s">
        <v>281</v>
      </c>
      <c r="K6" s="186" t="s">
        <v>284</v>
      </c>
      <c r="L6" s="167"/>
      <c r="M6" s="168"/>
      <c r="N6" s="171" t="s">
        <v>215</v>
      </c>
      <c r="O6" s="76"/>
      <c r="P6" s="78"/>
      <c r="Q6" s="77" t="s">
        <v>214</v>
      </c>
      <c r="R6" s="76"/>
      <c r="S6" s="76"/>
    </row>
    <row r="7" spans="1:19" ht="17.25" customHeight="1">
      <c r="A7" s="160"/>
      <c r="B7" s="160"/>
      <c r="C7" s="163"/>
      <c r="D7" s="163"/>
      <c r="E7" s="163"/>
      <c r="F7" s="163"/>
      <c r="G7" s="162"/>
      <c r="K7" s="169"/>
      <c r="L7" s="169"/>
      <c r="M7" s="170"/>
      <c r="N7" s="70" t="s">
        <v>213</v>
      </c>
      <c r="O7" s="70" t="s">
        <v>212</v>
      </c>
      <c r="P7" s="70" t="s">
        <v>211</v>
      </c>
      <c r="Q7" s="70" t="s">
        <v>213</v>
      </c>
      <c r="R7" s="70" t="s">
        <v>212</v>
      </c>
      <c r="S7" s="95" t="s">
        <v>211</v>
      </c>
    </row>
    <row r="8" spans="1:19" ht="17.25" customHeight="1">
      <c r="A8" s="131" t="s">
        <v>196</v>
      </c>
      <c r="B8" s="131"/>
      <c r="C8" s="130">
        <f>SUM(C9:C23)</f>
        <v>711273659</v>
      </c>
      <c r="D8" s="129">
        <f>SUM(D9:D23)</f>
        <v>712503650</v>
      </c>
      <c r="E8" s="129">
        <f>SUM(E9:E23)</f>
        <v>704771794</v>
      </c>
      <c r="F8" s="128">
        <f>100*E8/E$8</f>
        <v>100</v>
      </c>
      <c r="G8" s="127">
        <f>100*(E8-D8)/D8</f>
        <v>-1.0851672128276115</v>
      </c>
      <c r="K8" s="173" t="s">
        <v>210</v>
      </c>
      <c r="L8" s="173"/>
      <c r="M8" s="174"/>
      <c r="N8" s="67">
        <v>14647920</v>
      </c>
      <c r="O8" s="66">
        <v>14848646</v>
      </c>
      <c r="P8" s="66">
        <v>14775527</v>
      </c>
      <c r="Q8" s="66">
        <v>14962549</v>
      </c>
      <c r="R8" s="66">
        <v>15101550</v>
      </c>
      <c r="S8" s="66">
        <v>14837655</v>
      </c>
    </row>
    <row r="9" spans="1:19" ht="17.25" customHeight="1">
      <c r="A9" s="89"/>
      <c r="B9" s="120" t="s">
        <v>195</v>
      </c>
      <c r="C9" s="23">
        <v>142498620</v>
      </c>
      <c r="D9" s="24">
        <v>137266248</v>
      </c>
      <c r="E9" s="24">
        <v>141882067</v>
      </c>
      <c r="F9" s="119">
        <f>100*E9/E$8</f>
        <v>20.13163242455188</v>
      </c>
      <c r="G9" s="112">
        <f>100*(E9-D9)/D9</f>
        <v>3.362675870618974</v>
      </c>
      <c r="K9" s="118" t="s">
        <v>209</v>
      </c>
      <c r="L9" s="118"/>
      <c r="M9" s="165"/>
      <c r="N9" s="56">
        <v>3045176</v>
      </c>
      <c r="O9" s="55">
        <v>3059406</v>
      </c>
      <c r="P9" s="55">
        <v>3083497</v>
      </c>
      <c r="Q9" s="55">
        <v>2995294</v>
      </c>
      <c r="R9" s="55">
        <v>3029035</v>
      </c>
      <c r="S9" s="55">
        <v>3065171</v>
      </c>
    </row>
    <row r="10" spans="1:19" ht="17.25" customHeight="1">
      <c r="A10" s="16"/>
      <c r="B10" s="126" t="s">
        <v>194</v>
      </c>
      <c r="C10" s="125">
        <v>25048178</v>
      </c>
      <c r="D10" s="24">
        <v>23772919</v>
      </c>
      <c r="E10" s="24">
        <v>24521153</v>
      </c>
      <c r="F10" s="119">
        <f>100*E10/E$8</f>
        <v>3.4793039688532144</v>
      </c>
      <c r="G10" s="112">
        <f>100*(E10-D10)/D10</f>
        <v>3.1474216523431555</v>
      </c>
      <c r="K10" s="118" t="s">
        <v>208</v>
      </c>
      <c r="L10" s="118"/>
      <c r="M10" s="165"/>
      <c r="N10" s="56">
        <v>35564</v>
      </c>
      <c r="O10" s="55">
        <v>130197</v>
      </c>
      <c r="P10" s="55">
        <v>14405</v>
      </c>
      <c r="Q10" s="55">
        <v>27540</v>
      </c>
      <c r="R10" s="55">
        <v>63228</v>
      </c>
      <c r="S10" s="55">
        <v>2311</v>
      </c>
    </row>
    <row r="11" spans="1:19" ht="17.25" customHeight="1">
      <c r="A11" s="89"/>
      <c r="B11" s="120" t="s">
        <v>193</v>
      </c>
      <c r="C11" s="23">
        <v>1660889</v>
      </c>
      <c r="D11" s="24">
        <v>1687414</v>
      </c>
      <c r="E11" s="24">
        <v>1725914</v>
      </c>
      <c r="F11" s="119">
        <f>100*E11/E$8</f>
        <v>0.2448897664028819</v>
      </c>
      <c r="G11" s="112">
        <f>100*(E11-D11)/D11</f>
        <v>2.2815977584635423</v>
      </c>
      <c r="K11" s="118" t="s">
        <v>207</v>
      </c>
      <c r="L11" s="118"/>
      <c r="M11" s="165"/>
      <c r="N11" s="56">
        <v>1709131</v>
      </c>
      <c r="O11" s="55">
        <v>1793934</v>
      </c>
      <c r="P11" s="55">
        <v>1397736</v>
      </c>
      <c r="Q11" s="55">
        <v>1845364</v>
      </c>
      <c r="R11" s="55">
        <v>1653319</v>
      </c>
      <c r="S11" s="55">
        <v>1904823</v>
      </c>
    </row>
    <row r="12" spans="1:19" ht="17.25" customHeight="1">
      <c r="A12" s="89"/>
      <c r="B12" s="120" t="s">
        <v>192</v>
      </c>
      <c r="C12" s="121" t="s">
        <v>191</v>
      </c>
      <c r="D12" s="25">
        <v>1243365</v>
      </c>
      <c r="E12" s="24">
        <v>1076242</v>
      </c>
      <c r="F12" s="119">
        <f>100*E12/E$8</f>
        <v>0.15270787071254444</v>
      </c>
      <c r="G12" s="112">
        <f>100*(E12-D12)/D12</f>
        <v>-13.441185814302317</v>
      </c>
      <c r="K12" s="118" t="s">
        <v>206</v>
      </c>
      <c r="L12" s="118"/>
      <c r="M12" s="165"/>
      <c r="N12" s="56">
        <v>11506229</v>
      </c>
      <c r="O12" s="55">
        <v>14610554</v>
      </c>
      <c r="P12" s="55">
        <v>13067809</v>
      </c>
      <c r="Q12" s="55">
        <v>14645986</v>
      </c>
      <c r="R12" s="55">
        <v>18254351</v>
      </c>
      <c r="S12" s="55">
        <v>16387037</v>
      </c>
    </row>
    <row r="13" spans="1:19" ht="17.25" customHeight="1">
      <c r="A13" s="89"/>
      <c r="B13" s="120" t="s">
        <v>190</v>
      </c>
      <c r="C13" s="23">
        <v>146068471</v>
      </c>
      <c r="D13" s="24">
        <v>168294708</v>
      </c>
      <c r="E13" s="24">
        <v>178498501</v>
      </c>
      <c r="F13" s="119">
        <f>100*E13/E$8</f>
        <v>25.327134615719313</v>
      </c>
      <c r="G13" s="112">
        <f>100*(E13-D13)/D13</f>
        <v>6.063050419862281</v>
      </c>
      <c r="K13" s="150" t="s">
        <v>285</v>
      </c>
      <c r="L13" s="150"/>
      <c r="M13" s="172"/>
      <c r="N13" s="133">
        <f>SUM(N8:N12)</f>
        <v>30944020</v>
      </c>
      <c r="O13" s="90">
        <f>SUM(O8:O12)</f>
        <v>34442737</v>
      </c>
      <c r="P13" s="90">
        <f>SUM(P8:P12)</f>
        <v>32338974</v>
      </c>
      <c r="Q13" s="90">
        <f>SUM(Q8:Q12)</f>
        <v>34476733</v>
      </c>
      <c r="R13" s="90">
        <f>SUM(R8:R12)</f>
        <v>38101483</v>
      </c>
      <c r="S13" s="90">
        <f>SUM(S8:S12)</f>
        <v>36196997</v>
      </c>
    </row>
    <row r="14" spans="1:17" ht="17.25" customHeight="1">
      <c r="A14" s="89"/>
      <c r="B14" s="120" t="s">
        <v>189</v>
      </c>
      <c r="C14" s="23">
        <v>620549</v>
      </c>
      <c r="D14" s="24">
        <v>623263</v>
      </c>
      <c r="E14" s="24">
        <v>531914</v>
      </c>
      <c r="F14" s="119">
        <f>100*E14/E$8</f>
        <v>0.07547322474145439</v>
      </c>
      <c r="G14" s="112">
        <f>100*(E14-D14)/D14</f>
        <v>-14.656573549207959</v>
      </c>
      <c r="K14" s="2" t="s">
        <v>205</v>
      </c>
      <c r="L14" s="2"/>
      <c r="M14" s="2"/>
      <c r="N14" s="2"/>
      <c r="O14" s="2"/>
      <c r="P14" s="2"/>
      <c r="Q14" s="2"/>
    </row>
    <row r="15" spans="1:17" ht="17.25" customHeight="1">
      <c r="A15" s="89"/>
      <c r="B15" s="120" t="s">
        <v>188</v>
      </c>
      <c r="C15" s="23">
        <v>16007067</v>
      </c>
      <c r="D15" s="24">
        <v>14435877</v>
      </c>
      <c r="E15" s="24">
        <v>13865328</v>
      </c>
      <c r="F15" s="119">
        <f>100*E15/E$8</f>
        <v>1.9673500157130295</v>
      </c>
      <c r="G15" s="112">
        <f>100*(E15-D15)/D15</f>
        <v>-3.9522988454390404</v>
      </c>
      <c r="K15" s="2" t="s">
        <v>162</v>
      </c>
      <c r="L15" s="2"/>
      <c r="M15" s="2"/>
      <c r="N15" s="2"/>
      <c r="O15" s="2"/>
      <c r="P15" s="2"/>
      <c r="Q15" s="2"/>
    </row>
    <row r="16" spans="1:7" ht="17.25" customHeight="1">
      <c r="A16" s="89"/>
      <c r="B16" s="120" t="s">
        <v>187</v>
      </c>
      <c r="C16" s="23">
        <v>9769166</v>
      </c>
      <c r="D16" s="24">
        <v>10355700</v>
      </c>
      <c r="E16" s="24">
        <v>9725502</v>
      </c>
      <c r="F16" s="119">
        <f>100*E16/E$8</f>
        <v>1.3799505148754576</v>
      </c>
      <c r="G16" s="112">
        <f>100*(E16-D16)/D16</f>
        <v>-6.085518120455402</v>
      </c>
    </row>
    <row r="17" spans="1:7" ht="17.25" customHeight="1">
      <c r="A17" s="89"/>
      <c r="B17" s="120" t="s">
        <v>186</v>
      </c>
      <c r="C17" s="23">
        <v>132103218</v>
      </c>
      <c r="D17" s="24">
        <v>136466171</v>
      </c>
      <c r="E17" s="24">
        <v>124016893</v>
      </c>
      <c r="F17" s="119">
        <f>100*E17/E$8</f>
        <v>17.59674465632772</v>
      </c>
      <c r="G17" s="112">
        <f>100*(E17-D17)/D17</f>
        <v>-9.122611053548209</v>
      </c>
    </row>
    <row r="18" spans="1:19" ht="17.25" customHeight="1">
      <c r="A18" s="89"/>
      <c r="B18" s="120" t="s">
        <v>185</v>
      </c>
      <c r="C18" s="23">
        <v>3174120</v>
      </c>
      <c r="D18" s="24">
        <v>2281800</v>
      </c>
      <c r="E18" s="24">
        <v>1536127</v>
      </c>
      <c r="F18" s="119">
        <f>100*E18/E$8</f>
        <v>0.21796090778286736</v>
      </c>
      <c r="G18" s="112">
        <f>100*(E18-D18)/D18</f>
        <v>-32.67915680603033</v>
      </c>
      <c r="K18" s="145" t="s">
        <v>242</v>
      </c>
      <c r="L18" s="145"/>
      <c r="M18" s="145"/>
      <c r="N18" s="145"/>
      <c r="O18" s="145"/>
      <c r="P18" s="145"/>
      <c r="Q18" s="145"/>
      <c r="R18" s="145"/>
      <c r="S18" s="145"/>
    </row>
    <row r="19" spans="1:16" ht="17.25" customHeight="1" thickBot="1">
      <c r="A19" s="89"/>
      <c r="B19" s="120" t="s">
        <v>184</v>
      </c>
      <c r="C19" s="23">
        <v>30617</v>
      </c>
      <c r="D19" s="24">
        <v>48408</v>
      </c>
      <c r="E19" s="24">
        <v>169329</v>
      </c>
      <c r="F19" s="119">
        <f>100*E19/E$8</f>
        <v>0.024026075027628022</v>
      </c>
      <c r="G19" s="112">
        <f>100*(E19-D19)/D19</f>
        <v>249.7954883490332</v>
      </c>
      <c r="K19" s="2"/>
      <c r="L19" s="2"/>
      <c r="M19" s="2"/>
      <c r="N19" s="2"/>
      <c r="O19" s="2"/>
      <c r="P19" s="2"/>
    </row>
    <row r="20" spans="1:19" ht="17.25" customHeight="1">
      <c r="A20" s="89"/>
      <c r="B20" s="120" t="s">
        <v>183</v>
      </c>
      <c r="C20" s="23">
        <v>3666466</v>
      </c>
      <c r="D20" s="24">
        <v>3633430</v>
      </c>
      <c r="E20" s="24">
        <v>7043468</v>
      </c>
      <c r="F20" s="119">
        <f>100*E20/E$8</f>
        <v>0.9993969764346159</v>
      </c>
      <c r="G20" s="112">
        <f>100*(E20-D20)/D20</f>
        <v>93.85175990730522</v>
      </c>
      <c r="K20" s="187" t="s">
        <v>286</v>
      </c>
      <c r="L20" s="180"/>
      <c r="M20" s="181"/>
      <c r="N20" s="132" t="s">
        <v>241</v>
      </c>
      <c r="O20" s="144" t="s">
        <v>200</v>
      </c>
      <c r="P20" s="132" t="s">
        <v>199</v>
      </c>
      <c r="Q20" s="132" t="s">
        <v>198</v>
      </c>
      <c r="R20" s="183" t="s">
        <v>283</v>
      </c>
      <c r="S20" s="182"/>
    </row>
    <row r="21" spans="1:19" ht="17.25" customHeight="1">
      <c r="A21" s="89"/>
      <c r="B21" s="120" t="s">
        <v>182</v>
      </c>
      <c r="C21" s="23">
        <v>6783599</v>
      </c>
      <c r="D21" s="24">
        <v>8334720</v>
      </c>
      <c r="E21" s="24">
        <v>9131176</v>
      </c>
      <c r="F21" s="119">
        <f>100*E21/E$8</f>
        <v>1.295621657639721</v>
      </c>
      <c r="G21" s="112">
        <f>100*(E21-D21)/D21</f>
        <v>9.555881901251631</v>
      </c>
      <c r="K21" s="173" t="s">
        <v>240</v>
      </c>
      <c r="L21" s="173"/>
      <c r="M21" s="174"/>
      <c r="N21" s="143" t="s">
        <v>231</v>
      </c>
      <c r="O21" s="142">
        <v>60840902</v>
      </c>
      <c r="P21" s="141">
        <v>61353013</v>
      </c>
      <c r="Q21" s="141">
        <v>61875161</v>
      </c>
      <c r="R21" s="184">
        <f>100*(Q21-P21)/P21</f>
        <v>0.851055187786784</v>
      </c>
      <c r="S21" s="184"/>
    </row>
    <row r="22" spans="1:19" ht="17.25" customHeight="1">
      <c r="A22" s="89"/>
      <c r="B22" s="120" t="s">
        <v>181</v>
      </c>
      <c r="C22" s="23">
        <v>84097699</v>
      </c>
      <c r="D22" s="24">
        <v>84517627</v>
      </c>
      <c r="E22" s="24">
        <v>80651180</v>
      </c>
      <c r="F22" s="119">
        <f>100*E22/E$8</f>
        <v>11.443587936778298</v>
      </c>
      <c r="G22" s="112">
        <f>100*(E22-D22)/D22</f>
        <v>-4.574722619696836</v>
      </c>
      <c r="K22" s="118" t="s">
        <v>239</v>
      </c>
      <c r="L22" s="118"/>
      <c r="M22" s="165"/>
      <c r="N22" s="137" t="s">
        <v>231</v>
      </c>
      <c r="O22" s="87">
        <v>1928504</v>
      </c>
      <c r="P22" s="86">
        <v>1945889</v>
      </c>
      <c r="Q22" s="86">
        <v>1973623</v>
      </c>
      <c r="R22" s="177">
        <f>100*(Q22-P22)/P22</f>
        <v>1.4252611531284674</v>
      </c>
      <c r="S22" s="177"/>
    </row>
    <row r="23" spans="1:19" ht="17.25" customHeight="1">
      <c r="A23" s="89"/>
      <c r="B23" s="120" t="s">
        <v>180</v>
      </c>
      <c r="C23" s="23">
        <v>139745000</v>
      </c>
      <c r="D23" s="27">
        <v>119542000</v>
      </c>
      <c r="E23" s="27">
        <v>110397000</v>
      </c>
      <c r="F23" s="119">
        <f>100*E23/E$8</f>
        <v>15.664219388439374</v>
      </c>
      <c r="G23" s="112">
        <f>100*(E23-D23)/D23</f>
        <v>-7.650030951464757</v>
      </c>
      <c r="K23" s="118" t="s">
        <v>238</v>
      </c>
      <c r="L23" s="118"/>
      <c r="M23" s="165"/>
      <c r="N23" s="140" t="s">
        <v>237</v>
      </c>
      <c r="O23" s="87">
        <v>1952433</v>
      </c>
      <c r="P23" s="86">
        <v>1951321</v>
      </c>
      <c r="Q23" s="86">
        <v>1958316</v>
      </c>
      <c r="R23" s="177">
        <f>100*(Q23-P23)/P23</f>
        <v>0.3584751048136109</v>
      </c>
      <c r="S23" s="177"/>
    </row>
    <row r="24" spans="1:19" ht="17.25" customHeight="1">
      <c r="A24" s="89"/>
      <c r="B24" s="120"/>
      <c r="C24" s="115"/>
      <c r="D24" s="28"/>
      <c r="E24" s="28"/>
      <c r="F24" s="28"/>
      <c r="G24" s="112"/>
      <c r="K24" s="118" t="s">
        <v>236</v>
      </c>
      <c r="L24" s="118"/>
      <c r="M24" s="165"/>
      <c r="N24" s="137" t="s">
        <v>235</v>
      </c>
      <c r="O24" s="87">
        <v>6</v>
      </c>
      <c r="P24" s="86">
        <v>6</v>
      </c>
      <c r="Q24" s="86">
        <v>6</v>
      </c>
      <c r="R24" s="177" t="s">
        <v>229</v>
      </c>
      <c r="S24" s="177"/>
    </row>
    <row r="25" spans="1:19" ht="17.25" customHeight="1">
      <c r="A25" s="124" t="s">
        <v>179</v>
      </c>
      <c r="B25" s="164"/>
      <c r="C25" s="31">
        <f>SUM(C26:C37)</f>
        <v>702450456</v>
      </c>
      <c r="D25" s="32">
        <f>SUM(D26:D37)</f>
        <v>702918169</v>
      </c>
      <c r="E25" s="32">
        <f>SUM(E26:E37)</f>
        <v>694535345</v>
      </c>
      <c r="F25" s="123">
        <f>100*E25/E$25</f>
        <v>100</v>
      </c>
      <c r="G25" s="122">
        <f>100*(E25-D25)/D25</f>
        <v>-1.1925746651172422</v>
      </c>
      <c r="K25" s="118" t="s">
        <v>234</v>
      </c>
      <c r="L25" s="118"/>
      <c r="M25" s="165"/>
      <c r="N25" s="137" t="s">
        <v>233</v>
      </c>
      <c r="O25" s="139">
        <v>1</v>
      </c>
      <c r="P25" s="138">
        <v>1</v>
      </c>
      <c r="Q25" s="138">
        <v>1</v>
      </c>
      <c r="R25" s="177" t="s">
        <v>229</v>
      </c>
      <c r="S25" s="177"/>
    </row>
    <row r="26" spans="1:19" ht="17.25" customHeight="1">
      <c r="A26" s="16"/>
      <c r="B26" s="120" t="s">
        <v>178</v>
      </c>
      <c r="C26" s="23">
        <v>1297668</v>
      </c>
      <c r="D26" s="24">
        <v>1333507</v>
      </c>
      <c r="E26" s="24">
        <v>1319211</v>
      </c>
      <c r="F26" s="119">
        <f>100*E26/E$25</f>
        <v>0.18994152126267957</v>
      </c>
      <c r="G26" s="112">
        <f>100*(E26-D26)/D26</f>
        <v>-1.072060364137571</v>
      </c>
      <c r="K26" s="118" t="s">
        <v>232</v>
      </c>
      <c r="L26" s="118"/>
      <c r="M26" s="165"/>
      <c r="N26" s="137" t="s">
        <v>231</v>
      </c>
      <c r="O26" s="87">
        <v>7350223</v>
      </c>
      <c r="P26" s="86">
        <v>7248388</v>
      </c>
      <c r="Q26" s="86">
        <v>7211100</v>
      </c>
      <c r="R26" s="177">
        <f>100*(Q26-P26)/P26</f>
        <v>-0.51443162258974</v>
      </c>
      <c r="S26" s="177"/>
    </row>
    <row r="27" spans="1:19" ht="17.25" customHeight="1">
      <c r="A27" s="89"/>
      <c r="B27" s="120" t="s">
        <v>177</v>
      </c>
      <c r="C27" s="121">
        <v>54866189</v>
      </c>
      <c r="D27" s="24">
        <v>59829881</v>
      </c>
      <c r="E27" s="24">
        <v>66216405</v>
      </c>
      <c r="F27" s="119">
        <f>100*E27/E$25</f>
        <v>9.533914361118656</v>
      </c>
      <c r="G27" s="112">
        <f>100*(E27-D27)/D27</f>
        <v>10.674472175533827</v>
      </c>
      <c r="K27" s="88" t="s">
        <v>230</v>
      </c>
      <c r="L27" s="88"/>
      <c r="M27" s="158"/>
      <c r="N27" s="137" t="s">
        <v>227</v>
      </c>
      <c r="O27" s="87">
        <v>2</v>
      </c>
      <c r="P27" s="86">
        <v>2</v>
      </c>
      <c r="Q27" s="86">
        <v>2</v>
      </c>
      <c r="R27" s="177" t="s">
        <v>229</v>
      </c>
      <c r="S27" s="177"/>
    </row>
    <row r="28" spans="1:19" ht="17.25" customHeight="1">
      <c r="A28" s="89"/>
      <c r="B28" s="120" t="s">
        <v>176</v>
      </c>
      <c r="C28" s="121">
        <v>30314042</v>
      </c>
      <c r="D28" s="24">
        <v>39118945</v>
      </c>
      <c r="E28" s="24">
        <v>49346847</v>
      </c>
      <c r="F28" s="119">
        <f>100*E28/E$25</f>
        <v>7.1050159441489615</v>
      </c>
      <c r="G28" s="112">
        <f>100*(E28-D28)/D28</f>
        <v>26.14564886655302</v>
      </c>
      <c r="K28" s="118" t="s">
        <v>228</v>
      </c>
      <c r="L28" s="118"/>
      <c r="M28" s="165"/>
      <c r="N28" s="137" t="s">
        <v>227</v>
      </c>
      <c r="O28" s="87">
        <v>38</v>
      </c>
      <c r="P28" s="86">
        <v>41</v>
      </c>
      <c r="Q28" s="86">
        <v>32</v>
      </c>
      <c r="R28" s="177">
        <f>100*(Q28-P28)/P28</f>
        <v>-21.951219512195124</v>
      </c>
      <c r="S28" s="177"/>
    </row>
    <row r="29" spans="1:19" ht="17.25" customHeight="1">
      <c r="A29" s="89"/>
      <c r="B29" s="120" t="s">
        <v>175</v>
      </c>
      <c r="C29" s="121">
        <v>51444802</v>
      </c>
      <c r="D29" s="24">
        <v>57083882</v>
      </c>
      <c r="E29" s="24">
        <v>51668420</v>
      </c>
      <c r="F29" s="119">
        <f>100*E29/E$25</f>
        <v>7.439278702223571</v>
      </c>
      <c r="G29" s="112">
        <f>100*(E29-D29)/D29</f>
        <v>-9.486849545376048</v>
      </c>
      <c r="K29" s="118" t="s">
        <v>226</v>
      </c>
      <c r="L29" s="118"/>
      <c r="M29" s="165"/>
      <c r="N29" s="137" t="s">
        <v>220</v>
      </c>
      <c r="O29" s="87">
        <v>1238706</v>
      </c>
      <c r="P29" s="86">
        <v>1263206</v>
      </c>
      <c r="Q29" s="86">
        <v>1648206</v>
      </c>
      <c r="R29" s="177">
        <f>100*(Q29-P29)/P29</f>
        <v>30.478005962606257</v>
      </c>
      <c r="S29" s="177"/>
    </row>
    <row r="30" spans="1:19" ht="17.25" customHeight="1">
      <c r="A30" s="89"/>
      <c r="B30" s="120" t="s">
        <v>174</v>
      </c>
      <c r="C30" s="121">
        <v>6627624</v>
      </c>
      <c r="D30" s="24">
        <v>6731158</v>
      </c>
      <c r="E30" s="24">
        <v>6673685</v>
      </c>
      <c r="F30" s="119">
        <f>100*E30/E$25</f>
        <v>0.9608848632462327</v>
      </c>
      <c r="G30" s="112">
        <f>100*(E30-D30)/D30</f>
        <v>-0.8538352539043059</v>
      </c>
      <c r="K30" s="118" t="s">
        <v>225</v>
      </c>
      <c r="L30" s="118"/>
      <c r="M30" s="165"/>
      <c r="N30" s="137" t="s">
        <v>220</v>
      </c>
      <c r="O30" s="87">
        <v>25422987</v>
      </c>
      <c r="P30" s="86">
        <v>27062022</v>
      </c>
      <c r="Q30" s="86">
        <v>27520222</v>
      </c>
      <c r="R30" s="177">
        <f>100*(Q30-P30)/P30</f>
        <v>1.6931476886686443</v>
      </c>
      <c r="S30" s="177"/>
    </row>
    <row r="31" spans="1:19" ht="17.25" customHeight="1">
      <c r="A31" s="89"/>
      <c r="B31" s="120" t="s">
        <v>173</v>
      </c>
      <c r="C31" s="121">
        <v>63169679</v>
      </c>
      <c r="D31" s="24">
        <v>66378952</v>
      </c>
      <c r="E31" s="24">
        <v>65227028</v>
      </c>
      <c r="F31" s="119">
        <f>100*E31/E$25</f>
        <v>9.391462719582687</v>
      </c>
      <c r="G31" s="112">
        <f>100*(E31-D31)/D31</f>
        <v>-1.735375394296674</v>
      </c>
      <c r="K31" s="118" t="s">
        <v>224</v>
      </c>
      <c r="L31" s="118"/>
      <c r="M31" s="165"/>
      <c r="N31" s="137" t="s">
        <v>223</v>
      </c>
      <c r="O31" s="87">
        <v>7631</v>
      </c>
      <c r="P31" s="86">
        <v>7873</v>
      </c>
      <c r="Q31" s="86">
        <v>8031</v>
      </c>
      <c r="R31" s="177">
        <f>100*(Q31-P31)/P31</f>
        <v>2.006858884796139</v>
      </c>
      <c r="S31" s="177"/>
    </row>
    <row r="32" spans="1:19" ht="17.25" customHeight="1">
      <c r="A32" s="89"/>
      <c r="B32" s="120" t="s">
        <v>172</v>
      </c>
      <c r="C32" s="23">
        <v>95721352</v>
      </c>
      <c r="D32" s="24">
        <v>84862203</v>
      </c>
      <c r="E32" s="24">
        <v>78955440</v>
      </c>
      <c r="F32" s="119">
        <f>100*E32/E$25</f>
        <v>11.368095312701472</v>
      </c>
      <c r="G32" s="112">
        <f>100*(E32-D32)/D32</f>
        <v>-6.960416759390514</v>
      </c>
      <c r="K32" s="118" t="s">
        <v>222</v>
      </c>
      <c r="L32" s="118"/>
      <c r="M32" s="165"/>
      <c r="N32" s="137" t="s">
        <v>220</v>
      </c>
      <c r="O32" s="87">
        <v>52432682</v>
      </c>
      <c r="P32" s="86">
        <v>54120038</v>
      </c>
      <c r="Q32" s="86">
        <v>53638063</v>
      </c>
      <c r="R32" s="177">
        <f>100*(Q32-P32)/P32</f>
        <v>-0.8905666326398367</v>
      </c>
      <c r="S32" s="177"/>
    </row>
    <row r="33" spans="1:19" ht="17.25" customHeight="1">
      <c r="A33" s="89"/>
      <c r="B33" s="120" t="s">
        <v>171</v>
      </c>
      <c r="C33" s="23">
        <v>168516344</v>
      </c>
      <c r="D33" s="24">
        <v>150341092</v>
      </c>
      <c r="E33" s="24">
        <v>142484891</v>
      </c>
      <c r="F33" s="119">
        <f>100*E33/E$25</f>
        <v>20.515138937961467</v>
      </c>
      <c r="G33" s="112">
        <f>100*(E33-D33)/D33</f>
        <v>-5.225584632576701</v>
      </c>
      <c r="K33" s="114" t="s">
        <v>221</v>
      </c>
      <c r="L33" s="114"/>
      <c r="M33" s="166"/>
      <c r="N33" s="107" t="s">
        <v>220</v>
      </c>
      <c r="O33" s="136">
        <v>161833743</v>
      </c>
      <c r="P33" s="101">
        <v>162013796</v>
      </c>
      <c r="Q33" s="101">
        <v>160658062</v>
      </c>
      <c r="R33" s="185">
        <f>100*(Q33-P33)/P33</f>
        <v>-0.8368015770706342</v>
      </c>
      <c r="S33" s="185"/>
    </row>
    <row r="34" spans="1:16" ht="17.25" customHeight="1">
      <c r="A34" s="89"/>
      <c r="B34" s="120" t="s">
        <v>170</v>
      </c>
      <c r="C34" s="23">
        <v>29260989</v>
      </c>
      <c r="D34" s="24">
        <v>28453589</v>
      </c>
      <c r="E34" s="24">
        <v>28086304</v>
      </c>
      <c r="F34" s="119">
        <f>100*E34/E$25</f>
        <v>4.043898442634334</v>
      </c>
      <c r="G34" s="112">
        <f>100*(E34-D34)/D34</f>
        <v>-1.2908213441896557</v>
      </c>
      <c r="K34" s="2" t="s">
        <v>162</v>
      </c>
      <c r="L34" s="2"/>
      <c r="M34" s="2"/>
      <c r="N34" s="2"/>
      <c r="O34" s="2"/>
      <c r="P34" s="2"/>
    </row>
    <row r="35" spans="1:7" ht="17.25" customHeight="1">
      <c r="A35" s="89"/>
      <c r="B35" s="120" t="s">
        <v>169</v>
      </c>
      <c r="C35" s="23">
        <v>121951790</v>
      </c>
      <c r="D35" s="24">
        <v>119555066</v>
      </c>
      <c r="E35" s="24">
        <v>121878094</v>
      </c>
      <c r="F35" s="119">
        <f>100*E35/E$25</f>
        <v>17.548148539510255</v>
      </c>
      <c r="G35" s="112">
        <f>100*(E35-D35)/D35</f>
        <v>1.9430611162892921</v>
      </c>
    </row>
    <row r="36" spans="1:7" ht="17.25" customHeight="1">
      <c r="A36" s="89"/>
      <c r="B36" s="120" t="s">
        <v>168</v>
      </c>
      <c r="C36" s="23">
        <v>7421520</v>
      </c>
      <c r="D36" s="24">
        <v>10988180</v>
      </c>
      <c r="E36" s="24">
        <v>3576695</v>
      </c>
      <c r="F36" s="119">
        <f>100*E36/E$25</f>
        <v>0.514976671201665</v>
      </c>
      <c r="G36" s="112">
        <f>100*(E36-D36)/D36</f>
        <v>-67.4496140398137</v>
      </c>
    </row>
    <row r="37" spans="1:19" ht="17.25" customHeight="1">
      <c r="A37" s="89"/>
      <c r="B37" s="120" t="s">
        <v>167</v>
      </c>
      <c r="C37" s="23">
        <v>71858457</v>
      </c>
      <c r="D37" s="24">
        <v>78241714</v>
      </c>
      <c r="E37" s="24">
        <v>79102325</v>
      </c>
      <c r="F37" s="119">
        <f>100*E37/E$25</f>
        <v>11.389243984408022</v>
      </c>
      <c r="G37" s="112">
        <f>100*(E37-D37)/D37</f>
        <v>1.099938838251933</v>
      </c>
      <c r="K37" s="157" t="s">
        <v>268</v>
      </c>
      <c r="L37" s="157"/>
      <c r="M37" s="157"/>
      <c r="N37" s="157"/>
      <c r="O37" s="157"/>
      <c r="P37" s="157"/>
      <c r="Q37" s="157"/>
      <c r="R37" s="157"/>
      <c r="S37" s="157"/>
    </row>
    <row r="38" spans="1:19" ht="17.25" customHeight="1" thickBot="1">
      <c r="A38" s="89"/>
      <c r="B38" s="89"/>
      <c r="C38" s="115"/>
      <c r="D38" s="28"/>
      <c r="E38" s="28"/>
      <c r="F38" s="28"/>
      <c r="G38" s="112"/>
      <c r="K38" s="2"/>
      <c r="L38" s="156"/>
      <c r="M38" s="156"/>
      <c r="N38" s="156"/>
      <c r="O38" s="156"/>
      <c r="P38" s="156"/>
      <c r="Q38" s="156"/>
      <c r="S38" s="155" t="s">
        <v>202</v>
      </c>
    </row>
    <row r="39" spans="1:19" ht="17.25" customHeight="1">
      <c r="A39" s="118" t="s">
        <v>166</v>
      </c>
      <c r="B39" s="165"/>
      <c r="C39" s="23">
        <f>C8-C25</f>
        <v>8823203</v>
      </c>
      <c r="D39" s="24">
        <f>D8-D25</f>
        <v>9585481</v>
      </c>
      <c r="E39" s="24">
        <f>E8-E25</f>
        <v>10236449</v>
      </c>
      <c r="F39" s="117" t="s">
        <v>163</v>
      </c>
      <c r="G39" s="112">
        <f>100*(E39-D39)/D39</f>
        <v>6.791187630542484</v>
      </c>
      <c r="K39" s="76" t="s">
        <v>267</v>
      </c>
      <c r="L39" s="76"/>
      <c r="M39" s="76"/>
      <c r="N39" s="144" t="s">
        <v>213</v>
      </c>
      <c r="O39" s="132" t="s">
        <v>212</v>
      </c>
      <c r="P39" s="132" t="s">
        <v>211</v>
      </c>
      <c r="Q39" s="144" t="s">
        <v>266</v>
      </c>
      <c r="R39" s="176" t="s">
        <v>282</v>
      </c>
      <c r="S39" s="175"/>
    </row>
    <row r="40" spans="1:18" ht="17.25" customHeight="1">
      <c r="A40" s="116"/>
      <c r="B40" s="116"/>
      <c r="C40" s="115"/>
      <c r="D40" s="28"/>
      <c r="E40" s="28"/>
      <c r="F40" s="28"/>
      <c r="G40" s="112"/>
      <c r="K40" s="154" t="s">
        <v>265</v>
      </c>
      <c r="L40" s="154"/>
      <c r="M40" s="154"/>
      <c r="N40" s="153"/>
      <c r="O40" s="68"/>
      <c r="P40" s="68"/>
      <c r="Q40" s="68"/>
      <c r="R40" s="37"/>
    </row>
    <row r="41" spans="1:19" ht="17.25" customHeight="1">
      <c r="A41" s="118" t="s">
        <v>165</v>
      </c>
      <c r="B41" s="165"/>
      <c r="C41" s="23">
        <v>7846238</v>
      </c>
      <c r="D41" s="24">
        <v>8676873</v>
      </c>
      <c r="E41" s="24">
        <v>9301538</v>
      </c>
      <c r="F41" s="117" t="s">
        <v>163</v>
      </c>
      <c r="G41" s="112">
        <f>100*(E41-D41)/D41</f>
        <v>7.199194917339461</v>
      </c>
      <c r="K41" s="16"/>
      <c r="L41" s="118" t="s">
        <v>264</v>
      </c>
      <c r="M41" s="118"/>
      <c r="N41" s="23">
        <f>SUM(N42:N46)</f>
        <v>732909913</v>
      </c>
      <c r="O41" s="24">
        <f>SUM(O42:O46)</f>
        <v>799579728</v>
      </c>
      <c r="P41" s="24">
        <f>SUM(P42:P46)</f>
        <v>856200652</v>
      </c>
      <c r="Q41" s="119">
        <f>100*P41/P$66</f>
        <v>85.32952567407803</v>
      </c>
      <c r="R41" s="177">
        <f>100*(P41-O41)/O41</f>
        <v>7.081335608848753</v>
      </c>
      <c r="S41" s="177"/>
    </row>
    <row r="42" spans="1:19" ht="17.25" customHeight="1">
      <c r="A42" s="116"/>
      <c r="B42" s="116"/>
      <c r="C42" s="115"/>
      <c r="D42" s="28"/>
      <c r="E42" s="28"/>
      <c r="F42" s="28"/>
      <c r="G42" s="112"/>
      <c r="K42" s="89"/>
      <c r="L42" s="120"/>
      <c r="M42" s="120" t="s">
        <v>260</v>
      </c>
      <c r="N42" s="23">
        <v>478011842</v>
      </c>
      <c r="O42" s="24">
        <v>515687511</v>
      </c>
      <c r="P42" s="24">
        <v>543060086</v>
      </c>
      <c r="Q42" s="119">
        <f>100*P42/P$66</f>
        <v>54.12172887588974</v>
      </c>
      <c r="R42" s="177">
        <f>100*(P42-O42)/O42</f>
        <v>5.307977101659923</v>
      </c>
      <c r="S42" s="177"/>
    </row>
    <row r="43" spans="1:19" ht="17.25" customHeight="1">
      <c r="A43" s="114" t="s">
        <v>164</v>
      </c>
      <c r="B43" s="166"/>
      <c r="C43" s="38">
        <f>C39-C41</f>
        <v>976965</v>
      </c>
      <c r="D43" s="29">
        <f>D39-D41</f>
        <v>908608</v>
      </c>
      <c r="E43" s="29">
        <f>E39-E41</f>
        <v>934911</v>
      </c>
      <c r="F43" s="113" t="s">
        <v>163</v>
      </c>
      <c r="G43" s="112">
        <f>100*(E43-D43)/D43</f>
        <v>2.8948677537507925</v>
      </c>
      <c r="K43" s="89"/>
      <c r="L43" s="120"/>
      <c r="M43" s="120" t="s">
        <v>259</v>
      </c>
      <c r="N43" s="23">
        <v>125972200</v>
      </c>
      <c r="O43" s="24">
        <v>135425800</v>
      </c>
      <c r="P43" s="24">
        <v>142921527</v>
      </c>
      <c r="Q43" s="119">
        <f>100*P43/P$66</f>
        <v>14.243654310514279</v>
      </c>
      <c r="R43" s="177">
        <f>100*(P43-O43)/O43</f>
        <v>5.534932782379724</v>
      </c>
      <c r="S43" s="177"/>
    </row>
    <row r="44" spans="1:19" ht="17.25" customHeight="1">
      <c r="A44" s="50" t="s">
        <v>162</v>
      </c>
      <c r="B44" s="111"/>
      <c r="C44" s="111"/>
      <c r="D44" s="111"/>
      <c r="E44" s="111"/>
      <c r="F44" s="111"/>
      <c r="G44" s="111"/>
      <c r="K44" s="89"/>
      <c r="L44" s="120"/>
      <c r="M44" s="120" t="s">
        <v>263</v>
      </c>
      <c r="N44" s="23">
        <v>42135373</v>
      </c>
      <c r="O44" s="24">
        <v>42571032</v>
      </c>
      <c r="P44" s="24">
        <v>43804335</v>
      </c>
      <c r="Q44" s="119">
        <f>100*P44/P$66</f>
        <v>4.365569121312015</v>
      </c>
      <c r="R44" s="177">
        <f>100*(P44-O44)/O44</f>
        <v>2.897047457059533</v>
      </c>
      <c r="S44" s="177"/>
    </row>
    <row r="45" spans="11:19" ht="17.25" customHeight="1">
      <c r="K45" s="89"/>
      <c r="L45" s="120"/>
      <c r="M45" s="120" t="s">
        <v>262</v>
      </c>
      <c r="N45" s="23">
        <v>11945081</v>
      </c>
      <c r="O45" s="24">
        <v>12268782</v>
      </c>
      <c r="P45" s="24">
        <v>12311428</v>
      </c>
      <c r="Q45" s="119">
        <f>100*P45/P$66</f>
        <v>1.226965091835229</v>
      </c>
      <c r="R45" s="177">
        <f>100*(P45-O45)/O45</f>
        <v>0.3475976669892741</v>
      </c>
      <c r="S45" s="177"/>
    </row>
    <row r="46" spans="11:19" ht="17.25" customHeight="1">
      <c r="K46" s="89"/>
      <c r="L46" s="120"/>
      <c r="M46" s="120" t="s">
        <v>258</v>
      </c>
      <c r="N46" s="23">
        <v>74845417</v>
      </c>
      <c r="O46" s="24">
        <v>93626603</v>
      </c>
      <c r="P46" s="24">
        <v>114103276</v>
      </c>
      <c r="Q46" s="119">
        <f>100*P46/P$66</f>
        <v>11.371608274526764</v>
      </c>
      <c r="R46" s="177">
        <f>100*(P46-O46)/O46</f>
        <v>21.870571337507567</v>
      </c>
      <c r="S46" s="177"/>
    </row>
    <row r="47" spans="11:19" ht="17.25" customHeight="1">
      <c r="K47" s="89"/>
      <c r="L47" s="118" t="s">
        <v>261</v>
      </c>
      <c r="M47" s="118"/>
      <c r="N47" s="23">
        <f>SUM(N48:N50)</f>
        <v>11615638</v>
      </c>
      <c r="O47" s="24">
        <f>SUM(O48:O50)</f>
        <v>11880835</v>
      </c>
      <c r="P47" s="24">
        <f>SUM(P48:P50)</f>
        <v>11012182</v>
      </c>
      <c r="Q47" s="119">
        <f>100*P47/P$66</f>
        <v>1.0974813725049812</v>
      </c>
      <c r="R47" s="177">
        <f>100*(P47-O47)/O47</f>
        <v>-7.311380050307912</v>
      </c>
      <c r="S47" s="177"/>
    </row>
    <row r="48" spans="11:19" ht="17.25" customHeight="1">
      <c r="K48" s="89"/>
      <c r="L48" s="120"/>
      <c r="M48" s="120" t="s">
        <v>260</v>
      </c>
      <c r="N48" s="23">
        <v>10489508</v>
      </c>
      <c r="O48" s="24">
        <v>10827293</v>
      </c>
      <c r="P48" s="24">
        <v>10095569</v>
      </c>
      <c r="Q48" s="119">
        <f>100*P48/P$66</f>
        <v>1.0061311121028278</v>
      </c>
      <c r="R48" s="177">
        <f>100*(P48-O48)/O48</f>
        <v>-6.758143517497864</v>
      </c>
      <c r="S48" s="177"/>
    </row>
    <row r="49" spans="11:19" ht="17.25" customHeight="1">
      <c r="K49" s="89"/>
      <c r="L49" s="120"/>
      <c r="M49" s="120" t="s">
        <v>259</v>
      </c>
      <c r="N49" s="23">
        <v>1020661</v>
      </c>
      <c r="O49" s="24">
        <v>964597</v>
      </c>
      <c r="P49" s="24">
        <v>852982</v>
      </c>
      <c r="Q49" s="119">
        <f>100*P49/P$66</f>
        <v>0.08500875267790198</v>
      </c>
      <c r="R49" s="177">
        <f>100*(P49-O49)/O49</f>
        <v>-11.571153549098742</v>
      </c>
      <c r="S49" s="177"/>
    </row>
    <row r="50" spans="1:19" ht="17.25" customHeight="1">
      <c r="A50" s="33" t="s">
        <v>218</v>
      </c>
      <c r="B50" s="33"/>
      <c r="C50" s="33"/>
      <c r="D50" s="33"/>
      <c r="E50" s="33"/>
      <c r="F50" s="33"/>
      <c r="G50" s="33"/>
      <c r="K50" s="89"/>
      <c r="L50" s="120"/>
      <c r="M50" s="120" t="s">
        <v>258</v>
      </c>
      <c r="N50" s="23">
        <v>105469</v>
      </c>
      <c r="O50" s="24">
        <v>88945</v>
      </c>
      <c r="P50" s="24">
        <v>63631</v>
      </c>
      <c r="Q50" s="119">
        <f>100*P50/P$66</f>
        <v>0.006341507724251603</v>
      </c>
      <c r="R50" s="177">
        <f>100*(P50-O50)/O50</f>
        <v>-28.460284445443815</v>
      </c>
      <c r="S50" s="177"/>
    </row>
    <row r="51" spans="1:19" ht="17.25" customHeight="1">
      <c r="A51" s="88" t="s">
        <v>280</v>
      </c>
      <c r="B51" s="88"/>
      <c r="C51" s="88"/>
      <c r="D51" s="88"/>
      <c r="E51" s="88"/>
      <c r="F51" s="88"/>
      <c r="G51" s="88"/>
      <c r="K51" s="89"/>
      <c r="L51" s="118" t="s">
        <v>257</v>
      </c>
      <c r="M51" s="118"/>
      <c r="N51" s="23">
        <v>27317108</v>
      </c>
      <c r="O51" s="24">
        <v>27058140</v>
      </c>
      <c r="P51" s="24">
        <v>28283687</v>
      </c>
      <c r="Q51" s="119">
        <f>100*P51/P$66</f>
        <v>2.8187710326855564</v>
      </c>
      <c r="R51" s="177">
        <f>100*(P51-O51)/O51</f>
        <v>4.529309849087927</v>
      </c>
      <c r="S51" s="177"/>
    </row>
    <row r="52" spans="1:19" ht="17.25" customHeight="1" thickBot="1">
      <c r="A52" s="49"/>
      <c r="C52" s="49"/>
      <c r="D52" s="37"/>
      <c r="E52" s="37"/>
      <c r="F52" s="37"/>
      <c r="G52" s="37"/>
      <c r="H52" s="48" t="s">
        <v>279</v>
      </c>
      <c r="I52" s="48"/>
      <c r="K52" s="152" t="s">
        <v>244</v>
      </c>
      <c r="L52" s="152"/>
      <c r="M52" s="152"/>
      <c r="N52" s="31">
        <f>SUM(N41,N47,N51)</f>
        <v>771842659</v>
      </c>
      <c r="O52" s="32">
        <f>SUM(O41,O47,O51)</f>
        <v>838518703</v>
      </c>
      <c r="P52" s="32">
        <f>SUM(P41,P47,P51)</f>
        <v>895496521</v>
      </c>
      <c r="Q52" s="123">
        <f>100*P52/P$66</f>
        <v>89.24577807926856</v>
      </c>
      <c r="R52" s="177">
        <f>100*(P52-O52)/O52</f>
        <v>6.7950563053809425</v>
      </c>
      <c r="S52" s="177"/>
    </row>
    <row r="53" spans="1:19" ht="17.25" customHeight="1">
      <c r="A53" s="167" t="s">
        <v>278</v>
      </c>
      <c r="B53" s="168"/>
      <c r="C53" s="171" t="s">
        <v>277</v>
      </c>
      <c r="D53" s="76"/>
      <c r="E53" s="78"/>
      <c r="F53" s="77" t="s">
        <v>276</v>
      </c>
      <c r="G53" s="76"/>
      <c r="H53" s="76"/>
      <c r="I53" s="37"/>
      <c r="K53" s="124" t="s">
        <v>256</v>
      </c>
      <c r="L53" s="124"/>
      <c r="M53" s="124"/>
      <c r="N53" s="115"/>
      <c r="O53" s="28"/>
      <c r="P53" s="28"/>
      <c r="Q53" s="28"/>
      <c r="R53" s="177"/>
      <c r="S53" s="177"/>
    </row>
    <row r="54" spans="1:19" ht="17.25" customHeight="1">
      <c r="A54" s="169"/>
      <c r="B54" s="170"/>
      <c r="C54" s="70" t="s">
        <v>200</v>
      </c>
      <c r="D54" s="70" t="s">
        <v>199</v>
      </c>
      <c r="E54" s="70" t="s">
        <v>198</v>
      </c>
      <c r="F54" s="70" t="s">
        <v>200</v>
      </c>
      <c r="G54" s="70" t="s">
        <v>199</v>
      </c>
      <c r="H54" s="95" t="s">
        <v>198</v>
      </c>
      <c r="I54" s="37"/>
      <c r="K54" s="16"/>
      <c r="L54" s="118" t="s">
        <v>255</v>
      </c>
      <c r="M54" s="118"/>
      <c r="N54" s="23">
        <v>358000</v>
      </c>
      <c r="O54" s="25" t="s">
        <v>191</v>
      </c>
      <c r="P54" s="25" t="s">
        <v>254</v>
      </c>
      <c r="Q54" s="25" t="s">
        <v>254</v>
      </c>
      <c r="R54" s="177" t="s">
        <v>254</v>
      </c>
      <c r="S54" s="177"/>
    </row>
    <row r="55" spans="1:19" ht="17.25" customHeight="1">
      <c r="A55" s="173" t="s">
        <v>275</v>
      </c>
      <c r="B55" s="174"/>
      <c r="C55" s="67">
        <v>8732684</v>
      </c>
      <c r="D55" s="66">
        <v>8727360</v>
      </c>
      <c r="E55" s="66">
        <v>8792241</v>
      </c>
      <c r="F55" s="66">
        <v>8311474</v>
      </c>
      <c r="G55" s="66">
        <v>8306755</v>
      </c>
      <c r="H55" s="66">
        <v>8329187</v>
      </c>
      <c r="I55" s="55"/>
      <c r="K55" s="16"/>
      <c r="L55" s="118" t="s">
        <v>253</v>
      </c>
      <c r="M55" s="118"/>
      <c r="N55" s="23">
        <v>390266</v>
      </c>
      <c r="O55" s="24">
        <v>396932</v>
      </c>
      <c r="P55" s="24">
        <v>396932</v>
      </c>
      <c r="Q55" s="119">
        <f>100*P55/P$66</f>
        <v>0.039558506765611685</v>
      </c>
      <c r="R55" s="177">
        <f>100*(P55-O55)/O55</f>
        <v>0</v>
      </c>
      <c r="S55" s="177"/>
    </row>
    <row r="56" spans="1:19" ht="17.25" customHeight="1">
      <c r="A56" s="118" t="s">
        <v>255</v>
      </c>
      <c r="B56" s="165"/>
      <c r="C56" s="56">
        <v>8124368</v>
      </c>
      <c r="D56" s="55">
        <v>366413</v>
      </c>
      <c r="E56" s="55">
        <v>6005</v>
      </c>
      <c r="F56" s="55">
        <v>8124368</v>
      </c>
      <c r="G56" s="55">
        <v>366413</v>
      </c>
      <c r="H56" s="55">
        <v>6005</v>
      </c>
      <c r="I56" s="55"/>
      <c r="K56" s="16"/>
      <c r="L56" s="118" t="s">
        <v>252</v>
      </c>
      <c r="M56" s="118"/>
      <c r="N56" s="23">
        <v>18403568</v>
      </c>
      <c r="O56" s="24">
        <v>19968082</v>
      </c>
      <c r="P56" s="24">
        <v>18778645</v>
      </c>
      <c r="Q56" s="119">
        <f>100*P56/P$66</f>
        <v>1.8714922336357867</v>
      </c>
      <c r="R56" s="177">
        <f>100*(P56-O56)/O56</f>
        <v>-5.956691283619528</v>
      </c>
      <c r="S56" s="177"/>
    </row>
    <row r="57" spans="1:19" ht="17.25" customHeight="1">
      <c r="A57" s="118" t="s">
        <v>253</v>
      </c>
      <c r="B57" s="165"/>
      <c r="C57" s="56">
        <v>135686</v>
      </c>
      <c r="D57" s="55">
        <v>146240</v>
      </c>
      <c r="E57" s="55">
        <v>138317</v>
      </c>
      <c r="F57" s="55">
        <v>88355</v>
      </c>
      <c r="G57" s="55">
        <v>89084</v>
      </c>
      <c r="H57" s="55">
        <v>93344</v>
      </c>
      <c r="I57" s="55"/>
      <c r="K57" s="16"/>
      <c r="L57" s="118" t="s">
        <v>251</v>
      </c>
      <c r="M57" s="118"/>
      <c r="N57" s="23">
        <v>126487</v>
      </c>
      <c r="O57" s="24">
        <v>38200</v>
      </c>
      <c r="P57" s="24">
        <v>58200</v>
      </c>
      <c r="Q57" s="119">
        <f>100*P57/P$66</f>
        <v>0.005800250656935194</v>
      </c>
      <c r="R57" s="177">
        <f>100*(P57-O57)/O57</f>
        <v>52.35602094240838</v>
      </c>
      <c r="S57" s="177"/>
    </row>
    <row r="58" spans="1:19" ht="17.25" customHeight="1">
      <c r="A58" s="118" t="s">
        <v>251</v>
      </c>
      <c r="B58" s="165"/>
      <c r="C58" s="56">
        <v>292499</v>
      </c>
      <c r="D58" s="55">
        <v>261381</v>
      </c>
      <c r="E58" s="55">
        <v>233630</v>
      </c>
      <c r="F58" s="55">
        <v>291938</v>
      </c>
      <c r="G58" s="55">
        <v>261139</v>
      </c>
      <c r="H58" s="55">
        <v>203546</v>
      </c>
      <c r="I58" s="55"/>
      <c r="K58" s="16"/>
      <c r="L58" s="118" t="s">
        <v>250</v>
      </c>
      <c r="M58" s="118"/>
      <c r="N58" s="23">
        <v>1105267</v>
      </c>
      <c r="O58" s="24">
        <v>1649377</v>
      </c>
      <c r="P58" s="24">
        <v>2208585</v>
      </c>
      <c r="Q58" s="119">
        <f>100*P58/P$66</f>
        <v>0.2201090480609487</v>
      </c>
      <c r="R58" s="177">
        <f>100*(P58-O58)/O58</f>
        <v>33.90419534163505</v>
      </c>
      <c r="S58" s="177"/>
    </row>
    <row r="59" spans="1:19" ht="17.25" customHeight="1">
      <c r="A59" s="118" t="s">
        <v>274</v>
      </c>
      <c r="B59" s="165"/>
      <c r="C59" s="56">
        <v>231982</v>
      </c>
      <c r="D59" s="55">
        <v>249345</v>
      </c>
      <c r="E59" s="55">
        <v>285802</v>
      </c>
      <c r="F59" s="55">
        <v>124672</v>
      </c>
      <c r="G59" s="55">
        <v>68491</v>
      </c>
      <c r="H59" s="55">
        <v>56152</v>
      </c>
      <c r="I59" s="55"/>
      <c r="K59" s="16"/>
      <c r="L59" s="118" t="s">
        <v>249</v>
      </c>
      <c r="M59" s="118"/>
      <c r="N59" s="23">
        <v>10447225</v>
      </c>
      <c r="O59" s="24">
        <v>11310820</v>
      </c>
      <c r="P59" s="24">
        <v>11542999</v>
      </c>
      <c r="Q59" s="119">
        <f>100*P59/P$66</f>
        <v>1.1503829472981493</v>
      </c>
      <c r="R59" s="177">
        <f>100*(P59-O59)/O59</f>
        <v>2.052715895045629</v>
      </c>
      <c r="S59" s="177"/>
    </row>
    <row r="60" spans="1:19" ht="17.25" customHeight="1">
      <c r="A60" s="118" t="s">
        <v>273</v>
      </c>
      <c r="B60" s="165"/>
      <c r="C60" s="56">
        <v>73487</v>
      </c>
      <c r="D60" s="55">
        <v>78965</v>
      </c>
      <c r="E60" s="55">
        <v>94964</v>
      </c>
      <c r="F60" s="55">
        <v>64444</v>
      </c>
      <c r="G60" s="55">
        <v>50867</v>
      </c>
      <c r="H60" s="55">
        <v>68776</v>
      </c>
      <c r="I60" s="55"/>
      <c r="K60" s="152" t="s">
        <v>244</v>
      </c>
      <c r="L60" s="152"/>
      <c r="M60" s="152"/>
      <c r="N60" s="31">
        <f>SUM(N54:N59)</f>
        <v>30830813</v>
      </c>
      <c r="O60" s="32">
        <f>SUM(O54:O59)</f>
        <v>33363411</v>
      </c>
      <c r="P60" s="32">
        <f>SUM(P54:P59)</f>
        <v>32985361</v>
      </c>
      <c r="Q60" s="123">
        <f>100*P60/P$66</f>
        <v>3.2873429864174315</v>
      </c>
      <c r="R60" s="177">
        <f>100*(P60-O60)/O60</f>
        <v>-1.1331275450223</v>
      </c>
      <c r="S60" s="177"/>
    </row>
    <row r="61" spans="1:19" ht="17.25" customHeight="1">
      <c r="A61" s="118" t="s">
        <v>272</v>
      </c>
      <c r="B61" s="165"/>
      <c r="C61" s="56">
        <v>24057418</v>
      </c>
      <c r="D61" s="55">
        <v>21992953</v>
      </c>
      <c r="E61" s="55">
        <v>20132766</v>
      </c>
      <c r="F61" s="55">
        <v>24017933</v>
      </c>
      <c r="G61" s="55">
        <v>21954366</v>
      </c>
      <c r="H61" s="55">
        <v>20132766</v>
      </c>
      <c r="I61" s="55"/>
      <c r="K61" s="124" t="s">
        <v>248</v>
      </c>
      <c r="L61" s="124"/>
      <c r="M61" s="124"/>
      <c r="N61" s="115"/>
      <c r="O61" s="28"/>
      <c r="P61" s="28"/>
      <c r="Q61" s="28"/>
      <c r="R61" s="177"/>
      <c r="S61" s="177"/>
    </row>
    <row r="62" spans="1:19" ht="17.25" customHeight="1">
      <c r="A62" s="118" t="s">
        <v>271</v>
      </c>
      <c r="B62" s="165"/>
      <c r="C62" s="56">
        <v>5761804</v>
      </c>
      <c r="D62" s="55">
        <v>8822918</v>
      </c>
      <c r="E62" s="55">
        <v>6751638</v>
      </c>
      <c r="F62" s="55">
        <v>3098705</v>
      </c>
      <c r="G62" s="55">
        <v>6056276</v>
      </c>
      <c r="H62" s="55">
        <v>3754413</v>
      </c>
      <c r="I62" s="55"/>
      <c r="K62" s="16"/>
      <c r="L62" s="118" t="s">
        <v>247</v>
      </c>
      <c r="M62" s="118"/>
      <c r="N62" s="23">
        <v>13470741</v>
      </c>
      <c r="O62" s="24">
        <v>13026406</v>
      </c>
      <c r="P62" s="24">
        <v>12379503</v>
      </c>
      <c r="Q62" s="119">
        <f>100*P62/P$66</f>
        <v>1.2337494915512233</v>
      </c>
      <c r="R62" s="177">
        <f>100*(P62-O62)/O62</f>
        <v>-4.966089648979159</v>
      </c>
      <c r="S62" s="177"/>
    </row>
    <row r="63" spans="1:19" ht="17.25" customHeight="1">
      <c r="A63" s="118" t="s">
        <v>250</v>
      </c>
      <c r="B63" s="165"/>
      <c r="C63" s="56">
        <v>2041371</v>
      </c>
      <c r="D63" s="55">
        <v>2852241</v>
      </c>
      <c r="E63" s="55">
        <v>2793316</v>
      </c>
      <c r="F63" s="55">
        <v>2041371</v>
      </c>
      <c r="G63" s="55">
        <v>2852241</v>
      </c>
      <c r="H63" s="55">
        <v>2735156</v>
      </c>
      <c r="I63" s="55"/>
      <c r="K63" s="16"/>
      <c r="L63" s="118" t="s">
        <v>246</v>
      </c>
      <c r="M63" s="118"/>
      <c r="N63" s="23">
        <v>1865805</v>
      </c>
      <c r="O63" s="24">
        <v>1837711</v>
      </c>
      <c r="P63" s="24">
        <v>1815079</v>
      </c>
      <c r="Q63" s="119">
        <f>100*P63/P$66</f>
        <v>0.18089197873091536</v>
      </c>
      <c r="R63" s="177">
        <f>100*(P63-O63)/O63</f>
        <v>-1.2315320526459275</v>
      </c>
      <c r="S63" s="177"/>
    </row>
    <row r="64" spans="1:19" ht="17.25" customHeight="1">
      <c r="A64" s="118" t="s">
        <v>249</v>
      </c>
      <c r="B64" s="165"/>
      <c r="C64" s="56">
        <v>8848726</v>
      </c>
      <c r="D64" s="55">
        <v>7945750</v>
      </c>
      <c r="E64" s="55">
        <v>5407665</v>
      </c>
      <c r="F64" s="55">
        <v>8848187</v>
      </c>
      <c r="G64" s="55">
        <v>7945748</v>
      </c>
      <c r="H64" s="55">
        <v>5406432</v>
      </c>
      <c r="I64" s="55"/>
      <c r="K64" s="16"/>
      <c r="L64" s="118" t="s">
        <v>245</v>
      </c>
      <c r="M64" s="118"/>
      <c r="N64" s="23">
        <v>66050040</v>
      </c>
      <c r="O64" s="24">
        <v>63259862</v>
      </c>
      <c r="P64" s="24">
        <v>60728448</v>
      </c>
      <c r="Q64" s="119">
        <f>100*P64/P$66</f>
        <v>6.052237464031868</v>
      </c>
      <c r="R64" s="177">
        <f>100*(P64-O64)/O64</f>
        <v>-4.001611638039932</v>
      </c>
      <c r="S64" s="177"/>
    </row>
    <row r="65" spans="1:19" ht="17.25" customHeight="1">
      <c r="A65" s="118" t="s">
        <v>270</v>
      </c>
      <c r="B65" s="165"/>
      <c r="C65" s="56">
        <v>369036</v>
      </c>
      <c r="D65" s="55">
        <v>396184</v>
      </c>
      <c r="E65" s="55">
        <v>394907</v>
      </c>
      <c r="F65" s="55">
        <v>361102</v>
      </c>
      <c r="G65" s="55">
        <v>390562</v>
      </c>
      <c r="H65" s="55">
        <v>389635</v>
      </c>
      <c r="I65" s="55"/>
      <c r="K65" s="150" t="s">
        <v>244</v>
      </c>
      <c r="L65" s="150"/>
      <c r="M65" s="150"/>
      <c r="N65" s="133">
        <f>SUM(N62:N64)</f>
        <v>81386586</v>
      </c>
      <c r="O65" s="90">
        <f>SUM(O62:O64)</f>
        <v>78123979</v>
      </c>
      <c r="P65" s="90">
        <f>SUM(P62:P64)</f>
        <v>74923030</v>
      </c>
      <c r="Q65" s="146">
        <f>100*P65/P$66</f>
        <v>7.466878934314007</v>
      </c>
      <c r="R65" s="179">
        <f>100*(P65-O65)/O65</f>
        <v>-4.09726826637952</v>
      </c>
      <c r="S65" s="179"/>
    </row>
    <row r="66" spans="1:19" ht="17.25" customHeight="1">
      <c r="A66" s="150" t="s">
        <v>269</v>
      </c>
      <c r="B66" s="172"/>
      <c r="C66" s="133">
        <f>SUM(C55:C65)</f>
        <v>58669061</v>
      </c>
      <c r="D66" s="90">
        <f>SUM(D55:D65)</f>
        <v>51839750</v>
      </c>
      <c r="E66" s="90">
        <f>SUM(E55:E65)</f>
        <v>45031251</v>
      </c>
      <c r="F66" s="90">
        <f>SUM(F55:F65)</f>
        <v>55372549</v>
      </c>
      <c r="G66" s="90">
        <f>SUM(G55:G65)</f>
        <v>48341942</v>
      </c>
      <c r="H66" s="90">
        <f>SUM(H55:H65)</f>
        <v>41175412</v>
      </c>
      <c r="I66" s="32"/>
      <c r="K66" s="149" t="s">
        <v>243</v>
      </c>
      <c r="L66" s="149"/>
      <c r="M66" s="149"/>
      <c r="N66" s="148">
        <f>SUM(N52,N60,N65)</f>
        <v>884060058</v>
      </c>
      <c r="O66" s="147">
        <f>SUM(O52,O60,O65)</f>
        <v>950006093</v>
      </c>
      <c r="P66" s="147">
        <f>SUM(P52,P60,P65)</f>
        <v>1003404912</v>
      </c>
      <c r="Q66" s="146">
        <f>100*P66/P$66</f>
        <v>100</v>
      </c>
      <c r="R66" s="178">
        <f>100*(P66-O66)/O66</f>
        <v>5.620892265161504</v>
      </c>
      <c r="S66" s="178"/>
    </row>
    <row r="67" spans="1:18" ht="17.25" customHeight="1">
      <c r="A67" s="50" t="s">
        <v>162</v>
      </c>
      <c r="B67" s="50"/>
      <c r="C67" s="50"/>
      <c r="D67" s="50"/>
      <c r="E67" s="50"/>
      <c r="F67" s="50"/>
      <c r="G67" s="50"/>
      <c r="K67" s="2" t="s">
        <v>162</v>
      </c>
      <c r="L67" s="2"/>
      <c r="M67" s="2"/>
      <c r="N67" s="2"/>
      <c r="O67" s="2"/>
      <c r="P67" s="2"/>
      <c r="Q67" s="2"/>
      <c r="R67" s="2"/>
    </row>
  </sheetData>
  <sheetProtection/>
  <mergeCells count="118">
    <mergeCell ref="K4:S4"/>
    <mergeCell ref="R32:S32"/>
    <mergeCell ref="R21:S21"/>
    <mergeCell ref="R33:S33"/>
    <mergeCell ref="K6:M7"/>
    <mergeCell ref="K8:M8"/>
    <mergeCell ref="K9:M9"/>
    <mergeCell ref="K10:M10"/>
    <mergeCell ref="K11:M11"/>
    <mergeCell ref="K12:M12"/>
    <mergeCell ref="K13:M13"/>
    <mergeCell ref="R26:S26"/>
    <mergeCell ref="R27:S27"/>
    <mergeCell ref="R28:S28"/>
    <mergeCell ref="R29:S29"/>
    <mergeCell ref="R30:S30"/>
    <mergeCell ref="R31:S31"/>
    <mergeCell ref="K29:M29"/>
    <mergeCell ref="K30:M30"/>
    <mergeCell ref="K31:M31"/>
    <mergeCell ref="K32:M32"/>
    <mergeCell ref="K33:M33"/>
    <mergeCell ref="R20:S20"/>
    <mergeCell ref="R22:S22"/>
    <mergeCell ref="R23:S23"/>
    <mergeCell ref="R24:S24"/>
    <mergeCell ref="R25:S25"/>
    <mergeCell ref="K23:M23"/>
    <mergeCell ref="K24:M24"/>
    <mergeCell ref="K25:M25"/>
    <mergeCell ref="K26:M26"/>
    <mergeCell ref="K27:M27"/>
    <mergeCell ref="K28:M28"/>
    <mergeCell ref="R59:S59"/>
    <mergeCell ref="R60:S60"/>
    <mergeCell ref="R61:S61"/>
    <mergeCell ref="R62:S62"/>
    <mergeCell ref="R63:S63"/>
    <mergeCell ref="R64:S64"/>
    <mergeCell ref="R53:S53"/>
    <mergeCell ref="R54:S54"/>
    <mergeCell ref="R55:S55"/>
    <mergeCell ref="R56:S56"/>
    <mergeCell ref="R57:S57"/>
    <mergeCell ref="R58:S58"/>
    <mergeCell ref="F6:F7"/>
    <mergeCell ref="G6:G7"/>
    <mergeCell ref="C53:E53"/>
    <mergeCell ref="F53:H53"/>
    <mergeCell ref="R39:S39"/>
    <mergeCell ref="R41:S41"/>
    <mergeCell ref="R42:S42"/>
    <mergeCell ref="R43:S43"/>
    <mergeCell ref="R44:S44"/>
    <mergeCell ref="R45:S45"/>
    <mergeCell ref="A39:B39"/>
    <mergeCell ref="A41:B41"/>
    <mergeCell ref="A43:B43"/>
    <mergeCell ref="A25:B25"/>
    <mergeCell ref="A6:B7"/>
    <mergeCell ref="C6:C7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51:G51"/>
    <mergeCell ref="A50:G50"/>
    <mergeCell ref="A53:B54"/>
    <mergeCell ref="R66:S66"/>
    <mergeCell ref="R65:S65"/>
    <mergeCell ref="R46:S46"/>
    <mergeCell ref="R47:S47"/>
    <mergeCell ref="R48:S48"/>
    <mergeCell ref="R49:S49"/>
    <mergeCell ref="R50:S50"/>
    <mergeCell ref="L59:M59"/>
    <mergeCell ref="L55:M55"/>
    <mergeCell ref="L56:M56"/>
    <mergeCell ref="L57:M57"/>
    <mergeCell ref="L58:M58"/>
    <mergeCell ref="K65:M65"/>
    <mergeCell ref="K66:M66"/>
    <mergeCell ref="K60:M60"/>
    <mergeCell ref="K61:M61"/>
    <mergeCell ref="L62:M62"/>
    <mergeCell ref="L63:M63"/>
    <mergeCell ref="L64:M64"/>
    <mergeCell ref="L47:M47"/>
    <mergeCell ref="L54:M54"/>
    <mergeCell ref="K53:M53"/>
    <mergeCell ref="K39:M39"/>
    <mergeCell ref="K40:M40"/>
    <mergeCell ref="L41:M41"/>
    <mergeCell ref="L51:M51"/>
    <mergeCell ref="K52:M52"/>
    <mergeCell ref="R51:S51"/>
    <mergeCell ref="N6:P6"/>
    <mergeCell ref="Q6:S6"/>
    <mergeCell ref="K18:S18"/>
    <mergeCell ref="K3:S3"/>
    <mergeCell ref="A4:G4"/>
    <mergeCell ref="A3:G3"/>
    <mergeCell ref="A8:B8"/>
    <mergeCell ref="D6:D7"/>
    <mergeCell ref="E6:E7"/>
    <mergeCell ref="R52:S52"/>
    <mergeCell ref="K37:S37"/>
    <mergeCell ref="K20:M20"/>
    <mergeCell ref="K21:M21"/>
    <mergeCell ref="K22:M22"/>
  </mergeCells>
  <printOptions horizontalCentered="1" verticalCentered="1"/>
  <pageMargins left="0.5118110236220472" right="0.31496062992125984" top="0.15748031496062992" bottom="0.15748031496062992" header="0" footer="0"/>
  <pageSetup horizontalDpi="600" verticalDpi="6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A1">
      <selection activeCell="A1" sqref="A1"/>
    </sheetView>
  </sheetViews>
  <sheetFormatPr defaultColWidth="8.796875" defaultRowHeight="21" customHeight="1"/>
  <cols>
    <col min="1" max="1" width="10.59765625" style="0" customWidth="1"/>
    <col min="2" max="2" width="1.8984375" style="0" customWidth="1"/>
    <col min="3" max="3" width="17.5" style="0" customWidth="1"/>
    <col min="4" max="10" width="13.69921875" style="0" customWidth="1"/>
    <col min="11" max="11" width="10.59765625" style="0" customWidth="1"/>
    <col min="12" max="18" width="13.69921875" style="0" customWidth="1"/>
    <col min="19" max="19" width="10.59765625" style="0" customWidth="1"/>
    <col min="20" max="22" width="13.69921875" style="0" customWidth="1"/>
    <col min="23" max="16384" width="10.59765625" style="0" customWidth="1"/>
  </cols>
  <sheetData>
    <row r="1" spans="1:23" ht="21" customHeight="1">
      <c r="A1" s="80" t="s">
        <v>328</v>
      </c>
      <c r="W1" s="109" t="s">
        <v>329</v>
      </c>
    </row>
    <row r="3" spans="1:23" ht="21" customHeight="1">
      <c r="A3" s="220" t="s">
        <v>327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</row>
    <row r="4" spans="1:23" ht="21" customHeight="1" thickBot="1">
      <c r="A4" s="2"/>
      <c r="B4" s="2"/>
      <c r="C4" s="218"/>
      <c r="D4" s="218"/>
      <c r="E4" s="218"/>
      <c r="F4" s="218"/>
      <c r="G4" s="219"/>
      <c r="H4" s="218"/>
      <c r="I4" s="218"/>
      <c r="J4" s="218"/>
      <c r="K4" s="219"/>
      <c r="L4" s="218"/>
      <c r="M4" s="218"/>
      <c r="N4" s="218"/>
      <c r="O4" s="219"/>
      <c r="P4" s="218"/>
      <c r="Q4" s="218"/>
      <c r="R4" s="218"/>
      <c r="S4" s="219"/>
      <c r="T4" s="218"/>
      <c r="U4" s="218"/>
      <c r="V4" s="218"/>
      <c r="W4" s="86" t="s">
        <v>202</v>
      </c>
    </row>
    <row r="5" spans="1:23" ht="21" customHeight="1">
      <c r="A5" s="217" t="s">
        <v>326</v>
      </c>
      <c r="B5" s="217"/>
      <c r="C5" s="216"/>
      <c r="D5" s="214" t="s">
        <v>325</v>
      </c>
      <c r="E5" s="213"/>
      <c r="F5" s="213"/>
      <c r="G5" s="215"/>
      <c r="H5" s="214" t="s">
        <v>324</v>
      </c>
      <c r="I5" s="213"/>
      <c r="J5" s="213"/>
      <c r="K5" s="215"/>
      <c r="L5" s="214" t="s">
        <v>323</v>
      </c>
      <c r="M5" s="213"/>
      <c r="N5" s="213"/>
      <c r="O5" s="215"/>
      <c r="P5" s="214" t="s">
        <v>322</v>
      </c>
      <c r="Q5" s="213"/>
      <c r="R5" s="213"/>
      <c r="S5" s="213"/>
      <c r="T5" s="214" t="s">
        <v>321</v>
      </c>
      <c r="U5" s="213"/>
      <c r="V5" s="213"/>
      <c r="W5" s="213"/>
    </row>
    <row r="6" spans="1:23" ht="30" customHeight="1">
      <c r="A6" s="212"/>
      <c r="B6" s="212"/>
      <c r="C6" s="43"/>
      <c r="D6" s="209" t="s">
        <v>317</v>
      </c>
      <c r="E6" s="209" t="s">
        <v>319</v>
      </c>
      <c r="F6" s="209" t="s">
        <v>318</v>
      </c>
      <c r="G6" s="229" t="s">
        <v>342</v>
      </c>
      <c r="H6" s="209" t="s">
        <v>320</v>
      </c>
      <c r="I6" s="209" t="s">
        <v>319</v>
      </c>
      <c r="J6" s="209" t="s">
        <v>318</v>
      </c>
      <c r="K6" s="211" t="s">
        <v>314</v>
      </c>
      <c r="L6" s="209" t="s">
        <v>317</v>
      </c>
      <c r="M6" s="209" t="s">
        <v>316</v>
      </c>
      <c r="N6" s="209" t="s">
        <v>315</v>
      </c>
      <c r="O6" s="229" t="s">
        <v>342</v>
      </c>
      <c r="P6" s="209" t="s">
        <v>317</v>
      </c>
      <c r="Q6" s="209" t="s">
        <v>316</v>
      </c>
      <c r="R6" s="209" t="s">
        <v>315</v>
      </c>
      <c r="S6" s="211" t="s">
        <v>314</v>
      </c>
      <c r="T6" s="210" t="s">
        <v>317</v>
      </c>
      <c r="U6" s="209" t="s">
        <v>316</v>
      </c>
      <c r="V6" s="209" t="s">
        <v>315</v>
      </c>
      <c r="W6" s="208" t="s">
        <v>314</v>
      </c>
    </row>
    <row r="7" spans="1:23" ht="21" customHeight="1">
      <c r="A7" s="221" t="s">
        <v>313</v>
      </c>
      <c r="B7" s="221"/>
      <c r="C7" s="222"/>
      <c r="D7" s="223">
        <f>SUM(D8:D28)</f>
        <v>136564000</v>
      </c>
      <c r="E7" s="224">
        <f>SUM(E8:E28)</f>
        <v>141677653</v>
      </c>
      <c r="F7" s="224">
        <f>SUM(F8:F28)</f>
        <v>138288178</v>
      </c>
      <c r="G7" s="225">
        <f>100*F7/E7</f>
        <v>97.60761494263319</v>
      </c>
      <c r="H7" s="224">
        <f>SUM(H8:H28)</f>
        <v>139168000</v>
      </c>
      <c r="I7" s="224">
        <f>SUM(I8:I28)</f>
        <v>143988332</v>
      </c>
      <c r="J7" s="224">
        <f>SUM(J8:J28)</f>
        <v>140509826</v>
      </c>
      <c r="K7" s="225">
        <f>100*J7/I7</f>
        <v>97.58417508440893</v>
      </c>
      <c r="L7" s="224">
        <f>SUM(L8:L28)</f>
        <v>140718000</v>
      </c>
      <c r="M7" s="224">
        <f>SUM(M8:M28)</f>
        <v>146210554</v>
      </c>
      <c r="N7" s="224">
        <f>SUM(N8:N28)</f>
        <v>142498620</v>
      </c>
      <c r="O7" s="225">
        <f>100*N7/M7</f>
        <v>97.46124072548142</v>
      </c>
      <c r="P7" s="224">
        <f>SUM(P8:P28)</f>
        <v>136234000</v>
      </c>
      <c r="Q7" s="224">
        <f>SUM(Q8:Q28)</f>
        <v>141114828</v>
      </c>
      <c r="R7" s="224">
        <f>SUM(R8:R28)</f>
        <v>137266248</v>
      </c>
      <c r="S7" s="225">
        <f>100*R7/Q7</f>
        <v>97.27273167919675</v>
      </c>
      <c r="T7" s="224">
        <f>SUM(T8:T28)</f>
        <v>140145000</v>
      </c>
      <c r="U7" s="224">
        <f>SUM(U8:U28)</f>
        <v>145505981</v>
      </c>
      <c r="V7" s="224">
        <f>SUM(V8:V28)</f>
        <v>141882067</v>
      </c>
      <c r="W7" s="225">
        <f>100*V7/U7</f>
        <v>97.50943983532883</v>
      </c>
    </row>
    <row r="8" spans="1:23" ht="21" customHeight="1">
      <c r="A8" s="55"/>
      <c r="B8" s="55"/>
      <c r="C8" s="199" t="s">
        <v>309</v>
      </c>
      <c r="D8" s="23">
        <v>22244000</v>
      </c>
      <c r="E8" s="24">
        <v>23305175</v>
      </c>
      <c r="F8" s="24">
        <v>22304203</v>
      </c>
      <c r="G8" s="195">
        <f>100*F8/E8</f>
        <v>95.70493677906302</v>
      </c>
      <c r="H8" s="24">
        <v>24170000</v>
      </c>
      <c r="I8" s="24">
        <v>25450977</v>
      </c>
      <c r="J8" s="24">
        <v>24399582</v>
      </c>
      <c r="K8" s="195">
        <f>100*J8/I8</f>
        <v>95.86894051257836</v>
      </c>
      <c r="L8" s="24">
        <v>19971000</v>
      </c>
      <c r="M8" s="24">
        <v>21595026</v>
      </c>
      <c r="N8" s="24">
        <v>20564261</v>
      </c>
      <c r="O8" s="195">
        <f>100*N8/M8</f>
        <v>95.22684066228955</v>
      </c>
      <c r="P8" s="24">
        <v>21286000</v>
      </c>
      <c r="Q8" s="24">
        <v>22474862</v>
      </c>
      <c r="R8" s="24">
        <v>21352799</v>
      </c>
      <c r="S8" s="195">
        <f>100*R8/Q8</f>
        <v>95.00747546303066</v>
      </c>
      <c r="T8" s="24">
        <v>20390500</v>
      </c>
      <c r="U8" s="24">
        <v>21693582</v>
      </c>
      <c r="V8" s="24">
        <v>20556094</v>
      </c>
      <c r="W8" s="195">
        <f>100*V8/U8</f>
        <v>94.75656901658749</v>
      </c>
    </row>
    <row r="9" spans="1:23" ht="21" customHeight="1">
      <c r="A9" s="207" t="s">
        <v>312</v>
      </c>
      <c r="B9" s="55"/>
      <c r="C9" s="199" t="s">
        <v>308</v>
      </c>
      <c r="D9" s="23">
        <v>8710600</v>
      </c>
      <c r="E9" s="24">
        <v>8958903</v>
      </c>
      <c r="F9" s="24">
        <v>8898197</v>
      </c>
      <c r="G9" s="195">
        <f>100*F9/E9</f>
        <v>99.32239471729964</v>
      </c>
      <c r="H9" s="24">
        <v>8661000</v>
      </c>
      <c r="I9" s="24">
        <v>8956926</v>
      </c>
      <c r="J9" s="24">
        <v>8893974</v>
      </c>
      <c r="K9" s="195">
        <f>100*J9/I9</f>
        <v>99.29716958697661</v>
      </c>
      <c r="L9" s="24">
        <v>8065000</v>
      </c>
      <c r="M9" s="24">
        <v>8213626</v>
      </c>
      <c r="N9" s="24">
        <v>8138896</v>
      </c>
      <c r="O9" s="195">
        <f>100*N9/M9</f>
        <v>99.09017040707721</v>
      </c>
      <c r="P9" s="24">
        <v>7283000</v>
      </c>
      <c r="Q9" s="24">
        <v>7480255</v>
      </c>
      <c r="R9" s="24">
        <v>7393151</v>
      </c>
      <c r="S9" s="195">
        <f>100*R9/Q9</f>
        <v>98.83554771862724</v>
      </c>
      <c r="T9" s="24">
        <v>7296600</v>
      </c>
      <c r="U9" s="24">
        <v>7726789</v>
      </c>
      <c r="V9" s="24">
        <v>7655855</v>
      </c>
      <c r="W9" s="195">
        <f>100*V9/U9</f>
        <v>99.08197311975259</v>
      </c>
    </row>
    <row r="10" spans="1:23" ht="21" customHeight="1">
      <c r="A10" s="207"/>
      <c r="B10" s="207"/>
      <c r="C10" s="199" t="s">
        <v>311</v>
      </c>
      <c r="D10" s="23">
        <v>4658000</v>
      </c>
      <c r="E10" s="24">
        <v>4658396</v>
      </c>
      <c r="F10" s="24">
        <v>4658396</v>
      </c>
      <c r="G10" s="202">
        <f>100*F10/E10</f>
        <v>100</v>
      </c>
      <c r="H10" s="24">
        <v>3949000</v>
      </c>
      <c r="I10" s="24">
        <v>3949627</v>
      </c>
      <c r="J10" s="24">
        <v>3949627</v>
      </c>
      <c r="K10" s="202">
        <f>100*J10/I10</f>
        <v>100</v>
      </c>
      <c r="L10" s="24">
        <v>2915000</v>
      </c>
      <c r="M10" s="24">
        <v>2919655</v>
      </c>
      <c r="N10" s="24">
        <v>2919658</v>
      </c>
      <c r="O10" s="202">
        <f>100*N10/M10</f>
        <v>100.00010275186624</v>
      </c>
      <c r="P10" s="24">
        <v>3019000</v>
      </c>
      <c r="Q10" s="24">
        <v>3046986</v>
      </c>
      <c r="R10" s="24">
        <v>3046986</v>
      </c>
      <c r="S10" s="202">
        <f>100*R10/Q10</f>
        <v>100</v>
      </c>
      <c r="T10" s="24">
        <v>12208000</v>
      </c>
      <c r="U10" s="24">
        <v>12414367</v>
      </c>
      <c r="V10" s="24">
        <v>12414367</v>
      </c>
      <c r="W10" s="202">
        <f>100*V10/U10</f>
        <v>100</v>
      </c>
    </row>
    <row r="11" spans="1:23" ht="21" customHeight="1">
      <c r="A11" s="204" t="s">
        <v>310</v>
      </c>
      <c r="B11" s="55"/>
      <c r="C11" s="199" t="s">
        <v>309</v>
      </c>
      <c r="D11" s="23">
        <v>2339500</v>
      </c>
      <c r="E11" s="24">
        <v>2483694</v>
      </c>
      <c r="F11" s="24">
        <v>2360882</v>
      </c>
      <c r="G11" s="195">
        <f>100*F11/E11</f>
        <v>95.05526848315452</v>
      </c>
      <c r="H11" s="24">
        <v>2499000</v>
      </c>
      <c r="I11" s="24">
        <v>2682635</v>
      </c>
      <c r="J11" s="24">
        <v>2532392</v>
      </c>
      <c r="K11" s="195">
        <f>100*J11/I11</f>
        <v>94.39942444648638</v>
      </c>
      <c r="L11" s="24">
        <v>2459000</v>
      </c>
      <c r="M11" s="24">
        <v>2646446</v>
      </c>
      <c r="N11" s="24">
        <v>2471393</v>
      </c>
      <c r="O11" s="195">
        <f>100*N11/M11</f>
        <v>93.38535530292324</v>
      </c>
      <c r="P11" s="24">
        <v>2054500</v>
      </c>
      <c r="Q11" s="24">
        <v>2262025</v>
      </c>
      <c r="R11" s="24">
        <v>2060623</v>
      </c>
      <c r="S11" s="195">
        <f>100*R11/Q11</f>
        <v>91.09638487638288</v>
      </c>
      <c r="T11" s="24">
        <v>1926800</v>
      </c>
      <c r="U11" s="24">
        <v>2154169</v>
      </c>
      <c r="V11" s="24">
        <v>1939201</v>
      </c>
      <c r="W11" s="195">
        <f>100*V11/U11</f>
        <v>90.02083866214768</v>
      </c>
    </row>
    <row r="12" spans="1:23" ht="21" customHeight="1">
      <c r="A12" s="204"/>
      <c r="B12" s="55"/>
      <c r="C12" s="199" t="s">
        <v>308</v>
      </c>
      <c r="D12" s="23">
        <v>42505000</v>
      </c>
      <c r="E12" s="24">
        <v>43798549</v>
      </c>
      <c r="F12" s="24">
        <v>43577708</v>
      </c>
      <c r="G12" s="195">
        <f>100*F12/E12</f>
        <v>99.49578009992979</v>
      </c>
      <c r="H12" s="24">
        <v>41509500</v>
      </c>
      <c r="I12" s="24">
        <v>42000737</v>
      </c>
      <c r="J12" s="24">
        <v>41744394</v>
      </c>
      <c r="K12" s="195">
        <f>100*J12/I12</f>
        <v>99.38967023364376</v>
      </c>
      <c r="L12" s="24">
        <v>37501000</v>
      </c>
      <c r="M12" s="24">
        <v>38274850</v>
      </c>
      <c r="N12" s="24">
        <v>37995939</v>
      </c>
      <c r="O12" s="195">
        <f>100*N12/M12</f>
        <v>99.27129433557545</v>
      </c>
      <c r="P12" s="24">
        <v>33878000</v>
      </c>
      <c r="Q12" s="24">
        <v>34553442</v>
      </c>
      <c r="R12" s="24">
        <v>34232392</v>
      </c>
      <c r="S12" s="195">
        <f>100*R12/Q12</f>
        <v>99.07085956878043</v>
      </c>
      <c r="T12" s="24">
        <v>33265700</v>
      </c>
      <c r="U12" s="24">
        <v>34111887</v>
      </c>
      <c r="V12" s="24">
        <v>33894773</v>
      </c>
      <c r="W12" s="195">
        <f>100*V12/U12</f>
        <v>99.3635239234933</v>
      </c>
    </row>
    <row r="13" spans="1:23" ht="21" customHeight="1">
      <c r="A13" s="201" t="s">
        <v>307</v>
      </c>
      <c r="B13" s="206"/>
      <c r="C13" s="199" t="s">
        <v>306</v>
      </c>
      <c r="D13" s="121" t="s">
        <v>191</v>
      </c>
      <c r="E13" s="25" t="s">
        <v>191</v>
      </c>
      <c r="F13" s="25" t="s">
        <v>191</v>
      </c>
      <c r="G13" s="25" t="s">
        <v>191</v>
      </c>
      <c r="H13" s="25">
        <v>4720000</v>
      </c>
      <c r="I13" s="25">
        <v>4720623</v>
      </c>
      <c r="J13" s="25">
        <v>4720623</v>
      </c>
      <c r="K13" s="202">
        <f>100*J13/I13</f>
        <v>100</v>
      </c>
      <c r="L13" s="25">
        <v>18368500</v>
      </c>
      <c r="M13" s="25">
        <v>18368524</v>
      </c>
      <c r="N13" s="25">
        <v>18368524</v>
      </c>
      <c r="O13" s="202">
        <f>100*N13/M13</f>
        <v>100</v>
      </c>
      <c r="P13" s="25">
        <v>17437000</v>
      </c>
      <c r="Q13" s="24">
        <v>17437040</v>
      </c>
      <c r="R13" s="24">
        <v>17437040</v>
      </c>
      <c r="S13" s="202">
        <f>100*R13/Q13</f>
        <v>100</v>
      </c>
      <c r="T13" s="25">
        <v>17301000</v>
      </c>
      <c r="U13" s="24">
        <v>17301747</v>
      </c>
      <c r="V13" s="24">
        <v>17301747</v>
      </c>
      <c r="W13" s="202">
        <f>100*V13/U13</f>
        <v>100</v>
      </c>
    </row>
    <row r="14" spans="1:23" ht="21" customHeight="1">
      <c r="A14" s="201"/>
      <c r="B14" s="206"/>
      <c r="C14" s="199" t="s">
        <v>305</v>
      </c>
      <c r="D14" s="121" t="s">
        <v>191</v>
      </c>
      <c r="E14" s="25" t="s">
        <v>191</v>
      </c>
      <c r="F14" s="25" t="s">
        <v>191</v>
      </c>
      <c r="G14" s="25" t="s">
        <v>191</v>
      </c>
      <c r="H14" s="25">
        <v>314000</v>
      </c>
      <c r="I14" s="25">
        <v>314335</v>
      </c>
      <c r="J14" s="25">
        <v>314335</v>
      </c>
      <c r="K14" s="202">
        <f>100*J14/I14</f>
        <v>100</v>
      </c>
      <c r="L14" s="25">
        <v>361500</v>
      </c>
      <c r="M14" s="25">
        <v>361693</v>
      </c>
      <c r="N14" s="25">
        <v>361693</v>
      </c>
      <c r="O14" s="202">
        <f>100*N14/M14</f>
        <v>100</v>
      </c>
      <c r="P14" s="25">
        <v>377000</v>
      </c>
      <c r="Q14" s="24">
        <v>377017</v>
      </c>
      <c r="R14" s="24">
        <v>377017</v>
      </c>
      <c r="S14" s="202">
        <f>100*R14/Q14</f>
        <v>100</v>
      </c>
      <c r="T14" s="25">
        <v>431000</v>
      </c>
      <c r="U14" s="24">
        <v>431196</v>
      </c>
      <c r="V14" s="24">
        <v>431196</v>
      </c>
      <c r="W14" s="202">
        <f>100*V14/U14</f>
        <v>100</v>
      </c>
    </row>
    <row r="15" spans="1:23" ht="21" customHeight="1">
      <c r="A15" s="204" t="s">
        <v>304</v>
      </c>
      <c r="B15" s="204"/>
      <c r="C15" s="203"/>
      <c r="D15" s="23">
        <v>6886500</v>
      </c>
      <c r="E15" s="24">
        <v>7580370</v>
      </c>
      <c r="F15" s="24">
        <v>6970391</v>
      </c>
      <c r="G15" s="195">
        <f>100*F15/E15</f>
        <v>91.95317642806354</v>
      </c>
      <c r="H15" s="24">
        <v>6602000</v>
      </c>
      <c r="I15" s="24">
        <v>7524614</v>
      </c>
      <c r="J15" s="24">
        <v>6872727</v>
      </c>
      <c r="K15" s="195">
        <f>100*J15/I15</f>
        <v>91.33660543916272</v>
      </c>
      <c r="L15" s="24">
        <v>5748500</v>
      </c>
      <c r="M15" s="24">
        <v>6560879</v>
      </c>
      <c r="N15" s="24">
        <v>5967347</v>
      </c>
      <c r="O15" s="195">
        <f>100*N15/M15</f>
        <v>90.95346827764999</v>
      </c>
      <c r="P15" s="24">
        <v>4814500</v>
      </c>
      <c r="Q15" s="24">
        <v>5420762</v>
      </c>
      <c r="R15" s="24">
        <v>4850315</v>
      </c>
      <c r="S15" s="195">
        <f>100*R15/Q15</f>
        <v>89.47662708674537</v>
      </c>
      <c r="T15" s="24">
        <v>4379500</v>
      </c>
      <c r="U15" s="24">
        <v>5082616</v>
      </c>
      <c r="V15" s="24">
        <v>4562733</v>
      </c>
      <c r="W15" s="195">
        <f>100*V15/U15</f>
        <v>89.77135002919756</v>
      </c>
    </row>
    <row r="16" spans="1:23" ht="21" customHeight="1">
      <c r="A16" s="204" t="s">
        <v>303</v>
      </c>
      <c r="B16" s="204"/>
      <c r="C16" s="203"/>
      <c r="D16" s="23">
        <v>3673500</v>
      </c>
      <c r="E16" s="24">
        <v>3673925</v>
      </c>
      <c r="F16" s="24">
        <v>3673925</v>
      </c>
      <c r="G16" s="202">
        <f>100*F16/E16</f>
        <v>100</v>
      </c>
      <c r="H16" s="24">
        <v>2396000</v>
      </c>
      <c r="I16" s="24">
        <v>2400675</v>
      </c>
      <c r="J16" s="24">
        <v>2400675</v>
      </c>
      <c r="K16" s="202">
        <f>100*J16/I16</f>
        <v>100</v>
      </c>
      <c r="L16" s="24">
        <v>2216000</v>
      </c>
      <c r="M16" s="24">
        <v>2220548</v>
      </c>
      <c r="N16" s="24">
        <v>2220548</v>
      </c>
      <c r="O16" s="202">
        <f>100*N16/M16</f>
        <v>100</v>
      </c>
      <c r="P16" s="24">
        <v>2649000</v>
      </c>
      <c r="Q16" s="24">
        <v>2649419</v>
      </c>
      <c r="R16" s="24">
        <v>2649419</v>
      </c>
      <c r="S16" s="202">
        <f>100*R16/Q16</f>
        <v>100</v>
      </c>
      <c r="T16" s="24">
        <v>2754000</v>
      </c>
      <c r="U16" s="24">
        <v>2775184</v>
      </c>
      <c r="V16" s="24">
        <v>2775184</v>
      </c>
      <c r="W16" s="202">
        <f>100*V16/U16</f>
        <v>100</v>
      </c>
    </row>
    <row r="17" spans="1:23" ht="21" customHeight="1">
      <c r="A17" s="204" t="s">
        <v>302</v>
      </c>
      <c r="B17" s="204"/>
      <c r="C17" s="203"/>
      <c r="D17" s="23">
        <v>1250200</v>
      </c>
      <c r="E17" s="24">
        <v>1250618</v>
      </c>
      <c r="F17" s="24">
        <v>1250618</v>
      </c>
      <c r="G17" s="202">
        <f>100*F17/E17</f>
        <v>100</v>
      </c>
      <c r="H17" s="24">
        <v>1254000</v>
      </c>
      <c r="I17" s="24">
        <v>1306546</v>
      </c>
      <c r="J17" s="24">
        <v>1306546</v>
      </c>
      <c r="K17" s="202">
        <f>100*J17/I17</f>
        <v>100</v>
      </c>
      <c r="L17" s="24">
        <v>1185000</v>
      </c>
      <c r="M17" s="24">
        <v>1199174</v>
      </c>
      <c r="N17" s="24">
        <v>1199174</v>
      </c>
      <c r="O17" s="202">
        <f>100*N17/M17</f>
        <v>100</v>
      </c>
      <c r="P17" s="24">
        <v>1102000</v>
      </c>
      <c r="Q17" s="24">
        <v>1115371</v>
      </c>
      <c r="R17" s="24">
        <v>1110849</v>
      </c>
      <c r="S17" s="195">
        <f>100*R17/Q17</f>
        <v>99.594574361356</v>
      </c>
      <c r="T17" s="24">
        <v>1049520</v>
      </c>
      <c r="U17" s="24">
        <v>1056230</v>
      </c>
      <c r="V17" s="24">
        <v>1052030</v>
      </c>
      <c r="W17" s="195">
        <f>100*V17/U17</f>
        <v>99.60235933461462</v>
      </c>
    </row>
    <row r="18" spans="1:23" ht="21" customHeight="1">
      <c r="A18" s="204" t="s">
        <v>301</v>
      </c>
      <c r="B18" s="204"/>
      <c r="C18" s="203"/>
      <c r="D18" s="23">
        <v>2925000</v>
      </c>
      <c r="E18" s="24">
        <v>3061077</v>
      </c>
      <c r="F18" s="24">
        <v>2944678</v>
      </c>
      <c r="G18" s="195">
        <f>100*F18/E18</f>
        <v>96.19744945978164</v>
      </c>
      <c r="H18" s="24">
        <v>2639000</v>
      </c>
      <c r="I18" s="24">
        <v>2799214</v>
      </c>
      <c r="J18" s="24">
        <v>2670511</v>
      </c>
      <c r="K18" s="195">
        <f>100*J18/I18</f>
        <v>95.40217361016343</v>
      </c>
      <c r="L18" s="24">
        <v>2140000</v>
      </c>
      <c r="M18" s="24">
        <v>2513660</v>
      </c>
      <c r="N18" s="24">
        <v>2360550</v>
      </c>
      <c r="O18" s="195">
        <f>100*N18/M18</f>
        <v>93.90888186946525</v>
      </c>
      <c r="P18" s="24">
        <v>2077000</v>
      </c>
      <c r="Q18" s="24">
        <v>2304198</v>
      </c>
      <c r="R18" s="24">
        <v>2126508</v>
      </c>
      <c r="S18" s="195">
        <f>100*R18/Q18</f>
        <v>92.28842313030391</v>
      </c>
      <c r="T18" s="25" t="s">
        <v>163</v>
      </c>
      <c r="U18" s="25" t="s">
        <v>191</v>
      </c>
      <c r="V18" s="25" t="s">
        <v>191</v>
      </c>
      <c r="W18" s="25" t="s">
        <v>191</v>
      </c>
    </row>
    <row r="19" spans="1:23" ht="21" customHeight="1">
      <c r="A19" s="204" t="s">
        <v>300</v>
      </c>
      <c r="B19" s="204"/>
      <c r="C19" s="203"/>
      <c r="D19" s="23">
        <v>17714780</v>
      </c>
      <c r="E19" s="24">
        <v>18306058</v>
      </c>
      <c r="F19" s="24">
        <v>17762988</v>
      </c>
      <c r="G19" s="195">
        <f>100*F19/E19</f>
        <v>97.03338643415202</v>
      </c>
      <c r="H19" s="24">
        <v>18330890</v>
      </c>
      <c r="I19" s="24">
        <v>19011878</v>
      </c>
      <c r="J19" s="24">
        <v>18356266</v>
      </c>
      <c r="K19" s="195">
        <f>100*J19/I19</f>
        <v>96.55156634184166</v>
      </c>
      <c r="L19" s="24">
        <v>18741980</v>
      </c>
      <c r="M19" s="24">
        <v>19527394</v>
      </c>
      <c r="N19" s="24">
        <v>18771771</v>
      </c>
      <c r="O19" s="195">
        <f>100*N19/M19</f>
        <v>96.13044628484477</v>
      </c>
      <c r="P19" s="24">
        <v>18918780</v>
      </c>
      <c r="Q19" s="24">
        <v>19827173</v>
      </c>
      <c r="R19" s="24">
        <v>19030646</v>
      </c>
      <c r="S19" s="195">
        <f>100*R19/Q19</f>
        <v>95.98264966972347</v>
      </c>
      <c r="T19" s="24">
        <v>19128480</v>
      </c>
      <c r="U19" s="24">
        <v>19957348</v>
      </c>
      <c r="V19" s="24">
        <v>19171681</v>
      </c>
      <c r="W19" s="195">
        <f>100*V19/U19</f>
        <v>96.06326952859669</v>
      </c>
    </row>
    <row r="20" spans="1:23" ht="21" customHeight="1">
      <c r="A20" s="204" t="s">
        <v>299</v>
      </c>
      <c r="B20" s="204"/>
      <c r="C20" s="203"/>
      <c r="D20" s="23">
        <v>1500</v>
      </c>
      <c r="E20" s="24">
        <v>1606</v>
      </c>
      <c r="F20" s="24">
        <v>1606</v>
      </c>
      <c r="G20" s="202">
        <f>100*F20/E20</f>
        <v>100</v>
      </c>
      <c r="H20" s="24">
        <v>1300</v>
      </c>
      <c r="I20" s="24">
        <v>1500</v>
      </c>
      <c r="J20" s="24">
        <v>1500</v>
      </c>
      <c r="K20" s="202">
        <f>100*J20/I20</f>
        <v>100</v>
      </c>
      <c r="L20" s="24">
        <v>1200</v>
      </c>
      <c r="M20" s="24">
        <v>1371</v>
      </c>
      <c r="N20" s="24">
        <v>1371</v>
      </c>
      <c r="O20" s="202">
        <f>100*N20/M20</f>
        <v>100</v>
      </c>
      <c r="P20" s="24">
        <v>1100</v>
      </c>
      <c r="Q20" s="24">
        <v>1197</v>
      </c>
      <c r="R20" s="24">
        <v>1197</v>
      </c>
      <c r="S20" s="202">
        <f>100*R20/Q20</f>
        <v>100</v>
      </c>
      <c r="T20" s="24">
        <v>1000</v>
      </c>
      <c r="U20" s="24">
        <v>1146</v>
      </c>
      <c r="V20" s="24">
        <v>1146</v>
      </c>
      <c r="W20" s="202">
        <f>100*V20/U20</f>
        <v>100</v>
      </c>
    </row>
    <row r="21" spans="1:23" ht="21" customHeight="1">
      <c r="A21" s="204" t="s">
        <v>298</v>
      </c>
      <c r="B21" s="204"/>
      <c r="C21" s="203"/>
      <c r="D21" s="23">
        <v>11000</v>
      </c>
      <c r="E21" s="24">
        <v>11959</v>
      </c>
      <c r="F21" s="24">
        <v>11959</v>
      </c>
      <c r="G21" s="202">
        <f>100*F21/E21</f>
        <v>100</v>
      </c>
      <c r="H21" s="24">
        <v>11000</v>
      </c>
      <c r="I21" s="24">
        <v>11444</v>
      </c>
      <c r="J21" s="24">
        <v>11444</v>
      </c>
      <c r="K21" s="202">
        <f>100*J21/I21</f>
        <v>100</v>
      </c>
      <c r="L21" s="24">
        <v>10500</v>
      </c>
      <c r="M21" s="24">
        <v>10617</v>
      </c>
      <c r="N21" s="24">
        <v>10617</v>
      </c>
      <c r="O21" s="202">
        <f>100*N21/M21</f>
        <v>100</v>
      </c>
      <c r="P21" s="24">
        <v>10000</v>
      </c>
      <c r="Q21" s="24">
        <v>10142</v>
      </c>
      <c r="R21" s="24">
        <v>10142</v>
      </c>
      <c r="S21" s="202">
        <f>100*R21/Q21</f>
        <v>100</v>
      </c>
      <c r="T21" s="24">
        <v>9000</v>
      </c>
      <c r="U21" s="24">
        <v>9792</v>
      </c>
      <c r="V21" s="24">
        <v>9792</v>
      </c>
      <c r="W21" s="202">
        <f>100*V21/U21</f>
        <v>100</v>
      </c>
    </row>
    <row r="22" spans="1:23" ht="21" customHeight="1">
      <c r="A22" s="204" t="s">
        <v>297</v>
      </c>
      <c r="B22" s="204"/>
      <c r="C22" s="203"/>
      <c r="D22" s="23">
        <v>7063010</v>
      </c>
      <c r="E22" s="24">
        <v>7168413</v>
      </c>
      <c r="F22" s="24">
        <v>7168052</v>
      </c>
      <c r="G22" s="205">
        <v>100</v>
      </c>
      <c r="H22" s="24">
        <v>5983000</v>
      </c>
      <c r="I22" s="24">
        <v>5994121</v>
      </c>
      <c r="J22" s="24">
        <v>5993755</v>
      </c>
      <c r="K22" s="205">
        <v>100</v>
      </c>
      <c r="L22" s="24">
        <v>5259010</v>
      </c>
      <c r="M22" s="24">
        <v>5260445</v>
      </c>
      <c r="N22" s="24">
        <v>5260226</v>
      </c>
      <c r="O22" s="205">
        <v>100</v>
      </c>
      <c r="P22" s="24">
        <v>4775010</v>
      </c>
      <c r="Q22" s="24">
        <v>4839349</v>
      </c>
      <c r="R22" s="24">
        <v>4839197</v>
      </c>
      <c r="S22" s="205">
        <v>100</v>
      </c>
      <c r="T22" s="24">
        <v>4779010</v>
      </c>
      <c r="U22" s="24">
        <v>4866973</v>
      </c>
      <c r="V22" s="24">
        <v>4866913</v>
      </c>
      <c r="W22" s="205">
        <v>100</v>
      </c>
    </row>
    <row r="23" spans="1:23" ht="21" customHeight="1">
      <c r="A23" s="204" t="s">
        <v>296</v>
      </c>
      <c r="B23" s="204"/>
      <c r="C23" s="203"/>
      <c r="D23" s="23">
        <v>16185200</v>
      </c>
      <c r="E23" s="24">
        <v>16856110</v>
      </c>
      <c r="F23" s="24">
        <v>16307804</v>
      </c>
      <c r="G23" s="195">
        <f>100*F23/E23</f>
        <v>96.74713798142038</v>
      </c>
      <c r="H23" s="24">
        <v>16111000</v>
      </c>
      <c r="I23" s="24">
        <v>16753798</v>
      </c>
      <c r="J23" s="24">
        <v>16323856</v>
      </c>
      <c r="K23" s="195">
        <f>100*J23/I23</f>
        <v>97.43376397399562</v>
      </c>
      <c r="L23" s="24">
        <v>15444000</v>
      </c>
      <c r="M23" s="24">
        <v>16153771</v>
      </c>
      <c r="N23" s="24">
        <v>15554661</v>
      </c>
      <c r="O23" s="195">
        <f>100*N23/M23</f>
        <v>96.29120655480384</v>
      </c>
      <c r="P23" s="24">
        <v>16164000</v>
      </c>
      <c r="Q23" s="24">
        <v>16882277</v>
      </c>
      <c r="R23" s="24">
        <v>16358896</v>
      </c>
      <c r="S23" s="195">
        <f>100*R23/Q23</f>
        <v>96.89981985249976</v>
      </c>
      <c r="T23" s="24">
        <v>14557000</v>
      </c>
      <c r="U23" s="24">
        <v>15071119</v>
      </c>
      <c r="V23" s="24">
        <v>14573485</v>
      </c>
      <c r="W23" s="195">
        <f>100*V23/U23</f>
        <v>96.69809521111206</v>
      </c>
    </row>
    <row r="24" spans="1:23" ht="21" customHeight="1">
      <c r="A24" s="204" t="s">
        <v>295</v>
      </c>
      <c r="B24" s="204"/>
      <c r="C24" s="203"/>
      <c r="D24" s="23">
        <v>7700</v>
      </c>
      <c r="E24" s="24">
        <v>7863</v>
      </c>
      <c r="F24" s="24">
        <v>7863</v>
      </c>
      <c r="G24" s="202">
        <f>100*F24/E24</f>
        <v>100</v>
      </c>
      <c r="H24" s="24">
        <v>7300</v>
      </c>
      <c r="I24" s="24">
        <v>7536</v>
      </c>
      <c r="J24" s="24">
        <v>7536</v>
      </c>
      <c r="K24" s="202">
        <f>100*J24/I24</f>
        <v>100</v>
      </c>
      <c r="L24" s="24">
        <v>6800</v>
      </c>
      <c r="M24" s="24">
        <v>7016</v>
      </c>
      <c r="N24" s="24">
        <v>7016</v>
      </c>
      <c r="O24" s="202">
        <f>100*N24/M24</f>
        <v>100</v>
      </c>
      <c r="P24" s="24">
        <v>6600</v>
      </c>
      <c r="Q24" s="24">
        <v>6671</v>
      </c>
      <c r="R24" s="24">
        <v>6671</v>
      </c>
      <c r="S24" s="202">
        <f>100*R24/Q24</f>
        <v>100</v>
      </c>
      <c r="T24" s="24">
        <v>6000</v>
      </c>
      <c r="U24" s="24">
        <v>6466</v>
      </c>
      <c r="V24" s="24">
        <v>6466</v>
      </c>
      <c r="W24" s="202">
        <f>100*V24/U24</f>
        <v>100</v>
      </c>
    </row>
    <row r="25" spans="1:23" ht="21" customHeight="1">
      <c r="A25" s="204" t="s">
        <v>294</v>
      </c>
      <c r="B25" s="204"/>
      <c r="C25" s="203"/>
      <c r="D25" s="23">
        <v>328500</v>
      </c>
      <c r="E25" s="24">
        <v>328543</v>
      </c>
      <c r="F25" s="24">
        <v>328543</v>
      </c>
      <c r="G25" s="202">
        <f>100*F25/E25</f>
        <v>100</v>
      </c>
      <c r="H25" s="25" t="s">
        <v>191</v>
      </c>
      <c r="I25" s="25" t="s">
        <v>191</v>
      </c>
      <c r="J25" s="25" t="s">
        <v>191</v>
      </c>
      <c r="K25" s="25" t="s">
        <v>191</v>
      </c>
      <c r="L25" s="25">
        <v>322000</v>
      </c>
      <c r="M25" s="25">
        <v>322867</v>
      </c>
      <c r="N25" s="25">
        <v>322867</v>
      </c>
      <c r="O25" s="202">
        <f>100*N25/M25</f>
        <v>100</v>
      </c>
      <c r="P25" s="25">
        <v>380000</v>
      </c>
      <c r="Q25" s="25">
        <v>380675</v>
      </c>
      <c r="R25" s="25">
        <v>380675</v>
      </c>
      <c r="S25" s="202">
        <f>100*R25/Q25</f>
        <v>100</v>
      </c>
      <c r="T25" s="25">
        <v>444000</v>
      </c>
      <c r="U25" s="25">
        <v>444577</v>
      </c>
      <c r="V25" s="25">
        <v>444577</v>
      </c>
      <c r="W25" s="202">
        <f>100*V25/U25</f>
        <v>100</v>
      </c>
    </row>
    <row r="26" spans="1:23" ht="21" customHeight="1">
      <c r="A26" s="201" t="s">
        <v>293</v>
      </c>
      <c r="B26" s="200"/>
      <c r="C26" s="199" t="s">
        <v>292</v>
      </c>
      <c r="D26" s="23">
        <v>10</v>
      </c>
      <c r="E26" s="24">
        <v>397</v>
      </c>
      <c r="F26" s="24">
        <v>70</v>
      </c>
      <c r="G26" s="195">
        <f>100*F26/E26</f>
        <v>17.632241813602015</v>
      </c>
      <c r="H26" s="24">
        <v>10</v>
      </c>
      <c r="I26" s="24">
        <v>327</v>
      </c>
      <c r="J26" s="24">
        <v>65</v>
      </c>
      <c r="K26" s="195">
        <f>100*J26/I26</f>
        <v>19.877675840978593</v>
      </c>
      <c r="L26" s="24">
        <v>10</v>
      </c>
      <c r="M26" s="24">
        <v>262</v>
      </c>
      <c r="N26" s="24">
        <v>25</v>
      </c>
      <c r="O26" s="195">
        <f>100*N26/M26</f>
        <v>9.541984732824428</v>
      </c>
      <c r="P26" s="24">
        <v>10</v>
      </c>
      <c r="Q26" s="24">
        <v>237</v>
      </c>
      <c r="R26" s="24">
        <v>10</v>
      </c>
      <c r="S26" s="195">
        <f>100*R26/Q26</f>
        <v>4.219409282700422</v>
      </c>
      <c r="T26" s="25">
        <v>0</v>
      </c>
      <c r="U26" s="24">
        <v>227</v>
      </c>
      <c r="V26" s="25">
        <v>0</v>
      </c>
      <c r="W26" s="195">
        <f>100*V26/U26</f>
        <v>0</v>
      </c>
    </row>
    <row r="27" spans="1:23" ht="21" customHeight="1">
      <c r="A27" s="198"/>
      <c r="B27" s="197"/>
      <c r="C27" s="196" t="s">
        <v>291</v>
      </c>
      <c r="D27" s="23">
        <v>60000</v>
      </c>
      <c r="E27" s="24">
        <v>225997</v>
      </c>
      <c r="F27" s="24">
        <v>60295</v>
      </c>
      <c r="G27" s="195">
        <f>100*F27/E27</f>
        <v>26.679557693243716</v>
      </c>
      <c r="H27" s="24">
        <v>10000</v>
      </c>
      <c r="I27" s="24">
        <v>100819</v>
      </c>
      <c r="J27" s="24">
        <v>10018</v>
      </c>
      <c r="K27" s="195">
        <v>9</v>
      </c>
      <c r="L27" s="24">
        <v>2000</v>
      </c>
      <c r="M27" s="24">
        <v>52730</v>
      </c>
      <c r="N27" s="24">
        <v>2083</v>
      </c>
      <c r="O27" s="195">
        <f>100*N27/M27</f>
        <v>3.9503129148492317</v>
      </c>
      <c r="P27" s="24">
        <v>1500</v>
      </c>
      <c r="Q27" s="24">
        <v>45730</v>
      </c>
      <c r="R27" s="24">
        <v>1715</v>
      </c>
      <c r="S27" s="195">
        <f>100*R27/Q27</f>
        <v>3.7502733435381588</v>
      </c>
      <c r="T27" s="24">
        <v>1790</v>
      </c>
      <c r="U27" s="24">
        <v>39726</v>
      </c>
      <c r="V27" s="24">
        <v>2253</v>
      </c>
      <c r="W27" s="195">
        <f>100*V27/U27</f>
        <v>5.671348738861199</v>
      </c>
    </row>
    <row r="28" spans="1:23" ht="21" customHeight="1">
      <c r="A28" s="194"/>
      <c r="B28" s="193"/>
      <c r="C28" s="192" t="s">
        <v>290</v>
      </c>
      <c r="D28" s="191" t="s">
        <v>163</v>
      </c>
      <c r="E28" s="30" t="s">
        <v>191</v>
      </c>
      <c r="F28" s="30" t="s">
        <v>191</v>
      </c>
      <c r="G28" s="30" t="s">
        <v>191</v>
      </c>
      <c r="H28" s="30" t="s">
        <v>191</v>
      </c>
      <c r="I28" s="30" t="s">
        <v>191</v>
      </c>
      <c r="J28" s="30" t="s">
        <v>191</v>
      </c>
      <c r="K28" s="30" t="s">
        <v>191</v>
      </c>
      <c r="L28" s="30" t="s">
        <v>191</v>
      </c>
      <c r="M28" s="30" t="s">
        <v>191</v>
      </c>
      <c r="N28" s="30" t="s">
        <v>191</v>
      </c>
      <c r="O28" s="30" t="s">
        <v>191</v>
      </c>
      <c r="P28" s="30" t="s">
        <v>191</v>
      </c>
      <c r="Q28" s="30" t="s">
        <v>191</v>
      </c>
      <c r="R28" s="30" t="s">
        <v>191</v>
      </c>
      <c r="S28" s="113" t="s">
        <v>191</v>
      </c>
      <c r="T28" s="30">
        <v>216100</v>
      </c>
      <c r="U28" s="30">
        <v>360840</v>
      </c>
      <c r="V28" s="30">
        <v>222574</v>
      </c>
      <c r="W28" s="190">
        <f>100*V28/U28</f>
        <v>61.68218601042013</v>
      </c>
    </row>
    <row r="29" spans="1:23" ht="21" customHeight="1">
      <c r="A29" s="16" t="s">
        <v>289</v>
      </c>
      <c r="B29" s="16"/>
      <c r="C29" s="55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</row>
    <row r="30" spans="1:23" ht="21" customHeight="1">
      <c r="A30" s="16" t="s">
        <v>288</v>
      </c>
      <c r="B30" s="16"/>
      <c r="C30" s="55"/>
      <c r="D30" s="189"/>
      <c r="E30" s="55"/>
      <c r="F30" s="188"/>
      <c r="G30" s="2"/>
      <c r="H30" s="188"/>
      <c r="I30" s="188"/>
      <c r="J30" s="188"/>
      <c r="K30" s="2"/>
      <c r="L30" s="188"/>
      <c r="M30" s="188"/>
      <c r="N30" s="188"/>
      <c r="O30" s="2"/>
      <c r="P30" s="188"/>
      <c r="Q30" s="188"/>
      <c r="R30" s="188"/>
      <c r="S30" s="2"/>
      <c r="T30" s="188"/>
      <c r="U30" s="188"/>
      <c r="V30" s="188"/>
      <c r="W30" s="2"/>
    </row>
    <row r="36" spans="1:17" ht="21" customHeight="1">
      <c r="A36" s="220" t="s">
        <v>341</v>
      </c>
      <c r="B36" s="220"/>
      <c r="C36" s="220"/>
      <c r="D36" s="220"/>
      <c r="E36" s="220"/>
      <c r="F36" s="220"/>
      <c r="G36" s="220"/>
      <c r="H36" s="220"/>
      <c r="K36" s="256" t="s">
        <v>373</v>
      </c>
      <c r="L36" s="256"/>
      <c r="M36" s="256"/>
      <c r="N36" s="256"/>
      <c r="O36" s="256"/>
      <c r="P36" s="256"/>
      <c r="Q36" s="256"/>
    </row>
    <row r="37" spans="1:17" ht="21" customHeight="1" thickBot="1">
      <c r="A37" s="2"/>
      <c r="D37" s="218"/>
      <c r="E37" s="219"/>
      <c r="F37" s="218"/>
      <c r="G37" s="219"/>
      <c r="H37" s="86" t="s">
        <v>216</v>
      </c>
      <c r="K37" s="188"/>
      <c r="L37" s="2"/>
      <c r="M37" s="218"/>
      <c r="N37" s="218"/>
      <c r="O37" s="218"/>
      <c r="P37" s="219"/>
      <c r="Q37" s="138" t="s">
        <v>216</v>
      </c>
    </row>
    <row r="38" spans="1:17" ht="21" customHeight="1">
      <c r="A38" s="231" t="s">
        <v>340</v>
      </c>
      <c r="B38" s="231"/>
      <c r="C38" s="232"/>
      <c r="D38" s="228" t="s">
        <v>339</v>
      </c>
      <c r="E38" s="227" t="s">
        <v>338</v>
      </c>
      <c r="F38" s="227" t="s">
        <v>337</v>
      </c>
      <c r="G38" s="227" t="s">
        <v>199</v>
      </c>
      <c r="H38" s="227" t="s">
        <v>198</v>
      </c>
      <c r="K38" s="255" t="s">
        <v>372</v>
      </c>
      <c r="L38" s="230"/>
      <c r="M38" s="254" t="s">
        <v>371</v>
      </c>
      <c r="N38" s="254" t="s">
        <v>370</v>
      </c>
      <c r="O38" s="254" t="s">
        <v>369</v>
      </c>
      <c r="P38" s="227" t="s">
        <v>368</v>
      </c>
      <c r="Q38" s="227" t="s">
        <v>367</v>
      </c>
    </row>
    <row r="39" spans="1:17" ht="21" customHeight="1">
      <c r="A39" s="233"/>
      <c r="B39" s="234"/>
      <c r="C39" s="235"/>
      <c r="D39" s="66"/>
      <c r="E39" s="15"/>
      <c r="F39" s="66"/>
      <c r="G39" s="15"/>
      <c r="H39" s="66"/>
      <c r="K39" s="253" t="s">
        <v>366</v>
      </c>
      <c r="L39" s="222"/>
      <c r="M39" s="130">
        <v>389761795</v>
      </c>
      <c r="N39" s="129">
        <f>SUM(N41,N44:N63)</f>
        <v>416221667</v>
      </c>
      <c r="O39" s="129">
        <v>392580173</v>
      </c>
      <c r="P39" s="129">
        <f>SUM(P41,P44:P63)</f>
        <v>378882612</v>
      </c>
      <c r="Q39" s="129">
        <v>464668208</v>
      </c>
    </row>
    <row r="40" spans="1:17" ht="21" customHeight="1">
      <c r="A40" s="241" t="s">
        <v>336</v>
      </c>
      <c r="B40" s="241"/>
      <c r="C40" s="242"/>
      <c r="D40" s="55">
        <v>141677653</v>
      </c>
      <c r="E40" s="55">
        <v>143998332</v>
      </c>
      <c r="F40" s="55">
        <v>146210554</v>
      </c>
      <c r="G40" s="55">
        <v>141114828</v>
      </c>
      <c r="H40" s="55">
        <v>145505981</v>
      </c>
      <c r="K40" s="252"/>
      <c r="L40" s="251"/>
      <c r="M40" s="250"/>
      <c r="N40" s="189"/>
      <c r="O40" s="189"/>
      <c r="P40" s="189"/>
      <c r="Q40" s="189"/>
    </row>
    <row r="41" spans="1:17" ht="21" customHeight="1">
      <c r="A41" s="16"/>
      <c r="B41" s="236"/>
      <c r="C41" s="237"/>
      <c r="D41" s="189"/>
      <c r="E41" s="189"/>
      <c r="F41" s="189"/>
      <c r="G41" s="189"/>
      <c r="H41" s="189"/>
      <c r="K41" s="241" t="s">
        <v>365</v>
      </c>
      <c r="L41" s="247"/>
      <c r="M41" s="23">
        <f>SUM(M42:M43)</f>
        <v>157218190</v>
      </c>
      <c r="N41" s="24">
        <f>SUM(N42:N43)</f>
        <v>162103075</v>
      </c>
      <c r="O41" s="24">
        <f>SUM(O42:O43)</f>
        <v>142173943</v>
      </c>
      <c r="P41" s="24">
        <v>131592875</v>
      </c>
      <c r="Q41" s="24">
        <f>SUM(Q42:Q43)</f>
        <v>215935192</v>
      </c>
    </row>
    <row r="42" spans="1:17" ht="21" customHeight="1">
      <c r="A42" s="241" t="s">
        <v>335</v>
      </c>
      <c r="B42" s="241"/>
      <c r="C42" s="242"/>
      <c r="D42" s="55">
        <v>138288178</v>
      </c>
      <c r="E42" s="55">
        <v>140509826</v>
      </c>
      <c r="F42" s="55">
        <v>142498620</v>
      </c>
      <c r="G42" s="55">
        <v>137266248</v>
      </c>
      <c r="H42" s="55">
        <v>141882067</v>
      </c>
      <c r="K42" s="257" t="s">
        <v>374</v>
      </c>
      <c r="L42" s="258"/>
      <c r="M42" s="56">
        <v>122758150</v>
      </c>
      <c r="N42" s="55">
        <v>128238220</v>
      </c>
      <c r="O42" s="246">
        <v>113001229</v>
      </c>
      <c r="P42" s="55">
        <v>105479046</v>
      </c>
      <c r="Q42" s="246">
        <v>191754614</v>
      </c>
    </row>
    <row r="43" spans="1:17" ht="21" customHeight="1">
      <c r="A43" s="241"/>
      <c r="B43" s="241"/>
      <c r="C43" s="242"/>
      <c r="D43" s="189"/>
      <c r="E43" s="189"/>
      <c r="F43" s="189"/>
      <c r="G43" s="189"/>
      <c r="H43" s="189"/>
      <c r="K43" s="257" t="s">
        <v>375</v>
      </c>
      <c r="L43" s="258"/>
      <c r="M43" s="56">
        <v>34460040</v>
      </c>
      <c r="N43" s="55">
        <v>33864855</v>
      </c>
      <c r="O43" s="246">
        <v>29172714</v>
      </c>
      <c r="P43" s="55">
        <v>26113829</v>
      </c>
      <c r="Q43" s="246">
        <v>24180578</v>
      </c>
    </row>
    <row r="44" spans="1:17" ht="21" customHeight="1">
      <c r="A44" s="241" t="s">
        <v>334</v>
      </c>
      <c r="B44" s="241"/>
      <c r="C44" s="242"/>
      <c r="D44" s="55">
        <v>138115</v>
      </c>
      <c r="E44" s="55">
        <v>75005</v>
      </c>
      <c r="F44" s="55">
        <v>103662</v>
      </c>
      <c r="G44" s="55">
        <v>81112</v>
      </c>
      <c r="H44" s="55">
        <v>82928</v>
      </c>
      <c r="K44" s="241" t="s">
        <v>364</v>
      </c>
      <c r="L44" s="247"/>
      <c r="M44" s="56">
        <v>94330184</v>
      </c>
      <c r="N44" s="55">
        <v>88981484</v>
      </c>
      <c r="O44" s="246">
        <v>74270945</v>
      </c>
      <c r="P44" s="55">
        <v>73144428</v>
      </c>
      <c r="Q44" s="246">
        <v>75051556</v>
      </c>
    </row>
    <row r="45" spans="1:17" ht="21" customHeight="1">
      <c r="A45" s="241"/>
      <c r="B45" s="241"/>
      <c r="C45" s="242"/>
      <c r="D45" s="189"/>
      <c r="E45" s="189"/>
      <c r="F45" s="189"/>
      <c r="G45" s="189"/>
      <c r="H45" s="189"/>
      <c r="K45" s="241" t="s">
        <v>363</v>
      </c>
      <c r="L45" s="247"/>
      <c r="M45" s="56">
        <v>58026699</v>
      </c>
      <c r="N45" s="55">
        <v>87885453</v>
      </c>
      <c r="O45" s="246">
        <v>102892385</v>
      </c>
      <c r="P45" s="55">
        <v>97677272</v>
      </c>
      <c r="Q45" s="246">
        <v>96817782</v>
      </c>
    </row>
    <row r="46" spans="1:17" ht="21" customHeight="1">
      <c r="A46" s="241" t="s">
        <v>333</v>
      </c>
      <c r="B46" s="241"/>
      <c r="C46" s="242"/>
      <c r="D46" s="55">
        <v>213792</v>
      </c>
      <c r="E46" s="55">
        <v>269540</v>
      </c>
      <c r="F46" s="55">
        <v>130860</v>
      </c>
      <c r="G46" s="55">
        <v>285720</v>
      </c>
      <c r="H46" s="55">
        <v>358294</v>
      </c>
      <c r="K46" s="241" t="s">
        <v>362</v>
      </c>
      <c r="L46" s="247"/>
      <c r="M46" s="56">
        <v>17979679</v>
      </c>
      <c r="N46" s="55">
        <v>17983636</v>
      </c>
      <c r="O46" s="246">
        <v>15287975</v>
      </c>
      <c r="P46" s="55">
        <v>14375166</v>
      </c>
      <c r="Q46" s="246">
        <v>17107893</v>
      </c>
    </row>
    <row r="47" spans="1:17" ht="21" customHeight="1">
      <c r="A47" s="241"/>
      <c r="B47" s="241"/>
      <c r="C47" s="242"/>
      <c r="D47" s="189"/>
      <c r="E47" s="189"/>
      <c r="F47" s="189"/>
      <c r="G47" s="189"/>
      <c r="H47" s="189"/>
      <c r="K47" s="241" t="s">
        <v>361</v>
      </c>
      <c r="L47" s="247"/>
      <c r="M47" s="56">
        <v>22947743</v>
      </c>
      <c r="N47" s="55">
        <v>20530585</v>
      </c>
      <c r="O47" s="246">
        <v>18443722</v>
      </c>
      <c r="P47" s="55">
        <v>19162074</v>
      </c>
      <c r="Q47" s="246">
        <v>18868093</v>
      </c>
    </row>
    <row r="48" spans="1:17" ht="21" customHeight="1">
      <c r="A48" s="241" t="s">
        <v>332</v>
      </c>
      <c r="B48" s="241"/>
      <c r="C48" s="242"/>
      <c r="D48" s="55">
        <v>3204152</v>
      </c>
      <c r="E48" s="55">
        <v>3234799</v>
      </c>
      <c r="F48" s="55">
        <v>3590241</v>
      </c>
      <c r="G48" s="55">
        <v>3569998</v>
      </c>
      <c r="H48" s="55">
        <v>3273813</v>
      </c>
      <c r="K48" s="241" t="s">
        <v>360</v>
      </c>
      <c r="L48" s="247"/>
      <c r="M48" s="56">
        <v>14596683</v>
      </c>
      <c r="N48" s="55">
        <v>13888873</v>
      </c>
      <c r="O48" s="246">
        <v>14922992</v>
      </c>
      <c r="P48" s="55">
        <v>15397136</v>
      </c>
      <c r="Q48" s="246">
        <v>14874692</v>
      </c>
    </row>
    <row r="49" spans="1:17" ht="21" customHeight="1">
      <c r="A49" s="241"/>
      <c r="B49" s="241"/>
      <c r="C49" s="242"/>
      <c r="D49" s="189"/>
      <c r="E49" s="189"/>
      <c r="F49" s="189"/>
      <c r="G49" s="189"/>
      <c r="H49" s="189"/>
      <c r="K49" s="241" t="s">
        <v>359</v>
      </c>
      <c r="L49" s="247"/>
      <c r="M49" s="87" t="s">
        <v>191</v>
      </c>
      <c r="N49" s="86" t="s">
        <v>191</v>
      </c>
      <c r="O49" s="246" t="s">
        <v>191</v>
      </c>
      <c r="P49" s="86" t="s">
        <v>191</v>
      </c>
      <c r="Q49" s="246" t="s">
        <v>191</v>
      </c>
    </row>
    <row r="50" spans="1:17" ht="21" customHeight="1">
      <c r="A50" s="241" t="s">
        <v>331</v>
      </c>
      <c r="B50" s="241"/>
      <c r="C50" s="242"/>
      <c r="D50" s="205">
        <f>100*D42/D40</f>
        <v>97.60761494263319</v>
      </c>
      <c r="E50" s="205">
        <f>100*E42/E40</f>
        <v>97.57739832708617</v>
      </c>
      <c r="F50" s="205">
        <f>100*F42/F40</f>
        <v>97.46124072548142</v>
      </c>
      <c r="G50" s="205">
        <f>100*G42/G40</f>
        <v>97.27273167919675</v>
      </c>
      <c r="H50" s="205">
        <f>100*H42/H40</f>
        <v>97.50943983532883</v>
      </c>
      <c r="K50" s="241" t="s">
        <v>358</v>
      </c>
      <c r="L50" s="247"/>
      <c r="M50" s="87" t="s">
        <v>191</v>
      </c>
      <c r="N50" s="86" t="s">
        <v>191</v>
      </c>
      <c r="O50" s="246" t="s">
        <v>191</v>
      </c>
      <c r="P50" s="86" t="s">
        <v>191</v>
      </c>
      <c r="Q50" s="246" t="s">
        <v>191</v>
      </c>
    </row>
    <row r="51" spans="1:17" ht="21" customHeight="1">
      <c r="A51" s="241"/>
      <c r="B51" s="241"/>
      <c r="C51" s="242"/>
      <c r="D51" s="16"/>
      <c r="E51" s="55"/>
      <c r="F51" s="16"/>
      <c r="G51" s="55"/>
      <c r="H51" s="55"/>
      <c r="K51" s="241" t="s">
        <v>357</v>
      </c>
      <c r="L51" s="247"/>
      <c r="M51" s="87" t="s">
        <v>191</v>
      </c>
      <c r="N51" s="86" t="s">
        <v>191</v>
      </c>
      <c r="O51" s="246" t="s">
        <v>191</v>
      </c>
      <c r="P51" s="86" t="s">
        <v>191</v>
      </c>
      <c r="Q51" s="246" t="s">
        <v>191</v>
      </c>
    </row>
    <row r="52" spans="1:17" ht="21" customHeight="1">
      <c r="A52" s="241" t="s">
        <v>330</v>
      </c>
      <c r="B52" s="241"/>
      <c r="C52" s="242"/>
      <c r="D52" s="55">
        <v>117193</v>
      </c>
      <c r="E52" s="55">
        <v>119020</v>
      </c>
      <c r="F52" s="55">
        <v>120671</v>
      </c>
      <c r="G52" s="55">
        <v>116226</v>
      </c>
      <c r="H52" s="55">
        <v>120451</v>
      </c>
      <c r="K52" s="241" t="s">
        <v>356</v>
      </c>
      <c r="L52" s="247"/>
      <c r="M52" s="56">
        <v>308853</v>
      </c>
      <c r="N52" s="55">
        <v>290733</v>
      </c>
      <c r="O52" s="246">
        <v>138716</v>
      </c>
      <c r="P52" s="86" t="s">
        <v>191</v>
      </c>
      <c r="Q52" s="246" t="s">
        <v>191</v>
      </c>
    </row>
    <row r="53" spans="1:17" ht="21" customHeight="1">
      <c r="A53" s="238"/>
      <c r="B53" s="239"/>
      <c r="C53" s="240"/>
      <c r="D53" s="226"/>
      <c r="E53" s="226"/>
      <c r="F53" s="226"/>
      <c r="G53" s="226"/>
      <c r="H53" s="226"/>
      <c r="K53" s="241" t="s">
        <v>355</v>
      </c>
      <c r="L53" s="247"/>
      <c r="M53" s="87" t="s">
        <v>191</v>
      </c>
      <c r="N53" s="86" t="s">
        <v>191</v>
      </c>
      <c r="O53" s="246" t="s">
        <v>191</v>
      </c>
      <c r="P53" s="86" t="s">
        <v>191</v>
      </c>
      <c r="Q53" s="246" t="s">
        <v>191</v>
      </c>
    </row>
    <row r="54" spans="1:17" ht="21" customHeight="1">
      <c r="A54" s="16" t="s">
        <v>288</v>
      </c>
      <c r="B54" s="189"/>
      <c r="C54" s="189"/>
      <c r="D54" s="189"/>
      <c r="E54" s="189"/>
      <c r="F54" s="189"/>
      <c r="K54" s="241" t="s">
        <v>354</v>
      </c>
      <c r="L54" s="247"/>
      <c r="M54" s="87" t="s">
        <v>191</v>
      </c>
      <c r="N54" s="86" t="s">
        <v>191</v>
      </c>
      <c r="O54" s="246" t="s">
        <v>191</v>
      </c>
      <c r="P54" s="86">
        <v>20</v>
      </c>
      <c r="Q54" s="246" t="s">
        <v>191</v>
      </c>
    </row>
    <row r="55" spans="11:17" ht="21" customHeight="1">
      <c r="K55" s="241" t="s">
        <v>353</v>
      </c>
      <c r="L55" s="247"/>
      <c r="M55" s="87" t="s">
        <v>191</v>
      </c>
      <c r="N55" s="86" t="s">
        <v>191</v>
      </c>
      <c r="O55" s="246" t="s">
        <v>191</v>
      </c>
      <c r="P55" s="86" t="s">
        <v>191</v>
      </c>
      <c r="Q55" s="246" t="s">
        <v>191</v>
      </c>
    </row>
    <row r="56" spans="11:17" ht="21" customHeight="1">
      <c r="K56" s="249" t="s">
        <v>376</v>
      </c>
      <c r="L56" s="248"/>
      <c r="M56" s="56">
        <v>21543938</v>
      </c>
      <c r="N56" s="55">
        <v>21521193</v>
      </c>
      <c r="O56" s="246">
        <v>22111992</v>
      </c>
      <c r="P56" s="55">
        <v>25417156</v>
      </c>
      <c r="Q56" s="246">
        <v>23565638</v>
      </c>
    </row>
    <row r="57" spans="11:17" ht="21" customHeight="1">
      <c r="K57" s="241" t="s">
        <v>352</v>
      </c>
      <c r="L57" s="247"/>
      <c r="M57" s="56">
        <v>216223</v>
      </c>
      <c r="N57" s="55">
        <v>208365</v>
      </c>
      <c r="O57" s="246">
        <v>206136</v>
      </c>
      <c r="P57" s="55">
        <v>202117</v>
      </c>
      <c r="Q57" s="246">
        <v>196150</v>
      </c>
    </row>
    <row r="58" spans="11:17" ht="21" customHeight="1">
      <c r="K58" s="241" t="s">
        <v>351</v>
      </c>
      <c r="L58" s="247"/>
      <c r="M58" s="87" t="s">
        <v>191</v>
      </c>
      <c r="N58" s="86" t="s">
        <v>191</v>
      </c>
      <c r="O58" s="246" t="s">
        <v>191</v>
      </c>
      <c r="P58" s="86" t="s">
        <v>191</v>
      </c>
      <c r="Q58" s="246" t="s">
        <v>191</v>
      </c>
    </row>
    <row r="59" spans="11:17" ht="21" customHeight="1">
      <c r="K59" s="241" t="s">
        <v>350</v>
      </c>
      <c r="L59" s="247"/>
      <c r="M59" s="56">
        <v>708897</v>
      </c>
      <c r="N59" s="55">
        <v>769596</v>
      </c>
      <c r="O59" s="246">
        <v>785891</v>
      </c>
      <c r="P59" s="55">
        <v>609274</v>
      </c>
      <c r="Q59" s="246">
        <v>705065</v>
      </c>
    </row>
    <row r="60" spans="11:17" ht="21" customHeight="1">
      <c r="K60" s="241" t="s">
        <v>349</v>
      </c>
      <c r="L60" s="247"/>
      <c r="M60" s="56">
        <v>1290686</v>
      </c>
      <c r="N60" s="55">
        <v>1512168</v>
      </c>
      <c r="O60" s="246">
        <v>1312629</v>
      </c>
      <c r="P60" s="55">
        <v>1300366</v>
      </c>
      <c r="Q60" s="246">
        <v>1543888</v>
      </c>
    </row>
    <row r="61" spans="11:17" ht="21" customHeight="1">
      <c r="K61" s="241" t="s">
        <v>348</v>
      </c>
      <c r="L61" s="247"/>
      <c r="M61" s="56">
        <v>2108</v>
      </c>
      <c r="N61" s="55">
        <v>561</v>
      </c>
      <c r="O61" s="246">
        <v>366</v>
      </c>
      <c r="P61" s="86" t="s">
        <v>191</v>
      </c>
      <c r="Q61" s="246" t="s">
        <v>191</v>
      </c>
    </row>
    <row r="62" spans="11:17" ht="21" customHeight="1">
      <c r="K62" s="241" t="s">
        <v>347</v>
      </c>
      <c r="L62" s="247"/>
      <c r="M62" s="56">
        <v>10962</v>
      </c>
      <c r="N62" s="55">
        <v>3439</v>
      </c>
      <c r="O62" s="246">
        <v>1212</v>
      </c>
      <c r="P62" s="55">
        <v>564</v>
      </c>
      <c r="Q62" s="246" t="s">
        <v>191</v>
      </c>
    </row>
    <row r="63" spans="11:17" ht="21" customHeight="1">
      <c r="K63" s="245" t="s">
        <v>346</v>
      </c>
      <c r="L63" s="244"/>
      <c r="M63" s="53">
        <v>580771</v>
      </c>
      <c r="N63" s="52">
        <v>542506</v>
      </c>
      <c r="O63" s="243">
        <v>31273</v>
      </c>
      <c r="P63" s="52">
        <v>4164</v>
      </c>
      <c r="Q63" s="243">
        <v>2260</v>
      </c>
    </row>
    <row r="64" spans="11:17" ht="21" customHeight="1">
      <c r="K64" s="15" t="s">
        <v>345</v>
      </c>
      <c r="L64" s="15"/>
      <c r="M64" s="15"/>
      <c r="N64" s="15"/>
      <c r="O64" s="15"/>
      <c r="P64" s="2"/>
      <c r="Q64" s="2"/>
    </row>
    <row r="65" spans="11:17" ht="21" customHeight="1">
      <c r="K65" s="16" t="s">
        <v>344</v>
      </c>
      <c r="L65" s="16"/>
      <c r="M65" s="55"/>
      <c r="N65" s="55"/>
      <c r="O65" s="55"/>
      <c r="P65" s="2"/>
      <c r="Q65" s="188"/>
    </row>
    <row r="66" spans="11:17" ht="21" customHeight="1">
      <c r="K66" s="16" t="s">
        <v>343</v>
      </c>
      <c r="L66" s="16"/>
      <c r="M66" s="55"/>
      <c r="N66" s="55"/>
      <c r="O66" s="55"/>
      <c r="P66" s="2"/>
      <c r="Q66" s="188"/>
    </row>
  </sheetData>
  <sheetProtection/>
  <mergeCells count="63">
    <mergeCell ref="K63:L63"/>
    <mergeCell ref="K38:L38"/>
    <mergeCell ref="K58:L58"/>
    <mergeCell ref="K59:L59"/>
    <mergeCell ref="K60:L60"/>
    <mergeCell ref="K61:L61"/>
    <mergeCell ref="K57:L57"/>
    <mergeCell ref="K50:L50"/>
    <mergeCell ref="K51:L51"/>
    <mergeCell ref="K47:L47"/>
    <mergeCell ref="K53:L53"/>
    <mergeCell ref="K49:L49"/>
    <mergeCell ref="K48:L48"/>
    <mergeCell ref="K52:L52"/>
    <mergeCell ref="K62:L62"/>
    <mergeCell ref="K56:L56"/>
    <mergeCell ref="K54:L54"/>
    <mergeCell ref="K55:L55"/>
    <mergeCell ref="K36:Q36"/>
    <mergeCell ref="K39:L39"/>
    <mergeCell ref="K40:L40"/>
    <mergeCell ref="K46:L46"/>
    <mergeCell ref="K41:L41"/>
    <mergeCell ref="K44:L44"/>
    <mergeCell ref="K45:L45"/>
    <mergeCell ref="K42:L42"/>
    <mergeCell ref="K43:L43"/>
    <mergeCell ref="A48:C48"/>
    <mergeCell ref="A50:C50"/>
    <mergeCell ref="A52:C52"/>
    <mergeCell ref="A43:C43"/>
    <mergeCell ref="A45:C45"/>
    <mergeCell ref="A47:C47"/>
    <mergeCell ref="A49:C49"/>
    <mergeCell ref="A51:C51"/>
    <mergeCell ref="A38:C38"/>
    <mergeCell ref="A40:C40"/>
    <mergeCell ref="A42:C42"/>
    <mergeCell ref="A44:C44"/>
    <mergeCell ref="A46:C46"/>
    <mergeCell ref="A36:H36"/>
    <mergeCell ref="A3:W3"/>
    <mergeCell ref="D5:G5"/>
    <mergeCell ref="H5:K5"/>
    <mergeCell ref="L5:O5"/>
    <mergeCell ref="P5:S5"/>
    <mergeCell ref="T5:W5"/>
    <mergeCell ref="A5:C6"/>
    <mergeCell ref="A15:C15"/>
    <mergeCell ref="A24:C24"/>
    <mergeCell ref="A25:C25"/>
    <mergeCell ref="A23:C23"/>
    <mergeCell ref="A21:C21"/>
    <mergeCell ref="A7:C7"/>
    <mergeCell ref="A13:A14"/>
    <mergeCell ref="A11:A12"/>
    <mergeCell ref="A26:A28"/>
    <mergeCell ref="A16:C16"/>
    <mergeCell ref="A17:C17"/>
    <mergeCell ref="A18:C18"/>
    <mergeCell ref="A19:C19"/>
    <mergeCell ref="A20:C20"/>
    <mergeCell ref="A22:C22"/>
  </mergeCells>
  <printOptions horizontalCentered="1" verticalCentered="1"/>
  <pageMargins left="0.5118110236220472" right="0.31496062992125984" top="0.35433070866141736" bottom="0.35433070866141736" header="0" footer="0"/>
  <pageSetup horizontalDpi="600" verticalDpi="600" orientation="landscape" paperSize="8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8.796875" defaultRowHeight="18" customHeight="1"/>
  <cols>
    <col min="1" max="16384" width="13.69921875" style="0" customWidth="1"/>
  </cols>
  <sheetData>
    <row r="1" spans="1:16" ht="18.75" customHeight="1">
      <c r="A1" s="80" t="s">
        <v>460</v>
      </c>
      <c r="P1" s="109" t="s">
        <v>461</v>
      </c>
    </row>
    <row r="2" ht="18.75" customHeight="1"/>
    <row r="3" spans="1:16" ht="18.75" customHeight="1">
      <c r="A3" s="33" t="s">
        <v>469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8" customHeight="1" thickBot="1">
      <c r="A4" s="2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8" t="s">
        <v>216</v>
      </c>
    </row>
    <row r="5" spans="1:16" ht="18" customHeight="1">
      <c r="A5" s="293" t="s">
        <v>459</v>
      </c>
      <c r="B5" s="46" t="s">
        <v>468</v>
      </c>
      <c r="C5" s="46" t="s">
        <v>458</v>
      </c>
      <c r="D5" s="45" t="s">
        <v>457</v>
      </c>
      <c r="E5" s="45" t="s">
        <v>456</v>
      </c>
      <c r="F5" s="46" t="s">
        <v>455</v>
      </c>
      <c r="G5" s="45" t="s">
        <v>454</v>
      </c>
      <c r="H5" s="45" t="s">
        <v>453</v>
      </c>
      <c r="I5" s="298" t="s">
        <v>476</v>
      </c>
      <c r="J5" s="46" t="s">
        <v>452</v>
      </c>
      <c r="K5" s="46" t="s">
        <v>193</v>
      </c>
      <c r="L5" s="45" t="s">
        <v>467</v>
      </c>
      <c r="M5" s="291" t="s">
        <v>451</v>
      </c>
      <c r="N5" s="292" t="s">
        <v>450</v>
      </c>
      <c r="O5" s="292" t="s">
        <v>449</v>
      </c>
      <c r="P5" s="294" t="s">
        <v>448</v>
      </c>
    </row>
    <row r="6" spans="1:16" ht="18" customHeight="1">
      <c r="A6" s="289"/>
      <c r="B6" s="42"/>
      <c r="C6" s="42"/>
      <c r="D6" s="41"/>
      <c r="E6" s="41"/>
      <c r="F6" s="42"/>
      <c r="G6" s="41"/>
      <c r="H6" s="41"/>
      <c r="I6" s="41"/>
      <c r="J6" s="42"/>
      <c r="K6" s="42"/>
      <c r="L6" s="41"/>
      <c r="M6" s="288"/>
      <c r="N6" s="287"/>
      <c r="O6" s="287"/>
      <c r="P6" s="295"/>
    </row>
    <row r="7" spans="1:16" ht="18" customHeight="1">
      <c r="A7" s="39" t="s">
        <v>339</v>
      </c>
      <c r="B7" s="20">
        <v>555443319</v>
      </c>
      <c r="C7" s="21">
        <v>541635370</v>
      </c>
      <c r="D7" s="21">
        <v>13807949</v>
      </c>
      <c r="E7" s="21">
        <v>5658330</v>
      </c>
      <c r="F7" s="21">
        <v>8149619</v>
      </c>
      <c r="G7" s="285">
        <v>2.9</v>
      </c>
      <c r="H7" s="285">
        <v>79.8</v>
      </c>
      <c r="I7" s="284">
        <v>0.43</v>
      </c>
      <c r="J7" s="21">
        <v>175029005</v>
      </c>
      <c r="K7" s="21">
        <v>10898737</v>
      </c>
      <c r="L7" s="21">
        <v>2423540</v>
      </c>
      <c r="M7" s="22" t="s">
        <v>191</v>
      </c>
      <c r="N7" s="21">
        <v>874065</v>
      </c>
      <c r="O7" s="21">
        <v>596202</v>
      </c>
      <c r="P7" s="21">
        <v>4956293</v>
      </c>
    </row>
    <row r="8" spans="1:16" ht="18" customHeight="1">
      <c r="A8" s="13" t="s">
        <v>20</v>
      </c>
      <c r="B8" s="23">
        <v>562853106</v>
      </c>
      <c r="C8" s="24">
        <v>550811022</v>
      </c>
      <c r="D8" s="24">
        <v>12042084</v>
      </c>
      <c r="E8" s="24">
        <v>4615328</v>
      </c>
      <c r="F8" s="24">
        <v>7426756</v>
      </c>
      <c r="G8" s="280">
        <v>2.6</v>
      </c>
      <c r="H8" s="151">
        <v>81</v>
      </c>
      <c r="I8" s="279">
        <v>0.424</v>
      </c>
      <c r="J8" s="24">
        <v>181947813</v>
      </c>
      <c r="K8" s="24">
        <v>6803557</v>
      </c>
      <c r="L8" s="24">
        <v>2043642</v>
      </c>
      <c r="M8" s="24">
        <v>2846735</v>
      </c>
      <c r="N8" s="24">
        <v>909185</v>
      </c>
      <c r="O8" s="24">
        <v>1105780</v>
      </c>
      <c r="P8" s="24">
        <v>3970453</v>
      </c>
    </row>
    <row r="9" spans="1:16" ht="18" customHeight="1">
      <c r="A9" s="10" t="s">
        <v>21</v>
      </c>
      <c r="B9" s="23">
        <v>615816425</v>
      </c>
      <c r="C9" s="24">
        <v>597588123</v>
      </c>
      <c r="D9" s="24">
        <v>18228302</v>
      </c>
      <c r="E9" s="24">
        <v>11142687</v>
      </c>
      <c r="F9" s="24">
        <v>7085615</v>
      </c>
      <c r="G9" s="119">
        <v>2.4</v>
      </c>
      <c r="H9" s="119">
        <v>80.9</v>
      </c>
      <c r="I9" s="279">
        <v>0.423</v>
      </c>
      <c r="J9" s="24">
        <v>176640767</v>
      </c>
      <c r="K9" s="24">
        <v>4613868</v>
      </c>
      <c r="L9" s="24">
        <v>1504642</v>
      </c>
      <c r="M9" s="24">
        <v>12611861</v>
      </c>
      <c r="N9" s="24">
        <v>831820</v>
      </c>
      <c r="O9" s="24">
        <v>1200599</v>
      </c>
      <c r="P9" s="24">
        <v>3272551</v>
      </c>
    </row>
    <row r="10" spans="1:16" ht="18" customHeight="1">
      <c r="A10" s="13" t="s">
        <v>462</v>
      </c>
      <c r="B10" s="23">
        <v>616076537</v>
      </c>
      <c r="C10" s="24">
        <v>602126677</v>
      </c>
      <c r="D10" s="24">
        <v>13949860</v>
      </c>
      <c r="E10" s="24">
        <v>5927882</v>
      </c>
      <c r="F10" s="24">
        <v>8021978</v>
      </c>
      <c r="G10" s="119">
        <v>2.7</v>
      </c>
      <c r="H10" s="119">
        <v>79</v>
      </c>
      <c r="I10" s="279">
        <v>0.412</v>
      </c>
      <c r="J10" s="24">
        <v>177779463</v>
      </c>
      <c r="K10" s="24">
        <v>4739812</v>
      </c>
      <c r="L10" s="24">
        <v>1512991</v>
      </c>
      <c r="M10" s="24">
        <v>11973330</v>
      </c>
      <c r="N10" s="24">
        <v>776085</v>
      </c>
      <c r="O10" s="24">
        <v>1134150</v>
      </c>
      <c r="P10" s="24">
        <v>3284376</v>
      </c>
    </row>
    <row r="11" spans="1:16" ht="18" customHeight="1">
      <c r="A11" s="17" t="s">
        <v>23</v>
      </c>
      <c r="B11" s="32">
        <v>569701780</v>
      </c>
      <c r="C11" s="32">
        <v>553196897</v>
      </c>
      <c r="D11" s="32">
        <v>16504883</v>
      </c>
      <c r="E11" s="32">
        <v>7273632</v>
      </c>
      <c r="F11" s="32">
        <v>9231251</v>
      </c>
      <c r="G11" s="277">
        <v>3</v>
      </c>
      <c r="H11" s="123">
        <v>79.6</v>
      </c>
      <c r="I11" s="276">
        <v>0.403</v>
      </c>
      <c r="J11" s="32">
        <f>SUM(J21,J56)</f>
        <v>172977200</v>
      </c>
      <c r="K11" s="32">
        <f>SUM(K21,K56)</f>
        <v>4842322</v>
      </c>
      <c r="L11" s="32">
        <f>SUM(L21,L56)</f>
        <v>6597253</v>
      </c>
      <c r="M11" s="32">
        <f>SUM(M21,M56)</f>
        <v>12347724</v>
      </c>
      <c r="N11" s="32">
        <f>SUM(N21,N56)</f>
        <v>733996</v>
      </c>
      <c r="O11" s="32">
        <f>SUM(O21,O56)</f>
        <v>201406</v>
      </c>
      <c r="P11" s="32">
        <f>SUM(P21,P56)</f>
        <v>3442553</v>
      </c>
    </row>
    <row r="12" spans="1:16" ht="18" customHeight="1">
      <c r="A12" s="159"/>
      <c r="B12" s="270"/>
      <c r="C12" s="270"/>
      <c r="D12" s="270"/>
      <c r="E12" s="270"/>
      <c r="F12" s="270"/>
      <c r="G12" s="270"/>
      <c r="H12" s="270"/>
      <c r="I12" s="269"/>
      <c r="J12" s="28"/>
      <c r="K12" s="28"/>
      <c r="L12" s="28"/>
      <c r="M12" s="28"/>
      <c r="N12" s="28"/>
      <c r="O12" s="28"/>
      <c r="P12" s="28"/>
    </row>
    <row r="13" spans="1:16" ht="18" customHeight="1">
      <c r="A13" s="267" t="s">
        <v>421</v>
      </c>
      <c r="B13" s="23">
        <v>197682897</v>
      </c>
      <c r="C13" s="24">
        <v>192294590</v>
      </c>
      <c r="D13" s="24">
        <v>5388307</v>
      </c>
      <c r="E13" s="24">
        <v>3648522</v>
      </c>
      <c r="F13" s="24">
        <v>1739785</v>
      </c>
      <c r="G13" s="266">
        <v>1.6</v>
      </c>
      <c r="H13" s="266">
        <v>72.4</v>
      </c>
      <c r="I13" s="265">
        <v>0.761</v>
      </c>
      <c r="J13" s="24">
        <v>78037017</v>
      </c>
      <c r="K13" s="24">
        <v>1312650</v>
      </c>
      <c r="L13" s="24">
        <v>2969747</v>
      </c>
      <c r="M13" s="24">
        <v>5139958</v>
      </c>
      <c r="N13" s="24">
        <v>94351</v>
      </c>
      <c r="O13" s="24">
        <v>51734</v>
      </c>
      <c r="P13" s="24">
        <v>934106</v>
      </c>
    </row>
    <row r="14" spans="1:16" ht="18" customHeight="1">
      <c r="A14" s="267" t="s">
        <v>420</v>
      </c>
      <c r="B14" s="23">
        <v>24195695</v>
      </c>
      <c r="C14" s="24">
        <v>23838160</v>
      </c>
      <c r="D14" s="24">
        <v>357535</v>
      </c>
      <c r="E14" s="24">
        <v>270938</v>
      </c>
      <c r="F14" s="24">
        <v>86597</v>
      </c>
      <c r="G14" s="266">
        <v>0.7</v>
      </c>
      <c r="H14" s="266">
        <v>91.2</v>
      </c>
      <c r="I14" s="265">
        <v>0.718</v>
      </c>
      <c r="J14" s="24">
        <v>9193297</v>
      </c>
      <c r="K14" s="24">
        <v>227057</v>
      </c>
      <c r="L14" s="24">
        <v>233759</v>
      </c>
      <c r="M14" s="24">
        <v>558748</v>
      </c>
      <c r="N14" s="24">
        <v>13058</v>
      </c>
      <c r="O14" s="24">
        <v>31706</v>
      </c>
      <c r="P14" s="24">
        <v>146419</v>
      </c>
    </row>
    <row r="15" spans="1:16" ht="18" customHeight="1">
      <c r="A15" s="267" t="s">
        <v>419</v>
      </c>
      <c r="B15" s="23">
        <v>50253293</v>
      </c>
      <c r="C15" s="24">
        <v>49140180</v>
      </c>
      <c r="D15" s="24">
        <v>1113113</v>
      </c>
      <c r="E15" s="24">
        <v>627424</v>
      </c>
      <c r="F15" s="24">
        <v>485689</v>
      </c>
      <c r="G15" s="266">
        <v>2</v>
      </c>
      <c r="H15" s="266">
        <v>83.9</v>
      </c>
      <c r="I15" s="265">
        <v>0.715</v>
      </c>
      <c r="J15" s="24">
        <v>16046064</v>
      </c>
      <c r="K15" s="24">
        <v>412240</v>
      </c>
      <c r="L15" s="24">
        <v>601845</v>
      </c>
      <c r="M15" s="24">
        <v>1144373</v>
      </c>
      <c r="N15" s="24">
        <v>109694</v>
      </c>
      <c r="O15" s="24">
        <v>21274</v>
      </c>
      <c r="P15" s="24">
        <v>288721</v>
      </c>
    </row>
    <row r="16" spans="1:16" ht="18" customHeight="1">
      <c r="A16" s="267" t="s">
        <v>418</v>
      </c>
      <c r="B16" s="23">
        <v>19222359</v>
      </c>
      <c r="C16" s="24">
        <v>18436848</v>
      </c>
      <c r="D16" s="24">
        <v>785511</v>
      </c>
      <c r="E16" s="24">
        <v>315502</v>
      </c>
      <c r="F16" s="24">
        <v>470009</v>
      </c>
      <c r="G16" s="266">
        <v>5.7</v>
      </c>
      <c r="H16" s="266">
        <v>87.2</v>
      </c>
      <c r="I16" s="265">
        <v>0.304</v>
      </c>
      <c r="J16" s="24">
        <v>2549847</v>
      </c>
      <c r="K16" s="24">
        <v>136820</v>
      </c>
      <c r="L16" s="24">
        <v>100411</v>
      </c>
      <c r="M16" s="24">
        <v>266449</v>
      </c>
      <c r="N16" s="25" t="s">
        <v>163</v>
      </c>
      <c r="O16" s="24">
        <v>4762</v>
      </c>
      <c r="P16" s="24">
        <v>98432</v>
      </c>
    </row>
    <row r="17" spans="1:16" ht="18" customHeight="1">
      <c r="A17" s="267" t="s">
        <v>417</v>
      </c>
      <c r="B17" s="23">
        <v>13605708</v>
      </c>
      <c r="C17" s="24">
        <v>13435896</v>
      </c>
      <c r="D17" s="24">
        <v>169812</v>
      </c>
      <c r="E17" s="24">
        <v>30002</v>
      </c>
      <c r="F17" s="24">
        <v>139810</v>
      </c>
      <c r="G17" s="266">
        <v>1.8</v>
      </c>
      <c r="H17" s="266">
        <v>87.3</v>
      </c>
      <c r="I17" s="265">
        <v>0.231</v>
      </c>
      <c r="J17" s="24">
        <v>1926454</v>
      </c>
      <c r="K17" s="24">
        <v>134654</v>
      </c>
      <c r="L17" s="24">
        <v>82159</v>
      </c>
      <c r="M17" s="24">
        <v>207623</v>
      </c>
      <c r="N17" s="25" t="s">
        <v>163</v>
      </c>
      <c r="O17" s="24">
        <v>1026</v>
      </c>
      <c r="P17" s="24">
        <v>96908</v>
      </c>
    </row>
    <row r="18" spans="1:16" ht="18" customHeight="1">
      <c r="A18" s="267" t="s">
        <v>416</v>
      </c>
      <c r="B18" s="23">
        <v>26659430</v>
      </c>
      <c r="C18" s="24">
        <v>25508309</v>
      </c>
      <c r="D18" s="24">
        <v>1151121</v>
      </c>
      <c r="E18" s="24">
        <v>239064</v>
      </c>
      <c r="F18" s="24">
        <v>912057</v>
      </c>
      <c r="G18" s="266">
        <v>5.9</v>
      </c>
      <c r="H18" s="266">
        <v>85.7</v>
      </c>
      <c r="I18" s="265">
        <v>0.674</v>
      </c>
      <c r="J18" s="24">
        <v>9316541</v>
      </c>
      <c r="K18" s="24">
        <v>278577</v>
      </c>
      <c r="L18" s="24">
        <v>335790</v>
      </c>
      <c r="M18" s="24">
        <v>711730</v>
      </c>
      <c r="N18" s="24">
        <v>184861</v>
      </c>
      <c r="O18" s="24">
        <v>59423</v>
      </c>
      <c r="P18" s="24">
        <v>199087</v>
      </c>
    </row>
    <row r="19" spans="1:16" ht="18" customHeight="1">
      <c r="A19" s="267" t="s">
        <v>415</v>
      </c>
      <c r="B19" s="23">
        <v>11653990</v>
      </c>
      <c r="C19" s="24">
        <v>11458680</v>
      </c>
      <c r="D19" s="24">
        <v>195310</v>
      </c>
      <c r="E19" s="24">
        <v>137244</v>
      </c>
      <c r="F19" s="24">
        <v>58066</v>
      </c>
      <c r="G19" s="266">
        <v>0.8</v>
      </c>
      <c r="H19" s="266">
        <v>92.3</v>
      </c>
      <c r="I19" s="265">
        <v>0.439</v>
      </c>
      <c r="J19" s="24">
        <v>2986645</v>
      </c>
      <c r="K19" s="24">
        <v>128476</v>
      </c>
      <c r="L19" s="24">
        <v>125143</v>
      </c>
      <c r="M19" s="24">
        <v>265151</v>
      </c>
      <c r="N19" s="24">
        <v>22099</v>
      </c>
      <c r="O19" s="24">
        <v>892</v>
      </c>
      <c r="P19" s="24">
        <v>92158</v>
      </c>
    </row>
    <row r="20" spans="1:16" ht="18" customHeight="1">
      <c r="A20" s="267" t="s">
        <v>414</v>
      </c>
      <c r="B20" s="23">
        <v>25798615</v>
      </c>
      <c r="C20" s="24">
        <v>25047827</v>
      </c>
      <c r="D20" s="24">
        <v>750788</v>
      </c>
      <c r="E20" s="24">
        <v>248965</v>
      </c>
      <c r="F20" s="24">
        <v>501823</v>
      </c>
      <c r="G20" s="266">
        <v>3.5</v>
      </c>
      <c r="H20" s="266">
        <v>84.9</v>
      </c>
      <c r="I20" s="265">
        <v>0.7</v>
      </c>
      <c r="J20" s="24">
        <v>9479919</v>
      </c>
      <c r="K20" s="24">
        <v>251519</v>
      </c>
      <c r="L20" s="24">
        <v>377143</v>
      </c>
      <c r="M20" s="24">
        <v>663937</v>
      </c>
      <c r="N20" s="25" t="s">
        <v>163</v>
      </c>
      <c r="O20" s="24">
        <v>967</v>
      </c>
      <c r="P20" s="24">
        <v>179443</v>
      </c>
    </row>
    <row r="21" spans="1:16" ht="18" customHeight="1">
      <c r="A21" s="275" t="s">
        <v>413</v>
      </c>
      <c r="B21" s="31">
        <v>369071987</v>
      </c>
      <c r="C21" s="32">
        <v>359160490</v>
      </c>
      <c r="D21" s="32">
        <v>9911497</v>
      </c>
      <c r="E21" s="32">
        <v>5517661</v>
      </c>
      <c r="F21" s="32">
        <v>4393836</v>
      </c>
      <c r="G21" s="274">
        <v>2.3</v>
      </c>
      <c r="H21" s="273">
        <v>78.9</v>
      </c>
      <c r="I21" s="272">
        <v>0.568</v>
      </c>
      <c r="J21" s="32">
        <f>SUM(J13:J20)</f>
        <v>129535784</v>
      </c>
      <c r="K21" s="32">
        <f>SUM(K13:K20)</f>
        <v>2881993</v>
      </c>
      <c r="L21" s="32">
        <f>SUM(L13:L20)</f>
        <v>4825997</v>
      </c>
      <c r="M21" s="32">
        <f>SUM(M13:M20)</f>
        <v>8957969</v>
      </c>
      <c r="N21" s="32">
        <f>SUM(N13:N20)</f>
        <v>424063</v>
      </c>
      <c r="O21" s="32">
        <f>SUM(O13:O20)</f>
        <v>171784</v>
      </c>
      <c r="P21" s="32">
        <f>SUM(P13:P20)</f>
        <v>2035274</v>
      </c>
    </row>
    <row r="22" spans="1:16" ht="18" customHeight="1">
      <c r="A22" s="267"/>
      <c r="B22" s="270"/>
      <c r="C22" s="270"/>
      <c r="D22" s="270"/>
      <c r="E22" s="270"/>
      <c r="F22" s="270"/>
      <c r="G22" s="270"/>
      <c r="H22" s="270"/>
      <c r="I22" s="269"/>
      <c r="J22" s="28"/>
      <c r="K22" s="28"/>
      <c r="L22" s="28"/>
      <c r="M22" s="28"/>
      <c r="N22" s="28"/>
      <c r="O22" s="28"/>
      <c r="P22" s="28"/>
    </row>
    <row r="23" spans="1:16" ht="18" customHeight="1">
      <c r="A23" s="267" t="s">
        <v>412</v>
      </c>
      <c r="B23" s="23">
        <v>7422180</v>
      </c>
      <c r="C23" s="24">
        <v>7261516</v>
      </c>
      <c r="D23" s="24">
        <v>160664</v>
      </c>
      <c r="E23" s="24">
        <v>125245</v>
      </c>
      <c r="F23" s="24">
        <v>35419</v>
      </c>
      <c r="G23" s="268">
        <v>1.1</v>
      </c>
      <c r="H23" s="266">
        <v>85.5</v>
      </c>
      <c r="I23" s="265">
        <v>0.39</v>
      </c>
      <c r="J23" s="24">
        <v>1297312</v>
      </c>
      <c r="K23" s="24">
        <v>44816</v>
      </c>
      <c r="L23" s="24">
        <v>45151</v>
      </c>
      <c r="M23" s="24">
        <v>113064</v>
      </c>
      <c r="N23" s="25" t="s">
        <v>163</v>
      </c>
      <c r="O23" s="24">
        <v>20759</v>
      </c>
      <c r="P23" s="24">
        <v>32161</v>
      </c>
    </row>
    <row r="24" spans="1:16" ht="18" customHeight="1">
      <c r="A24" s="267" t="s">
        <v>411</v>
      </c>
      <c r="B24" s="23">
        <v>7203047</v>
      </c>
      <c r="C24" s="24">
        <v>6938089</v>
      </c>
      <c r="D24" s="24">
        <v>264958</v>
      </c>
      <c r="E24" s="24">
        <v>95618</v>
      </c>
      <c r="F24" s="24">
        <v>169340</v>
      </c>
      <c r="G24" s="266">
        <v>4.3</v>
      </c>
      <c r="H24" s="266">
        <v>73.4</v>
      </c>
      <c r="I24" s="265">
        <v>0.606</v>
      </c>
      <c r="J24" s="24">
        <v>2416994</v>
      </c>
      <c r="K24" s="24">
        <v>68715</v>
      </c>
      <c r="L24" s="24">
        <v>85144</v>
      </c>
      <c r="M24" s="24">
        <v>155490</v>
      </c>
      <c r="N24" s="25" t="s">
        <v>163</v>
      </c>
      <c r="O24" s="24">
        <v>1048</v>
      </c>
      <c r="P24" s="24">
        <v>49123</v>
      </c>
    </row>
    <row r="25" spans="1:16" ht="18" customHeight="1">
      <c r="A25" s="267" t="s">
        <v>410</v>
      </c>
      <c r="B25" s="23">
        <v>6610649</v>
      </c>
      <c r="C25" s="24">
        <v>6384788</v>
      </c>
      <c r="D25" s="24">
        <v>225861</v>
      </c>
      <c r="E25" s="24">
        <v>7651</v>
      </c>
      <c r="F25" s="24">
        <v>218210</v>
      </c>
      <c r="G25" s="266">
        <v>6.1</v>
      </c>
      <c r="H25" s="266">
        <v>72.1</v>
      </c>
      <c r="I25" s="265">
        <v>0.542</v>
      </c>
      <c r="J25" s="24">
        <v>2037079</v>
      </c>
      <c r="K25" s="24">
        <v>68381</v>
      </c>
      <c r="L25" s="24">
        <v>80337</v>
      </c>
      <c r="M25" s="24">
        <v>142456</v>
      </c>
      <c r="N25" s="25" t="s">
        <v>163</v>
      </c>
      <c r="O25" s="25" t="s">
        <v>163</v>
      </c>
      <c r="P25" s="24">
        <v>48978</v>
      </c>
    </row>
    <row r="26" spans="1:16" ht="18" customHeight="1">
      <c r="A26" s="267" t="s">
        <v>409</v>
      </c>
      <c r="B26" s="23">
        <v>6388749</v>
      </c>
      <c r="C26" s="24">
        <v>5857331</v>
      </c>
      <c r="D26" s="24">
        <v>531418</v>
      </c>
      <c r="E26" s="24">
        <v>84357</v>
      </c>
      <c r="F26" s="24">
        <v>447061</v>
      </c>
      <c r="G26" s="266">
        <v>11.3</v>
      </c>
      <c r="H26" s="266">
        <v>68.2</v>
      </c>
      <c r="I26" s="265">
        <v>0.554</v>
      </c>
      <c r="J26" s="24">
        <v>2048714</v>
      </c>
      <c r="K26" s="24">
        <v>100429</v>
      </c>
      <c r="L26" s="24">
        <v>71167</v>
      </c>
      <c r="M26" s="24">
        <v>131038</v>
      </c>
      <c r="N26" s="24">
        <v>78051</v>
      </c>
      <c r="O26" s="24">
        <v>2678</v>
      </c>
      <c r="P26" s="24">
        <v>72134</v>
      </c>
    </row>
    <row r="27" spans="1:16" ht="18" customHeight="1">
      <c r="A27" s="267" t="s">
        <v>408</v>
      </c>
      <c r="B27" s="23">
        <v>4798349</v>
      </c>
      <c r="C27" s="24">
        <v>4565280</v>
      </c>
      <c r="D27" s="24">
        <v>233069</v>
      </c>
      <c r="E27" s="24">
        <v>14333</v>
      </c>
      <c r="F27" s="24">
        <v>218736</v>
      </c>
      <c r="G27" s="266">
        <v>11.2</v>
      </c>
      <c r="H27" s="266">
        <v>74.8</v>
      </c>
      <c r="I27" s="265">
        <v>0.608</v>
      </c>
      <c r="J27" s="24">
        <v>1416584</v>
      </c>
      <c r="K27" s="24">
        <v>21119</v>
      </c>
      <c r="L27" s="24">
        <v>24831</v>
      </c>
      <c r="M27" s="24">
        <v>51209</v>
      </c>
      <c r="N27" s="25" t="s">
        <v>163</v>
      </c>
      <c r="O27" s="24">
        <v>373</v>
      </c>
      <c r="P27" s="24">
        <v>15087</v>
      </c>
    </row>
    <row r="28" spans="1:16" ht="18" customHeight="1">
      <c r="A28" s="267" t="s">
        <v>407</v>
      </c>
      <c r="B28" s="23">
        <v>6025901</v>
      </c>
      <c r="C28" s="24">
        <v>5749948</v>
      </c>
      <c r="D28" s="24">
        <v>275953</v>
      </c>
      <c r="E28" s="24">
        <v>30440</v>
      </c>
      <c r="F28" s="24">
        <v>245513</v>
      </c>
      <c r="G28" s="266">
        <v>7.5</v>
      </c>
      <c r="H28" s="266">
        <v>80.1</v>
      </c>
      <c r="I28" s="265">
        <v>0.379</v>
      </c>
      <c r="J28" s="24">
        <v>1251481</v>
      </c>
      <c r="K28" s="24">
        <v>47938</v>
      </c>
      <c r="L28" s="24">
        <v>61848</v>
      </c>
      <c r="M28" s="24">
        <v>107506</v>
      </c>
      <c r="N28" s="25" t="s">
        <v>163</v>
      </c>
      <c r="O28" s="25" t="s">
        <v>163</v>
      </c>
      <c r="P28" s="24">
        <v>34274</v>
      </c>
    </row>
    <row r="29" spans="1:16" ht="18" customHeight="1">
      <c r="A29" s="267" t="s">
        <v>406</v>
      </c>
      <c r="B29" s="23">
        <v>9219959</v>
      </c>
      <c r="C29" s="24">
        <v>8953004</v>
      </c>
      <c r="D29" s="24">
        <v>266955</v>
      </c>
      <c r="E29" s="24">
        <v>3093</v>
      </c>
      <c r="F29" s="24">
        <v>263862</v>
      </c>
      <c r="G29" s="266">
        <v>5.1</v>
      </c>
      <c r="H29" s="266">
        <v>79.2</v>
      </c>
      <c r="I29" s="265">
        <v>0.55</v>
      </c>
      <c r="J29" s="24">
        <v>2877733</v>
      </c>
      <c r="K29" s="24">
        <v>95471</v>
      </c>
      <c r="L29" s="24">
        <v>119906</v>
      </c>
      <c r="M29" s="24">
        <v>202546</v>
      </c>
      <c r="N29" s="25" t="s">
        <v>163</v>
      </c>
      <c r="O29" s="24">
        <v>549</v>
      </c>
      <c r="P29" s="24">
        <v>68785</v>
      </c>
    </row>
    <row r="30" spans="1:16" ht="18" customHeight="1">
      <c r="A30" s="267" t="s">
        <v>405</v>
      </c>
      <c r="B30" s="23">
        <v>15296395</v>
      </c>
      <c r="C30" s="24">
        <v>14980172</v>
      </c>
      <c r="D30" s="24">
        <v>316223</v>
      </c>
      <c r="E30" s="24">
        <v>95009</v>
      </c>
      <c r="F30" s="24">
        <v>221214</v>
      </c>
      <c r="G30" s="266">
        <v>2.6</v>
      </c>
      <c r="H30" s="266">
        <v>77.3</v>
      </c>
      <c r="I30" s="265">
        <v>0.725</v>
      </c>
      <c r="J30" s="24">
        <v>5738922</v>
      </c>
      <c r="K30" s="24">
        <v>138075</v>
      </c>
      <c r="L30" s="24">
        <v>246652</v>
      </c>
      <c r="M30" s="24">
        <v>429115</v>
      </c>
      <c r="N30" s="25" t="s">
        <v>163</v>
      </c>
      <c r="O30" s="24">
        <v>101</v>
      </c>
      <c r="P30" s="24">
        <v>98631</v>
      </c>
    </row>
    <row r="31" spans="1:16" ht="18" customHeight="1">
      <c r="A31" s="267" t="s">
        <v>404</v>
      </c>
      <c r="B31" s="23">
        <v>1885612</v>
      </c>
      <c r="C31" s="24">
        <v>1823277</v>
      </c>
      <c r="D31" s="24">
        <v>62335</v>
      </c>
      <c r="E31" s="24">
        <v>1383</v>
      </c>
      <c r="F31" s="24">
        <v>60952</v>
      </c>
      <c r="G31" s="266">
        <v>6.2</v>
      </c>
      <c r="H31" s="266">
        <v>91.4</v>
      </c>
      <c r="I31" s="265">
        <v>0.182</v>
      </c>
      <c r="J31" s="24">
        <v>231999</v>
      </c>
      <c r="K31" s="24">
        <v>10132</v>
      </c>
      <c r="L31" s="24">
        <v>6393</v>
      </c>
      <c r="M31" s="24">
        <v>10721</v>
      </c>
      <c r="N31" s="25" t="s">
        <v>163</v>
      </c>
      <c r="O31" s="25">
        <v>2</v>
      </c>
      <c r="P31" s="24">
        <v>7268</v>
      </c>
    </row>
    <row r="32" spans="1:16" ht="18" customHeight="1">
      <c r="A32" s="267" t="s">
        <v>403</v>
      </c>
      <c r="B32" s="23">
        <v>2082808</v>
      </c>
      <c r="C32" s="24">
        <v>1972847</v>
      </c>
      <c r="D32" s="24">
        <v>109961</v>
      </c>
      <c r="E32" s="25">
        <v>16416</v>
      </c>
      <c r="F32" s="24">
        <v>93545</v>
      </c>
      <c r="G32" s="266">
        <v>7.2</v>
      </c>
      <c r="H32" s="266">
        <v>86</v>
      </c>
      <c r="I32" s="265">
        <v>0.188</v>
      </c>
      <c r="J32" s="24">
        <v>313463</v>
      </c>
      <c r="K32" s="24">
        <v>10673</v>
      </c>
      <c r="L32" s="24">
        <v>7101</v>
      </c>
      <c r="M32" s="24">
        <v>15087</v>
      </c>
      <c r="N32" s="25" t="s">
        <v>163</v>
      </c>
      <c r="O32" s="25" t="s">
        <v>163</v>
      </c>
      <c r="P32" s="24">
        <v>7652</v>
      </c>
    </row>
    <row r="33" spans="1:16" ht="18" customHeight="1">
      <c r="A33" s="267" t="s">
        <v>402</v>
      </c>
      <c r="B33" s="23">
        <v>3113431</v>
      </c>
      <c r="C33" s="24">
        <v>3027186</v>
      </c>
      <c r="D33" s="24">
        <v>86245</v>
      </c>
      <c r="E33" s="24">
        <v>45877</v>
      </c>
      <c r="F33" s="24">
        <v>40368</v>
      </c>
      <c r="G33" s="266">
        <v>2.2</v>
      </c>
      <c r="H33" s="266">
        <v>91.4</v>
      </c>
      <c r="I33" s="265">
        <v>0.141</v>
      </c>
      <c r="J33" s="24">
        <v>251308</v>
      </c>
      <c r="K33" s="24">
        <v>27389</v>
      </c>
      <c r="L33" s="24">
        <v>14592</v>
      </c>
      <c r="M33" s="24">
        <v>25802</v>
      </c>
      <c r="N33" s="25" t="s">
        <v>163</v>
      </c>
      <c r="O33" s="25" t="s">
        <v>163</v>
      </c>
      <c r="P33" s="24">
        <v>19661</v>
      </c>
    </row>
    <row r="34" spans="1:16" ht="18" customHeight="1">
      <c r="A34" s="267" t="s">
        <v>401</v>
      </c>
      <c r="B34" s="23">
        <v>2107393</v>
      </c>
      <c r="C34" s="24">
        <v>2015812</v>
      </c>
      <c r="D34" s="24">
        <v>91581</v>
      </c>
      <c r="E34" s="25" t="s">
        <v>191</v>
      </c>
      <c r="F34" s="24">
        <v>91581</v>
      </c>
      <c r="G34" s="266">
        <v>8.6</v>
      </c>
      <c r="H34" s="266">
        <v>91.1</v>
      </c>
      <c r="I34" s="265">
        <v>0.465</v>
      </c>
      <c r="J34" s="24">
        <v>629407</v>
      </c>
      <c r="K34" s="24">
        <v>7717</v>
      </c>
      <c r="L34" s="24">
        <v>4362</v>
      </c>
      <c r="M34" s="24">
        <v>9751</v>
      </c>
      <c r="N34" s="25" t="s">
        <v>163</v>
      </c>
      <c r="O34" s="25" t="s">
        <v>163</v>
      </c>
      <c r="P34" s="24">
        <v>5508</v>
      </c>
    </row>
    <row r="35" spans="1:16" ht="18" customHeight="1">
      <c r="A35" s="267" t="s">
        <v>400</v>
      </c>
      <c r="B35" s="23">
        <v>2828996</v>
      </c>
      <c r="C35" s="24">
        <v>2747883</v>
      </c>
      <c r="D35" s="24">
        <v>81113</v>
      </c>
      <c r="E35" s="24">
        <v>14561</v>
      </c>
      <c r="F35" s="24">
        <v>66552</v>
      </c>
      <c r="G35" s="266">
        <v>5</v>
      </c>
      <c r="H35" s="266">
        <v>92</v>
      </c>
      <c r="I35" s="265">
        <v>0.127</v>
      </c>
      <c r="J35" s="24">
        <v>184144</v>
      </c>
      <c r="K35" s="24">
        <v>14550</v>
      </c>
      <c r="L35" s="24">
        <v>6142</v>
      </c>
      <c r="M35" s="24">
        <v>14722</v>
      </c>
      <c r="N35" s="25" t="s">
        <v>163</v>
      </c>
      <c r="O35" s="25" t="s">
        <v>163</v>
      </c>
      <c r="P35" s="24">
        <v>10358</v>
      </c>
    </row>
    <row r="36" spans="1:16" ht="18" customHeight="1">
      <c r="A36" s="267" t="s">
        <v>399</v>
      </c>
      <c r="B36" s="23">
        <v>15141310</v>
      </c>
      <c r="C36" s="24">
        <v>14724124</v>
      </c>
      <c r="D36" s="24">
        <v>417186</v>
      </c>
      <c r="E36" s="24">
        <v>251181</v>
      </c>
      <c r="F36" s="24">
        <v>166005</v>
      </c>
      <c r="G36" s="266">
        <v>2.1</v>
      </c>
      <c r="H36" s="266">
        <v>70.9</v>
      </c>
      <c r="I36" s="265">
        <v>0.431</v>
      </c>
      <c r="J36" s="24">
        <v>3188135</v>
      </c>
      <c r="K36" s="24">
        <v>142944</v>
      </c>
      <c r="L36" s="24">
        <v>165001</v>
      </c>
      <c r="M36" s="24">
        <v>250410</v>
      </c>
      <c r="N36" s="24">
        <v>18406</v>
      </c>
      <c r="O36" s="24">
        <v>154</v>
      </c>
      <c r="P36" s="24">
        <v>102392</v>
      </c>
    </row>
    <row r="37" spans="1:16" ht="18" customHeight="1">
      <c r="A37" s="267" t="s">
        <v>398</v>
      </c>
      <c r="B37" s="23">
        <v>6052144</v>
      </c>
      <c r="C37" s="24">
        <v>5837930</v>
      </c>
      <c r="D37" s="24">
        <v>214214</v>
      </c>
      <c r="E37" s="25">
        <v>138635</v>
      </c>
      <c r="F37" s="24">
        <v>75579</v>
      </c>
      <c r="G37" s="266">
        <v>2.6</v>
      </c>
      <c r="H37" s="266">
        <v>80.5</v>
      </c>
      <c r="I37" s="265">
        <v>0.395</v>
      </c>
      <c r="J37" s="24">
        <v>1113219</v>
      </c>
      <c r="K37" s="24">
        <v>45423</v>
      </c>
      <c r="L37" s="24">
        <v>57387</v>
      </c>
      <c r="M37" s="24">
        <v>110792</v>
      </c>
      <c r="N37" s="25" t="s">
        <v>163</v>
      </c>
      <c r="O37" s="25">
        <v>353</v>
      </c>
      <c r="P37" s="24">
        <v>32597</v>
      </c>
    </row>
    <row r="38" spans="1:16" ht="18" customHeight="1">
      <c r="A38" s="267" t="s">
        <v>397</v>
      </c>
      <c r="B38" s="23">
        <v>4005640</v>
      </c>
      <c r="C38" s="24">
        <v>3863777</v>
      </c>
      <c r="D38" s="24">
        <v>141863</v>
      </c>
      <c r="E38" s="24">
        <v>26889</v>
      </c>
      <c r="F38" s="24">
        <v>114974</v>
      </c>
      <c r="G38" s="266">
        <v>4.3</v>
      </c>
      <c r="H38" s="266">
        <v>84.1</v>
      </c>
      <c r="I38" s="265">
        <v>0.41</v>
      </c>
      <c r="J38" s="24">
        <v>1076130</v>
      </c>
      <c r="K38" s="24">
        <v>38794</v>
      </c>
      <c r="L38" s="24">
        <v>60432</v>
      </c>
      <c r="M38" s="24">
        <v>104595</v>
      </c>
      <c r="N38" s="25" t="s">
        <v>163</v>
      </c>
      <c r="O38" s="25" t="s">
        <v>163</v>
      </c>
      <c r="P38" s="24">
        <v>27882</v>
      </c>
    </row>
    <row r="39" spans="1:16" ht="18" customHeight="1">
      <c r="A39" s="267" t="s">
        <v>396</v>
      </c>
      <c r="B39" s="23">
        <v>5604798</v>
      </c>
      <c r="C39" s="24">
        <v>5359823</v>
      </c>
      <c r="D39" s="24">
        <v>244975</v>
      </c>
      <c r="E39" s="24">
        <v>61006</v>
      </c>
      <c r="F39" s="24">
        <v>183969</v>
      </c>
      <c r="G39" s="266">
        <v>5.8</v>
      </c>
      <c r="H39" s="266">
        <v>77.9</v>
      </c>
      <c r="I39" s="265">
        <v>0.543</v>
      </c>
      <c r="J39" s="24">
        <v>1638112</v>
      </c>
      <c r="K39" s="24">
        <v>53883</v>
      </c>
      <c r="L39" s="24">
        <v>66619</v>
      </c>
      <c r="M39" s="24">
        <v>146654</v>
      </c>
      <c r="N39" s="24">
        <v>56047</v>
      </c>
      <c r="O39" s="25" t="s">
        <v>163</v>
      </c>
      <c r="P39" s="24">
        <v>38562</v>
      </c>
    </row>
    <row r="40" spans="1:16" ht="18" customHeight="1">
      <c r="A40" s="267" t="s">
        <v>395</v>
      </c>
      <c r="B40" s="23">
        <v>9280542</v>
      </c>
      <c r="C40" s="24">
        <v>8985764</v>
      </c>
      <c r="D40" s="24">
        <v>294778</v>
      </c>
      <c r="E40" s="24">
        <v>240363</v>
      </c>
      <c r="F40" s="24">
        <v>54415</v>
      </c>
      <c r="G40" s="266">
        <v>1</v>
      </c>
      <c r="H40" s="266">
        <v>83.7</v>
      </c>
      <c r="I40" s="265">
        <v>0.486</v>
      </c>
      <c r="J40" s="24">
        <v>2381984</v>
      </c>
      <c r="K40" s="24">
        <v>84937</v>
      </c>
      <c r="L40" s="24">
        <v>151673</v>
      </c>
      <c r="M40" s="24">
        <v>206316</v>
      </c>
      <c r="N40" s="25" t="s">
        <v>163</v>
      </c>
      <c r="O40" s="24">
        <v>955</v>
      </c>
      <c r="P40" s="24">
        <v>60920</v>
      </c>
    </row>
    <row r="41" spans="1:16" ht="18" customHeight="1">
      <c r="A41" s="267" t="s">
        <v>394</v>
      </c>
      <c r="B41" s="23">
        <v>7250457</v>
      </c>
      <c r="C41" s="24">
        <v>7122617</v>
      </c>
      <c r="D41" s="24">
        <v>127840</v>
      </c>
      <c r="E41" s="24">
        <v>23062</v>
      </c>
      <c r="F41" s="24">
        <v>104778</v>
      </c>
      <c r="G41" s="266">
        <v>2.8</v>
      </c>
      <c r="H41" s="266">
        <v>90</v>
      </c>
      <c r="I41" s="265">
        <v>0.239</v>
      </c>
      <c r="J41" s="24">
        <v>797207</v>
      </c>
      <c r="K41" s="24">
        <v>80317</v>
      </c>
      <c r="L41" s="24">
        <v>40084</v>
      </c>
      <c r="M41" s="24">
        <v>92554</v>
      </c>
      <c r="N41" s="25" t="s">
        <v>163</v>
      </c>
      <c r="O41" s="24">
        <v>215</v>
      </c>
      <c r="P41" s="24">
        <v>58023</v>
      </c>
    </row>
    <row r="42" spans="1:16" ht="18" customHeight="1">
      <c r="A42" s="267" t="s">
        <v>393</v>
      </c>
      <c r="B42" s="23">
        <v>4123588</v>
      </c>
      <c r="C42" s="24">
        <v>3995451</v>
      </c>
      <c r="D42" s="24">
        <v>128137</v>
      </c>
      <c r="E42" s="24">
        <v>38641</v>
      </c>
      <c r="F42" s="24">
        <v>89496</v>
      </c>
      <c r="G42" s="266">
        <v>3.5</v>
      </c>
      <c r="H42" s="266">
        <v>86.5</v>
      </c>
      <c r="I42" s="265">
        <v>0.37</v>
      </c>
      <c r="J42" s="24">
        <v>884147</v>
      </c>
      <c r="K42" s="24">
        <v>50601</v>
      </c>
      <c r="L42" s="24">
        <v>31565</v>
      </c>
      <c r="M42" s="24">
        <v>69029</v>
      </c>
      <c r="N42" s="24">
        <v>8482</v>
      </c>
      <c r="O42" s="25" t="s">
        <v>163</v>
      </c>
      <c r="P42" s="24">
        <v>36368</v>
      </c>
    </row>
    <row r="43" spans="1:16" ht="18" customHeight="1">
      <c r="A43" s="267" t="s">
        <v>392</v>
      </c>
      <c r="B43" s="23">
        <v>10027197</v>
      </c>
      <c r="C43" s="24">
        <v>9925581</v>
      </c>
      <c r="D43" s="24">
        <v>101616</v>
      </c>
      <c r="E43" s="24">
        <v>47118</v>
      </c>
      <c r="F43" s="24">
        <v>54498</v>
      </c>
      <c r="G43" s="266">
        <v>1.1</v>
      </c>
      <c r="H43" s="266">
        <v>82.1</v>
      </c>
      <c r="I43" s="265">
        <v>0.85</v>
      </c>
      <c r="J43" s="24">
        <v>3913855</v>
      </c>
      <c r="K43" s="24">
        <v>126428</v>
      </c>
      <c r="L43" s="24">
        <v>69286</v>
      </c>
      <c r="M43" s="24">
        <v>161460</v>
      </c>
      <c r="N43" s="24">
        <v>39692</v>
      </c>
      <c r="O43" s="24">
        <v>1027</v>
      </c>
      <c r="P43" s="24">
        <v>90993</v>
      </c>
    </row>
    <row r="44" spans="1:16" ht="18" customHeight="1">
      <c r="A44" s="267" t="s">
        <v>391</v>
      </c>
      <c r="B44" s="23">
        <v>4590445</v>
      </c>
      <c r="C44" s="24">
        <v>4450689</v>
      </c>
      <c r="D44" s="24">
        <v>139756</v>
      </c>
      <c r="E44" s="24">
        <v>58681</v>
      </c>
      <c r="F44" s="24">
        <v>81075</v>
      </c>
      <c r="G44" s="266">
        <v>3</v>
      </c>
      <c r="H44" s="266">
        <v>82.9</v>
      </c>
      <c r="I44" s="265">
        <v>0.358</v>
      </c>
      <c r="J44" s="24">
        <v>814399</v>
      </c>
      <c r="K44" s="24">
        <v>51941</v>
      </c>
      <c r="L44" s="24">
        <v>40496</v>
      </c>
      <c r="M44" s="24">
        <v>76515</v>
      </c>
      <c r="N44" s="24">
        <v>60752</v>
      </c>
      <c r="O44" s="24">
        <v>166</v>
      </c>
      <c r="P44" s="24">
        <v>37336</v>
      </c>
    </row>
    <row r="45" spans="1:16" ht="18" customHeight="1">
      <c r="A45" s="267" t="s">
        <v>390</v>
      </c>
      <c r="B45" s="23">
        <v>4444512</v>
      </c>
      <c r="C45" s="24">
        <v>4373371</v>
      </c>
      <c r="D45" s="24">
        <v>71141</v>
      </c>
      <c r="E45" s="24">
        <v>5071</v>
      </c>
      <c r="F45" s="24">
        <v>66070</v>
      </c>
      <c r="G45" s="266">
        <v>3.1</v>
      </c>
      <c r="H45" s="266">
        <v>88.5</v>
      </c>
      <c r="I45" s="265">
        <v>0.238</v>
      </c>
      <c r="J45" s="24">
        <v>467976</v>
      </c>
      <c r="K45" s="24">
        <v>39496</v>
      </c>
      <c r="L45" s="24">
        <v>22643</v>
      </c>
      <c r="M45" s="24">
        <v>55163</v>
      </c>
      <c r="N45" s="24">
        <v>5257</v>
      </c>
      <c r="O45" s="25" t="s">
        <v>163</v>
      </c>
      <c r="P45" s="24">
        <v>28426</v>
      </c>
    </row>
    <row r="46" spans="1:16" ht="18" customHeight="1">
      <c r="A46" s="267" t="s">
        <v>389</v>
      </c>
      <c r="B46" s="23">
        <v>3089357</v>
      </c>
      <c r="C46" s="24">
        <v>2926796</v>
      </c>
      <c r="D46" s="24">
        <v>162561</v>
      </c>
      <c r="E46" s="24">
        <v>16812</v>
      </c>
      <c r="F46" s="24">
        <v>145749</v>
      </c>
      <c r="G46" s="266">
        <v>7.3</v>
      </c>
      <c r="H46" s="266">
        <v>74</v>
      </c>
      <c r="I46" s="265">
        <v>0.253</v>
      </c>
      <c r="J46" s="24">
        <v>440885</v>
      </c>
      <c r="K46" s="24">
        <v>44429</v>
      </c>
      <c r="L46" s="24">
        <v>21822</v>
      </c>
      <c r="M46" s="24">
        <v>51093</v>
      </c>
      <c r="N46" s="25" t="s">
        <v>163</v>
      </c>
      <c r="O46" s="25" t="s">
        <v>163</v>
      </c>
      <c r="P46" s="24">
        <v>32001</v>
      </c>
    </row>
    <row r="47" spans="1:16" ht="18" customHeight="1">
      <c r="A47" s="267" t="s">
        <v>388</v>
      </c>
      <c r="B47" s="23">
        <v>6536237</v>
      </c>
      <c r="C47" s="24">
        <v>6328969</v>
      </c>
      <c r="D47" s="24">
        <v>207268</v>
      </c>
      <c r="E47" s="24">
        <v>28219</v>
      </c>
      <c r="F47" s="24">
        <v>179049</v>
      </c>
      <c r="G47" s="266">
        <v>5.2</v>
      </c>
      <c r="H47" s="266">
        <v>89.8</v>
      </c>
      <c r="I47" s="265">
        <v>0.206</v>
      </c>
      <c r="J47" s="24">
        <v>657385</v>
      </c>
      <c r="K47" s="24">
        <v>62194</v>
      </c>
      <c r="L47" s="24">
        <v>32019</v>
      </c>
      <c r="M47" s="24">
        <v>66848</v>
      </c>
      <c r="N47" s="25" t="s">
        <v>163</v>
      </c>
      <c r="O47" s="24">
        <v>166</v>
      </c>
      <c r="P47" s="24">
        <v>44811</v>
      </c>
    </row>
    <row r="48" spans="1:16" ht="18" customHeight="1">
      <c r="A48" s="267" t="s">
        <v>387</v>
      </c>
      <c r="B48" s="23">
        <v>4503922</v>
      </c>
      <c r="C48" s="24">
        <v>4478029</v>
      </c>
      <c r="D48" s="24">
        <v>25893</v>
      </c>
      <c r="E48" s="24">
        <v>7359</v>
      </c>
      <c r="F48" s="24">
        <v>18534</v>
      </c>
      <c r="G48" s="266">
        <v>0.6</v>
      </c>
      <c r="H48" s="266">
        <v>81.1</v>
      </c>
      <c r="I48" s="265">
        <v>0.306</v>
      </c>
      <c r="J48" s="24">
        <v>850694</v>
      </c>
      <c r="K48" s="24">
        <v>60346</v>
      </c>
      <c r="L48" s="24">
        <v>35218</v>
      </c>
      <c r="M48" s="24">
        <v>82691</v>
      </c>
      <c r="N48" s="25" t="s">
        <v>163</v>
      </c>
      <c r="O48" s="25" t="s">
        <v>163</v>
      </c>
      <c r="P48" s="24">
        <v>43301</v>
      </c>
    </row>
    <row r="49" spans="1:16" ht="18" customHeight="1">
      <c r="A49" s="267" t="s">
        <v>386</v>
      </c>
      <c r="B49" s="23">
        <v>3938345</v>
      </c>
      <c r="C49" s="24">
        <v>3769153</v>
      </c>
      <c r="D49" s="24">
        <v>169192</v>
      </c>
      <c r="E49" s="24">
        <v>32362</v>
      </c>
      <c r="F49" s="24">
        <v>136830</v>
      </c>
      <c r="G49" s="266">
        <v>6.3</v>
      </c>
      <c r="H49" s="266">
        <v>84.6</v>
      </c>
      <c r="I49" s="265">
        <v>0.149</v>
      </c>
      <c r="J49" s="24">
        <v>272934</v>
      </c>
      <c r="K49" s="24">
        <v>31856</v>
      </c>
      <c r="L49" s="24">
        <v>11352</v>
      </c>
      <c r="M49" s="24">
        <v>30056</v>
      </c>
      <c r="N49" s="24">
        <v>22348</v>
      </c>
      <c r="O49" s="24">
        <v>163</v>
      </c>
      <c r="P49" s="24">
        <v>22779</v>
      </c>
    </row>
    <row r="50" spans="1:16" ht="18" customHeight="1">
      <c r="A50" s="267" t="s">
        <v>385</v>
      </c>
      <c r="B50" s="23">
        <v>3585168</v>
      </c>
      <c r="C50" s="24">
        <v>3456017</v>
      </c>
      <c r="D50" s="24">
        <v>129151</v>
      </c>
      <c r="E50" s="24">
        <v>34132</v>
      </c>
      <c r="F50" s="24">
        <v>95019</v>
      </c>
      <c r="G50" s="266">
        <v>5</v>
      </c>
      <c r="H50" s="266">
        <v>70.9</v>
      </c>
      <c r="I50" s="265">
        <v>0.242</v>
      </c>
      <c r="J50" s="24">
        <v>398333</v>
      </c>
      <c r="K50" s="24">
        <v>30849</v>
      </c>
      <c r="L50" s="24">
        <v>21221</v>
      </c>
      <c r="M50" s="24">
        <v>47058</v>
      </c>
      <c r="N50" s="25" t="s">
        <v>163</v>
      </c>
      <c r="O50" s="25" t="s">
        <v>163</v>
      </c>
      <c r="P50" s="24">
        <v>22219</v>
      </c>
    </row>
    <row r="51" spans="1:16" ht="18" customHeight="1">
      <c r="A51" s="267" t="s">
        <v>384</v>
      </c>
      <c r="B51" s="23">
        <v>7226659</v>
      </c>
      <c r="C51" s="24">
        <v>6879173</v>
      </c>
      <c r="D51" s="24">
        <v>347486</v>
      </c>
      <c r="E51" s="24">
        <v>2971</v>
      </c>
      <c r="F51" s="24">
        <v>344515</v>
      </c>
      <c r="G51" s="266">
        <v>7.4</v>
      </c>
      <c r="H51" s="266">
        <v>83.9</v>
      </c>
      <c r="I51" s="265">
        <v>0.262</v>
      </c>
      <c r="J51" s="24">
        <v>1243127</v>
      </c>
      <c r="K51" s="24">
        <v>90608</v>
      </c>
      <c r="L51" s="24">
        <v>46071</v>
      </c>
      <c r="M51" s="24">
        <v>113217</v>
      </c>
      <c r="N51" s="24">
        <v>20898</v>
      </c>
      <c r="O51" s="24">
        <v>126</v>
      </c>
      <c r="P51" s="24">
        <v>65158</v>
      </c>
    </row>
    <row r="52" spans="1:16" ht="18" customHeight="1">
      <c r="A52" s="267" t="s">
        <v>383</v>
      </c>
      <c r="B52" s="23">
        <v>7331837</v>
      </c>
      <c r="C52" s="24">
        <v>6839269</v>
      </c>
      <c r="D52" s="24">
        <v>492568</v>
      </c>
      <c r="E52" s="24">
        <v>86202</v>
      </c>
      <c r="F52" s="24">
        <v>406366</v>
      </c>
      <c r="G52" s="266">
        <v>10.3</v>
      </c>
      <c r="H52" s="266">
        <v>75.2</v>
      </c>
      <c r="I52" s="265">
        <v>0.186</v>
      </c>
      <c r="J52" s="24">
        <v>666223</v>
      </c>
      <c r="K52" s="24">
        <v>78396</v>
      </c>
      <c r="L52" s="24">
        <v>32840</v>
      </c>
      <c r="M52" s="24">
        <v>78860</v>
      </c>
      <c r="N52" s="25" t="s">
        <v>163</v>
      </c>
      <c r="O52" s="25" t="s">
        <v>163</v>
      </c>
      <c r="P52" s="24">
        <v>56319</v>
      </c>
    </row>
    <row r="53" spans="1:16" ht="18" customHeight="1">
      <c r="A53" s="267" t="s">
        <v>382</v>
      </c>
      <c r="B53" s="23">
        <v>8192559</v>
      </c>
      <c r="C53" s="24">
        <v>7905025</v>
      </c>
      <c r="D53" s="24">
        <v>287534</v>
      </c>
      <c r="E53" s="24">
        <v>71458</v>
      </c>
      <c r="F53" s="24">
        <v>216076</v>
      </c>
      <c r="G53" s="266">
        <v>4.6</v>
      </c>
      <c r="H53" s="266">
        <v>86.6</v>
      </c>
      <c r="I53" s="265">
        <v>0.211</v>
      </c>
      <c r="J53" s="24">
        <v>920749</v>
      </c>
      <c r="K53" s="24">
        <v>90782</v>
      </c>
      <c r="L53" s="24">
        <v>44534</v>
      </c>
      <c r="M53" s="24">
        <v>116231</v>
      </c>
      <c r="N53" s="25" t="s">
        <v>163</v>
      </c>
      <c r="O53" s="25" t="s">
        <v>163</v>
      </c>
      <c r="P53" s="24">
        <v>65406</v>
      </c>
    </row>
    <row r="54" spans="1:16" ht="18" customHeight="1">
      <c r="A54" s="267" t="s">
        <v>381</v>
      </c>
      <c r="B54" s="23">
        <v>5962674</v>
      </c>
      <c r="C54" s="24">
        <v>5891155</v>
      </c>
      <c r="D54" s="24">
        <v>71519</v>
      </c>
      <c r="E54" s="24">
        <v>42557</v>
      </c>
      <c r="F54" s="24">
        <v>28962</v>
      </c>
      <c r="G54" s="266">
        <v>1.1</v>
      </c>
      <c r="H54" s="266">
        <v>88.3</v>
      </c>
      <c r="I54" s="265">
        <v>0.138</v>
      </c>
      <c r="J54" s="24">
        <v>335788</v>
      </c>
      <c r="K54" s="24">
        <v>48526</v>
      </c>
      <c r="L54" s="24">
        <v>16003</v>
      </c>
      <c r="M54" s="24">
        <v>44661</v>
      </c>
      <c r="N54" s="25" t="s">
        <v>163</v>
      </c>
      <c r="O54" s="25" t="s">
        <v>163</v>
      </c>
      <c r="P54" s="24">
        <v>34719</v>
      </c>
    </row>
    <row r="55" spans="1:16" ht="18" customHeight="1">
      <c r="A55" s="267" t="s">
        <v>380</v>
      </c>
      <c r="B55" s="23">
        <v>4758933</v>
      </c>
      <c r="C55" s="24">
        <v>4646561</v>
      </c>
      <c r="D55" s="24">
        <v>112372</v>
      </c>
      <c r="E55" s="24">
        <v>9269</v>
      </c>
      <c r="F55" s="24">
        <v>103103</v>
      </c>
      <c r="G55" s="266">
        <v>3.6</v>
      </c>
      <c r="H55" s="266">
        <v>91.9</v>
      </c>
      <c r="I55" s="265">
        <v>0.243</v>
      </c>
      <c r="J55" s="27">
        <v>684994</v>
      </c>
      <c r="K55" s="24">
        <v>52174</v>
      </c>
      <c r="L55" s="24">
        <v>31364</v>
      </c>
      <c r="M55" s="24">
        <v>77045</v>
      </c>
      <c r="N55" s="25" t="s">
        <v>163</v>
      </c>
      <c r="O55" s="24">
        <v>787</v>
      </c>
      <c r="P55" s="24">
        <v>37447</v>
      </c>
    </row>
    <row r="56" spans="1:16" ht="18" customHeight="1">
      <c r="A56" s="263" t="s">
        <v>379</v>
      </c>
      <c r="B56" s="133">
        <v>200629793</v>
      </c>
      <c r="C56" s="90">
        <v>194036407</v>
      </c>
      <c r="D56" s="90">
        <v>6593386</v>
      </c>
      <c r="E56" s="90">
        <v>1755971</v>
      </c>
      <c r="F56" s="90">
        <v>4837415</v>
      </c>
      <c r="G56" s="262">
        <v>4.4</v>
      </c>
      <c r="H56" s="261">
        <v>80.9</v>
      </c>
      <c r="I56" s="260">
        <v>0.363</v>
      </c>
      <c r="J56" s="90">
        <f>SUM(J23:J55)</f>
        <v>43441416</v>
      </c>
      <c r="K56" s="90">
        <f>SUM(K23:K55)</f>
        <v>1960329</v>
      </c>
      <c r="L56" s="90">
        <f>SUM(L23:L55)</f>
        <v>1771256</v>
      </c>
      <c r="M56" s="90">
        <f>SUM(M23:M55)</f>
        <v>3389755</v>
      </c>
      <c r="N56" s="90">
        <f>SUM(N23:N55)</f>
        <v>309933</v>
      </c>
      <c r="O56" s="90">
        <f>SUM(O23:O55)</f>
        <v>29622</v>
      </c>
      <c r="P56" s="90">
        <f>SUM(P23:P55)</f>
        <v>1407279</v>
      </c>
    </row>
    <row r="57" spans="1:16" ht="18" customHeight="1">
      <c r="A57" s="2" t="s">
        <v>378</v>
      </c>
      <c r="B57" s="188"/>
      <c r="C57" s="188"/>
      <c r="D57" s="188"/>
      <c r="E57" s="188"/>
      <c r="F57" s="188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8" customHeight="1">
      <c r="A58" s="50" t="s">
        <v>377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</sheetData>
  <sheetProtection/>
  <mergeCells count="17">
    <mergeCell ref="A3:P3"/>
    <mergeCell ref="G5:G6"/>
    <mergeCell ref="I5:I6"/>
    <mergeCell ref="N5:N6"/>
    <mergeCell ref="B5:B6"/>
    <mergeCell ref="C5:C6"/>
    <mergeCell ref="F5:F6"/>
    <mergeCell ref="A5:A6"/>
    <mergeCell ref="D5:D6"/>
    <mergeCell ref="E5:E6"/>
    <mergeCell ref="P5:P6"/>
    <mergeCell ref="J5:J6"/>
    <mergeCell ref="K5:K6"/>
    <mergeCell ref="L5:L6"/>
    <mergeCell ref="M5:M6"/>
    <mergeCell ref="H5:H6"/>
    <mergeCell ref="O5:O6"/>
  </mergeCells>
  <printOptions horizontalCentered="1" verticalCentered="1"/>
  <pageMargins left="0.5118110236220472" right="0.31496062992125984" top="0.35433070866141736" bottom="0.35433070866141736" header="0" footer="0"/>
  <pageSetup horizontalDpi="600" verticalDpi="6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8.796875" defaultRowHeight="18.75" customHeight="1"/>
  <cols>
    <col min="1" max="16384" width="13.69921875" style="0" customWidth="1"/>
  </cols>
  <sheetData>
    <row r="1" spans="1:16" ht="18.75" customHeight="1">
      <c r="A1" s="80" t="s">
        <v>472</v>
      </c>
      <c r="P1" s="109" t="s">
        <v>473</v>
      </c>
    </row>
    <row r="3" spans="1:16" ht="18.75" customHeight="1">
      <c r="A3" s="33" t="s">
        <v>475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8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8" t="s">
        <v>216</v>
      </c>
    </row>
    <row r="5" spans="1:16" ht="18.75" customHeight="1">
      <c r="A5" s="293" t="s">
        <v>459</v>
      </c>
      <c r="B5" s="45" t="s">
        <v>447</v>
      </c>
      <c r="C5" s="46" t="s">
        <v>446</v>
      </c>
      <c r="D5" s="45" t="s">
        <v>445</v>
      </c>
      <c r="E5" s="45" t="s">
        <v>444</v>
      </c>
      <c r="F5" s="45" t="s">
        <v>443</v>
      </c>
      <c r="G5" s="46" t="s">
        <v>442</v>
      </c>
      <c r="H5" s="45" t="s">
        <v>441</v>
      </c>
      <c r="I5" s="290" t="s">
        <v>471</v>
      </c>
      <c r="J5" s="45" t="s">
        <v>440</v>
      </c>
      <c r="K5" s="46" t="s">
        <v>439</v>
      </c>
      <c r="L5" s="46" t="s">
        <v>438</v>
      </c>
      <c r="M5" s="46" t="s">
        <v>437</v>
      </c>
      <c r="N5" s="45" t="s">
        <v>436</v>
      </c>
      <c r="O5" s="45" t="s">
        <v>435</v>
      </c>
      <c r="P5" s="44" t="s">
        <v>434</v>
      </c>
    </row>
    <row r="6" spans="1:16" ht="18.75" customHeight="1">
      <c r="A6" s="289"/>
      <c r="B6" s="286"/>
      <c r="C6" s="163"/>
      <c r="D6" s="286"/>
      <c r="E6" s="286"/>
      <c r="F6" s="286"/>
      <c r="G6" s="163"/>
      <c r="H6" s="286"/>
      <c r="I6" s="297"/>
      <c r="J6" s="286"/>
      <c r="K6" s="163"/>
      <c r="L6" s="163"/>
      <c r="M6" s="163"/>
      <c r="N6" s="286"/>
      <c r="O6" s="286"/>
      <c r="P6" s="296"/>
    </row>
    <row r="7" spans="1:16" ht="18.75" customHeight="1">
      <c r="A7" s="39" t="s">
        <v>339</v>
      </c>
      <c r="B7" s="283" t="s">
        <v>191</v>
      </c>
      <c r="C7" s="21">
        <v>102531743</v>
      </c>
      <c r="D7" s="21">
        <v>283715</v>
      </c>
      <c r="E7" s="21">
        <v>8740036</v>
      </c>
      <c r="F7" s="21">
        <v>10650177</v>
      </c>
      <c r="G7" s="21">
        <v>2149158</v>
      </c>
      <c r="H7" s="21">
        <v>43932532</v>
      </c>
      <c r="I7" s="21">
        <v>328191</v>
      </c>
      <c r="J7" s="21">
        <v>27065106</v>
      </c>
      <c r="K7" s="21">
        <v>5359822</v>
      </c>
      <c r="L7" s="21">
        <v>1049887</v>
      </c>
      <c r="M7" s="21">
        <v>11594997</v>
      </c>
      <c r="N7" s="21">
        <v>10973288</v>
      </c>
      <c r="O7" s="21">
        <v>43750632</v>
      </c>
      <c r="P7" s="21">
        <v>92256193</v>
      </c>
    </row>
    <row r="8" spans="1:16" ht="18.75" customHeight="1">
      <c r="A8" s="13" t="s">
        <v>20</v>
      </c>
      <c r="B8" s="278" t="s">
        <v>191</v>
      </c>
      <c r="C8" s="24">
        <v>103986021</v>
      </c>
      <c r="D8" s="24">
        <v>297847</v>
      </c>
      <c r="E8" s="24">
        <v>9356428</v>
      </c>
      <c r="F8" s="24">
        <v>10618801</v>
      </c>
      <c r="G8" s="24">
        <v>1920792</v>
      </c>
      <c r="H8" s="24">
        <v>43375788</v>
      </c>
      <c r="I8" s="24">
        <v>300766</v>
      </c>
      <c r="J8" s="24">
        <v>27288255</v>
      </c>
      <c r="K8" s="24">
        <v>3957990</v>
      </c>
      <c r="L8" s="24">
        <v>1646249</v>
      </c>
      <c r="M8" s="24">
        <v>12491330</v>
      </c>
      <c r="N8" s="24">
        <v>10975463</v>
      </c>
      <c r="O8" s="24">
        <v>51637959</v>
      </c>
      <c r="P8" s="24">
        <v>85372252</v>
      </c>
    </row>
    <row r="9" spans="1:16" ht="18.75" customHeight="1">
      <c r="A9" s="10" t="s">
        <v>21</v>
      </c>
      <c r="B9" s="278" t="s">
        <v>191</v>
      </c>
      <c r="C9" s="24">
        <v>112791204</v>
      </c>
      <c r="D9" s="24">
        <v>308683</v>
      </c>
      <c r="E9" s="24">
        <v>9621311</v>
      </c>
      <c r="F9" s="24">
        <v>10556059</v>
      </c>
      <c r="G9" s="24">
        <v>1896271</v>
      </c>
      <c r="H9" s="24">
        <v>56222819</v>
      </c>
      <c r="I9" s="24">
        <v>301891</v>
      </c>
      <c r="J9" s="24">
        <v>28990867</v>
      </c>
      <c r="K9" s="24">
        <v>4023186</v>
      </c>
      <c r="L9" s="24">
        <v>1058735</v>
      </c>
      <c r="M9" s="24">
        <v>19444824</v>
      </c>
      <c r="N9" s="24">
        <v>9628423</v>
      </c>
      <c r="O9" s="24">
        <v>44444643</v>
      </c>
      <c r="P9" s="24">
        <v>115851401</v>
      </c>
    </row>
    <row r="10" spans="1:16" ht="18.75" customHeight="1">
      <c r="A10" s="13" t="s">
        <v>462</v>
      </c>
      <c r="B10" s="278">
        <v>4171173</v>
      </c>
      <c r="C10" s="24">
        <v>125802720</v>
      </c>
      <c r="D10" s="24">
        <v>309832</v>
      </c>
      <c r="E10" s="24">
        <v>9601608</v>
      </c>
      <c r="F10" s="24">
        <v>10681852</v>
      </c>
      <c r="G10" s="24">
        <v>2120947</v>
      </c>
      <c r="H10" s="24">
        <v>64197494</v>
      </c>
      <c r="I10" s="24">
        <v>274869</v>
      </c>
      <c r="J10" s="24">
        <v>31995033</v>
      </c>
      <c r="K10" s="24">
        <v>3121139</v>
      </c>
      <c r="L10" s="24">
        <v>824658</v>
      </c>
      <c r="M10" s="24">
        <v>12137119</v>
      </c>
      <c r="N10" s="24">
        <v>16214388</v>
      </c>
      <c r="O10" s="24">
        <v>43043452</v>
      </c>
      <c r="P10" s="24">
        <v>90380046</v>
      </c>
    </row>
    <row r="11" spans="1:16" ht="18.75" customHeight="1">
      <c r="A11" s="17" t="s">
        <v>23</v>
      </c>
      <c r="B11" s="32">
        <f>SUM(B21,B56)</f>
        <v>5752789</v>
      </c>
      <c r="C11" s="32">
        <f>SUM(C21,C56)</f>
        <v>130746656</v>
      </c>
      <c r="D11" s="32">
        <f>SUM(D21,D56)</f>
        <v>264510</v>
      </c>
      <c r="E11" s="32">
        <f>SUM(E21,E56)</f>
        <v>6851449</v>
      </c>
      <c r="F11" s="32">
        <f>SUM(F21,F56)</f>
        <v>10742915</v>
      </c>
      <c r="G11" s="32">
        <f>SUM(G21,G56)</f>
        <v>2333756</v>
      </c>
      <c r="H11" s="32">
        <f>SUM(H21,H56)</f>
        <v>44654981</v>
      </c>
      <c r="I11" s="32">
        <f>SUM(I21,I56)</f>
        <v>275471</v>
      </c>
      <c r="J11" s="32">
        <f>SUM(J21,J56)</f>
        <v>25615243</v>
      </c>
      <c r="K11" s="32">
        <f>SUM(K21,K56)</f>
        <v>3153425</v>
      </c>
      <c r="L11" s="32">
        <f>SUM(L21,L56)</f>
        <v>740994</v>
      </c>
      <c r="M11" s="32">
        <f>SUM(M21,M56)</f>
        <v>9972437</v>
      </c>
      <c r="N11" s="32">
        <f>SUM(N21,N56)</f>
        <v>11141467</v>
      </c>
      <c r="O11" s="32">
        <f>SUM(O21,O56)</f>
        <v>41001833</v>
      </c>
      <c r="P11" s="32">
        <f>SUM(P21,P56)</f>
        <v>75311400</v>
      </c>
    </row>
    <row r="12" spans="1:16" ht="18.75" customHeight="1">
      <c r="A12" s="159"/>
      <c r="B12" s="264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18.75" customHeight="1">
      <c r="A13" s="267" t="s">
        <v>421</v>
      </c>
      <c r="B13" s="264">
        <v>2798359</v>
      </c>
      <c r="C13" s="24">
        <v>23992551</v>
      </c>
      <c r="D13" s="24">
        <v>119320</v>
      </c>
      <c r="E13" s="24">
        <v>2866622</v>
      </c>
      <c r="F13" s="24">
        <v>2755923</v>
      </c>
      <c r="G13" s="24">
        <v>1640356</v>
      </c>
      <c r="H13" s="24">
        <v>18933705</v>
      </c>
      <c r="I13" s="24">
        <v>17821</v>
      </c>
      <c r="J13" s="24">
        <v>4597972</v>
      </c>
      <c r="K13" s="24">
        <v>881877</v>
      </c>
      <c r="L13" s="24">
        <v>117883</v>
      </c>
      <c r="M13" s="24">
        <v>1344972</v>
      </c>
      <c r="N13" s="24">
        <v>3921952</v>
      </c>
      <c r="O13" s="24">
        <v>15872321</v>
      </c>
      <c r="P13" s="24">
        <v>29281700</v>
      </c>
    </row>
    <row r="14" spans="1:16" ht="18.75" customHeight="1">
      <c r="A14" s="267" t="s">
        <v>420</v>
      </c>
      <c r="B14" s="264">
        <v>200991</v>
      </c>
      <c r="C14" s="24">
        <v>4141807</v>
      </c>
      <c r="D14" s="24">
        <v>8242</v>
      </c>
      <c r="E14" s="24">
        <v>532221</v>
      </c>
      <c r="F14" s="24">
        <v>285947</v>
      </c>
      <c r="G14" s="24">
        <v>36757</v>
      </c>
      <c r="H14" s="24">
        <v>1779036</v>
      </c>
      <c r="I14" s="25" t="s">
        <v>163</v>
      </c>
      <c r="J14" s="24">
        <v>975074</v>
      </c>
      <c r="K14" s="24">
        <v>153867</v>
      </c>
      <c r="L14" s="24">
        <v>61089</v>
      </c>
      <c r="M14" s="24">
        <v>882014</v>
      </c>
      <c r="N14" s="24">
        <v>448802</v>
      </c>
      <c r="O14" s="24">
        <v>1405804</v>
      </c>
      <c r="P14" s="24">
        <v>2880000</v>
      </c>
    </row>
    <row r="15" spans="1:16" ht="18.75" customHeight="1">
      <c r="A15" s="267" t="s">
        <v>419</v>
      </c>
      <c r="B15" s="264">
        <v>512976</v>
      </c>
      <c r="C15" s="24">
        <v>7148180</v>
      </c>
      <c r="D15" s="24">
        <v>22278</v>
      </c>
      <c r="E15" s="24">
        <v>1083466</v>
      </c>
      <c r="F15" s="24">
        <v>837024</v>
      </c>
      <c r="G15" s="24">
        <v>161505</v>
      </c>
      <c r="H15" s="24">
        <v>5488186</v>
      </c>
      <c r="I15" s="24">
        <v>257650</v>
      </c>
      <c r="J15" s="24">
        <v>2745138</v>
      </c>
      <c r="K15" s="24">
        <v>696971</v>
      </c>
      <c r="L15" s="24">
        <v>36293</v>
      </c>
      <c r="M15" s="24">
        <v>575758</v>
      </c>
      <c r="N15" s="24">
        <v>653374</v>
      </c>
      <c r="O15" s="24">
        <v>4405083</v>
      </c>
      <c r="P15" s="24">
        <v>7005200</v>
      </c>
    </row>
    <row r="16" spans="1:16" ht="18.75" customHeight="1">
      <c r="A16" s="267" t="s">
        <v>418</v>
      </c>
      <c r="B16" s="264">
        <v>72988</v>
      </c>
      <c r="C16" s="24">
        <v>6332126</v>
      </c>
      <c r="D16" s="24">
        <v>5001</v>
      </c>
      <c r="E16" s="24">
        <v>97479</v>
      </c>
      <c r="F16" s="24">
        <v>225295</v>
      </c>
      <c r="G16" s="24">
        <v>74435</v>
      </c>
      <c r="H16" s="24">
        <v>2015808</v>
      </c>
      <c r="I16" s="25" t="s">
        <v>163</v>
      </c>
      <c r="J16" s="24">
        <v>996944</v>
      </c>
      <c r="K16" s="24">
        <v>165322</v>
      </c>
      <c r="L16" s="24">
        <v>47163</v>
      </c>
      <c r="M16" s="24">
        <v>3703</v>
      </c>
      <c r="N16" s="24">
        <v>1191166</v>
      </c>
      <c r="O16" s="24">
        <v>882408</v>
      </c>
      <c r="P16" s="24">
        <v>3955800</v>
      </c>
    </row>
    <row r="17" spans="1:16" ht="18.75" customHeight="1">
      <c r="A17" s="267" t="s">
        <v>417</v>
      </c>
      <c r="B17" s="264">
        <v>63062</v>
      </c>
      <c r="C17" s="24">
        <v>6838291</v>
      </c>
      <c r="D17" s="24">
        <v>3288</v>
      </c>
      <c r="E17" s="24">
        <v>70989</v>
      </c>
      <c r="F17" s="24">
        <v>208567</v>
      </c>
      <c r="G17" s="24">
        <v>44850</v>
      </c>
      <c r="H17" s="24">
        <v>703439</v>
      </c>
      <c r="I17" s="25" t="s">
        <v>163</v>
      </c>
      <c r="J17" s="24">
        <v>922405</v>
      </c>
      <c r="K17" s="24">
        <v>80040</v>
      </c>
      <c r="L17" s="24">
        <v>13828</v>
      </c>
      <c r="M17" s="24">
        <v>6910</v>
      </c>
      <c r="N17" s="24">
        <v>77485</v>
      </c>
      <c r="O17" s="24">
        <v>425530</v>
      </c>
      <c r="P17" s="24">
        <v>1698200</v>
      </c>
    </row>
    <row r="18" spans="1:16" ht="18.75" customHeight="1">
      <c r="A18" s="267" t="s">
        <v>416</v>
      </c>
      <c r="B18" s="264">
        <v>251638</v>
      </c>
      <c r="C18" s="24">
        <v>5578027</v>
      </c>
      <c r="D18" s="24">
        <v>14649</v>
      </c>
      <c r="E18" s="24">
        <v>498834</v>
      </c>
      <c r="F18" s="24">
        <v>553550</v>
      </c>
      <c r="G18" s="24">
        <v>113444</v>
      </c>
      <c r="H18" s="24">
        <v>2455153</v>
      </c>
      <c r="I18" s="25" t="s">
        <v>163</v>
      </c>
      <c r="J18" s="24">
        <v>1108709</v>
      </c>
      <c r="K18" s="24">
        <v>57610</v>
      </c>
      <c r="L18" s="24">
        <v>36345</v>
      </c>
      <c r="M18" s="24">
        <v>94642</v>
      </c>
      <c r="N18" s="24">
        <v>531779</v>
      </c>
      <c r="O18" s="24">
        <v>2525241</v>
      </c>
      <c r="P18" s="24">
        <v>1753800</v>
      </c>
    </row>
    <row r="19" spans="1:16" ht="18.75" customHeight="1">
      <c r="A19" s="267" t="s">
        <v>415</v>
      </c>
      <c r="B19" s="264">
        <v>98232</v>
      </c>
      <c r="C19" s="24">
        <v>4303687</v>
      </c>
      <c r="D19" s="24">
        <v>5121</v>
      </c>
      <c r="E19" s="24">
        <v>94274</v>
      </c>
      <c r="F19" s="24">
        <v>269579</v>
      </c>
      <c r="G19" s="24">
        <v>19200</v>
      </c>
      <c r="H19" s="24">
        <v>595721</v>
      </c>
      <c r="I19" s="25" t="s">
        <v>163</v>
      </c>
      <c r="J19" s="24">
        <v>577213</v>
      </c>
      <c r="K19" s="24">
        <v>39796</v>
      </c>
      <c r="L19" s="24">
        <v>17804</v>
      </c>
      <c r="M19" s="24">
        <v>370132</v>
      </c>
      <c r="N19" s="24">
        <v>87491</v>
      </c>
      <c r="O19" s="24">
        <v>476576</v>
      </c>
      <c r="P19" s="24">
        <v>1078600</v>
      </c>
    </row>
    <row r="20" spans="1:16" ht="18.75" customHeight="1">
      <c r="A20" s="267" t="s">
        <v>414</v>
      </c>
      <c r="B20" s="264">
        <v>322854</v>
      </c>
      <c r="C20" s="24">
        <v>4726841</v>
      </c>
      <c r="D20" s="24">
        <v>16060</v>
      </c>
      <c r="E20" s="24">
        <v>287285</v>
      </c>
      <c r="F20" s="24">
        <v>763420</v>
      </c>
      <c r="G20" s="24">
        <v>37719</v>
      </c>
      <c r="H20" s="24">
        <v>1317852</v>
      </c>
      <c r="I20" s="25" t="s">
        <v>163</v>
      </c>
      <c r="J20" s="24">
        <v>948095</v>
      </c>
      <c r="K20" s="24">
        <v>22895</v>
      </c>
      <c r="L20" s="24">
        <v>16084</v>
      </c>
      <c r="M20" s="24">
        <v>130734</v>
      </c>
      <c r="N20" s="24">
        <v>646623</v>
      </c>
      <c r="O20" s="24">
        <v>3698625</v>
      </c>
      <c r="P20" s="24">
        <v>1910600</v>
      </c>
    </row>
    <row r="21" spans="1:16" ht="18.75" customHeight="1">
      <c r="A21" s="275" t="s">
        <v>413</v>
      </c>
      <c r="B21" s="32">
        <f>SUM(B13:B20)</f>
        <v>4321100</v>
      </c>
      <c r="C21" s="32">
        <f>SUM(C13:C20)</f>
        <v>63061510</v>
      </c>
      <c r="D21" s="32">
        <f>SUM(D13:D20)</f>
        <v>193959</v>
      </c>
      <c r="E21" s="32">
        <f>SUM(E13:E20)</f>
        <v>5531170</v>
      </c>
      <c r="F21" s="32">
        <f>SUM(F13:F20)</f>
        <v>5899305</v>
      </c>
      <c r="G21" s="32">
        <f>SUM(G13:G20)</f>
        <v>2128266</v>
      </c>
      <c r="H21" s="32">
        <f>SUM(H13:H20)</f>
        <v>33288900</v>
      </c>
      <c r="I21" s="32">
        <f>SUM(I13:I20)</f>
        <v>275471</v>
      </c>
      <c r="J21" s="32">
        <f>SUM(J13:J20)</f>
        <v>12871550</v>
      </c>
      <c r="K21" s="32">
        <f>SUM(K13:K20)</f>
        <v>2098378</v>
      </c>
      <c r="L21" s="32">
        <f>SUM(L13:L20)</f>
        <v>346489</v>
      </c>
      <c r="M21" s="32">
        <f>SUM(M13:M20)</f>
        <v>3408865</v>
      </c>
      <c r="N21" s="32">
        <f>SUM(N13:N20)</f>
        <v>7558672</v>
      </c>
      <c r="O21" s="32">
        <f>SUM(O13:O20)</f>
        <v>29691588</v>
      </c>
      <c r="P21" s="32">
        <f>SUM(P13:P20)</f>
        <v>49563900</v>
      </c>
    </row>
    <row r="22" spans="1:16" ht="18.75" customHeight="1">
      <c r="A22" s="267"/>
      <c r="B22" s="264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18.75" customHeight="1">
      <c r="A23" s="267" t="s">
        <v>412</v>
      </c>
      <c r="B23" s="264">
        <v>28851</v>
      </c>
      <c r="C23" s="24">
        <v>2211563</v>
      </c>
      <c r="D23" s="24">
        <v>1601</v>
      </c>
      <c r="E23" s="24">
        <v>99671</v>
      </c>
      <c r="F23" s="24">
        <v>192416</v>
      </c>
      <c r="G23" s="24">
        <v>5874</v>
      </c>
      <c r="H23" s="24">
        <v>754288</v>
      </c>
      <c r="I23" s="25" t="s">
        <v>191</v>
      </c>
      <c r="J23" s="24">
        <v>297518</v>
      </c>
      <c r="K23" s="24">
        <v>12878</v>
      </c>
      <c r="L23" s="24">
        <v>19268</v>
      </c>
      <c r="M23" s="24">
        <v>277140</v>
      </c>
      <c r="N23" s="24">
        <v>119469</v>
      </c>
      <c r="O23" s="24">
        <v>226680</v>
      </c>
      <c r="P23" s="24">
        <v>1621700</v>
      </c>
    </row>
    <row r="24" spans="1:16" ht="18.75" customHeight="1">
      <c r="A24" s="267" t="s">
        <v>411</v>
      </c>
      <c r="B24" s="264">
        <v>71810</v>
      </c>
      <c r="C24" s="24">
        <v>1682625</v>
      </c>
      <c r="D24" s="24">
        <v>3285</v>
      </c>
      <c r="E24" s="24">
        <v>17542</v>
      </c>
      <c r="F24" s="24">
        <v>277519</v>
      </c>
      <c r="G24" s="24">
        <v>6858</v>
      </c>
      <c r="H24" s="24">
        <v>412557</v>
      </c>
      <c r="I24" s="25" t="s">
        <v>191</v>
      </c>
      <c r="J24" s="24">
        <v>268618</v>
      </c>
      <c r="K24" s="24">
        <v>14119</v>
      </c>
      <c r="L24" s="24">
        <v>19687</v>
      </c>
      <c r="M24" s="24">
        <v>446867</v>
      </c>
      <c r="N24" s="24">
        <v>77105</v>
      </c>
      <c r="O24" s="24">
        <v>515541</v>
      </c>
      <c r="P24" s="24">
        <v>612400</v>
      </c>
    </row>
    <row r="25" spans="1:16" ht="18.75" customHeight="1">
      <c r="A25" s="267" t="s">
        <v>410</v>
      </c>
      <c r="B25" s="264">
        <v>64041</v>
      </c>
      <c r="C25" s="24">
        <v>1626062</v>
      </c>
      <c r="D25" s="24">
        <v>2676</v>
      </c>
      <c r="E25" s="24">
        <v>44851</v>
      </c>
      <c r="F25" s="24">
        <v>512834</v>
      </c>
      <c r="G25" s="24">
        <v>6395</v>
      </c>
      <c r="H25" s="24">
        <v>579973</v>
      </c>
      <c r="I25" s="25" t="s">
        <v>191</v>
      </c>
      <c r="J25" s="24">
        <v>306561</v>
      </c>
      <c r="K25" s="24">
        <v>10990</v>
      </c>
      <c r="L25" s="24">
        <v>54043</v>
      </c>
      <c r="M25" s="24">
        <v>40915</v>
      </c>
      <c r="N25" s="24">
        <v>94961</v>
      </c>
      <c r="O25" s="24">
        <v>366416</v>
      </c>
      <c r="P25" s="24">
        <v>522700</v>
      </c>
    </row>
    <row r="26" spans="1:16" ht="18.75" customHeight="1">
      <c r="A26" s="267" t="s">
        <v>409</v>
      </c>
      <c r="B26" s="264">
        <v>64373</v>
      </c>
      <c r="C26" s="24">
        <v>1714952</v>
      </c>
      <c r="D26" s="24">
        <v>2779</v>
      </c>
      <c r="E26" s="24">
        <v>91131</v>
      </c>
      <c r="F26" s="24">
        <v>158107</v>
      </c>
      <c r="G26" s="24">
        <v>6984</v>
      </c>
      <c r="H26" s="24">
        <v>294179</v>
      </c>
      <c r="I26" s="25" t="s">
        <v>191</v>
      </c>
      <c r="J26" s="24">
        <v>352582</v>
      </c>
      <c r="K26" s="24">
        <v>79525</v>
      </c>
      <c r="L26" s="24">
        <v>35039</v>
      </c>
      <c r="M26" s="24">
        <v>21</v>
      </c>
      <c r="N26" s="24">
        <v>180786</v>
      </c>
      <c r="O26" s="24">
        <v>372580</v>
      </c>
      <c r="P26" s="24">
        <v>531500</v>
      </c>
    </row>
    <row r="27" spans="1:16" ht="18.75" customHeight="1">
      <c r="A27" s="267" t="s">
        <v>408</v>
      </c>
      <c r="B27" s="264">
        <v>34077</v>
      </c>
      <c r="C27" s="24">
        <v>766959</v>
      </c>
      <c r="D27" s="24">
        <v>982</v>
      </c>
      <c r="E27" s="24">
        <v>16508</v>
      </c>
      <c r="F27" s="24">
        <v>124544</v>
      </c>
      <c r="G27" s="24">
        <v>1704</v>
      </c>
      <c r="H27" s="24">
        <v>403502</v>
      </c>
      <c r="I27" s="25" t="s">
        <v>191</v>
      </c>
      <c r="J27" s="24">
        <v>172577</v>
      </c>
      <c r="K27" s="24">
        <v>3827</v>
      </c>
      <c r="L27" s="24">
        <v>6608</v>
      </c>
      <c r="M27" s="24">
        <v>264989</v>
      </c>
      <c r="N27" s="24">
        <v>274756</v>
      </c>
      <c r="O27" s="24">
        <v>133113</v>
      </c>
      <c r="P27" s="24">
        <v>1065000</v>
      </c>
    </row>
    <row r="28" spans="1:16" ht="18.75" customHeight="1">
      <c r="A28" s="267" t="s">
        <v>407</v>
      </c>
      <c r="B28" s="264">
        <v>44037</v>
      </c>
      <c r="C28" s="24">
        <v>2121963</v>
      </c>
      <c r="D28" s="24">
        <v>2351</v>
      </c>
      <c r="E28" s="24">
        <v>1948</v>
      </c>
      <c r="F28" s="24">
        <v>136593</v>
      </c>
      <c r="G28" s="24">
        <v>5438</v>
      </c>
      <c r="H28" s="24">
        <v>246551</v>
      </c>
      <c r="I28" s="25" t="s">
        <v>191</v>
      </c>
      <c r="J28" s="24">
        <v>267538</v>
      </c>
      <c r="K28" s="24">
        <v>6963</v>
      </c>
      <c r="L28" s="24">
        <v>400</v>
      </c>
      <c r="M28" s="24">
        <v>249806</v>
      </c>
      <c r="N28" s="24">
        <v>99428</v>
      </c>
      <c r="O28" s="24">
        <v>289738</v>
      </c>
      <c r="P28" s="24">
        <v>1050100</v>
      </c>
    </row>
    <row r="29" spans="1:16" ht="18.75" customHeight="1">
      <c r="A29" s="267" t="s">
        <v>406</v>
      </c>
      <c r="B29" s="264">
        <v>112618</v>
      </c>
      <c r="C29" s="24">
        <v>2271526</v>
      </c>
      <c r="D29" s="24">
        <v>3270</v>
      </c>
      <c r="E29" s="24">
        <v>59733</v>
      </c>
      <c r="F29" s="24">
        <v>133486</v>
      </c>
      <c r="G29" s="24">
        <v>10209</v>
      </c>
      <c r="H29" s="24">
        <v>193297</v>
      </c>
      <c r="I29" s="25" t="s">
        <v>191</v>
      </c>
      <c r="J29" s="24">
        <v>262641</v>
      </c>
      <c r="K29" s="24">
        <v>31120</v>
      </c>
      <c r="L29" s="24">
        <v>39009</v>
      </c>
      <c r="M29" s="24">
        <v>671573</v>
      </c>
      <c r="N29" s="24">
        <v>144678</v>
      </c>
      <c r="O29" s="24">
        <v>269409</v>
      </c>
      <c r="P29" s="24">
        <v>1652400</v>
      </c>
    </row>
    <row r="30" spans="1:16" ht="18.75" customHeight="1">
      <c r="A30" s="267" t="s">
        <v>405</v>
      </c>
      <c r="B30" s="264">
        <v>198841</v>
      </c>
      <c r="C30" s="24">
        <v>2194920</v>
      </c>
      <c r="D30" s="24">
        <v>14711</v>
      </c>
      <c r="E30" s="24">
        <v>126073</v>
      </c>
      <c r="F30" s="24">
        <v>304642</v>
      </c>
      <c r="G30" s="24">
        <v>18509</v>
      </c>
      <c r="H30" s="24">
        <v>673274</v>
      </c>
      <c r="I30" s="25" t="s">
        <v>191</v>
      </c>
      <c r="J30" s="24">
        <v>524821</v>
      </c>
      <c r="K30" s="24">
        <v>57459</v>
      </c>
      <c r="L30" s="24">
        <v>34546</v>
      </c>
      <c r="M30" s="24">
        <v>7666</v>
      </c>
      <c r="N30" s="24">
        <v>195883</v>
      </c>
      <c r="O30" s="24">
        <v>1287854</v>
      </c>
      <c r="P30" s="24">
        <v>3005700</v>
      </c>
    </row>
    <row r="31" spans="1:16" ht="18.75" customHeight="1">
      <c r="A31" s="267" t="s">
        <v>404</v>
      </c>
      <c r="B31" s="264">
        <v>5386</v>
      </c>
      <c r="C31" s="24">
        <v>939594</v>
      </c>
      <c r="D31" s="25" t="s">
        <v>163</v>
      </c>
      <c r="E31" s="24">
        <v>3658</v>
      </c>
      <c r="F31" s="24">
        <v>36799</v>
      </c>
      <c r="G31" s="24">
        <v>639</v>
      </c>
      <c r="H31" s="24">
        <v>20585</v>
      </c>
      <c r="I31" s="25" t="s">
        <v>191</v>
      </c>
      <c r="J31" s="24">
        <v>135052</v>
      </c>
      <c r="K31" s="24">
        <v>70911</v>
      </c>
      <c r="L31" s="24">
        <v>9500</v>
      </c>
      <c r="M31" s="24">
        <v>57000</v>
      </c>
      <c r="N31" s="24">
        <v>22612</v>
      </c>
      <c r="O31" s="24">
        <v>34561</v>
      </c>
      <c r="P31" s="24">
        <v>282800</v>
      </c>
    </row>
    <row r="32" spans="1:16" ht="18.75" customHeight="1">
      <c r="A32" s="267" t="s">
        <v>403</v>
      </c>
      <c r="B32" s="264">
        <v>7049</v>
      </c>
      <c r="C32" s="24">
        <v>1227947</v>
      </c>
      <c r="D32" s="25" t="s">
        <v>163</v>
      </c>
      <c r="E32" s="24">
        <v>1661</v>
      </c>
      <c r="F32" s="24">
        <v>27511</v>
      </c>
      <c r="G32" s="24">
        <v>652</v>
      </c>
      <c r="H32" s="24">
        <v>27898</v>
      </c>
      <c r="I32" s="25" t="s">
        <v>191</v>
      </c>
      <c r="J32" s="24">
        <v>134597</v>
      </c>
      <c r="K32" s="24">
        <v>42505</v>
      </c>
      <c r="L32" s="25" t="s">
        <v>191</v>
      </c>
      <c r="M32" s="24">
        <v>1439</v>
      </c>
      <c r="N32" s="24">
        <v>77007</v>
      </c>
      <c r="O32" s="24">
        <v>62666</v>
      </c>
      <c r="P32" s="24">
        <v>117900</v>
      </c>
    </row>
    <row r="33" spans="1:16" ht="18.75" customHeight="1">
      <c r="A33" s="267" t="s">
        <v>402</v>
      </c>
      <c r="B33" s="264">
        <v>11153</v>
      </c>
      <c r="C33" s="24">
        <v>1738272</v>
      </c>
      <c r="D33" s="24">
        <v>627</v>
      </c>
      <c r="E33" s="24">
        <v>15249</v>
      </c>
      <c r="F33" s="24">
        <v>40552</v>
      </c>
      <c r="G33" s="24">
        <v>1657</v>
      </c>
      <c r="H33" s="24">
        <v>172645</v>
      </c>
      <c r="I33" s="25" t="s">
        <v>191</v>
      </c>
      <c r="J33" s="24">
        <v>208438</v>
      </c>
      <c r="K33" s="24">
        <v>3514</v>
      </c>
      <c r="L33" s="24">
        <v>1210</v>
      </c>
      <c r="M33" s="24">
        <v>13902</v>
      </c>
      <c r="N33" s="24">
        <v>21065</v>
      </c>
      <c r="O33" s="24">
        <v>44695</v>
      </c>
      <c r="P33" s="24">
        <v>501700</v>
      </c>
    </row>
    <row r="34" spans="1:16" ht="18.75" customHeight="1">
      <c r="A34" s="267" t="s">
        <v>401</v>
      </c>
      <c r="B34" s="264">
        <v>3861</v>
      </c>
      <c r="C34" s="24">
        <v>644174</v>
      </c>
      <c r="D34" s="25" t="s">
        <v>163</v>
      </c>
      <c r="E34" s="25" t="s">
        <v>163</v>
      </c>
      <c r="F34" s="24">
        <v>22137</v>
      </c>
      <c r="G34" s="24">
        <v>492</v>
      </c>
      <c r="H34" s="24">
        <v>26718</v>
      </c>
      <c r="I34" s="25" t="s">
        <v>191</v>
      </c>
      <c r="J34" s="24">
        <v>144485</v>
      </c>
      <c r="K34" s="24">
        <v>18483</v>
      </c>
      <c r="L34" s="25">
        <v>100</v>
      </c>
      <c r="M34" s="24">
        <v>231690</v>
      </c>
      <c r="N34" s="24">
        <v>76513</v>
      </c>
      <c r="O34" s="24">
        <v>220495</v>
      </c>
      <c r="P34" s="24">
        <v>61500</v>
      </c>
    </row>
    <row r="35" spans="1:16" ht="18.75" customHeight="1">
      <c r="A35" s="267" t="s">
        <v>400</v>
      </c>
      <c r="B35" s="264">
        <v>5338</v>
      </c>
      <c r="C35" s="24">
        <v>1366686</v>
      </c>
      <c r="D35" s="25" t="s">
        <v>163</v>
      </c>
      <c r="E35" s="25" t="s">
        <v>163</v>
      </c>
      <c r="F35" s="24">
        <v>129440</v>
      </c>
      <c r="G35" s="24">
        <v>646</v>
      </c>
      <c r="H35" s="24">
        <v>129693</v>
      </c>
      <c r="I35" s="25" t="s">
        <v>191</v>
      </c>
      <c r="J35" s="24">
        <v>179288</v>
      </c>
      <c r="K35" s="24">
        <v>59964</v>
      </c>
      <c r="L35" s="24">
        <v>4000</v>
      </c>
      <c r="M35" s="24">
        <v>97495</v>
      </c>
      <c r="N35" s="24">
        <v>35434</v>
      </c>
      <c r="O35" s="24">
        <v>160896</v>
      </c>
      <c r="P35" s="24">
        <v>430200</v>
      </c>
    </row>
    <row r="36" spans="1:16" ht="18.75" customHeight="1">
      <c r="A36" s="267" t="s">
        <v>399</v>
      </c>
      <c r="B36" s="264">
        <v>124442</v>
      </c>
      <c r="C36" s="24">
        <v>4359876</v>
      </c>
      <c r="D36" s="24">
        <v>6005</v>
      </c>
      <c r="E36" s="24">
        <v>72800</v>
      </c>
      <c r="F36" s="24">
        <v>523668</v>
      </c>
      <c r="G36" s="24">
        <v>17521</v>
      </c>
      <c r="H36" s="24">
        <v>1267012</v>
      </c>
      <c r="I36" s="25" t="s">
        <v>191</v>
      </c>
      <c r="J36" s="24">
        <v>504302</v>
      </c>
      <c r="K36" s="24">
        <v>13413</v>
      </c>
      <c r="L36" s="24">
        <v>4925</v>
      </c>
      <c r="M36" s="24">
        <v>1044553</v>
      </c>
      <c r="N36" s="24">
        <v>139619</v>
      </c>
      <c r="O36" s="24">
        <v>903432</v>
      </c>
      <c r="P36" s="24">
        <v>2292300</v>
      </c>
    </row>
    <row r="37" spans="1:16" ht="18.75" customHeight="1">
      <c r="A37" s="267" t="s">
        <v>398</v>
      </c>
      <c r="B37" s="264">
        <v>43444</v>
      </c>
      <c r="C37" s="24">
        <v>1801220</v>
      </c>
      <c r="D37" s="24">
        <v>1583</v>
      </c>
      <c r="E37" s="24">
        <v>14390</v>
      </c>
      <c r="F37" s="24">
        <v>144799</v>
      </c>
      <c r="G37" s="24">
        <v>7569</v>
      </c>
      <c r="H37" s="24">
        <v>588364</v>
      </c>
      <c r="I37" s="25" t="s">
        <v>191</v>
      </c>
      <c r="J37" s="24">
        <v>192348</v>
      </c>
      <c r="K37" s="24">
        <v>28122</v>
      </c>
      <c r="L37" s="24">
        <v>3304</v>
      </c>
      <c r="M37" s="24">
        <v>141290</v>
      </c>
      <c r="N37" s="24">
        <v>71170</v>
      </c>
      <c r="O37" s="24">
        <v>528470</v>
      </c>
      <c r="P37" s="24">
        <v>1126300</v>
      </c>
    </row>
    <row r="38" spans="1:16" ht="18.75" customHeight="1">
      <c r="A38" s="267" t="s">
        <v>397</v>
      </c>
      <c r="B38" s="264">
        <v>45918</v>
      </c>
      <c r="C38" s="24">
        <v>1692045</v>
      </c>
      <c r="D38" s="24">
        <v>1381</v>
      </c>
      <c r="E38" s="24">
        <v>6464</v>
      </c>
      <c r="F38" s="24">
        <v>132358</v>
      </c>
      <c r="G38" s="24">
        <v>6725</v>
      </c>
      <c r="H38" s="24">
        <v>300147</v>
      </c>
      <c r="I38" s="25" t="s">
        <v>191</v>
      </c>
      <c r="J38" s="24">
        <v>161969</v>
      </c>
      <c r="K38" s="24">
        <v>8211</v>
      </c>
      <c r="L38" s="24">
        <v>20429</v>
      </c>
      <c r="M38" s="24">
        <v>41585</v>
      </c>
      <c r="N38" s="24">
        <v>66107</v>
      </c>
      <c r="O38" s="24">
        <v>153468</v>
      </c>
      <c r="P38" s="24">
        <v>61000</v>
      </c>
    </row>
    <row r="39" spans="1:16" ht="18.75" customHeight="1">
      <c r="A39" s="267" t="s">
        <v>396</v>
      </c>
      <c r="B39" s="264">
        <v>53413</v>
      </c>
      <c r="C39" s="24">
        <v>1442959</v>
      </c>
      <c r="D39" s="24">
        <v>1957</v>
      </c>
      <c r="E39" s="24">
        <v>28126</v>
      </c>
      <c r="F39" s="24">
        <v>158391</v>
      </c>
      <c r="G39" s="24">
        <v>7745</v>
      </c>
      <c r="H39" s="24">
        <v>311657</v>
      </c>
      <c r="I39" s="25" t="s">
        <v>191</v>
      </c>
      <c r="J39" s="24">
        <v>313777</v>
      </c>
      <c r="K39" s="24">
        <v>78275</v>
      </c>
      <c r="L39" s="24">
        <v>2983</v>
      </c>
      <c r="M39" s="25">
        <v>300000</v>
      </c>
      <c r="N39" s="24">
        <v>124449</v>
      </c>
      <c r="O39" s="24">
        <v>249689</v>
      </c>
      <c r="P39" s="24">
        <v>531500</v>
      </c>
    </row>
    <row r="40" spans="1:16" ht="18.75" customHeight="1">
      <c r="A40" s="267" t="s">
        <v>395</v>
      </c>
      <c r="B40" s="264">
        <v>110730</v>
      </c>
      <c r="C40" s="24">
        <v>2774050</v>
      </c>
      <c r="D40" s="24">
        <v>6172</v>
      </c>
      <c r="E40" s="24">
        <v>7009</v>
      </c>
      <c r="F40" s="24">
        <v>332253</v>
      </c>
      <c r="G40" s="24">
        <v>10619</v>
      </c>
      <c r="H40" s="24">
        <v>321185</v>
      </c>
      <c r="I40" s="25" t="s">
        <v>191</v>
      </c>
      <c r="J40" s="24">
        <v>295055</v>
      </c>
      <c r="K40" s="24">
        <v>54136</v>
      </c>
      <c r="L40" s="24">
        <v>161</v>
      </c>
      <c r="M40" s="24">
        <v>302259</v>
      </c>
      <c r="N40" s="24">
        <v>161350</v>
      </c>
      <c r="O40" s="24">
        <v>1302078</v>
      </c>
      <c r="P40" s="24">
        <v>716700</v>
      </c>
    </row>
    <row r="41" spans="1:16" ht="18.75" customHeight="1">
      <c r="A41" s="267" t="s">
        <v>394</v>
      </c>
      <c r="B41" s="264">
        <v>29630</v>
      </c>
      <c r="C41" s="24">
        <v>2951290</v>
      </c>
      <c r="D41" s="24">
        <v>899</v>
      </c>
      <c r="E41" s="24">
        <v>49311</v>
      </c>
      <c r="F41" s="24">
        <v>125164</v>
      </c>
      <c r="G41" s="24">
        <v>11035</v>
      </c>
      <c r="H41" s="24">
        <v>290458</v>
      </c>
      <c r="I41" s="25" t="s">
        <v>191</v>
      </c>
      <c r="J41" s="24">
        <v>581729</v>
      </c>
      <c r="K41" s="24">
        <v>162503</v>
      </c>
      <c r="L41" s="24">
        <v>1030</v>
      </c>
      <c r="M41" s="24">
        <v>461360</v>
      </c>
      <c r="N41" s="24">
        <v>62011</v>
      </c>
      <c r="O41" s="24">
        <v>841937</v>
      </c>
      <c r="P41" s="24">
        <v>613700</v>
      </c>
    </row>
    <row r="42" spans="1:16" ht="18.75" customHeight="1">
      <c r="A42" s="267" t="s">
        <v>393</v>
      </c>
      <c r="B42" s="264">
        <v>36505</v>
      </c>
      <c r="C42" s="24">
        <v>1684301</v>
      </c>
      <c r="D42" s="24">
        <v>1238</v>
      </c>
      <c r="E42" s="24">
        <v>49841</v>
      </c>
      <c r="F42" s="24">
        <v>79031</v>
      </c>
      <c r="G42" s="24">
        <v>3483</v>
      </c>
      <c r="H42" s="24">
        <v>139482</v>
      </c>
      <c r="I42" s="25" t="s">
        <v>191</v>
      </c>
      <c r="J42" s="24">
        <v>156422</v>
      </c>
      <c r="K42" s="24">
        <v>16250</v>
      </c>
      <c r="L42" s="24">
        <v>5842</v>
      </c>
      <c r="M42" s="24">
        <v>39218</v>
      </c>
      <c r="N42" s="24">
        <v>126109</v>
      </c>
      <c r="O42" s="24">
        <v>170774</v>
      </c>
      <c r="P42" s="24">
        <v>534900</v>
      </c>
    </row>
    <row r="43" spans="1:16" ht="18.75" customHeight="1">
      <c r="A43" s="267" t="s">
        <v>392</v>
      </c>
      <c r="B43" s="264">
        <v>66905</v>
      </c>
      <c r="C43" s="24">
        <v>1008942</v>
      </c>
      <c r="D43" s="24">
        <v>2369</v>
      </c>
      <c r="E43" s="24">
        <v>121859</v>
      </c>
      <c r="F43" s="24">
        <v>133698</v>
      </c>
      <c r="G43" s="24">
        <v>7650</v>
      </c>
      <c r="H43" s="24">
        <v>1194910</v>
      </c>
      <c r="I43" s="25" t="s">
        <v>191</v>
      </c>
      <c r="J43" s="24">
        <v>472871</v>
      </c>
      <c r="K43" s="24">
        <v>83559</v>
      </c>
      <c r="L43" s="24">
        <v>4736</v>
      </c>
      <c r="M43" s="24">
        <v>536136</v>
      </c>
      <c r="N43" s="24">
        <v>82108</v>
      </c>
      <c r="O43" s="24">
        <v>1350313</v>
      </c>
      <c r="P43" s="24">
        <v>558400</v>
      </c>
    </row>
    <row r="44" spans="1:16" ht="18.75" customHeight="1">
      <c r="A44" s="267" t="s">
        <v>391</v>
      </c>
      <c r="B44" s="264">
        <v>30610</v>
      </c>
      <c r="C44" s="24">
        <v>1825292</v>
      </c>
      <c r="D44" s="24">
        <v>1251</v>
      </c>
      <c r="E44" s="24">
        <v>9259</v>
      </c>
      <c r="F44" s="24">
        <v>90304</v>
      </c>
      <c r="G44" s="24">
        <v>4082</v>
      </c>
      <c r="H44" s="24">
        <v>234214</v>
      </c>
      <c r="I44" s="25" t="s">
        <v>191</v>
      </c>
      <c r="J44" s="24">
        <v>170387</v>
      </c>
      <c r="K44" s="24">
        <v>9512</v>
      </c>
      <c r="L44" s="24">
        <v>14258</v>
      </c>
      <c r="M44" s="25" t="s">
        <v>191</v>
      </c>
      <c r="N44" s="24">
        <v>107213</v>
      </c>
      <c r="O44" s="24">
        <v>184158</v>
      </c>
      <c r="P44" s="24">
        <v>828300</v>
      </c>
    </row>
    <row r="45" spans="1:16" ht="18.75" customHeight="1">
      <c r="A45" s="267" t="s">
        <v>390</v>
      </c>
      <c r="B45" s="264">
        <v>17478</v>
      </c>
      <c r="C45" s="24">
        <v>1741162</v>
      </c>
      <c r="D45" s="24">
        <v>677</v>
      </c>
      <c r="E45" s="24">
        <v>19937</v>
      </c>
      <c r="F45" s="24">
        <v>72929</v>
      </c>
      <c r="G45" s="24">
        <v>3958</v>
      </c>
      <c r="H45" s="24">
        <v>224008</v>
      </c>
      <c r="I45" s="25" t="s">
        <v>191</v>
      </c>
      <c r="J45" s="24">
        <v>497829</v>
      </c>
      <c r="K45" s="24">
        <v>8689</v>
      </c>
      <c r="L45" s="24">
        <v>6779</v>
      </c>
      <c r="M45" s="24">
        <v>168613</v>
      </c>
      <c r="N45" s="24">
        <v>149237</v>
      </c>
      <c r="O45" s="24">
        <v>102855</v>
      </c>
      <c r="P45" s="24">
        <v>811400</v>
      </c>
    </row>
    <row r="46" spans="1:16" ht="18.75" customHeight="1">
      <c r="A46" s="267" t="s">
        <v>389</v>
      </c>
      <c r="B46" s="264">
        <v>17278</v>
      </c>
      <c r="C46" s="24">
        <v>1573941</v>
      </c>
      <c r="D46" s="24">
        <v>1172</v>
      </c>
      <c r="E46" s="24">
        <v>58229</v>
      </c>
      <c r="F46" s="24">
        <v>64549</v>
      </c>
      <c r="G46" s="24">
        <v>3572</v>
      </c>
      <c r="H46" s="24">
        <v>170171</v>
      </c>
      <c r="I46" s="25" t="s">
        <v>191</v>
      </c>
      <c r="J46" s="24">
        <v>258543</v>
      </c>
      <c r="K46" s="24">
        <v>23474</v>
      </c>
      <c r="L46" s="24">
        <v>22830</v>
      </c>
      <c r="M46" s="24">
        <v>7</v>
      </c>
      <c r="N46" s="24">
        <v>91936</v>
      </c>
      <c r="O46" s="24">
        <v>91725</v>
      </c>
      <c r="P46" s="24">
        <v>121700</v>
      </c>
    </row>
    <row r="47" spans="1:16" ht="18.75" customHeight="1">
      <c r="A47" s="267" t="s">
        <v>388</v>
      </c>
      <c r="B47" s="264">
        <v>21352</v>
      </c>
      <c r="C47" s="24">
        <v>2870490</v>
      </c>
      <c r="D47" s="24">
        <v>1702</v>
      </c>
      <c r="E47" s="24">
        <v>35723</v>
      </c>
      <c r="F47" s="24">
        <v>114258</v>
      </c>
      <c r="G47" s="24">
        <v>5258</v>
      </c>
      <c r="H47" s="24">
        <v>325492</v>
      </c>
      <c r="I47" s="25" t="s">
        <v>191</v>
      </c>
      <c r="J47" s="24">
        <v>985123</v>
      </c>
      <c r="K47" s="24">
        <v>16270</v>
      </c>
      <c r="L47" s="24">
        <v>13378</v>
      </c>
      <c r="M47" s="24">
        <v>241229</v>
      </c>
      <c r="N47" s="24">
        <v>125960</v>
      </c>
      <c r="O47" s="24">
        <v>194579</v>
      </c>
      <c r="P47" s="24">
        <v>722000</v>
      </c>
    </row>
    <row r="48" spans="1:16" ht="18.75" customHeight="1">
      <c r="A48" s="267" t="s">
        <v>387</v>
      </c>
      <c r="B48" s="264">
        <v>28388</v>
      </c>
      <c r="C48" s="24">
        <v>2184583</v>
      </c>
      <c r="D48" s="24">
        <v>1388</v>
      </c>
      <c r="E48" s="24">
        <v>43284</v>
      </c>
      <c r="F48" s="24">
        <v>106143</v>
      </c>
      <c r="G48" s="24">
        <v>5657</v>
      </c>
      <c r="H48" s="24">
        <v>259642</v>
      </c>
      <c r="I48" s="25" t="s">
        <v>191</v>
      </c>
      <c r="J48" s="24">
        <v>221447</v>
      </c>
      <c r="K48" s="24">
        <v>6146</v>
      </c>
      <c r="L48" s="24">
        <v>2678</v>
      </c>
      <c r="M48" s="25">
        <v>992</v>
      </c>
      <c r="N48" s="24">
        <v>115900</v>
      </c>
      <c r="O48" s="24">
        <v>178124</v>
      </c>
      <c r="P48" s="24">
        <v>277300</v>
      </c>
    </row>
    <row r="49" spans="1:16" ht="18.75" customHeight="1">
      <c r="A49" s="267" t="s">
        <v>386</v>
      </c>
      <c r="B49" s="264">
        <v>8636</v>
      </c>
      <c r="C49" s="24">
        <v>2044320</v>
      </c>
      <c r="D49" s="24">
        <v>795</v>
      </c>
      <c r="E49" s="24">
        <v>44768</v>
      </c>
      <c r="F49" s="24">
        <v>127546</v>
      </c>
      <c r="G49" s="24">
        <v>2553</v>
      </c>
      <c r="H49" s="24">
        <v>159634</v>
      </c>
      <c r="I49" s="25" t="s">
        <v>191</v>
      </c>
      <c r="J49" s="24">
        <v>386863</v>
      </c>
      <c r="K49" s="24">
        <v>2473</v>
      </c>
      <c r="L49" s="24">
        <v>12130</v>
      </c>
      <c r="M49" s="25">
        <v>16</v>
      </c>
      <c r="N49" s="24">
        <v>81679</v>
      </c>
      <c r="O49" s="24">
        <v>54244</v>
      </c>
      <c r="P49" s="24">
        <v>621200</v>
      </c>
    </row>
    <row r="50" spans="1:16" ht="18.75" customHeight="1">
      <c r="A50" s="267" t="s">
        <v>385</v>
      </c>
      <c r="B50" s="264">
        <v>15189</v>
      </c>
      <c r="C50" s="24">
        <v>1557779</v>
      </c>
      <c r="D50" s="24">
        <v>714</v>
      </c>
      <c r="E50" s="24">
        <v>31176</v>
      </c>
      <c r="F50" s="24">
        <v>50156</v>
      </c>
      <c r="G50" s="24">
        <v>3535</v>
      </c>
      <c r="H50" s="24">
        <v>75615</v>
      </c>
      <c r="I50" s="25" t="s">
        <v>191</v>
      </c>
      <c r="J50" s="24">
        <v>264447</v>
      </c>
      <c r="K50" s="24">
        <v>49056</v>
      </c>
      <c r="L50" s="24">
        <v>8428</v>
      </c>
      <c r="M50" s="24">
        <v>709066</v>
      </c>
      <c r="N50" s="24">
        <v>34034</v>
      </c>
      <c r="O50" s="24">
        <v>89393</v>
      </c>
      <c r="P50" s="24">
        <v>176900</v>
      </c>
    </row>
    <row r="51" spans="1:16" ht="18.75" customHeight="1">
      <c r="A51" s="267" t="s">
        <v>384</v>
      </c>
      <c r="B51" s="264">
        <v>35379</v>
      </c>
      <c r="C51" s="24">
        <v>3526586</v>
      </c>
      <c r="D51" s="24">
        <v>2536</v>
      </c>
      <c r="E51" s="24">
        <v>99818</v>
      </c>
      <c r="F51" s="24">
        <v>71622</v>
      </c>
      <c r="G51" s="24">
        <v>7294</v>
      </c>
      <c r="H51" s="24">
        <v>280325</v>
      </c>
      <c r="I51" s="25" t="s">
        <v>191</v>
      </c>
      <c r="J51" s="24">
        <v>632798</v>
      </c>
      <c r="K51" s="24">
        <v>22486</v>
      </c>
      <c r="L51" s="24">
        <v>2214</v>
      </c>
      <c r="M51" s="24">
        <v>5407</v>
      </c>
      <c r="N51" s="24">
        <v>88474</v>
      </c>
      <c r="O51" s="24">
        <v>183915</v>
      </c>
      <c r="P51" s="24">
        <v>688600</v>
      </c>
    </row>
    <row r="52" spans="1:16" ht="18.75" customHeight="1">
      <c r="A52" s="267" t="s">
        <v>383</v>
      </c>
      <c r="B52" s="264">
        <v>25942</v>
      </c>
      <c r="C52" s="24">
        <v>3392700</v>
      </c>
      <c r="D52" s="24">
        <v>1828</v>
      </c>
      <c r="E52" s="24">
        <v>26244</v>
      </c>
      <c r="F52" s="24">
        <v>127987</v>
      </c>
      <c r="G52" s="24">
        <v>5144</v>
      </c>
      <c r="H52" s="24">
        <v>197743</v>
      </c>
      <c r="I52" s="25" t="s">
        <v>191</v>
      </c>
      <c r="J52" s="24">
        <v>1446096</v>
      </c>
      <c r="K52" s="24">
        <v>8796</v>
      </c>
      <c r="L52" s="24">
        <v>33874</v>
      </c>
      <c r="M52" s="24">
        <v>14182</v>
      </c>
      <c r="N52" s="24">
        <v>216744</v>
      </c>
      <c r="O52" s="24">
        <v>143819</v>
      </c>
      <c r="P52" s="24">
        <v>778100</v>
      </c>
    </row>
    <row r="53" spans="1:16" ht="18.75" customHeight="1">
      <c r="A53" s="267" t="s">
        <v>382</v>
      </c>
      <c r="B53" s="264">
        <v>32755</v>
      </c>
      <c r="C53" s="24">
        <v>3867484</v>
      </c>
      <c r="D53" s="24">
        <v>1874</v>
      </c>
      <c r="E53" s="24">
        <v>34088</v>
      </c>
      <c r="F53" s="24">
        <v>170922</v>
      </c>
      <c r="G53" s="24">
        <v>8984</v>
      </c>
      <c r="H53" s="24">
        <v>468107</v>
      </c>
      <c r="I53" s="25" t="s">
        <v>191</v>
      </c>
      <c r="J53" s="24">
        <v>460053</v>
      </c>
      <c r="K53" s="24">
        <v>14613</v>
      </c>
      <c r="L53" s="24">
        <v>1214</v>
      </c>
      <c r="M53" s="24">
        <v>76424</v>
      </c>
      <c r="N53" s="24">
        <v>175404</v>
      </c>
      <c r="O53" s="24">
        <v>324235</v>
      </c>
      <c r="P53" s="24">
        <v>1318700</v>
      </c>
    </row>
    <row r="54" spans="1:16" ht="18.75" customHeight="1">
      <c r="A54" s="267" t="s">
        <v>381</v>
      </c>
      <c r="B54" s="264">
        <v>12174</v>
      </c>
      <c r="C54" s="24">
        <v>2565713</v>
      </c>
      <c r="D54" s="24">
        <v>1444</v>
      </c>
      <c r="E54" s="24">
        <v>50074</v>
      </c>
      <c r="F54" s="24">
        <v>69783</v>
      </c>
      <c r="G54" s="24">
        <v>3339</v>
      </c>
      <c r="H54" s="24">
        <v>392992</v>
      </c>
      <c r="I54" s="25" t="s">
        <v>191</v>
      </c>
      <c r="J54" s="24">
        <v>1114855</v>
      </c>
      <c r="K54" s="24">
        <v>22771</v>
      </c>
      <c r="L54" s="24">
        <v>600</v>
      </c>
      <c r="M54" s="24">
        <v>49600</v>
      </c>
      <c r="N54" s="24">
        <v>64450</v>
      </c>
      <c r="O54" s="24">
        <v>115082</v>
      </c>
      <c r="P54" s="24">
        <v>1020100</v>
      </c>
    </row>
    <row r="55" spans="1:16" ht="18.75" customHeight="1">
      <c r="A55" s="267" t="s">
        <v>380</v>
      </c>
      <c r="B55" s="264">
        <v>24086</v>
      </c>
      <c r="C55" s="24">
        <v>2313170</v>
      </c>
      <c r="D55" s="24">
        <v>1284</v>
      </c>
      <c r="E55" s="24">
        <v>39854</v>
      </c>
      <c r="F55" s="24">
        <v>51469</v>
      </c>
      <c r="G55" s="24">
        <v>13710</v>
      </c>
      <c r="H55" s="24">
        <v>229763</v>
      </c>
      <c r="I55" s="25" t="s">
        <v>191</v>
      </c>
      <c r="J55" s="24">
        <v>372063</v>
      </c>
      <c r="K55" s="24">
        <v>14034</v>
      </c>
      <c r="L55" s="24">
        <v>9302</v>
      </c>
      <c r="M55" s="24">
        <v>71132</v>
      </c>
      <c r="N55" s="24">
        <v>79144</v>
      </c>
      <c r="O55" s="24">
        <v>163311</v>
      </c>
      <c r="P55" s="24">
        <v>492800</v>
      </c>
    </row>
    <row r="56" spans="1:16" ht="18.75" customHeight="1">
      <c r="A56" s="263" t="s">
        <v>379</v>
      </c>
      <c r="B56" s="90">
        <f>SUM(B23:B55)</f>
        <v>1431689</v>
      </c>
      <c r="C56" s="90">
        <f>SUM(C23:C55)</f>
        <v>67685146</v>
      </c>
      <c r="D56" s="90">
        <f>SUM(D23:D55)</f>
        <v>70551</v>
      </c>
      <c r="E56" s="90">
        <f>SUM(E23:E55)</f>
        <v>1320279</v>
      </c>
      <c r="F56" s="90">
        <f>SUM(F23:F55)</f>
        <v>4843610</v>
      </c>
      <c r="G56" s="90">
        <f>SUM(G23:G55)</f>
        <v>205490</v>
      </c>
      <c r="H56" s="90">
        <f>SUM(H23:H55)</f>
        <v>11366081</v>
      </c>
      <c r="I56" s="259" t="s">
        <v>191</v>
      </c>
      <c r="J56" s="90">
        <f>SUM(J23:J55)</f>
        <v>12743693</v>
      </c>
      <c r="K56" s="90">
        <f>SUM(K23:K55)</f>
        <v>1055047</v>
      </c>
      <c r="L56" s="90">
        <f>SUM(L23:L55)</f>
        <v>394505</v>
      </c>
      <c r="M56" s="90">
        <f>SUM(M23:M55)</f>
        <v>6563572</v>
      </c>
      <c r="N56" s="90">
        <f>SUM(N23:N55)</f>
        <v>3582795</v>
      </c>
      <c r="O56" s="90">
        <f>SUM(O23:O55)</f>
        <v>11310245</v>
      </c>
      <c r="P56" s="90">
        <f>SUM(P23:P55)</f>
        <v>25747500</v>
      </c>
    </row>
    <row r="57" spans="1:16" ht="18.75" customHeight="1">
      <c r="A57" s="50" t="s">
        <v>377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ht="18.7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</sheetData>
  <sheetProtection/>
  <mergeCells count="17">
    <mergeCell ref="K5:K6"/>
    <mergeCell ref="L5:L6"/>
    <mergeCell ref="M5:M6"/>
    <mergeCell ref="N5:N6"/>
    <mergeCell ref="O5:O6"/>
    <mergeCell ref="P5:P6"/>
    <mergeCell ref="E5:E6"/>
    <mergeCell ref="F5:F6"/>
    <mergeCell ref="G5:G6"/>
    <mergeCell ref="H5:H6"/>
    <mergeCell ref="I5:I6"/>
    <mergeCell ref="J5:J6"/>
    <mergeCell ref="B5:B6"/>
    <mergeCell ref="C5:C6"/>
    <mergeCell ref="D5:D6"/>
    <mergeCell ref="A3:P3"/>
    <mergeCell ref="A5:A6"/>
  </mergeCells>
  <printOptions horizontalCentered="1" verticalCentered="1"/>
  <pageMargins left="0.5118110236220472" right="0.31496062992125984" top="0.35433070866141736" bottom="0.35433070866141736" header="0" footer="0"/>
  <pageSetup horizontalDpi="600" verticalDpi="600" orientation="landscape" paperSize="8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selection activeCell="A3" sqref="A3:Q3"/>
    </sheetView>
  </sheetViews>
  <sheetFormatPr defaultColWidth="8.796875" defaultRowHeight="18.75" customHeight="1"/>
  <cols>
    <col min="1" max="16384" width="13.69921875" style="0" customWidth="1"/>
  </cols>
  <sheetData>
    <row r="1" spans="1:17" ht="18.75" customHeight="1">
      <c r="A1" s="80" t="s">
        <v>474</v>
      </c>
      <c r="Q1" s="109" t="s">
        <v>470</v>
      </c>
    </row>
    <row r="3" spans="1:17" ht="18.75" customHeight="1">
      <c r="A3" s="33" t="s">
        <v>475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8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8" t="s">
        <v>216</v>
      </c>
    </row>
    <row r="5" spans="1:17" ht="18.75" customHeight="1">
      <c r="A5" s="293" t="s">
        <v>459</v>
      </c>
      <c r="B5" s="46" t="s">
        <v>433</v>
      </c>
      <c r="C5" s="46" t="s">
        <v>432</v>
      </c>
      <c r="D5" s="46" t="s">
        <v>431</v>
      </c>
      <c r="E5" s="46" t="s">
        <v>430</v>
      </c>
      <c r="F5" s="46" t="s">
        <v>429</v>
      </c>
      <c r="G5" s="45" t="s">
        <v>466</v>
      </c>
      <c r="H5" s="46" t="s">
        <v>428</v>
      </c>
      <c r="I5" s="46" t="s">
        <v>427</v>
      </c>
      <c r="J5" s="46" t="s">
        <v>426</v>
      </c>
      <c r="K5" s="46" t="s">
        <v>425</v>
      </c>
      <c r="L5" s="45" t="s">
        <v>465</v>
      </c>
      <c r="M5" s="46" t="s">
        <v>424</v>
      </c>
      <c r="N5" s="46" t="s">
        <v>423</v>
      </c>
      <c r="O5" s="45" t="s">
        <v>422</v>
      </c>
      <c r="P5" s="45" t="s">
        <v>464</v>
      </c>
      <c r="Q5" s="44" t="s">
        <v>463</v>
      </c>
    </row>
    <row r="6" spans="1:17" ht="18.75" customHeight="1">
      <c r="A6" s="289"/>
      <c r="B6" s="163"/>
      <c r="C6" s="163"/>
      <c r="D6" s="163"/>
      <c r="E6" s="163"/>
      <c r="F6" s="163"/>
      <c r="G6" s="286"/>
      <c r="H6" s="163"/>
      <c r="I6" s="163"/>
      <c r="J6" s="163"/>
      <c r="K6" s="163"/>
      <c r="L6" s="286"/>
      <c r="M6" s="163"/>
      <c r="N6" s="163"/>
      <c r="O6" s="286"/>
      <c r="P6" s="286"/>
      <c r="Q6" s="296"/>
    </row>
    <row r="7" spans="1:17" ht="18.75" customHeight="1">
      <c r="A7" s="39" t="s">
        <v>339</v>
      </c>
      <c r="B7" s="21">
        <v>5515018</v>
      </c>
      <c r="C7" s="281">
        <v>64464963</v>
      </c>
      <c r="D7" s="281">
        <v>88593338</v>
      </c>
      <c r="E7" s="281">
        <v>37503179</v>
      </c>
      <c r="F7" s="281">
        <v>4305853</v>
      </c>
      <c r="G7" s="281">
        <v>43212970</v>
      </c>
      <c r="H7" s="281">
        <v>43365321</v>
      </c>
      <c r="I7" s="281">
        <v>118219798</v>
      </c>
      <c r="J7" s="281">
        <v>16221233</v>
      </c>
      <c r="K7" s="281">
        <v>63163338</v>
      </c>
      <c r="L7" s="281">
        <v>4282480</v>
      </c>
      <c r="M7" s="281">
        <v>51790679</v>
      </c>
      <c r="N7" s="281">
        <v>997200</v>
      </c>
      <c r="O7" s="282" t="s">
        <v>191</v>
      </c>
      <c r="P7" s="281">
        <v>516056533</v>
      </c>
      <c r="Q7" s="281">
        <v>99607699</v>
      </c>
    </row>
    <row r="8" spans="1:17" ht="18.75" customHeight="1">
      <c r="A8" s="13" t="s">
        <v>20</v>
      </c>
      <c r="B8" s="24">
        <v>5508453</v>
      </c>
      <c r="C8" s="24">
        <v>63012256</v>
      </c>
      <c r="D8" s="24">
        <v>93568994</v>
      </c>
      <c r="E8" s="24">
        <v>38110763</v>
      </c>
      <c r="F8" s="24">
        <v>4471279</v>
      </c>
      <c r="G8" s="24">
        <v>43540760</v>
      </c>
      <c r="H8" s="24">
        <v>41558792</v>
      </c>
      <c r="I8" s="24">
        <v>114382021</v>
      </c>
      <c r="J8" s="24">
        <v>16514055</v>
      </c>
      <c r="K8" s="24">
        <v>62569204</v>
      </c>
      <c r="L8" s="24">
        <v>3805013</v>
      </c>
      <c r="M8" s="24">
        <v>62700036</v>
      </c>
      <c r="N8" s="24">
        <v>1069396</v>
      </c>
      <c r="O8" s="25" t="s">
        <v>191</v>
      </c>
      <c r="P8" s="24">
        <v>560347258</v>
      </c>
      <c r="Q8" s="24">
        <v>101835585</v>
      </c>
    </row>
    <row r="9" spans="1:17" ht="18.75" customHeight="1">
      <c r="A9" s="10" t="s">
        <v>21</v>
      </c>
      <c r="B9" s="24">
        <v>5507695</v>
      </c>
      <c r="C9" s="24">
        <v>69874821</v>
      </c>
      <c r="D9" s="24">
        <v>103101771</v>
      </c>
      <c r="E9" s="24">
        <v>39263807</v>
      </c>
      <c r="F9" s="24">
        <v>4514415</v>
      </c>
      <c r="G9" s="24">
        <v>39817200</v>
      </c>
      <c r="H9" s="24">
        <v>43432807</v>
      </c>
      <c r="I9" s="24">
        <v>126090539</v>
      </c>
      <c r="J9" s="24">
        <v>17618917</v>
      </c>
      <c r="K9" s="24">
        <v>72956175</v>
      </c>
      <c r="L9" s="24">
        <v>6352476</v>
      </c>
      <c r="M9" s="24">
        <v>68311256</v>
      </c>
      <c r="N9" s="24">
        <v>746244</v>
      </c>
      <c r="O9" s="25" t="s">
        <v>191</v>
      </c>
      <c r="P9" s="24">
        <v>629072548</v>
      </c>
      <c r="Q9" s="24">
        <v>95392277</v>
      </c>
    </row>
    <row r="10" spans="1:17" ht="18.75" customHeight="1">
      <c r="A10" s="13" t="s">
        <v>462</v>
      </c>
      <c r="B10" s="24">
        <v>5348430</v>
      </c>
      <c r="C10" s="24">
        <v>65932317</v>
      </c>
      <c r="D10" s="24">
        <v>118380926</v>
      </c>
      <c r="E10" s="24">
        <v>42929149</v>
      </c>
      <c r="F10" s="24">
        <v>4933216</v>
      </c>
      <c r="G10" s="24">
        <v>37115550</v>
      </c>
      <c r="H10" s="24">
        <v>40149007</v>
      </c>
      <c r="I10" s="24">
        <v>121061546</v>
      </c>
      <c r="J10" s="24">
        <v>16581919</v>
      </c>
      <c r="K10" s="24">
        <v>64123626</v>
      </c>
      <c r="L10" s="24">
        <v>10836353</v>
      </c>
      <c r="M10" s="24">
        <v>71537682</v>
      </c>
      <c r="N10" s="24">
        <v>3196956</v>
      </c>
      <c r="O10" s="25" t="s">
        <v>191</v>
      </c>
      <c r="P10" s="24">
        <v>668760619</v>
      </c>
      <c r="Q10" s="24">
        <v>107950735</v>
      </c>
    </row>
    <row r="11" spans="1:17" ht="18.75" customHeight="1">
      <c r="A11" s="17" t="s">
        <v>23</v>
      </c>
      <c r="B11" s="32">
        <f>SUM(B21,B56)</f>
        <v>5396167</v>
      </c>
      <c r="C11" s="32">
        <f>SUM(C21,C56)</f>
        <v>65179138</v>
      </c>
      <c r="D11" s="32">
        <f>SUM(D21,D56)</f>
        <v>95718853</v>
      </c>
      <c r="E11" s="32">
        <f>SUM(E21,E56)</f>
        <v>41844147</v>
      </c>
      <c r="F11" s="32">
        <f>SUM(F21,F56)</f>
        <v>5130413</v>
      </c>
      <c r="G11" s="32">
        <f>SUM(G21,G56)</f>
        <v>32479202</v>
      </c>
      <c r="H11" s="32">
        <f>SUM(H21,H56)</f>
        <v>37536142</v>
      </c>
      <c r="I11" s="32">
        <f>SUM(I21,I56)</f>
        <v>112695744</v>
      </c>
      <c r="J11" s="32">
        <f>SUM(J21,J56)</f>
        <v>17259282</v>
      </c>
      <c r="K11" s="32">
        <f>SUM(K21,K56)</f>
        <v>64105428</v>
      </c>
      <c r="L11" s="32">
        <f>SUM(L21,L56)</f>
        <v>2541908</v>
      </c>
      <c r="M11" s="32">
        <f>SUM(M21,M56)</f>
        <v>72092192</v>
      </c>
      <c r="N11" s="32">
        <f>SUM(N21,N56)</f>
        <v>1218281</v>
      </c>
      <c r="O11" s="271" t="s">
        <v>191</v>
      </c>
      <c r="P11" s="32">
        <f>SUM(P21,P56)</f>
        <v>692636040</v>
      </c>
      <c r="Q11" s="32">
        <f>SUM(Q21,Q56)</f>
        <v>105897536</v>
      </c>
    </row>
    <row r="12" spans="1:17" ht="18.75" customHeight="1">
      <c r="A12" s="159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18.75" customHeight="1">
      <c r="A13" s="267" t="s">
        <v>421</v>
      </c>
      <c r="B13" s="24">
        <v>963193</v>
      </c>
      <c r="C13" s="24">
        <v>17105971</v>
      </c>
      <c r="D13" s="24">
        <v>35525795</v>
      </c>
      <c r="E13" s="24">
        <v>12493278</v>
      </c>
      <c r="F13" s="24">
        <v>1387976</v>
      </c>
      <c r="G13" s="24">
        <v>5859404</v>
      </c>
      <c r="H13" s="24">
        <v>16268448</v>
      </c>
      <c r="I13" s="24">
        <v>51364892</v>
      </c>
      <c r="J13" s="24">
        <v>5733370</v>
      </c>
      <c r="K13" s="24">
        <v>20981140</v>
      </c>
      <c r="L13" s="24">
        <v>540672</v>
      </c>
      <c r="M13" s="24">
        <v>22910273</v>
      </c>
      <c r="N13" s="24">
        <v>1160178</v>
      </c>
      <c r="O13" s="25" t="s">
        <v>163</v>
      </c>
      <c r="P13" s="24">
        <v>267951162</v>
      </c>
      <c r="Q13" s="24">
        <v>17646997</v>
      </c>
    </row>
    <row r="14" spans="1:17" ht="18.75" customHeight="1">
      <c r="A14" s="267" t="s">
        <v>420</v>
      </c>
      <c r="B14" s="24">
        <v>243573</v>
      </c>
      <c r="C14" s="24">
        <v>3298470</v>
      </c>
      <c r="D14" s="24">
        <v>4826091</v>
      </c>
      <c r="E14" s="24">
        <v>2234197</v>
      </c>
      <c r="F14" s="24">
        <v>417404</v>
      </c>
      <c r="G14" s="24">
        <v>668115</v>
      </c>
      <c r="H14" s="24">
        <v>1087395</v>
      </c>
      <c r="I14" s="24">
        <v>4595438</v>
      </c>
      <c r="J14" s="24">
        <v>870654</v>
      </c>
      <c r="K14" s="24">
        <v>2546380</v>
      </c>
      <c r="L14" s="24">
        <v>113347</v>
      </c>
      <c r="M14" s="24">
        <v>2937096</v>
      </c>
      <c r="N14" s="25" t="s">
        <v>163</v>
      </c>
      <c r="O14" s="25" t="s">
        <v>163</v>
      </c>
      <c r="P14" s="24">
        <v>27185252</v>
      </c>
      <c r="Q14" s="24">
        <v>2813708</v>
      </c>
    </row>
    <row r="15" spans="1:17" ht="18.75" customHeight="1">
      <c r="A15" s="267" t="s">
        <v>419</v>
      </c>
      <c r="B15" s="24">
        <v>375501</v>
      </c>
      <c r="C15" s="24">
        <v>5089997</v>
      </c>
      <c r="D15" s="24">
        <v>8930934</v>
      </c>
      <c r="E15" s="24">
        <v>3844329</v>
      </c>
      <c r="F15" s="24">
        <v>394252</v>
      </c>
      <c r="G15" s="24">
        <v>2433655</v>
      </c>
      <c r="H15" s="24">
        <v>3838292</v>
      </c>
      <c r="I15" s="24">
        <v>10509402</v>
      </c>
      <c r="J15" s="24">
        <v>1690184</v>
      </c>
      <c r="K15" s="24">
        <v>5719167</v>
      </c>
      <c r="L15" s="24">
        <v>302081</v>
      </c>
      <c r="M15" s="24">
        <v>6012386</v>
      </c>
      <c r="N15" s="25" t="s">
        <v>163</v>
      </c>
      <c r="O15" s="25" t="s">
        <v>163</v>
      </c>
      <c r="P15" s="24">
        <v>64242637</v>
      </c>
      <c r="Q15" s="24">
        <v>4410416</v>
      </c>
    </row>
    <row r="16" spans="1:17" ht="18.75" customHeight="1">
      <c r="A16" s="267" t="s">
        <v>418</v>
      </c>
      <c r="B16" s="24">
        <v>195448</v>
      </c>
      <c r="C16" s="24">
        <v>1968070</v>
      </c>
      <c r="D16" s="24">
        <v>2457666</v>
      </c>
      <c r="E16" s="24">
        <v>2715318</v>
      </c>
      <c r="F16" s="24">
        <v>128162</v>
      </c>
      <c r="G16" s="24">
        <v>1343873</v>
      </c>
      <c r="H16" s="24">
        <v>597830</v>
      </c>
      <c r="I16" s="24">
        <v>4379980</v>
      </c>
      <c r="J16" s="24">
        <v>519748</v>
      </c>
      <c r="K16" s="24">
        <v>1862890</v>
      </c>
      <c r="L16" s="24">
        <v>284444</v>
      </c>
      <c r="M16" s="24">
        <v>1983419</v>
      </c>
      <c r="N16" s="25" t="s">
        <v>163</v>
      </c>
      <c r="O16" s="25" t="s">
        <v>163</v>
      </c>
      <c r="P16" s="24">
        <v>26093649</v>
      </c>
      <c r="Q16" s="24">
        <v>4572479</v>
      </c>
    </row>
    <row r="17" spans="1:17" ht="18.75" customHeight="1">
      <c r="A17" s="267" t="s">
        <v>417</v>
      </c>
      <c r="B17" s="24">
        <v>171813</v>
      </c>
      <c r="C17" s="24">
        <v>1678313</v>
      </c>
      <c r="D17" s="24">
        <v>2326971</v>
      </c>
      <c r="E17" s="24">
        <v>1364979</v>
      </c>
      <c r="F17" s="24">
        <v>97641</v>
      </c>
      <c r="G17" s="24">
        <v>1382105</v>
      </c>
      <c r="H17" s="24">
        <v>673506</v>
      </c>
      <c r="I17" s="24">
        <v>1556271</v>
      </c>
      <c r="J17" s="24">
        <v>505343</v>
      </c>
      <c r="K17" s="24">
        <v>1012249</v>
      </c>
      <c r="L17" s="24">
        <v>236248</v>
      </c>
      <c r="M17" s="24">
        <v>2425884</v>
      </c>
      <c r="N17" s="24">
        <v>4573</v>
      </c>
      <c r="O17" s="25" t="s">
        <v>163</v>
      </c>
      <c r="P17" s="24">
        <v>15293057</v>
      </c>
      <c r="Q17" s="24">
        <v>3098753</v>
      </c>
    </row>
    <row r="18" spans="1:17" ht="18.75" customHeight="1">
      <c r="A18" s="267" t="s">
        <v>416</v>
      </c>
      <c r="B18" s="24">
        <v>272087</v>
      </c>
      <c r="C18" s="24">
        <v>2562098</v>
      </c>
      <c r="D18" s="24">
        <v>6330247</v>
      </c>
      <c r="E18" s="24">
        <v>2198471</v>
      </c>
      <c r="F18" s="24">
        <v>366436</v>
      </c>
      <c r="G18" s="24">
        <v>1015850</v>
      </c>
      <c r="H18" s="24">
        <v>2511657</v>
      </c>
      <c r="I18" s="24">
        <v>3779481</v>
      </c>
      <c r="J18" s="24">
        <v>857272</v>
      </c>
      <c r="K18" s="24">
        <v>1994007</v>
      </c>
      <c r="L18" s="25" t="s">
        <v>163</v>
      </c>
      <c r="M18" s="24">
        <v>3620703</v>
      </c>
      <c r="N18" s="25" t="s">
        <v>163</v>
      </c>
      <c r="O18" s="25" t="s">
        <v>163</v>
      </c>
      <c r="P18" s="24">
        <v>33749858</v>
      </c>
      <c r="Q18" s="24">
        <v>1367372</v>
      </c>
    </row>
    <row r="19" spans="1:17" ht="18.75" customHeight="1">
      <c r="A19" s="267" t="s">
        <v>415</v>
      </c>
      <c r="B19" s="24">
        <v>166433</v>
      </c>
      <c r="C19" s="24">
        <v>1743212</v>
      </c>
      <c r="D19" s="24">
        <v>2090281</v>
      </c>
      <c r="E19" s="24">
        <v>763736</v>
      </c>
      <c r="F19" s="24">
        <v>147523</v>
      </c>
      <c r="G19" s="24">
        <v>588634</v>
      </c>
      <c r="H19" s="24">
        <v>376700</v>
      </c>
      <c r="I19" s="24">
        <v>1398469</v>
      </c>
      <c r="J19" s="24">
        <v>548538</v>
      </c>
      <c r="K19" s="24">
        <v>1366052</v>
      </c>
      <c r="L19" s="24">
        <v>2363</v>
      </c>
      <c r="M19" s="24">
        <v>2266739</v>
      </c>
      <c r="N19" s="25" t="s">
        <v>163</v>
      </c>
      <c r="O19" s="25" t="s">
        <v>163</v>
      </c>
      <c r="P19" s="24">
        <v>13695233</v>
      </c>
      <c r="Q19" s="24">
        <v>2863328</v>
      </c>
    </row>
    <row r="20" spans="1:17" ht="18.75" customHeight="1">
      <c r="A20" s="267" t="s">
        <v>414</v>
      </c>
      <c r="B20" s="24">
        <v>225342</v>
      </c>
      <c r="C20" s="24">
        <v>3366872</v>
      </c>
      <c r="D20" s="24">
        <v>4118086</v>
      </c>
      <c r="E20" s="24">
        <v>2266038</v>
      </c>
      <c r="F20" s="24">
        <v>399410</v>
      </c>
      <c r="G20" s="24">
        <v>1463995</v>
      </c>
      <c r="H20" s="24">
        <v>1906843</v>
      </c>
      <c r="I20" s="24">
        <v>5069936</v>
      </c>
      <c r="J20" s="24">
        <v>595933</v>
      </c>
      <c r="K20" s="24">
        <v>2526007</v>
      </c>
      <c r="L20" s="25" t="s">
        <v>163</v>
      </c>
      <c r="M20" s="24">
        <v>3109365</v>
      </c>
      <c r="N20" s="25" t="s">
        <v>163</v>
      </c>
      <c r="O20" s="25" t="s">
        <v>163</v>
      </c>
      <c r="P20" s="24">
        <v>30119943</v>
      </c>
      <c r="Q20" s="24">
        <v>4495089</v>
      </c>
    </row>
    <row r="21" spans="1:17" ht="18.75" customHeight="1">
      <c r="A21" s="275" t="s">
        <v>413</v>
      </c>
      <c r="B21" s="32">
        <f>SUM(B13:B20)</f>
        <v>2613390</v>
      </c>
      <c r="C21" s="32">
        <f>SUM(C13:C20)</f>
        <v>36813003</v>
      </c>
      <c r="D21" s="32">
        <f>SUM(D13:D20)</f>
        <v>66606071</v>
      </c>
      <c r="E21" s="32">
        <f>SUM(E13:E20)</f>
        <v>27880346</v>
      </c>
      <c r="F21" s="32">
        <f>SUM(F13:F20)</f>
        <v>3338804</v>
      </c>
      <c r="G21" s="32">
        <f>SUM(G13:G20)</f>
        <v>14755631</v>
      </c>
      <c r="H21" s="32">
        <f>SUM(H13:H20)</f>
        <v>27260671</v>
      </c>
      <c r="I21" s="32">
        <f>SUM(I13:I20)</f>
        <v>82653869</v>
      </c>
      <c r="J21" s="32">
        <f>SUM(J13:J20)</f>
        <v>11321042</v>
      </c>
      <c r="K21" s="32">
        <f>SUM(K13:K20)</f>
        <v>38007892</v>
      </c>
      <c r="L21" s="32">
        <f>SUM(L13:L20)</f>
        <v>1479155</v>
      </c>
      <c r="M21" s="32">
        <f>SUM(M13:M20)</f>
        <v>45265865</v>
      </c>
      <c r="N21" s="32">
        <f>SUM(N13:N20)</f>
        <v>1164751</v>
      </c>
      <c r="O21" s="271" t="s">
        <v>163</v>
      </c>
      <c r="P21" s="32">
        <f>SUM(P13:P20)</f>
        <v>478330791</v>
      </c>
      <c r="Q21" s="32">
        <f>SUM(Q13:Q20)</f>
        <v>41268142</v>
      </c>
    </row>
    <row r="22" spans="1:17" ht="18.75" customHeight="1">
      <c r="A22" s="26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8.75" customHeight="1">
      <c r="A23" s="267" t="s">
        <v>412</v>
      </c>
      <c r="B23" s="24">
        <v>86794</v>
      </c>
      <c r="C23" s="24">
        <v>767312</v>
      </c>
      <c r="D23" s="24">
        <v>1219856</v>
      </c>
      <c r="E23" s="24">
        <v>1560420</v>
      </c>
      <c r="F23" s="24">
        <v>45900</v>
      </c>
      <c r="G23" s="24">
        <v>276374</v>
      </c>
      <c r="H23" s="24">
        <v>360179</v>
      </c>
      <c r="I23" s="24">
        <v>1036875</v>
      </c>
      <c r="J23" s="24">
        <v>211515</v>
      </c>
      <c r="K23" s="24">
        <v>641798</v>
      </c>
      <c r="L23" s="24">
        <v>64651</v>
      </c>
      <c r="M23" s="24">
        <v>989842</v>
      </c>
      <c r="N23" s="25" t="s">
        <v>163</v>
      </c>
      <c r="O23" s="25" t="s">
        <v>163</v>
      </c>
      <c r="P23" s="24">
        <v>9067490</v>
      </c>
      <c r="Q23" s="24">
        <v>2468747</v>
      </c>
    </row>
    <row r="24" spans="1:17" ht="18.75" customHeight="1">
      <c r="A24" s="267" t="s">
        <v>411</v>
      </c>
      <c r="B24" s="24">
        <v>104981</v>
      </c>
      <c r="C24" s="24">
        <v>764347</v>
      </c>
      <c r="D24" s="24">
        <v>1320386</v>
      </c>
      <c r="E24" s="24">
        <v>673323</v>
      </c>
      <c r="F24" s="24">
        <v>100976</v>
      </c>
      <c r="G24" s="24">
        <v>211061</v>
      </c>
      <c r="H24" s="24">
        <v>196872</v>
      </c>
      <c r="I24" s="24">
        <v>970023</v>
      </c>
      <c r="J24" s="24">
        <v>254458</v>
      </c>
      <c r="K24" s="24">
        <v>1270354</v>
      </c>
      <c r="L24" s="25" t="s">
        <v>163</v>
      </c>
      <c r="M24" s="24">
        <v>1071308</v>
      </c>
      <c r="N24" s="25" t="s">
        <v>163</v>
      </c>
      <c r="O24" s="25" t="s">
        <v>163</v>
      </c>
      <c r="P24" s="24">
        <v>5191808</v>
      </c>
      <c r="Q24" s="24">
        <v>2954064</v>
      </c>
    </row>
    <row r="25" spans="1:17" ht="18.75" customHeight="1">
      <c r="A25" s="267" t="s">
        <v>410</v>
      </c>
      <c r="B25" s="24">
        <v>92375</v>
      </c>
      <c r="C25" s="24">
        <v>608939</v>
      </c>
      <c r="D25" s="24">
        <v>1380188</v>
      </c>
      <c r="E25" s="24">
        <v>350077</v>
      </c>
      <c r="F25" s="24">
        <v>67711</v>
      </c>
      <c r="G25" s="24">
        <v>366986</v>
      </c>
      <c r="H25" s="24">
        <v>685196</v>
      </c>
      <c r="I25" s="24">
        <v>1240053</v>
      </c>
      <c r="J25" s="24">
        <v>316392</v>
      </c>
      <c r="K25" s="24">
        <v>674315</v>
      </c>
      <c r="L25" s="25" t="s">
        <v>163</v>
      </c>
      <c r="M25" s="24">
        <v>602556</v>
      </c>
      <c r="N25" s="25" t="s">
        <v>163</v>
      </c>
      <c r="O25" s="25" t="s">
        <v>163</v>
      </c>
      <c r="P25" s="24">
        <v>5628250</v>
      </c>
      <c r="Q25" s="24">
        <v>1851240</v>
      </c>
    </row>
    <row r="26" spans="1:17" ht="18.75" customHeight="1">
      <c r="A26" s="267" t="s">
        <v>409</v>
      </c>
      <c r="B26" s="24">
        <v>86781</v>
      </c>
      <c r="C26" s="24">
        <v>611000</v>
      </c>
      <c r="D26" s="24">
        <v>1146783</v>
      </c>
      <c r="E26" s="24">
        <v>350636</v>
      </c>
      <c r="F26" s="24">
        <v>62895</v>
      </c>
      <c r="G26" s="24">
        <v>640886</v>
      </c>
      <c r="H26" s="24">
        <v>100737</v>
      </c>
      <c r="I26" s="24">
        <v>781656</v>
      </c>
      <c r="J26" s="24">
        <v>145750</v>
      </c>
      <c r="K26" s="24">
        <v>967276</v>
      </c>
      <c r="L26" s="25" t="s">
        <v>163</v>
      </c>
      <c r="M26" s="24">
        <v>928703</v>
      </c>
      <c r="N26" s="25">
        <v>34228</v>
      </c>
      <c r="O26" s="25" t="s">
        <v>163</v>
      </c>
      <c r="P26" s="24">
        <v>6445193</v>
      </c>
      <c r="Q26" s="24">
        <v>2790287</v>
      </c>
    </row>
    <row r="27" spans="1:17" ht="18.75" customHeight="1">
      <c r="A27" s="267" t="s">
        <v>408</v>
      </c>
      <c r="B27" s="24">
        <v>66686</v>
      </c>
      <c r="C27" s="24">
        <v>558434</v>
      </c>
      <c r="D27" s="24">
        <v>539170</v>
      </c>
      <c r="E27" s="24">
        <v>198482</v>
      </c>
      <c r="F27" s="24">
        <v>50710</v>
      </c>
      <c r="G27" s="24">
        <v>426956</v>
      </c>
      <c r="H27" s="24">
        <v>342821</v>
      </c>
      <c r="I27" s="24">
        <v>1292802</v>
      </c>
      <c r="J27" s="24">
        <v>75295</v>
      </c>
      <c r="K27" s="24">
        <v>317944</v>
      </c>
      <c r="L27" s="25" t="s">
        <v>163</v>
      </c>
      <c r="M27" s="24">
        <v>695980</v>
      </c>
      <c r="N27" s="25" t="s">
        <v>163</v>
      </c>
      <c r="O27" s="25" t="s">
        <v>163</v>
      </c>
      <c r="P27" s="24">
        <v>5370495</v>
      </c>
      <c r="Q27" s="24">
        <v>1179141</v>
      </c>
    </row>
    <row r="28" spans="1:17" ht="18.75" customHeight="1">
      <c r="A28" s="267" t="s">
        <v>407</v>
      </c>
      <c r="B28" s="24">
        <v>92027</v>
      </c>
      <c r="C28" s="24">
        <v>576082</v>
      </c>
      <c r="D28" s="24">
        <v>990696</v>
      </c>
      <c r="E28" s="24">
        <v>320375</v>
      </c>
      <c r="F28" s="24">
        <v>51157</v>
      </c>
      <c r="G28" s="24">
        <v>206532</v>
      </c>
      <c r="H28" s="24">
        <v>441808</v>
      </c>
      <c r="I28" s="24">
        <v>1358373</v>
      </c>
      <c r="J28" s="24">
        <v>160293</v>
      </c>
      <c r="K28" s="24">
        <v>883136</v>
      </c>
      <c r="L28" s="25" t="s">
        <v>163</v>
      </c>
      <c r="M28" s="24">
        <v>669469</v>
      </c>
      <c r="N28" s="25" t="s">
        <v>163</v>
      </c>
      <c r="O28" s="25" t="s">
        <v>163</v>
      </c>
      <c r="P28" s="24">
        <v>6024085</v>
      </c>
      <c r="Q28" s="24">
        <v>633893</v>
      </c>
    </row>
    <row r="29" spans="1:17" ht="18.75" customHeight="1">
      <c r="A29" s="267" t="s">
        <v>406</v>
      </c>
      <c r="B29" s="24">
        <v>107953</v>
      </c>
      <c r="C29" s="24">
        <v>1023284</v>
      </c>
      <c r="D29" s="24">
        <v>1322374</v>
      </c>
      <c r="E29" s="24">
        <v>844773</v>
      </c>
      <c r="F29" s="27">
        <v>81257</v>
      </c>
      <c r="G29" s="24">
        <v>244515</v>
      </c>
      <c r="H29" s="24">
        <v>411785</v>
      </c>
      <c r="I29" s="24">
        <v>958239</v>
      </c>
      <c r="J29" s="24">
        <v>260349</v>
      </c>
      <c r="K29" s="24">
        <v>2269130</v>
      </c>
      <c r="L29" s="25" t="s">
        <v>163</v>
      </c>
      <c r="M29" s="24">
        <v>1429345</v>
      </c>
      <c r="N29" s="25" t="s">
        <v>163</v>
      </c>
      <c r="O29" s="25" t="s">
        <v>163</v>
      </c>
      <c r="P29" s="24">
        <v>10142505</v>
      </c>
      <c r="Q29" s="24">
        <v>3267811</v>
      </c>
    </row>
    <row r="30" spans="1:17" ht="18.75" customHeight="1">
      <c r="A30" s="267" t="s">
        <v>405</v>
      </c>
      <c r="B30" s="24">
        <v>149336</v>
      </c>
      <c r="C30" s="24">
        <v>3640104</v>
      </c>
      <c r="D30" s="24">
        <v>2368797</v>
      </c>
      <c r="E30" s="24">
        <v>801620</v>
      </c>
      <c r="F30" s="24">
        <v>173715</v>
      </c>
      <c r="G30" s="24">
        <v>156842</v>
      </c>
      <c r="H30" s="24">
        <v>799435</v>
      </c>
      <c r="I30" s="24">
        <v>2994906</v>
      </c>
      <c r="J30" s="24">
        <v>420404</v>
      </c>
      <c r="K30" s="24">
        <v>1970341</v>
      </c>
      <c r="L30" s="25" t="s">
        <v>163</v>
      </c>
      <c r="M30" s="24">
        <v>1504672</v>
      </c>
      <c r="N30" s="25" t="s">
        <v>163</v>
      </c>
      <c r="O30" s="25" t="s">
        <v>163</v>
      </c>
      <c r="P30" s="24">
        <v>14915902</v>
      </c>
      <c r="Q30" s="24">
        <v>6619670</v>
      </c>
    </row>
    <row r="31" spans="1:17" ht="18.75" customHeight="1">
      <c r="A31" s="267" t="s">
        <v>404</v>
      </c>
      <c r="B31" s="24">
        <v>36783</v>
      </c>
      <c r="C31" s="24">
        <v>221046</v>
      </c>
      <c r="D31" s="24">
        <v>153943</v>
      </c>
      <c r="E31" s="24">
        <v>141236</v>
      </c>
      <c r="F31" s="25" t="s">
        <v>163</v>
      </c>
      <c r="G31" s="24">
        <v>271949</v>
      </c>
      <c r="H31" s="24">
        <v>241210</v>
      </c>
      <c r="I31" s="24">
        <v>320203</v>
      </c>
      <c r="J31" s="24">
        <v>38411</v>
      </c>
      <c r="K31" s="24">
        <v>106255</v>
      </c>
      <c r="L31" s="25" t="s">
        <v>163</v>
      </c>
      <c r="M31" s="24">
        <v>292241</v>
      </c>
      <c r="N31" s="25" t="s">
        <v>163</v>
      </c>
      <c r="O31" s="25" t="s">
        <v>163</v>
      </c>
      <c r="P31" s="24">
        <v>2388537</v>
      </c>
      <c r="Q31" s="24">
        <v>577448</v>
      </c>
    </row>
    <row r="32" spans="1:17" ht="18.75" customHeight="1">
      <c r="A32" s="267" t="s">
        <v>403</v>
      </c>
      <c r="B32" s="24">
        <v>43130</v>
      </c>
      <c r="C32" s="24">
        <v>330616</v>
      </c>
      <c r="D32" s="24">
        <v>189185</v>
      </c>
      <c r="E32" s="24">
        <v>92724</v>
      </c>
      <c r="F32" s="25">
        <v>9770</v>
      </c>
      <c r="G32" s="24">
        <v>142057</v>
      </c>
      <c r="H32" s="24">
        <v>261211</v>
      </c>
      <c r="I32" s="24">
        <v>154897</v>
      </c>
      <c r="J32" s="24">
        <v>34873</v>
      </c>
      <c r="K32" s="24">
        <v>202687</v>
      </c>
      <c r="L32" s="25" t="s">
        <v>163</v>
      </c>
      <c r="M32" s="24">
        <v>511697</v>
      </c>
      <c r="N32" s="25" t="s">
        <v>163</v>
      </c>
      <c r="O32" s="25" t="s">
        <v>163</v>
      </c>
      <c r="P32" s="24">
        <v>2220412</v>
      </c>
      <c r="Q32" s="24">
        <v>848268</v>
      </c>
    </row>
    <row r="33" spans="1:17" ht="18.75" customHeight="1">
      <c r="A33" s="267" t="s">
        <v>402</v>
      </c>
      <c r="B33" s="24">
        <v>53021</v>
      </c>
      <c r="C33" s="24">
        <v>293936</v>
      </c>
      <c r="D33" s="24">
        <v>333173</v>
      </c>
      <c r="E33" s="27">
        <v>143972</v>
      </c>
      <c r="F33" s="24">
        <v>7370</v>
      </c>
      <c r="G33" s="24">
        <v>286474</v>
      </c>
      <c r="H33" s="24">
        <v>286498</v>
      </c>
      <c r="I33" s="24">
        <v>421586</v>
      </c>
      <c r="J33" s="24">
        <v>75183</v>
      </c>
      <c r="K33" s="24">
        <v>573011</v>
      </c>
      <c r="L33" s="24">
        <v>26491</v>
      </c>
      <c r="M33" s="24">
        <v>526471</v>
      </c>
      <c r="N33" s="25" t="s">
        <v>163</v>
      </c>
      <c r="O33" s="25" t="s">
        <v>163</v>
      </c>
      <c r="P33" s="24">
        <v>3703772</v>
      </c>
      <c r="Q33" s="24">
        <v>1110082</v>
      </c>
    </row>
    <row r="34" spans="1:17" ht="18.75" customHeight="1">
      <c r="A34" s="267" t="s">
        <v>401</v>
      </c>
      <c r="B34" s="24">
        <v>37961</v>
      </c>
      <c r="C34" s="24">
        <v>341249</v>
      </c>
      <c r="D34" s="24">
        <v>136644</v>
      </c>
      <c r="E34" s="27">
        <v>72697</v>
      </c>
      <c r="F34" s="24">
        <v>3270</v>
      </c>
      <c r="G34" s="24">
        <v>70844</v>
      </c>
      <c r="H34" s="24">
        <v>713395</v>
      </c>
      <c r="I34" s="24">
        <v>150189</v>
      </c>
      <c r="J34" s="24">
        <v>25868</v>
      </c>
      <c r="K34" s="24">
        <v>170876</v>
      </c>
      <c r="L34" s="25">
        <v>6686</v>
      </c>
      <c r="M34" s="24">
        <v>286133</v>
      </c>
      <c r="N34" s="25" t="s">
        <v>163</v>
      </c>
      <c r="O34" s="25" t="s">
        <v>163</v>
      </c>
      <c r="P34" s="24">
        <v>2026466</v>
      </c>
      <c r="Q34" s="24">
        <v>605543</v>
      </c>
    </row>
    <row r="35" spans="1:17" ht="18.75" customHeight="1">
      <c r="A35" s="267" t="s">
        <v>400</v>
      </c>
      <c r="B35" s="24">
        <v>43378</v>
      </c>
      <c r="C35" s="24">
        <v>370768</v>
      </c>
      <c r="D35" s="24">
        <v>183709</v>
      </c>
      <c r="E35" s="24">
        <v>149848</v>
      </c>
      <c r="F35" s="24">
        <v>3155</v>
      </c>
      <c r="G35" s="24">
        <v>290195</v>
      </c>
      <c r="H35" s="24">
        <v>657032</v>
      </c>
      <c r="I35" s="24">
        <v>178221</v>
      </c>
      <c r="J35" s="24">
        <v>42809</v>
      </c>
      <c r="K35" s="24">
        <v>159907</v>
      </c>
      <c r="L35" s="24">
        <v>99321</v>
      </c>
      <c r="M35" s="24">
        <v>557499</v>
      </c>
      <c r="N35" s="24">
        <v>12041</v>
      </c>
      <c r="O35" s="25" t="s">
        <v>163</v>
      </c>
      <c r="P35" s="24">
        <v>4213947</v>
      </c>
      <c r="Q35" s="24">
        <v>812616</v>
      </c>
    </row>
    <row r="36" spans="1:17" ht="18.75" customHeight="1">
      <c r="A36" s="267" t="s">
        <v>399</v>
      </c>
      <c r="B36" s="24">
        <v>136152</v>
      </c>
      <c r="C36" s="24">
        <v>1507777</v>
      </c>
      <c r="D36" s="24">
        <v>1906490</v>
      </c>
      <c r="E36" s="24">
        <v>810496</v>
      </c>
      <c r="F36" s="24">
        <v>138457</v>
      </c>
      <c r="G36" s="24">
        <v>818464</v>
      </c>
      <c r="H36" s="24">
        <v>310433</v>
      </c>
      <c r="I36" s="24">
        <v>3868616</v>
      </c>
      <c r="J36" s="24">
        <v>472112</v>
      </c>
      <c r="K36" s="24">
        <v>3136635</v>
      </c>
      <c r="L36" s="24">
        <v>160180</v>
      </c>
      <c r="M36" s="24">
        <v>1458312</v>
      </c>
      <c r="N36" s="25" t="s">
        <v>163</v>
      </c>
      <c r="O36" s="25" t="s">
        <v>163</v>
      </c>
      <c r="P36" s="24">
        <v>16795944</v>
      </c>
      <c r="Q36" s="24">
        <v>3021509</v>
      </c>
    </row>
    <row r="37" spans="1:17" ht="18.75" customHeight="1">
      <c r="A37" s="267" t="s">
        <v>398</v>
      </c>
      <c r="B37" s="24">
        <v>77139</v>
      </c>
      <c r="C37" s="24">
        <v>742475</v>
      </c>
      <c r="D37" s="24">
        <v>1054627</v>
      </c>
      <c r="E37" s="24">
        <v>208794</v>
      </c>
      <c r="F37" s="24">
        <v>85255</v>
      </c>
      <c r="G37" s="24">
        <v>185247</v>
      </c>
      <c r="H37" s="24">
        <v>280898</v>
      </c>
      <c r="I37" s="24">
        <v>975233</v>
      </c>
      <c r="J37" s="24">
        <v>189708</v>
      </c>
      <c r="K37" s="24">
        <v>1464185</v>
      </c>
      <c r="L37" s="24">
        <v>3774</v>
      </c>
      <c r="M37" s="24">
        <v>570595</v>
      </c>
      <c r="N37" s="25" t="s">
        <v>163</v>
      </c>
      <c r="O37" s="25" t="s">
        <v>163</v>
      </c>
      <c r="P37" s="24">
        <v>4951230</v>
      </c>
      <c r="Q37" s="24">
        <v>1643537</v>
      </c>
    </row>
    <row r="38" spans="1:17" ht="18.75" customHeight="1">
      <c r="A38" s="267" t="s">
        <v>397</v>
      </c>
      <c r="B38" s="24">
        <v>90782</v>
      </c>
      <c r="C38" s="24">
        <v>561186</v>
      </c>
      <c r="D38" s="24">
        <v>763945</v>
      </c>
      <c r="E38" s="24">
        <v>275340</v>
      </c>
      <c r="F38" s="24">
        <v>49701</v>
      </c>
      <c r="G38" s="24">
        <v>44201</v>
      </c>
      <c r="H38" s="24">
        <v>121632</v>
      </c>
      <c r="I38" s="24">
        <v>714188</v>
      </c>
      <c r="J38" s="24">
        <v>196055</v>
      </c>
      <c r="K38" s="24">
        <v>592707</v>
      </c>
      <c r="L38" s="25" t="s">
        <v>163</v>
      </c>
      <c r="M38" s="24">
        <v>454040</v>
      </c>
      <c r="N38" s="25" t="s">
        <v>163</v>
      </c>
      <c r="O38" s="25" t="s">
        <v>163</v>
      </c>
      <c r="P38" s="24">
        <v>3767181</v>
      </c>
      <c r="Q38" s="24">
        <v>1331590</v>
      </c>
    </row>
    <row r="39" spans="1:17" ht="18.75" customHeight="1">
      <c r="A39" s="267" t="s">
        <v>396</v>
      </c>
      <c r="B39" s="24">
        <v>84783</v>
      </c>
      <c r="C39" s="24">
        <v>780574</v>
      </c>
      <c r="D39" s="24">
        <v>828144</v>
      </c>
      <c r="E39" s="24">
        <v>310993</v>
      </c>
      <c r="F39" s="24">
        <v>57109</v>
      </c>
      <c r="G39" s="24">
        <v>761302</v>
      </c>
      <c r="H39" s="24">
        <v>130414</v>
      </c>
      <c r="I39" s="24">
        <v>819868</v>
      </c>
      <c r="J39" s="24">
        <v>190180</v>
      </c>
      <c r="K39" s="24">
        <v>920984</v>
      </c>
      <c r="L39" s="24">
        <v>1092</v>
      </c>
      <c r="M39" s="24">
        <v>474380</v>
      </c>
      <c r="N39" s="25" t="s">
        <v>163</v>
      </c>
      <c r="O39" s="25" t="s">
        <v>163</v>
      </c>
      <c r="P39" s="24">
        <v>5370001</v>
      </c>
      <c r="Q39" s="24">
        <v>1052415</v>
      </c>
    </row>
    <row r="40" spans="1:17" ht="18.75" customHeight="1">
      <c r="A40" s="267" t="s">
        <v>395</v>
      </c>
      <c r="B40" s="24">
        <v>139475</v>
      </c>
      <c r="C40" s="24">
        <v>1114447</v>
      </c>
      <c r="D40" s="24">
        <v>1555223</v>
      </c>
      <c r="E40" s="24">
        <v>523981</v>
      </c>
      <c r="F40" s="24">
        <v>133675</v>
      </c>
      <c r="G40" s="24">
        <v>205408</v>
      </c>
      <c r="H40" s="24">
        <v>180544</v>
      </c>
      <c r="I40" s="24">
        <v>2730113</v>
      </c>
      <c r="J40" s="24">
        <v>268334</v>
      </c>
      <c r="K40" s="24">
        <v>1316077</v>
      </c>
      <c r="L40" s="25" t="s">
        <v>163</v>
      </c>
      <c r="M40" s="24">
        <v>818487</v>
      </c>
      <c r="N40" s="25" t="s">
        <v>163</v>
      </c>
      <c r="O40" s="25" t="s">
        <v>163</v>
      </c>
      <c r="P40" s="24">
        <v>7900797</v>
      </c>
      <c r="Q40" s="24">
        <v>2038514</v>
      </c>
    </row>
    <row r="41" spans="1:17" ht="18.75" customHeight="1">
      <c r="A41" s="267" t="s">
        <v>394</v>
      </c>
      <c r="B41" s="24">
        <v>94678</v>
      </c>
      <c r="C41" s="24">
        <v>1159955</v>
      </c>
      <c r="D41" s="24">
        <v>905169</v>
      </c>
      <c r="E41" s="24">
        <v>638374</v>
      </c>
      <c r="F41" s="24">
        <v>46269</v>
      </c>
      <c r="G41" s="24">
        <v>1142767</v>
      </c>
      <c r="H41" s="24">
        <v>250865</v>
      </c>
      <c r="I41" s="24">
        <v>656993</v>
      </c>
      <c r="J41" s="24">
        <v>197557</v>
      </c>
      <c r="K41" s="24">
        <v>598836</v>
      </c>
      <c r="L41" s="24">
        <v>58015</v>
      </c>
      <c r="M41" s="24">
        <v>1373139</v>
      </c>
      <c r="N41" s="25" t="s">
        <v>163</v>
      </c>
      <c r="O41" s="25" t="s">
        <v>163</v>
      </c>
      <c r="P41" s="24">
        <v>9330435</v>
      </c>
      <c r="Q41" s="24">
        <v>4287284</v>
      </c>
    </row>
    <row r="42" spans="1:17" ht="18.75" customHeight="1">
      <c r="A42" s="267" t="s">
        <v>393</v>
      </c>
      <c r="B42" s="24">
        <v>85270</v>
      </c>
      <c r="C42" s="24">
        <v>615411</v>
      </c>
      <c r="D42" s="24">
        <v>571176</v>
      </c>
      <c r="E42" s="24">
        <v>366769</v>
      </c>
      <c r="F42" s="24">
        <v>34965</v>
      </c>
      <c r="G42" s="24">
        <v>253816</v>
      </c>
      <c r="H42" s="24">
        <v>368465</v>
      </c>
      <c r="I42" s="24">
        <v>313910</v>
      </c>
      <c r="J42" s="24">
        <v>127496</v>
      </c>
      <c r="K42" s="24">
        <v>341817</v>
      </c>
      <c r="L42" s="24">
        <v>38701</v>
      </c>
      <c r="M42" s="24">
        <v>877655</v>
      </c>
      <c r="N42" s="25" t="s">
        <v>163</v>
      </c>
      <c r="O42" s="25" t="s">
        <v>163</v>
      </c>
      <c r="P42" s="24">
        <v>6403373</v>
      </c>
      <c r="Q42" s="24">
        <v>1426352</v>
      </c>
    </row>
    <row r="43" spans="1:17" ht="18.75" customHeight="1">
      <c r="A43" s="267" t="s">
        <v>392</v>
      </c>
      <c r="B43" s="24">
        <v>102802</v>
      </c>
      <c r="C43" s="24">
        <v>2412171</v>
      </c>
      <c r="D43" s="24">
        <v>1481004</v>
      </c>
      <c r="E43" s="24">
        <v>598827</v>
      </c>
      <c r="F43" s="24">
        <v>182140</v>
      </c>
      <c r="G43" s="24">
        <v>867568</v>
      </c>
      <c r="H43" s="24">
        <v>257930</v>
      </c>
      <c r="I43" s="24">
        <v>1402403</v>
      </c>
      <c r="J43" s="24">
        <v>264433</v>
      </c>
      <c r="K43" s="24">
        <v>961859</v>
      </c>
      <c r="L43" s="24">
        <v>17645</v>
      </c>
      <c r="M43" s="24">
        <v>1376799</v>
      </c>
      <c r="N43" s="25" t="s">
        <v>163</v>
      </c>
      <c r="O43" s="25" t="s">
        <v>163</v>
      </c>
      <c r="P43" s="24">
        <v>8083234</v>
      </c>
      <c r="Q43" s="24">
        <v>6352685</v>
      </c>
    </row>
    <row r="44" spans="1:17" ht="18.75" customHeight="1">
      <c r="A44" s="267" t="s">
        <v>391</v>
      </c>
      <c r="B44" s="24">
        <v>94174</v>
      </c>
      <c r="C44" s="24">
        <v>808851</v>
      </c>
      <c r="D44" s="24">
        <v>667094</v>
      </c>
      <c r="E44" s="24">
        <v>789841</v>
      </c>
      <c r="F44" s="24">
        <v>55566</v>
      </c>
      <c r="G44" s="24">
        <v>317358</v>
      </c>
      <c r="H44" s="24">
        <v>201496</v>
      </c>
      <c r="I44" s="24">
        <v>696153</v>
      </c>
      <c r="J44" s="24">
        <v>135274</v>
      </c>
      <c r="K44" s="24">
        <v>352669</v>
      </c>
      <c r="L44" s="24">
        <v>486</v>
      </c>
      <c r="M44" s="24">
        <v>331727</v>
      </c>
      <c r="N44" s="25" t="s">
        <v>163</v>
      </c>
      <c r="O44" s="25" t="s">
        <v>163</v>
      </c>
      <c r="P44" s="24">
        <v>4033485</v>
      </c>
      <c r="Q44" s="24">
        <v>1233246</v>
      </c>
    </row>
    <row r="45" spans="1:17" ht="18.75" customHeight="1">
      <c r="A45" s="267" t="s">
        <v>390</v>
      </c>
      <c r="B45" s="24">
        <v>74997</v>
      </c>
      <c r="C45" s="24">
        <v>1315815</v>
      </c>
      <c r="D45" s="24">
        <v>590791</v>
      </c>
      <c r="E45" s="24">
        <v>161354</v>
      </c>
      <c r="F45" s="24">
        <v>32372</v>
      </c>
      <c r="G45" s="24">
        <v>768646</v>
      </c>
      <c r="H45" s="24">
        <v>55086</v>
      </c>
      <c r="I45" s="24">
        <v>371399</v>
      </c>
      <c r="J45" s="24">
        <v>114367</v>
      </c>
      <c r="K45" s="24">
        <v>366682</v>
      </c>
      <c r="L45" s="24">
        <v>26257</v>
      </c>
      <c r="M45" s="24">
        <v>495605</v>
      </c>
      <c r="N45" s="25" t="s">
        <v>163</v>
      </c>
      <c r="O45" s="25" t="s">
        <v>163</v>
      </c>
      <c r="P45" s="24">
        <v>4998540</v>
      </c>
      <c r="Q45" s="24">
        <v>242270</v>
      </c>
    </row>
    <row r="46" spans="1:17" ht="18.75" customHeight="1">
      <c r="A46" s="267" t="s">
        <v>389</v>
      </c>
      <c r="B46" s="24">
        <v>68713</v>
      </c>
      <c r="C46" s="24">
        <v>469224</v>
      </c>
      <c r="D46" s="24">
        <v>596731</v>
      </c>
      <c r="E46" s="24">
        <v>166886</v>
      </c>
      <c r="F46" s="24">
        <v>22388</v>
      </c>
      <c r="G46" s="24">
        <v>210530</v>
      </c>
      <c r="H46" s="24">
        <v>107628</v>
      </c>
      <c r="I46" s="24">
        <v>343471</v>
      </c>
      <c r="J46" s="24">
        <v>83765</v>
      </c>
      <c r="K46" s="24">
        <v>400271</v>
      </c>
      <c r="L46" s="25" t="s">
        <v>163</v>
      </c>
      <c r="M46" s="24">
        <v>457189</v>
      </c>
      <c r="N46" s="25" t="s">
        <v>163</v>
      </c>
      <c r="O46" s="25" t="s">
        <v>163</v>
      </c>
      <c r="P46" s="24">
        <v>1912738</v>
      </c>
      <c r="Q46" s="24">
        <v>1733182</v>
      </c>
    </row>
    <row r="47" spans="1:17" ht="18.75" customHeight="1">
      <c r="A47" s="267" t="s">
        <v>388</v>
      </c>
      <c r="B47" s="24">
        <v>90946</v>
      </c>
      <c r="C47" s="24">
        <v>630531</v>
      </c>
      <c r="D47" s="24">
        <v>758366</v>
      </c>
      <c r="E47" s="24">
        <v>242476</v>
      </c>
      <c r="F47" s="24">
        <v>25844</v>
      </c>
      <c r="G47" s="24">
        <v>1294958</v>
      </c>
      <c r="H47" s="24">
        <v>663861</v>
      </c>
      <c r="I47" s="24">
        <v>460347</v>
      </c>
      <c r="J47" s="24">
        <v>162507</v>
      </c>
      <c r="K47" s="24">
        <v>625476</v>
      </c>
      <c r="L47" s="24">
        <v>47003</v>
      </c>
      <c r="M47" s="24">
        <v>1326654</v>
      </c>
      <c r="N47" s="25" t="s">
        <v>163</v>
      </c>
      <c r="O47" s="25" t="s">
        <v>163</v>
      </c>
      <c r="P47" s="24">
        <v>9564960</v>
      </c>
      <c r="Q47" s="24">
        <v>1683588</v>
      </c>
    </row>
    <row r="48" spans="1:17" ht="18.75" customHeight="1">
      <c r="A48" s="267" t="s">
        <v>387</v>
      </c>
      <c r="B48" s="24">
        <v>89459</v>
      </c>
      <c r="C48" s="24">
        <v>1050215</v>
      </c>
      <c r="D48" s="24">
        <v>963097</v>
      </c>
      <c r="E48" s="24">
        <v>163976</v>
      </c>
      <c r="F48" s="24">
        <v>22870</v>
      </c>
      <c r="G48" s="24">
        <v>233731</v>
      </c>
      <c r="H48" s="24">
        <v>181620</v>
      </c>
      <c r="I48" s="24">
        <v>546200</v>
      </c>
      <c r="J48" s="24">
        <v>122597</v>
      </c>
      <c r="K48" s="24">
        <v>586465</v>
      </c>
      <c r="L48" s="25" t="s">
        <v>163</v>
      </c>
      <c r="M48" s="24">
        <v>517799</v>
      </c>
      <c r="N48" s="25" t="s">
        <v>163</v>
      </c>
      <c r="O48" s="25" t="s">
        <v>163</v>
      </c>
      <c r="P48" s="24">
        <v>3671525</v>
      </c>
      <c r="Q48" s="24">
        <v>2285134</v>
      </c>
    </row>
    <row r="49" spans="1:17" ht="18.75" customHeight="1">
      <c r="A49" s="267" t="s">
        <v>386</v>
      </c>
      <c r="B49" s="24">
        <v>63386</v>
      </c>
      <c r="C49" s="24">
        <v>1118734</v>
      </c>
      <c r="D49" s="24">
        <v>387886</v>
      </c>
      <c r="E49" s="24">
        <v>200943</v>
      </c>
      <c r="F49" s="24">
        <v>10847</v>
      </c>
      <c r="G49" s="24">
        <v>480586</v>
      </c>
      <c r="H49" s="24">
        <v>152629</v>
      </c>
      <c r="I49" s="24">
        <v>279800</v>
      </c>
      <c r="J49" s="24">
        <v>141492</v>
      </c>
      <c r="K49" s="24">
        <v>348727</v>
      </c>
      <c r="L49" s="25">
        <v>15091</v>
      </c>
      <c r="M49" s="24">
        <v>569032</v>
      </c>
      <c r="N49" s="25" t="s">
        <v>163</v>
      </c>
      <c r="O49" s="25" t="s">
        <v>163</v>
      </c>
      <c r="P49" s="24">
        <v>5296385</v>
      </c>
      <c r="Q49" s="24">
        <v>971689</v>
      </c>
    </row>
    <row r="50" spans="1:17" ht="18.75" customHeight="1">
      <c r="A50" s="267" t="s">
        <v>385</v>
      </c>
      <c r="B50" s="24">
        <v>54206</v>
      </c>
      <c r="C50" s="24">
        <v>683486</v>
      </c>
      <c r="D50" s="24">
        <v>375454</v>
      </c>
      <c r="E50" s="24">
        <v>133065</v>
      </c>
      <c r="F50" s="24">
        <v>13524</v>
      </c>
      <c r="G50" s="24">
        <v>232120</v>
      </c>
      <c r="H50" s="24">
        <v>61766</v>
      </c>
      <c r="I50" s="24">
        <v>182973</v>
      </c>
      <c r="J50" s="24">
        <v>78382</v>
      </c>
      <c r="K50" s="24">
        <v>987899</v>
      </c>
      <c r="L50" s="25" t="s">
        <v>163</v>
      </c>
      <c r="M50" s="24">
        <v>653142</v>
      </c>
      <c r="N50" s="25" t="s">
        <v>163</v>
      </c>
      <c r="O50" s="25" t="s">
        <v>163</v>
      </c>
      <c r="P50" s="24">
        <v>2253486</v>
      </c>
      <c r="Q50" s="24">
        <v>1416426</v>
      </c>
    </row>
    <row r="51" spans="1:17" ht="18.75" customHeight="1">
      <c r="A51" s="267" t="s">
        <v>384</v>
      </c>
      <c r="B51" s="24">
        <v>94531</v>
      </c>
      <c r="C51" s="24">
        <v>918054</v>
      </c>
      <c r="D51" s="24">
        <v>938837</v>
      </c>
      <c r="E51" s="24">
        <v>685771</v>
      </c>
      <c r="F51" s="24">
        <v>32742</v>
      </c>
      <c r="G51" s="24">
        <v>1143821</v>
      </c>
      <c r="H51" s="24">
        <v>190448</v>
      </c>
      <c r="I51" s="24">
        <v>661609</v>
      </c>
      <c r="J51" s="24">
        <v>250363</v>
      </c>
      <c r="K51" s="24">
        <v>631893</v>
      </c>
      <c r="L51" s="24">
        <v>35814</v>
      </c>
      <c r="M51" s="24">
        <v>1288029</v>
      </c>
      <c r="N51" s="24">
        <v>7261</v>
      </c>
      <c r="O51" s="25" t="s">
        <v>163</v>
      </c>
      <c r="P51" s="24">
        <v>9823412</v>
      </c>
      <c r="Q51" s="24">
        <v>1019209</v>
      </c>
    </row>
    <row r="52" spans="1:17" ht="18.75" customHeight="1">
      <c r="A52" s="267" t="s">
        <v>383</v>
      </c>
      <c r="B52" s="24">
        <v>85133</v>
      </c>
      <c r="C52" s="24">
        <v>712318</v>
      </c>
      <c r="D52" s="24">
        <v>795421</v>
      </c>
      <c r="E52" s="24">
        <v>476915</v>
      </c>
      <c r="F52" s="24">
        <v>50408</v>
      </c>
      <c r="G52" s="24">
        <v>2304076</v>
      </c>
      <c r="H52" s="24">
        <v>397286</v>
      </c>
      <c r="I52" s="24">
        <v>584417</v>
      </c>
      <c r="J52" s="24">
        <v>215259</v>
      </c>
      <c r="K52" s="24">
        <v>440238</v>
      </c>
      <c r="L52" s="24">
        <v>36984</v>
      </c>
      <c r="M52" s="24">
        <v>740814</v>
      </c>
      <c r="N52" s="25" t="s">
        <v>163</v>
      </c>
      <c r="O52" s="25" t="s">
        <v>163</v>
      </c>
      <c r="P52" s="24">
        <v>7516115</v>
      </c>
      <c r="Q52" s="24">
        <v>2422781</v>
      </c>
    </row>
    <row r="53" spans="1:17" ht="18.75" customHeight="1">
      <c r="A53" s="267" t="s">
        <v>382</v>
      </c>
      <c r="B53" s="24">
        <v>88968</v>
      </c>
      <c r="C53" s="24">
        <v>716986</v>
      </c>
      <c r="D53" s="24">
        <v>1370221</v>
      </c>
      <c r="E53" s="24">
        <v>842405</v>
      </c>
      <c r="F53" s="24">
        <v>59214</v>
      </c>
      <c r="G53" s="24">
        <v>767622</v>
      </c>
      <c r="H53" s="24">
        <v>357144</v>
      </c>
      <c r="I53" s="24">
        <v>1307898</v>
      </c>
      <c r="J53" s="24">
        <v>235444</v>
      </c>
      <c r="K53" s="24">
        <v>846911</v>
      </c>
      <c r="L53" s="24">
        <v>20069</v>
      </c>
      <c r="M53" s="24">
        <v>1292143</v>
      </c>
      <c r="N53" s="25" t="s">
        <v>163</v>
      </c>
      <c r="O53" s="25" t="s">
        <v>163</v>
      </c>
      <c r="P53" s="24">
        <v>11086171</v>
      </c>
      <c r="Q53" s="24">
        <v>2032789</v>
      </c>
    </row>
    <row r="54" spans="1:17" ht="18.75" customHeight="1">
      <c r="A54" s="267" t="s">
        <v>381</v>
      </c>
      <c r="B54" s="24">
        <v>82953</v>
      </c>
      <c r="C54" s="24">
        <v>400871</v>
      </c>
      <c r="D54" s="24">
        <v>546985</v>
      </c>
      <c r="E54" s="24">
        <v>299910</v>
      </c>
      <c r="F54" s="24">
        <v>27276</v>
      </c>
      <c r="G54" s="24">
        <v>1581649</v>
      </c>
      <c r="H54" s="27">
        <v>280064</v>
      </c>
      <c r="I54" s="24">
        <v>716376</v>
      </c>
      <c r="J54" s="24">
        <v>186637</v>
      </c>
      <c r="K54" s="24">
        <v>537558</v>
      </c>
      <c r="L54" s="24">
        <v>386903</v>
      </c>
      <c r="M54" s="24">
        <v>843973</v>
      </c>
      <c r="N54" s="25" t="s">
        <v>163</v>
      </c>
      <c r="O54" s="25" t="s">
        <v>163</v>
      </c>
      <c r="P54" s="24">
        <v>7067273</v>
      </c>
      <c r="Q54" s="24">
        <v>1144530</v>
      </c>
    </row>
    <row r="55" spans="1:17" ht="18.75" customHeight="1">
      <c r="A55" s="267" t="s">
        <v>380</v>
      </c>
      <c r="B55" s="24">
        <v>83024</v>
      </c>
      <c r="C55" s="24">
        <v>539937</v>
      </c>
      <c r="D55" s="24">
        <v>771217</v>
      </c>
      <c r="E55" s="24">
        <v>366502</v>
      </c>
      <c r="F55" s="24">
        <v>53101</v>
      </c>
      <c r="G55" s="24">
        <v>518030</v>
      </c>
      <c r="H55" s="27">
        <v>227083</v>
      </c>
      <c r="I55" s="24">
        <v>551885</v>
      </c>
      <c r="J55" s="24">
        <v>244678</v>
      </c>
      <c r="K55" s="24">
        <v>432617</v>
      </c>
      <c r="L55" s="24">
        <v>17590</v>
      </c>
      <c r="M55" s="24">
        <v>840897</v>
      </c>
      <c r="N55" s="25" t="s">
        <v>163</v>
      </c>
      <c r="O55" s="25" t="s">
        <v>163</v>
      </c>
      <c r="P55" s="24">
        <v>7140102</v>
      </c>
      <c r="Q55" s="24">
        <v>1571854</v>
      </c>
    </row>
    <row r="56" spans="1:17" ht="18.75" customHeight="1">
      <c r="A56" s="263" t="s">
        <v>379</v>
      </c>
      <c r="B56" s="90">
        <f>SUM(B23:B55)</f>
        <v>2782777</v>
      </c>
      <c r="C56" s="90">
        <f>SUM(C23:C55)</f>
        <v>28366135</v>
      </c>
      <c r="D56" s="90">
        <f>SUM(D23:D55)</f>
        <v>29112782</v>
      </c>
      <c r="E56" s="90">
        <f>SUM(E23:E55)</f>
        <v>13963801</v>
      </c>
      <c r="F56" s="90">
        <f>SUM(F23:F55)</f>
        <v>1791609</v>
      </c>
      <c r="G56" s="90">
        <f>SUM(G23:G55)</f>
        <v>17723571</v>
      </c>
      <c r="H56" s="90">
        <f>SUM(H23:H55)</f>
        <v>10275471</v>
      </c>
      <c r="I56" s="90">
        <f>SUM(I23:I55)</f>
        <v>30041875</v>
      </c>
      <c r="J56" s="90">
        <f>SUM(J23:J55)</f>
        <v>5938240</v>
      </c>
      <c r="K56" s="90">
        <f>SUM(K23:K55)</f>
        <v>26097536</v>
      </c>
      <c r="L56" s="90">
        <f>SUM(L23:L55)</f>
        <v>1062753</v>
      </c>
      <c r="M56" s="90">
        <f>SUM(M23:M55)</f>
        <v>26826327</v>
      </c>
      <c r="N56" s="90">
        <f>SUM(N23:N55)</f>
        <v>53530</v>
      </c>
      <c r="O56" s="259" t="s">
        <v>163</v>
      </c>
      <c r="P56" s="90">
        <f>SUM(P23:P55)</f>
        <v>214305249</v>
      </c>
      <c r="Q56" s="90">
        <f>SUM(Q23:Q55)</f>
        <v>64629394</v>
      </c>
    </row>
    <row r="57" spans="1:17" ht="18.75" customHeight="1">
      <c r="A57" s="50" t="s">
        <v>377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8.7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</sheetData>
  <sheetProtection/>
  <mergeCells count="18">
    <mergeCell ref="N5:N6"/>
    <mergeCell ref="O5:O6"/>
    <mergeCell ref="P5:P6"/>
    <mergeCell ref="Q5:Q6"/>
    <mergeCell ref="A3:Q3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5:F6"/>
    <mergeCell ref="G5:G6"/>
    <mergeCell ref="A5:A6"/>
  </mergeCells>
  <printOptions horizontalCentered="1" verticalCentered="1"/>
  <pageMargins left="0.5118110236220472" right="0.31496062992125984" top="0.35433070866141736" bottom="0.35433070866141736" header="0" footer="0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2013-05-08T02:15:42Z</cp:lastPrinted>
  <dcterms:created xsi:type="dcterms:W3CDTF">1998-01-13T23:50:51Z</dcterms:created>
  <dcterms:modified xsi:type="dcterms:W3CDTF">2013-05-08T02:15:45Z</dcterms:modified>
  <cp:category/>
  <cp:version/>
  <cp:contentType/>
  <cp:contentStatus/>
</cp:coreProperties>
</file>