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8205" windowHeight="5985" tabRatio="856" activeTab="11"/>
  </bookViews>
  <sheets>
    <sheet name="５８" sheetId="1" r:id="rId1"/>
    <sheet name="６０" sheetId="2" r:id="rId2"/>
    <sheet name="６２" sheetId="3" r:id="rId3"/>
    <sheet name="６４" sheetId="4" r:id="rId4"/>
    <sheet name="６６" sheetId="5" r:id="rId5"/>
    <sheet name="６８" sheetId="6" r:id="rId6"/>
    <sheet name="７０" sheetId="7" r:id="rId7"/>
    <sheet name="７２" sheetId="8" r:id="rId8"/>
    <sheet name="７４" sheetId="9" r:id="rId9"/>
    <sheet name="７６" sheetId="10" r:id="rId10"/>
    <sheet name="７８" sheetId="11" r:id="rId11"/>
    <sheet name="８０" sheetId="12" r:id="rId12"/>
  </sheets>
  <definedNames>
    <definedName name="_xlnm.Print_Area" localSheetId="10">'７８'!$A$1:$R$77</definedName>
    <definedName name="_xlnm.Print_Area" localSheetId="11">'８０'!$A$1:$R$75</definedName>
  </definedNames>
  <calcPr fullCalcOnLoad="1"/>
</workbook>
</file>

<file path=xl/sharedStrings.xml><?xml version="1.0" encoding="utf-8"?>
<sst xmlns="http://schemas.openxmlformats.org/spreadsheetml/2006/main" count="3812" uniqueCount="870">
  <si>
    <t>58 水産業</t>
  </si>
  <si>
    <t>水産業 59</t>
  </si>
  <si>
    <t>（単位：経営体）</t>
  </si>
  <si>
    <t>団　　　　体　　　　経　　　　営</t>
  </si>
  <si>
    <t>隻　　数</t>
  </si>
  <si>
    <t>総トン数</t>
  </si>
  <si>
    <t>総　数</t>
  </si>
  <si>
    <t>個人経営</t>
  </si>
  <si>
    <t>計</t>
  </si>
  <si>
    <t>会社経営</t>
  </si>
  <si>
    <t>250日以上</t>
  </si>
  <si>
    <t>隻</t>
  </si>
  <si>
    <t>Ｔ</t>
  </si>
  <si>
    <t>―</t>
  </si>
  <si>
    <t>漁船非使用</t>
  </si>
  <si>
    <t>無　動　力</t>
  </si>
  <si>
    <t>動力１Ｔ未満</t>
  </si>
  <si>
    <t>大型定置網</t>
  </si>
  <si>
    <t>小型定置網</t>
  </si>
  <si>
    <t>地 び き 網</t>
  </si>
  <si>
    <t>海 面 養 殖</t>
  </si>
  <si>
    <t>沿岸漁業層計</t>
  </si>
  <si>
    <t>中小漁業層計</t>
  </si>
  <si>
    <t>（１）　経 営 体 の 基 本 構 成</t>
  </si>
  <si>
    <t>（２）　経 営 組 織 別 経 営 体 数</t>
  </si>
  <si>
    <t>100 ～ 200</t>
  </si>
  <si>
    <t>200 ～ 500</t>
  </si>
  <si>
    <t>500～1000</t>
  </si>
  <si>
    <t>1000Ｔ以上</t>
  </si>
  <si>
    <t>漁業協同　組合自営</t>
  </si>
  <si>
    <t>共　  同  　経　  営</t>
  </si>
  <si>
    <t>官公庁、学校、試験場</t>
  </si>
  <si>
    <t>漁　　業　経営体数</t>
  </si>
  <si>
    <t>漁業生産　組　　合</t>
  </si>
  <si>
    <t>７　　　水　　　　　　　　産　　　　　　　　業</t>
  </si>
  <si>
    <t>４２　　漁　　　業　　　経　　　営　　　体</t>
  </si>
  <si>
    <r>
      <t>注１　各年の数値はその翌年の１月１日現在。ただし、平成1</t>
    </r>
    <r>
      <rPr>
        <sz val="12"/>
        <rFont val="ＭＳ 明朝"/>
        <family val="1"/>
      </rPr>
      <t>0年は11月１日現在「第10次漁業センサス」数値。</t>
    </r>
  </si>
  <si>
    <t>区　　  分</t>
  </si>
  <si>
    <t>…</t>
  </si>
  <si>
    <t>60 水産業</t>
  </si>
  <si>
    <t>水産業 61</t>
  </si>
  <si>
    <t>４２　　漁　　　業　　　経　　　営　　　体（つ づ き）</t>
  </si>
  <si>
    <t>（４）　主　　と　　す　　る　　漁　　業　　種　　類　　別　　経　　営　　体　　数</t>
  </si>
  <si>
    <t>刺　　　　　網</t>
  </si>
  <si>
    <t>敷　　　網</t>
  </si>
  <si>
    <t>は　　　え　　　縄</t>
  </si>
  <si>
    <t>釣</t>
  </si>
  <si>
    <t>地　び　　　　き　網</t>
  </si>
  <si>
    <t>大　型　　　　定置網</t>
  </si>
  <si>
    <t>小　型　　　　定置網</t>
  </si>
  <si>
    <t>採　貝</t>
  </si>
  <si>
    <t>採　藻</t>
  </si>
  <si>
    <t>その他　　　の漁業</t>
  </si>
  <si>
    <t>海　面　　　養　殖</t>
  </si>
  <si>
    <t>沖合底　　　びき網</t>
  </si>
  <si>
    <t>小型底　　　　びき網</t>
  </si>
  <si>
    <t>ひ　き　　　　回　し</t>
  </si>
  <si>
    <t>ひ　き　　　　寄　せ</t>
  </si>
  <si>
    <t>大中型　　　まき網</t>
  </si>
  <si>
    <t>中小型　　　まき網</t>
  </si>
  <si>
    <t>い　か　　　流し網</t>
  </si>
  <si>
    <t>さ  け　　　・ます　　　流し網</t>
  </si>
  <si>
    <t>その他　　　　の刺網</t>
  </si>
  <si>
    <t>さんま　　　棒受網</t>
  </si>
  <si>
    <t>その他　　　　の敷網</t>
  </si>
  <si>
    <t>まぐろ</t>
  </si>
  <si>
    <t>その他</t>
  </si>
  <si>
    <t>いか釣</t>
  </si>
  <si>
    <t>さば釣</t>
  </si>
  <si>
    <t>その他　　　の　釣</t>
  </si>
  <si>
    <r>
      <t>注　　各年の数値はその翌年の１月１日現在。ただし、平成1</t>
    </r>
    <r>
      <rPr>
        <sz val="12"/>
        <rFont val="ＭＳ 明朝"/>
        <family val="1"/>
      </rPr>
      <t>0年は11月１日現在「第10次漁業センサス」数値。</t>
    </r>
  </si>
  <si>
    <t>62 水産業</t>
  </si>
  <si>
    <t>水産業 63</t>
  </si>
  <si>
    <t>４２　　漁　　  業　　  経　　  営　　  体 （つ づ き）</t>
  </si>
  <si>
    <t>ア　　経　営　体　階　層　別　経　営　体　数</t>
  </si>
  <si>
    <t>区　　　　分</t>
  </si>
  <si>
    <t>無動力</t>
  </si>
  <si>
    <t>動　　　　　　　　　　力　　　　　　　　　　船</t>
  </si>
  <si>
    <t>地　び　　　　き　網</t>
  </si>
  <si>
    <t>海　面　　　　養　殖</t>
  </si>
  <si>
    <t>１Ｔ未満</t>
  </si>
  <si>
    <t>七尾市</t>
  </si>
  <si>
    <t>北大呑</t>
  </si>
  <si>
    <t>鵜の浜</t>
  </si>
  <si>
    <t>七　尾</t>
  </si>
  <si>
    <t>田鶴浜町</t>
  </si>
  <si>
    <t>田鶴浜</t>
  </si>
  <si>
    <t>中島町</t>
  </si>
  <si>
    <t>西　湾</t>
  </si>
  <si>
    <t>西　岸</t>
  </si>
  <si>
    <t>能登島町</t>
  </si>
  <si>
    <t>島西部</t>
  </si>
  <si>
    <t>島東部</t>
  </si>
  <si>
    <t>穴水町</t>
  </si>
  <si>
    <t>穴水湾</t>
  </si>
  <si>
    <t>諸　橋</t>
  </si>
  <si>
    <t>能都町</t>
  </si>
  <si>
    <t>能　都</t>
  </si>
  <si>
    <t>内浦町</t>
  </si>
  <si>
    <t>小　木</t>
  </si>
  <si>
    <t>松　波</t>
  </si>
  <si>
    <t>珠洲市</t>
  </si>
  <si>
    <t>宝　立</t>
  </si>
  <si>
    <t>飯　田</t>
  </si>
  <si>
    <t>蛸　島</t>
  </si>
  <si>
    <t>狼　煙</t>
  </si>
  <si>
    <t>珠洲北部</t>
  </si>
  <si>
    <t>輪島市</t>
  </si>
  <si>
    <t>町　野</t>
  </si>
  <si>
    <t>輪　島</t>
  </si>
  <si>
    <t>門前町</t>
  </si>
  <si>
    <t>門　前</t>
  </si>
  <si>
    <t>富来町</t>
  </si>
  <si>
    <t>福　浦</t>
  </si>
  <si>
    <t>志賀町</t>
  </si>
  <si>
    <t>志　賀</t>
  </si>
  <si>
    <t>高　浜</t>
  </si>
  <si>
    <t>羽咋市</t>
  </si>
  <si>
    <t>柴　垣</t>
  </si>
  <si>
    <t>一の宮</t>
  </si>
  <si>
    <t>志雄町</t>
  </si>
  <si>
    <t>志　雄</t>
  </si>
  <si>
    <t>―</t>
  </si>
  <si>
    <t>押水町</t>
  </si>
  <si>
    <t>押　水</t>
  </si>
  <si>
    <t>高松町</t>
  </si>
  <si>
    <t>高　松</t>
  </si>
  <si>
    <t>七塚町</t>
  </si>
  <si>
    <t>七　塚</t>
  </si>
  <si>
    <t>宇ノ気町</t>
  </si>
  <si>
    <t>大　崎</t>
  </si>
  <si>
    <t>内灘町</t>
  </si>
  <si>
    <t>内　灘</t>
  </si>
  <si>
    <t>金沢市</t>
  </si>
  <si>
    <t>金　沢</t>
  </si>
  <si>
    <t>松任市</t>
  </si>
  <si>
    <t>松　任</t>
  </si>
  <si>
    <t>美川町</t>
  </si>
  <si>
    <t>美　川</t>
  </si>
  <si>
    <t>根上町</t>
  </si>
  <si>
    <t>根　上</t>
  </si>
  <si>
    <t>小松市</t>
  </si>
  <si>
    <t>小　松</t>
  </si>
  <si>
    <t>加賀市</t>
  </si>
  <si>
    <t>橋　立</t>
  </si>
  <si>
    <t>塩　屋</t>
  </si>
  <si>
    <t>64　水産業</t>
  </si>
  <si>
    <t>水産業　65</t>
  </si>
  <si>
    <t>４２　　漁　　業　　経　　営　　体（つづき）</t>
  </si>
  <si>
    <t>４３　　漁　　　　　　　　　　　　　　　　　船</t>
  </si>
  <si>
    <t>（１）　経　営　体　階　層　別　漁　船　隻　数 ・ ト　ン　数</t>
  </si>
  <si>
    <t>イ　　経　　営　　組　　織　　別　　経　　営　　体　　数</t>
  </si>
  <si>
    <t>（単位：隻）</t>
  </si>
  <si>
    <t>区　　　　   分</t>
  </si>
  <si>
    <t>団　　　　　　体　　　　　　経　　　　　　営　　　　　　体</t>
  </si>
  <si>
    <t>区　　分</t>
  </si>
  <si>
    <t>船外機　　　　付　船</t>
  </si>
  <si>
    <t>動　　　　　　　　　　　　力　　　　　　　　　　　　船</t>
  </si>
  <si>
    <t>動 力 船　　総トン数</t>
  </si>
  <si>
    <t>総　　数</t>
  </si>
  <si>
    <t>個人経営</t>
  </si>
  <si>
    <t>漁業協同　　　　　　組合自営</t>
  </si>
  <si>
    <t>共同経営</t>
  </si>
  <si>
    <t>官公庁、学　　　　　　校、試験場</t>
  </si>
  <si>
    <t>以 上</t>
  </si>
  <si>
    <t>七尾</t>
  </si>
  <si>
    <t>西湾</t>
  </si>
  <si>
    <t>西岸</t>
  </si>
  <si>
    <t>甲</t>
  </si>
  <si>
    <t>諸橋</t>
  </si>
  <si>
    <t>能都</t>
  </si>
  <si>
    <t>姫</t>
  </si>
  <si>
    <t>小木</t>
  </si>
  <si>
    <t>松波</t>
  </si>
  <si>
    <t>宝立</t>
  </si>
  <si>
    <t>飯田</t>
  </si>
  <si>
    <t>蛸島</t>
  </si>
  <si>
    <t>狼煙</t>
  </si>
  <si>
    <t>町野</t>
  </si>
  <si>
    <t>50 ～ 100</t>
  </si>
  <si>
    <t>輪島</t>
  </si>
  <si>
    <t>門前</t>
  </si>
  <si>
    <t>福浦</t>
  </si>
  <si>
    <t>志賀</t>
  </si>
  <si>
    <t>高浜</t>
  </si>
  <si>
    <t>柴垣</t>
  </si>
  <si>
    <t>志雄</t>
  </si>
  <si>
    <t>押水</t>
  </si>
  <si>
    <t>高松</t>
  </si>
  <si>
    <t>七塚</t>
  </si>
  <si>
    <t>大崎</t>
  </si>
  <si>
    <t>内灘</t>
  </si>
  <si>
    <t>金沢</t>
  </si>
  <si>
    <t>松任</t>
  </si>
  <si>
    <t>美川</t>
  </si>
  <si>
    <t>根上</t>
  </si>
  <si>
    <t>小松</t>
  </si>
  <si>
    <t>橋立</t>
  </si>
  <si>
    <t>塩屋</t>
  </si>
  <si>
    <t>66 水産業</t>
  </si>
  <si>
    <t>水産業 67</t>
  </si>
  <si>
    <t>４３　　漁　　　　　　　　　　船（つづき）</t>
  </si>
  <si>
    <t>(単位：隻)</t>
  </si>
  <si>
    <t>区　　　　分</t>
  </si>
  <si>
    <t>無　  動　　力    船</t>
  </si>
  <si>
    <t>船 外 機　　付  　船</t>
  </si>
  <si>
    <t>動　　　　　　　　　　　　　　　　　力　　　　　　　　　　　　　　　　　船</t>
  </si>
  <si>
    <t>動  力  船　　      総 ト ン 数</t>
  </si>
  <si>
    <t>総　　数</t>
  </si>
  <si>
    <t>１　　Ｔ　　　　　　未　 満</t>
  </si>
  <si>
    <t>10　～　20</t>
  </si>
  <si>
    <t>20　～　30</t>
  </si>
  <si>
    <t>30　～　50</t>
  </si>
  <si>
    <t>Ｔ</t>
  </si>
  <si>
    <t>計</t>
  </si>
  <si>
    <t>七尾市</t>
  </si>
  <si>
    <t>中島町</t>
  </si>
  <si>
    <t>穴水町</t>
  </si>
  <si>
    <t>甲</t>
  </si>
  <si>
    <t>能都町</t>
  </si>
  <si>
    <t>姫</t>
  </si>
  <si>
    <t>内浦町</t>
  </si>
  <si>
    <t>珠洲市</t>
  </si>
  <si>
    <t>輪島市</t>
  </si>
  <si>
    <t>門前町</t>
  </si>
  <si>
    <t>富来町</t>
  </si>
  <si>
    <t>志賀町</t>
  </si>
  <si>
    <t xml:space="preserve"> </t>
  </si>
  <si>
    <t>羽咋市</t>
  </si>
  <si>
    <t>志雄町</t>
  </si>
  <si>
    <t>押水町</t>
  </si>
  <si>
    <t>高松町</t>
  </si>
  <si>
    <t>七塚町</t>
  </si>
  <si>
    <t>内灘町</t>
  </si>
  <si>
    <t>金沢市</t>
  </si>
  <si>
    <t>松任市</t>
  </si>
  <si>
    <t>美川町</t>
  </si>
  <si>
    <t>根上町</t>
  </si>
  <si>
    <t>小松市</t>
  </si>
  <si>
    <t>加賀市</t>
  </si>
  <si>
    <t>68 水産業</t>
  </si>
  <si>
    <t>水産業 69</t>
  </si>
  <si>
    <t>４４　　漁 業 世 帯 及 び 漁 業 就 業 者 数</t>
  </si>
  <si>
    <t>４４　　漁 業 世 帯 及 び 漁 業 就 業 者 数（つづき）</t>
  </si>
  <si>
    <r>
      <t>（１）　漁　　業　　世　　帯　　数</t>
    </r>
    <r>
      <rPr>
        <sz val="12"/>
        <rFont val="ＭＳ 明朝"/>
        <family val="1"/>
      </rPr>
      <t xml:space="preserve"> （各年11月１日現在）</t>
    </r>
  </si>
  <si>
    <t>（単位：戸）</t>
  </si>
  <si>
    <t>（単位：人）</t>
  </si>
  <si>
    <t>区　　　　　分</t>
  </si>
  <si>
    <t>区　　　　    分</t>
  </si>
  <si>
    <t>男</t>
  </si>
  <si>
    <t>15～24歳</t>
  </si>
  <si>
    <t>25～39</t>
  </si>
  <si>
    <t>40～59</t>
  </si>
  <si>
    <t>60歳以上</t>
  </si>
  <si>
    <t>女</t>
  </si>
  <si>
    <t>65歳以上</t>
  </si>
  <si>
    <t>自営兼業が主</t>
  </si>
  <si>
    <t>漁業従事者世帯</t>
  </si>
  <si>
    <t>自営漁業のみ</t>
  </si>
  <si>
    <t>自営と雇われ</t>
  </si>
  <si>
    <t>自 営 が 主</t>
  </si>
  <si>
    <t>雇われが主</t>
  </si>
  <si>
    <t>雇われ漁業のみ</t>
  </si>
  <si>
    <t>区　　分</t>
  </si>
  <si>
    <t>14歳以下</t>
  </si>
  <si>
    <t>15　　　　歳　　　　以　　　　上</t>
  </si>
  <si>
    <t>小　　計</t>
  </si>
  <si>
    <t>60歳以上</t>
  </si>
  <si>
    <t>男</t>
  </si>
  <si>
    <t>女</t>
  </si>
  <si>
    <t>70 水産業</t>
  </si>
  <si>
    <t>水産業 71</t>
  </si>
  <si>
    <t>４５　　漁 業 種 類 別 ・ 規 模 別 漁 労 体 数、出 漁 日 数 及 び 漁 獲 量（属 人）</t>
  </si>
  <si>
    <t>（単位：漁労体数　統、出漁日数　日、漁獲量　ｔ）</t>
  </si>
  <si>
    <t>区　　　      分</t>
  </si>
  <si>
    <t>漁    船　　非 使 用</t>
  </si>
  <si>
    <t>無　　　動　　　力　　　船</t>
  </si>
  <si>
    <t>動　　　　　　　力　　　　　　　船</t>
  </si>
  <si>
    <t>10　～　20Ｔ</t>
  </si>
  <si>
    <t>漁労体数</t>
  </si>
  <si>
    <t>出漁日数</t>
  </si>
  <si>
    <t>漁 獲 量</t>
  </si>
  <si>
    <t>沖合底びき網</t>
  </si>
  <si>
    <t>小型底びき網（縦１種）</t>
  </si>
  <si>
    <t>さよりびき</t>
  </si>
  <si>
    <t>吾智網</t>
  </si>
  <si>
    <t>地びき網</t>
  </si>
  <si>
    <t>近海かつお・まぐろまき網</t>
  </si>
  <si>
    <t>中・小型１そうまき巾着網</t>
  </si>
  <si>
    <t>その他の中・小型まき網</t>
  </si>
  <si>
    <t>さけ・ます流し網</t>
  </si>
  <si>
    <t>かじき等流し網</t>
  </si>
  <si>
    <t>その他の刺網</t>
  </si>
  <si>
    <t>大型定置網</t>
  </si>
  <si>
    <t>小型定置網</t>
  </si>
  <si>
    <t>その他の網漁業</t>
  </si>
  <si>
    <t>その他のはえ縄</t>
  </si>
  <si>
    <t>近海いか釣</t>
  </si>
  <si>
    <t>沿岸いか釣</t>
  </si>
  <si>
    <t>その他の釣</t>
  </si>
  <si>
    <t>採貝</t>
  </si>
  <si>
    <t>採藻</t>
  </si>
  <si>
    <t>べにずわいかご</t>
  </si>
  <si>
    <t>注　　漁獲量は、漁業種類ごとに四捨五入しているため、計と内訳は一致しない場合がある。</t>
  </si>
  <si>
    <t>72 水産業</t>
  </si>
  <si>
    <t>水産業 73</t>
  </si>
  <si>
    <t>４５　　漁 業 種 類 別 ・ 規 模 別 漁 労 体 数 、 出 漁 日 数 及 び 漁 獲 量（属 人）（つづき）</t>
  </si>
  <si>
    <t>動　　　　　　　　　　　　　力　　　　　　　　　　　　　船</t>
  </si>
  <si>
    <t>地びき・定置網</t>
  </si>
  <si>
    <t>20　　～　　50Ｔ</t>
  </si>
  <si>
    <t>50　　～　　100Ｔ</t>
  </si>
  <si>
    <t>100　　～　　200Ｔ</t>
  </si>
  <si>
    <t>200　　～　　500Ｔ</t>
  </si>
  <si>
    <t>500Ｔ以上</t>
  </si>
  <si>
    <t>注　　漁獲量は、漁業種類ごとに四捨五入しているため、計と内訳は一致しない場合がある。</t>
  </si>
  <si>
    <t>74 水産業</t>
  </si>
  <si>
    <t>水産業 75</t>
  </si>
  <si>
    <t>４６　　海　　　　面　　　　漁　　　　業　　　　生　　　　産　　　　量</t>
  </si>
  <si>
    <t>（１）　魚　　　　　種　　　　　別　　　　　漁　　　　　獲　　　　　量（属　人）</t>
  </si>
  <si>
    <t>(単位：ｔ)</t>
  </si>
  <si>
    <t>魚　　　　　種</t>
  </si>
  <si>
    <t>魚　　　　　種</t>
  </si>
  <si>
    <t>総漁獲量</t>
  </si>
  <si>
    <t>え　　い　　類</t>
  </si>
  <si>
    <t>ま　　だ　　い</t>
  </si>
  <si>
    <t>魚 　 類　  計</t>
  </si>
  <si>
    <t>ちだい・きだい</t>
  </si>
  <si>
    <t>くろだい・へだい</t>
  </si>
  <si>
    <t>くろまぐろ</t>
  </si>
  <si>
    <t>い　　さ　　き</t>
  </si>
  <si>
    <t>びんなが</t>
  </si>
  <si>
    <t>めばち</t>
  </si>
  <si>
    <t>さ　わ　ら　類</t>
  </si>
  <si>
    <t>きはだ</t>
  </si>
  <si>
    <t>し　い　ら　類</t>
  </si>
  <si>
    <t>その他のまぐろ類</t>
  </si>
  <si>
    <t>と　び　う　お</t>
  </si>
  <si>
    <t>ぼ　　ら　　類</t>
  </si>
  <si>
    <t>まかじき</t>
  </si>
  <si>
    <t>す　　ず　　き</t>
  </si>
  <si>
    <t>めかじき</t>
  </si>
  <si>
    <t>くろかじき類</t>
  </si>
  <si>
    <t>い　か　な　ご</t>
  </si>
  <si>
    <t>その他のかじき類</t>
  </si>
  <si>
    <t>あ　ま　だ　い</t>
  </si>
  <si>
    <t>かつお</t>
  </si>
  <si>
    <t>ふ　　ぐ　　類</t>
  </si>
  <si>
    <t>その他の魚類</t>
  </si>
  <si>
    <t>そうだかつお</t>
  </si>
  <si>
    <t>さめ類</t>
  </si>
  <si>
    <t>え　び　類　計</t>
  </si>
  <si>
    <t>さ　け　類</t>
  </si>
  <si>
    <t>く る ま え び</t>
  </si>
  <si>
    <t>ま　す　類</t>
  </si>
  <si>
    <t>ほっこくあかえび</t>
  </si>
  <si>
    <t>こ の し ろ</t>
  </si>
  <si>
    <t>その他のえび類</t>
  </si>
  <si>
    <t>ま い わ し</t>
  </si>
  <si>
    <t>か　に　類　計</t>
  </si>
  <si>
    <t>うるめいわし</t>
  </si>
  <si>
    <t>ずわいがに・おす</t>
  </si>
  <si>
    <t>かたくちいわし</t>
  </si>
  <si>
    <t>ずわいがに・めす</t>
  </si>
  <si>
    <t>し  ら  す</t>
  </si>
  <si>
    <t>べにずわいがに</t>
  </si>
  <si>
    <t>ま  あ  じ</t>
  </si>
  <si>
    <t>が  ざ  み  類</t>
  </si>
  <si>
    <t>その他のかに類</t>
  </si>
  <si>
    <t>む ろ あ じ</t>
  </si>
  <si>
    <t>さ  ば  類</t>
  </si>
  <si>
    <t>貝　　類　　計</t>
  </si>
  <si>
    <t>さ  ん  ま</t>
  </si>
  <si>
    <t>あ  わ  び  類</t>
  </si>
  <si>
    <t>ぶ り 当 歳</t>
  </si>
  <si>
    <t>さ    ざ    え</t>
  </si>
  <si>
    <t>ぶ り ２ 歳</t>
  </si>
  <si>
    <t>は ま ぐ り 類</t>
  </si>
  <si>
    <t>あ　　さ　　り</t>
  </si>
  <si>
    <t>ひ ら・か ん</t>
  </si>
  <si>
    <t>か　き　が　い</t>
  </si>
  <si>
    <t>ひ  ら  め</t>
  </si>
  <si>
    <t>その他の貝類</t>
  </si>
  <si>
    <t>ま が れ い</t>
  </si>
  <si>
    <t>そ う は ち</t>
  </si>
  <si>
    <t>い　か　類　計</t>
  </si>
  <si>
    <t>むしがれい</t>
  </si>
  <si>
    <t>す る め い か</t>
  </si>
  <si>
    <t>こ  う  い  か</t>
  </si>
  <si>
    <t>あかがれい</t>
  </si>
  <si>
    <t>あ  か  い  か</t>
  </si>
  <si>
    <t>ひ れ ぐ ろ</t>
  </si>
  <si>
    <t>その他のいか類</t>
  </si>
  <si>
    <t>その他のかれい類</t>
  </si>
  <si>
    <t>ま  だ  ら</t>
  </si>
  <si>
    <t>た　　こ　　類</t>
  </si>
  <si>
    <t>すけとうだら</t>
  </si>
  <si>
    <t>う　　に　　類</t>
  </si>
  <si>
    <t>ほっけ</t>
  </si>
  <si>
    <t>めぬけ類</t>
  </si>
  <si>
    <t>な　ま　こ　類</t>
  </si>
  <si>
    <t>きちじ</t>
  </si>
  <si>
    <t>はたはた</t>
  </si>
  <si>
    <t>その他の水産動物類</t>
  </si>
  <si>
    <t>に ぎ す 類</t>
  </si>
  <si>
    <t>海　藻　類　計</t>
  </si>
  <si>
    <t>にべ・ぐち類</t>
  </si>
  <si>
    <t>わ　か　め　類</t>
  </si>
  <si>
    <t>え  そ  類</t>
  </si>
  <si>
    <t>て ん ぐ さ 類</t>
  </si>
  <si>
    <t>あ な ご 類</t>
  </si>
  <si>
    <t>も    ず    く</t>
  </si>
  <si>
    <t>は       も</t>
  </si>
  <si>
    <t>その他の海藻類</t>
  </si>
  <si>
    <t>た ち う お</t>
  </si>
  <si>
    <t>76　水産業</t>
  </si>
  <si>
    <t>水産業　77</t>
  </si>
  <si>
    <t>４６　　海　面　漁　業　生　産　量（つづき）</t>
  </si>
  <si>
    <t>（単位：ｔ）</t>
  </si>
  <si>
    <t>区　　　　　　分</t>
  </si>
  <si>
    <t>区　　　　　分</t>
  </si>
  <si>
    <t>魚類計</t>
  </si>
  <si>
    <t>沖合底びき網</t>
  </si>
  <si>
    <t>まぐろ類</t>
  </si>
  <si>
    <t>かじき類</t>
  </si>
  <si>
    <t>小型底引き網（縦１種）</t>
  </si>
  <si>
    <t>かつお類</t>
  </si>
  <si>
    <t>さめ類</t>
  </si>
  <si>
    <t>さけ類</t>
  </si>
  <si>
    <t>ひき回し船びき網</t>
  </si>
  <si>
    <t>ます類</t>
  </si>
  <si>
    <t>ひき寄せ船びき網</t>
  </si>
  <si>
    <t>地びき網</t>
  </si>
  <si>
    <t>あじ類</t>
  </si>
  <si>
    <t>さば類</t>
  </si>
  <si>
    <t>ぶり類</t>
  </si>
  <si>
    <t>大中型まき網</t>
  </si>
  <si>
    <t>中・小型１そうまき巾着網</t>
  </si>
  <si>
    <t>かれい類</t>
  </si>
  <si>
    <t>その他の中・小型まき網</t>
  </si>
  <si>
    <t>さけ・ます流し網</t>
  </si>
  <si>
    <t>にぎす類</t>
  </si>
  <si>
    <t>かじき等流し網</t>
  </si>
  <si>
    <t>その他の刺網</t>
  </si>
  <si>
    <t>その他の敷網</t>
  </si>
  <si>
    <t>しいら類</t>
  </si>
  <si>
    <t>大型定置網</t>
  </si>
  <si>
    <t>とびうお類</t>
  </si>
  <si>
    <t>すずき類</t>
  </si>
  <si>
    <t>あまだい類</t>
  </si>
  <si>
    <t>小型定置網</t>
  </si>
  <si>
    <t>ふぐ類</t>
  </si>
  <si>
    <t>その他の網漁業</t>
  </si>
  <si>
    <t>めばる類</t>
  </si>
  <si>
    <t>遠洋まぐろはえ縄</t>
  </si>
  <si>
    <t>えび類計</t>
  </si>
  <si>
    <t>その他のはえ縄</t>
  </si>
  <si>
    <t>遠洋いか釣</t>
  </si>
  <si>
    <t>その他のえび</t>
  </si>
  <si>
    <t>かに類計</t>
  </si>
  <si>
    <t>近海いか釣</t>
  </si>
  <si>
    <t>沿岸いか釣</t>
  </si>
  <si>
    <t>がざみ類</t>
  </si>
  <si>
    <t>さば釣</t>
  </si>
  <si>
    <t>貝類計</t>
  </si>
  <si>
    <t>ひき縄釣</t>
  </si>
  <si>
    <t>あわび類</t>
  </si>
  <si>
    <t>その他の釣</t>
  </si>
  <si>
    <t>あさり類</t>
  </si>
  <si>
    <t>いか類計</t>
  </si>
  <si>
    <t>潜水器漁業</t>
  </si>
  <si>
    <t>採貝</t>
  </si>
  <si>
    <t>その他のいか類</t>
  </si>
  <si>
    <t>採藻</t>
  </si>
  <si>
    <t>たこ類</t>
  </si>
  <si>
    <t>なまこ類</t>
  </si>
  <si>
    <t>その他の漁業</t>
  </si>
  <si>
    <t>海藻類計</t>
  </si>
  <si>
    <t>注　　漁業種類ごとに四捨五入しているため、計と内訳は一致しない場合がある。</t>
  </si>
  <si>
    <t>わかめ類</t>
  </si>
  <si>
    <t>てんぐさ類</t>
  </si>
  <si>
    <t>注　　主要魚種のみを計上したため、種類計と内訳は一致しない。</t>
  </si>
  <si>
    <t>78 水産業</t>
  </si>
  <si>
    <t>水産業 79</t>
  </si>
  <si>
    <t>４７　　海　　　　面　　　　養　　　　殖　　　　業</t>
  </si>
  <si>
    <t>４８　　内　　水　　面　　漁　　業</t>
  </si>
  <si>
    <t>（１）　魚　　種　　別　　漁　　獲　　量</t>
  </si>
  <si>
    <t>（単位：ｔ）</t>
  </si>
  <si>
    <t>年　　 次</t>
  </si>
  <si>
    <t>か　　　　き　　　　類　　　　養　　　　殖　　　　業</t>
  </si>
  <si>
    <t>区　　　　       分</t>
  </si>
  <si>
    <t>経営体数</t>
  </si>
  <si>
    <t>収　　　　獲　　　　量</t>
  </si>
  <si>
    <t>魚　　　類　　　計</t>
  </si>
  <si>
    <t>いかだ式</t>
  </si>
  <si>
    <t>簡易垂下式</t>
  </si>
  <si>
    <t>はえ縄式</t>
  </si>
  <si>
    <t>1)</t>
  </si>
  <si>
    <t>さけ類</t>
  </si>
  <si>
    <t>からふとます</t>
  </si>
  <si>
    <t>さくらます</t>
  </si>
  <si>
    <t>殻付換算重量</t>
  </si>
  <si>
    <t>む き 身</t>
  </si>
  <si>
    <t>ひめます</t>
  </si>
  <si>
    <t>台</t>
  </si>
  <si>
    <r>
      <t>1</t>
    </r>
    <r>
      <rPr>
        <sz val="12"/>
        <rFont val="ＭＳ 明朝"/>
        <family val="1"/>
      </rPr>
      <t>,OOO㎡</t>
    </r>
  </si>
  <si>
    <t>ｍ</t>
  </si>
  <si>
    <t>ｔ</t>
  </si>
  <si>
    <t>にじます</t>
  </si>
  <si>
    <t>やまめ</t>
  </si>
  <si>
    <t>いわな</t>
  </si>
  <si>
    <t>その他さけ・ます類</t>
  </si>
  <si>
    <t>わかさぎ</t>
  </si>
  <si>
    <t>あゆ</t>
  </si>
  <si>
    <t>しらうお</t>
  </si>
  <si>
    <t>こい</t>
  </si>
  <si>
    <t>ふな</t>
  </si>
  <si>
    <t>うぐい</t>
  </si>
  <si>
    <t>おいかわ</t>
  </si>
  <si>
    <t>うなぎ</t>
  </si>
  <si>
    <t>どじょう</t>
  </si>
  <si>
    <t>ぼら</t>
  </si>
  <si>
    <t>はぜ</t>
  </si>
  <si>
    <t>その他の魚類</t>
  </si>
  <si>
    <t>しじみ</t>
  </si>
  <si>
    <t>注　施設数及び施設面積は全国標準規格に換算したものである。</t>
  </si>
  <si>
    <t>その他の貝類</t>
  </si>
  <si>
    <t>その他の水産動物類計</t>
  </si>
  <si>
    <t>えび類</t>
  </si>
  <si>
    <t>４８　　内　　水　　面　　漁　　業（つ づ き）</t>
  </si>
  <si>
    <t>（２）　内 水 面 養 殖 業 魚 種 別 収 獲 量</t>
  </si>
  <si>
    <t>年　  次</t>
  </si>
  <si>
    <t>魚　類　養　殖</t>
  </si>
  <si>
    <t xml:space="preserve">１） 貝 類 養 殖 </t>
  </si>
  <si>
    <t>魚類計</t>
  </si>
  <si>
    <t>経営体数</t>
  </si>
  <si>
    <t>その他のます類</t>
  </si>
  <si>
    <t>X</t>
  </si>
  <si>
    <t>ティラピア</t>
  </si>
  <si>
    <t>すっぽん</t>
  </si>
  <si>
    <t>注　　１）は「かき類」以外のものである。</t>
  </si>
  <si>
    <t xml:space="preserve"> こい及びうなぎの内水面養殖業である。</t>
  </si>
  <si>
    <t>80 水産業</t>
  </si>
  <si>
    <t>水産業 81</t>
  </si>
  <si>
    <t>４９　　水 産 加 工 品 生 産 量（陸上加工品）</t>
  </si>
  <si>
    <t>平　　均</t>
  </si>
  <si>
    <t>人</t>
  </si>
  <si>
    <t>使用動力船トン数</t>
  </si>
  <si>
    <t>日</t>
  </si>
  <si>
    <t>x</t>
  </si>
  <si>
    <t>時間</t>
  </si>
  <si>
    <t>kg</t>
  </si>
  <si>
    <t>千円</t>
  </si>
  <si>
    <t>その他のかまぼこ類</t>
  </si>
  <si>
    <t>〃</t>
  </si>
  <si>
    <t>魚肉ハム・ソーセージ類</t>
  </si>
  <si>
    <t>魚介類</t>
  </si>
  <si>
    <t>漁業収入計</t>
  </si>
  <si>
    <t>漁業支出計</t>
  </si>
  <si>
    <t>干したら・すけとうだら</t>
  </si>
  <si>
    <t>漁業用自動車費</t>
  </si>
  <si>
    <t>賃借料及び料金</t>
  </si>
  <si>
    <t>漁業部門負債利子</t>
  </si>
  <si>
    <t>その他の漁業支出</t>
  </si>
  <si>
    <t>漁業外所得</t>
  </si>
  <si>
    <t>漁業外事業所得</t>
  </si>
  <si>
    <t>その他の食用加工品</t>
  </si>
  <si>
    <t>漁業外事業収入</t>
  </si>
  <si>
    <t>漁業外事業支出</t>
  </si>
  <si>
    <t>水産物つくだ煮類</t>
  </si>
  <si>
    <t>事業外所得</t>
  </si>
  <si>
    <t>事業外収入</t>
  </si>
  <si>
    <t>事業外支出</t>
  </si>
  <si>
    <t>租税公課諸負担</t>
  </si>
  <si>
    <t>家計費</t>
  </si>
  <si>
    <t>油脂</t>
  </si>
  <si>
    <t>見積り家族労賃</t>
  </si>
  <si>
    <t>身かす・あらかす</t>
  </si>
  <si>
    <t>漁業見積り資本利子</t>
  </si>
  <si>
    <t>魚粉</t>
  </si>
  <si>
    <t>漁業経営費</t>
  </si>
  <si>
    <t>漁業生産費用</t>
  </si>
  <si>
    <t/>
  </si>
  <si>
    <t>冷凍さけ・ます類</t>
  </si>
  <si>
    <t>冷凍まあじ・むろあじ類</t>
  </si>
  <si>
    <t>％</t>
  </si>
  <si>
    <t>冷凍さんま</t>
  </si>
  <si>
    <t>１人当たり可処分所得</t>
  </si>
  <si>
    <t>１人当たりの家計費</t>
  </si>
  <si>
    <t>冷凍いか類</t>
  </si>
  <si>
    <t>注１　主要品目のみ掲載したため、計と内訳は一致しない場合がある。</t>
  </si>
  <si>
    <t xml:space="preserve">注　　漁業経営調査については、標本数が少ないため事例的数値であることを留意のうえ利用されたい。                                                                                                              </t>
  </si>
  <si>
    <r>
      <t>　２　平成1</t>
    </r>
    <r>
      <rPr>
        <sz val="12"/>
        <rFont val="ＭＳ 明朝"/>
        <family val="1"/>
      </rPr>
      <t>3年調査から、調査対象を加工場又は加工施設があり、専従の従業者のいる経営体とした。</t>
    </r>
  </si>
  <si>
    <r>
      <t>　３　平成1</t>
    </r>
    <r>
      <rPr>
        <sz val="12"/>
        <rFont val="ＭＳ 明朝"/>
        <family val="1"/>
      </rPr>
      <t>3年調査から、寒天・油脂・飼肥料の調査を中止した。</t>
    </r>
  </si>
  <si>
    <t>漁業世帯数</t>
  </si>
  <si>
    <t>貝類計</t>
  </si>
  <si>
    <t>藻類計</t>
  </si>
  <si>
    <t>資料　北陸農政局統計部「海面漁業生産統計調査」</t>
  </si>
  <si>
    <t>西浦・西海</t>
  </si>
  <si>
    <t>資料　北陸農政局統計部「漁業就業動向調査」</t>
  </si>
  <si>
    <t>x</t>
  </si>
  <si>
    <t>…</t>
  </si>
  <si>
    <t>資料　北陸農政局統計部「内水面漁業生産統計調査」</t>
  </si>
  <si>
    <t>生鮮冷凍水産物</t>
  </si>
  <si>
    <t>　４　水産加工品計には、焼・味付のり及び飼肥料の生産量は含まれない。</t>
  </si>
  <si>
    <t>　５　のりの生産量は、原料板のりに換算した枚数である。</t>
  </si>
  <si>
    <t>資料　北陸農政局統計部「水産加工統計調査」</t>
  </si>
  <si>
    <t>総所得</t>
  </si>
  <si>
    <t>租税公課諸負担（漁業外）</t>
  </si>
  <si>
    <t>資料　北陸農政局統計部「漁業経営調査（家族型経営・漁船漁業）」</t>
  </si>
  <si>
    <t>資料　北陸農政局統計部「海面漁業生産統計調査」</t>
  </si>
  <si>
    <t>―</t>
  </si>
  <si>
    <t>動  力  船</t>
  </si>
  <si>
    <t>個人経営体</t>
  </si>
  <si>
    <t>経済余剰</t>
  </si>
  <si>
    <t>飼肥料</t>
  </si>
  <si>
    <t>冷凍かつお類</t>
  </si>
  <si>
    <t>漁業純収益</t>
  </si>
  <si>
    <t>漁業企業利潤</t>
  </si>
  <si>
    <t>冷凍いわし類</t>
  </si>
  <si>
    <t>漁業依存度</t>
  </si>
  <si>
    <t>冷凍さば類</t>
  </si>
  <si>
    <t>家計費充足率</t>
  </si>
  <si>
    <t>冷凍ほっけ</t>
  </si>
  <si>
    <t>平均消費性向</t>
  </si>
  <si>
    <t>区　　　　　　分</t>
  </si>
  <si>
    <t>単位</t>
  </si>
  <si>
    <r>
      <t>10</t>
    </r>
    <r>
      <rPr>
        <sz val="12"/>
        <rFont val="ＭＳ 明朝"/>
        <family val="1"/>
      </rPr>
      <t xml:space="preserve"> ～</t>
    </r>
    <r>
      <rPr>
        <sz val="12"/>
        <rFont val="ＭＳ 明朝"/>
        <family val="1"/>
      </rPr>
      <t xml:space="preserve"> 20</t>
    </r>
    <r>
      <rPr>
        <sz val="12"/>
        <rFont val="ＭＳ 明朝"/>
        <family val="1"/>
      </rPr>
      <t>Ｔ</t>
    </r>
  </si>
  <si>
    <t>水産加工品計</t>
  </si>
  <si>
    <t>年度始め世帯員数</t>
  </si>
  <si>
    <t>ねり製品</t>
  </si>
  <si>
    <t>出漁日数</t>
  </si>
  <si>
    <t>やきちくわ</t>
  </si>
  <si>
    <t>延べ労働人員</t>
  </si>
  <si>
    <t>包装かまぼこ</t>
  </si>
  <si>
    <t>延べ労働時間</t>
  </si>
  <si>
    <t>かまぼこ</t>
  </si>
  <si>
    <t>あげかまぼこ</t>
  </si>
  <si>
    <t>漁獲量</t>
  </si>
  <si>
    <t>ゆでかまぼこ</t>
  </si>
  <si>
    <t>風味かまぼこ</t>
  </si>
  <si>
    <t>漁業投下資本計</t>
  </si>
  <si>
    <t>固定資本</t>
  </si>
  <si>
    <t>流動資本</t>
  </si>
  <si>
    <t>冷凍食品</t>
  </si>
  <si>
    <t>漁業所得</t>
  </si>
  <si>
    <t>水産物調理食品</t>
  </si>
  <si>
    <t>漁業生産物収入</t>
  </si>
  <si>
    <t>素干し品</t>
  </si>
  <si>
    <t>するめ</t>
  </si>
  <si>
    <t>雇用労賃</t>
  </si>
  <si>
    <t>塩干し品</t>
  </si>
  <si>
    <t>漁船費</t>
  </si>
  <si>
    <t>干しいわし</t>
  </si>
  <si>
    <t>諸施設費</t>
  </si>
  <si>
    <t>干しあじ</t>
  </si>
  <si>
    <t>漁具費</t>
  </si>
  <si>
    <t>干しさんま</t>
  </si>
  <si>
    <t>油費</t>
  </si>
  <si>
    <t>干しさば</t>
  </si>
  <si>
    <t>えさ代</t>
  </si>
  <si>
    <t>氷代</t>
  </si>
  <si>
    <t>干しかれい</t>
  </si>
  <si>
    <t>魚箱代</t>
  </si>
  <si>
    <t>干しほっけ</t>
  </si>
  <si>
    <t>種苗代</t>
  </si>
  <si>
    <t>諸材料費</t>
  </si>
  <si>
    <t>煮干し品</t>
  </si>
  <si>
    <t>煮干しいわし</t>
  </si>
  <si>
    <t>販売手数料</t>
  </si>
  <si>
    <t>塩蔵品</t>
  </si>
  <si>
    <t>事務・管理費</t>
  </si>
  <si>
    <t>塩蔵さば</t>
  </si>
  <si>
    <t>くん製品</t>
  </si>
  <si>
    <t>減価償却費</t>
  </si>
  <si>
    <t>節製品</t>
  </si>
  <si>
    <t>けずり節</t>
  </si>
  <si>
    <t>塩辛類</t>
  </si>
  <si>
    <t>水産物漬物</t>
  </si>
  <si>
    <t>乾燥・焙焼・揚げ加工品</t>
  </si>
  <si>
    <t>その他の調味加工品</t>
  </si>
  <si>
    <t>寒天</t>
  </si>
  <si>
    <t>焼・味付のり（千枚）</t>
  </si>
  <si>
    <t>可処分所得</t>
  </si>
  <si>
    <r>
      <t>（３）　延</t>
    </r>
    <r>
      <rPr>
        <sz val="12"/>
        <rFont val="ＭＳ 明朝"/>
        <family val="1"/>
      </rPr>
      <t xml:space="preserve"> </t>
    </r>
    <r>
      <rPr>
        <sz val="12"/>
        <rFont val="ＭＳ 明朝"/>
        <family val="1"/>
      </rPr>
      <t>べ</t>
    </r>
    <r>
      <rPr>
        <sz val="12"/>
        <rFont val="ＭＳ 明朝"/>
        <family val="1"/>
      </rPr>
      <t xml:space="preserve"> </t>
    </r>
    <r>
      <rPr>
        <sz val="12"/>
        <rFont val="ＭＳ 明朝"/>
        <family val="1"/>
      </rPr>
      <t>出</t>
    </r>
    <r>
      <rPr>
        <sz val="12"/>
        <rFont val="ＭＳ 明朝"/>
        <family val="1"/>
      </rPr>
      <t xml:space="preserve"> </t>
    </r>
    <r>
      <rPr>
        <sz val="12"/>
        <rFont val="ＭＳ 明朝"/>
        <family val="1"/>
      </rPr>
      <t>漁</t>
    </r>
    <r>
      <rPr>
        <sz val="12"/>
        <rFont val="ＭＳ 明朝"/>
        <family val="1"/>
      </rPr>
      <t xml:space="preserve"> </t>
    </r>
    <r>
      <rPr>
        <sz val="12"/>
        <rFont val="ＭＳ 明朝"/>
        <family val="1"/>
      </rPr>
      <t>日</t>
    </r>
    <r>
      <rPr>
        <sz val="12"/>
        <rFont val="ＭＳ 明朝"/>
        <family val="1"/>
      </rPr>
      <t xml:space="preserve"> </t>
    </r>
    <r>
      <rPr>
        <sz val="12"/>
        <rFont val="ＭＳ 明朝"/>
        <family val="1"/>
      </rPr>
      <t>数</t>
    </r>
    <r>
      <rPr>
        <sz val="12"/>
        <rFont val="ＭＳ 明朝"/>
        <family val="1"/>
      </rPr>
      <t xml:space="preserve"> </t>
    </r>
    <r>
      <rPr>
        <sz val="12"/>
        <rFont val="ＭＳ 明朝"/>
        <family val="1"/>
      </rPr>
      <t>別 漁</t>
    </r>
    <r>
      <rPr>
        <sz val="12"/>
        <rFont val="ＭＳ 明朝"/>
        <family val="1"/>
      </rPr>
      <t xml:space="preserve"> </t>
    </r>
    <r>
      <rPr>
        <sz val="12"/>
        <rFont val="ＭＳ 明朝"/>
        <family val="1"/>
      </rPr>
      <t>船</t>
    </r>
    <r>
      <rPr>
        <sz val="12"/>
        <rFont val="ＭＳ 明朝"/>
        <family val="1"/>
      </rPr>
      <t xml:space="preserve"> </t>
    </r>
    <r>
      <rPr>
        <sz val="12"/>
        <rFont val="ＭＳ 明朝"/>
        <family val="1"/>
      </rPr>
      <t>漁</t>
    </r>
    <r>
      <rPr>
        <sz val="12"/>
        <rFont val="ＭＳ 明朝"/>
        <family val="1"/>
      </rPr>
      <t xml:space="preserve"> </t>
    </r>
    <r>
      <rPr>
        <sz val="12"/>
        <rFont val="ＭＳ 明朝"/>
        <family val="1"/>
      </rPr>
      <t>業</t>
    </r>
    <r>
      <rPr>
        <sz val="12"/>
        <rFont val="ＭＳ 明朝"/>
        <family val="1"/>
      </rPr>
      <t xml:space="preserve"> </t>
    </r>
    <r>
      <rPr>
        <sz val="12"/>
        <rFont val="ＭＳ 明朝"/>
        <family val="1"/>
      </rPr>
      <t>経</t>
    </r>
    <r>
      <rPr>
        <sz val="12"/>
        <rFont val="ＭＳ 明朝"/>
        <family val="1"/>
      </rPr>
      <t xml:space="preserve"> </t>
    </r>
    <r>
      <rPr>
        <sz val="12"/>
        <rFont val="ＭＳ 明朝"/>
        <family val="1"/>
      </rPr>
      <t>営</t>
    </r>
    <r>
      <rPr>
        <sz val="12"/>
        <rFont val="ＭＳ 明朝"/>
        <family val="1"/>
      </rPr>
      <t xml:space="preserve"> </t>
    </r>
    <r>
      <rPr>
        <sz val="12"/>
        <rFont val="ＭＳ 明朝"/>
        <family val="1"/>
      </rPr>
      <t>体</t>
    </r>
    <r>
      <rPr>
        <sz val="12"/>
        <rFont val="ＭＳ 明朝"/>
        <family val="1"/>
      </rPr>
      <t xml:space="preserve"> </t>
    </r>
    <r>
      <rPr>
        <sz val="12"/>
        <rFont val="ＭＳ 明朝"/>
        <family val="1"/>
      </rPr>
      <t>数</t>
    </r>
  </si>
  <si>
    <r>
      <t>2</t>
    </r>
    <r>
      <rPr>
        <sz val="12"/>
        <rFont val="ＭＳ 明朝"/>
        <family val="1"/>
      </rPr>
      <t>9</t>
    </r>
    <r>
      <rPr>
        <sz val="12"/>
        <rFont val="ＭＳ 明朝"/>
        <family val="1"/>
      </rPr>
      <t>日以下</t>
    </r>
  </si>
  <si>
    <r>
      <t>底 び</t>
    </r>
    <r>
      <rPr>
        <sz val="12"/>
        <rFont val="ＭＳ 明朝"/>
        <family val="1"/>
      </rPr>
      <t xml:space="preserve"> </t>
    </r>
    <r>
      <rPr>
        <sz val="12"/>
        <rFont val="ＭＳ 明朝"/>
        <family val="1"/>
      </rPr>
      <t>き</t>
    </r>
    <r>
      <rPr>
        <sz val="12"/>
        <rFont val="ＭＳ 明朝"/>
        <family val="1"/>
      </rPr>
      <t xml:space="preserve"> </t>
    </r>
    <r>
      <rPr>
        <sz val="12"/>
        <rFont val="ＭＳ 明朝"/>
        <family val="1"/>
      </rPr>
      <t>網</t>
    </r>
  </si>
  <si>
    <r>
      <t>船　 び　</t>
    </r>
    <r>
      <rPr>
        <sz val="12"/>
        <rFont val="ＭＳ 明朝"/>
        <family val="1"/>
      </rPr>
      <t xml:space="preserve"> </t>
    </r>
    <r>
      <rPr>
        <sz val="12"/>
        <rFont val="ＭＳ 明朝"/>
        <family val="1"/>
      </rPr>
      <t>き</t>
    </r>
  </si>
  <si>
    <r>
      <t xml:space="preserve">ま </t>
    </r>
    <r>
      <rPr>
        <sz val="12"/>
        <rFont val="ＭＳ 明朝"/>
        <family val="1"/>
      </rPr>
      <t xml:space="preserve"> </t>
    </r>
    <r>
      <rPr>
        <sz val="12"/>
        <rFont val="ＭＳ 明朝"/>
        <family val="1"/>
      </rPr>
      <t>き</t>
    </r>
    <r>
      <rPr>
        <sz val="12"/>
        <rFont val="ＭＳ 明朝"/>
        <family val="1"/>
      </rPr>
      <t xml:space="preserve">  </t>
    </r>
    <r>
      <rPr>
        <sz val="12"/>
        <rFont val="ＭＳ 明朝"/>
        <family val="1"/>
      </rPr>
      <t>網</t>
    </r>
  </si>
  <si>
    <t>さ　け　　・　　ま　す</t>
  </si>
  <si>
    <r>
      <t xml:space="preserve">漁 </t>
    </r>
    <r>
      <rPr>
        <sz val="12"/>
        <rFont val="ＭＳ 明朝"/>
        <family val="1"/>
      </rPr>
      <t xml:space="preserve"> </t>
    </r>
    <r>
      <rPr>
        <sz val="12"/>
        <rFont val="ＭＳ 明朝"/>
        <family val="1"/>
      </rPr>
      <t>船　　　　非使用</t>
    </r>
  </si>
  <si>
    <r>
      <t xml:space="preserve">大 </t>
    </r>
    <r>
      <rPr>
        <sz val="12"/>
        <rFont val="ＭＳ 明朝"/>
        <family val="1"/>
      </rPr>
      <t xml:space="preserve"> </t>
    </r>
    <r>
      <rPr>
        <sz val="12"/>
        <rFont val="ＭＳ 明朝"/>
        <family val="1"/>
      </rPr>
      <t>型      定置網</t>
    </r>
  </si>
  <si>
    <r>
      <t xml:space="preserve">小 </t>
    </r>
    <r>
      <rPr>
        <sz val="12"/>
        <rFont val="ＭＳ 明朝"/>
        <family val="1"/>
      </rPr>
      <t xml:space="preserve"> </t>
    </r>
    <r>
      <rPr>
        <sz val="12"/>
        <rFont val="ＭＳ 明朝"/>
        <family val="1"/>
      </rPr>
      <t>型        定置網</t>
    </r>
  </si>
  <si>
    <r>
      <t>10</t>
    </r>
    <r>
      <rPr>
        <sz val="12"/>
        <rFont val="ＭＳ 明朝"/>
        <family val="1"/>
      </rPr>
      <t xml:space="preserve"> </t>
    </r>
    <r>
      <rPr>
        <sz val="12"/>
        <rFont val="ＭＳ 明朝"/>
        <family val="1"/>
      </rPr>
      <t>～</t>
    </r>
    <r>
      <rPr>
        <sz val="12"/>
        <rFont val="ＭＳ 明朝"/>
        <family val="1"/>
      </rPr>
      <t xml:space="preserve"> </t>
    </r>
    <r>
      <rPr>
        <sz val="12"/>
        <rFont val="ＭＳ 明朝"/>
        <family val="1"/>
      </rPr>
      <t>20</t>
    </r>
  </si>
  <si>
    <r>
      <t>20</t>
    </r>
    <r>
      <rPr>
        <sz val="12"/>
        <rFont val="ＭＳ 明朝"/>
        <family val="1"/>
      </rPr>
      <t xml:space="preserve"> </t>
    </r>
    <r>
      <rPr>
        <sz val="12"/>
        <rFont val="ＭＳ 明朝"/>
        <family val="1"/>
      </rPr>
      <t>～</t>
    </r>
    <r>
      <rPr>
        <sz val="12"/>
        <rFont val="ＭＳ 明朝"/>
        <family val="1"/>
      </rPr>
      <t xml:space="preserve"> </t>
    </r>
    <r>
      <rPr>
        <sz val="12"/>
        <rFont val="ＭＳ 明朝"/>
        <family val="1"/>
      </rPr>
      <t>30</t>
    </r>
  </si>
  <si>
    <r>
      <t>30</t>
    </r>
    <r>
      <rPr>
        <sz val="12"/>
        <rFont val="ＭＳ 明朝"/>
        <family val="1"/>
      </rPr>
      <t xml:space="preserve"> </t>
    </r>
    <r>
      <rPr>
        <sz val="12"/>
        <rFont val="ＭＳ 明朝"/>
        <family val="1"/>
      </rPr>
      <t>～</t>
    </r>
    <r>
      <rPr>
        <sz val="12"/>
        <rFont val="ＭＳ 明朝"/>
        <family val="1"/>
      </rPr>
      <t xml:space="preserve"> </t>
    </r>
    <r>
      <rPr>
        <sz val="12"/>
        <rFont val="ＭＳ 明朝"/>
        <family val="1"/>
      </rPr>
      <t>50</t>
    </r>
  </si>
  <si>
    <r>
      <t>50</t>
    </r>
    <r>
      <rPr>
        <sz val="12"/>
        <rFont val="ＭＳ 明朝"/>
        <family val="1"/>
      </rPr>
      <t xml:space="preserve"> </t>
    </r>
    <r>
      <rPr>
        <sz val="12"/>
        <rFont val="ＭＳ 明朝"/>
        <family val="1"/>
      </rPr>
      <t>～100</t>
    </r>
  </si>
  <si>
    <t>100～200</t>
  </si>
  <si>
    <t>200～500</t>
  </si>
  <si>
    <t>甲</t>
  </si>
  <si>
    <t>姫</t>
  </si>
  <si>
    <r>
      <t>注　　平成</t>
    </r>
    <r>
      <rPr>
        <sz val="12"/>
        <rFont val="ＭＳ 明朝"/>
        <family val="1"/>
      </rPr>
      <t>15</t>
    </r>
    <r>
      <rPr>
        <sz val="12"/>
        <rFont val="ＭＳ 明朝"/>
        <family val="1"/>
      </rPr>
      <t>年</t>
    </r>
    <r>
      <rPr>
        <sz val="12"/>
        <rFont val="ＭＳ 明朝"/>
        <family val="1"/>
      </rPr>
      <t>1月１日現在</t>
    </r>
  </si>
  <si>
    <r>
      <t>無 動　　　　力</t>
    </r>
    <r>
      <rPr>
        <sz val="12"/>
        <rFont val="ＭＳ 明朝"/>
        <family val="1"/>
      </rPr>
      <t xml:space="preserve"> </t>
    </r>
    <r>
      <rPr>
        <sz val="12"/>
        <rFont val="ＭＳ 明朝"/>
        <family val="1"/>
      </rPr>
      <t>船</t>
    </r>
  </si>
  <si>
    <r>
      <t>漁業</t>
    </r>
    <r>
      <rPr>
        <sz val="12"/>
        <rFont val="ＭＳ 明朝"/>
        <family val="1"/>
      </rPr>
      <t>生</t>
    </r>
    <r>
      <rPr>
        <sz val="12"/>
        <rFont val="ＭＳ 明朝"/>
        <family val="1"/>
      </rPr>
      <t>産　　　　　　　組　　</t>
    </r>
    <r>
      <rPr>
        <sz val="12"/>
        <rFont val="ＭＳ 明朝"/>
        <family val="1"/>
      </rPr>
      <t>合</t>
    </r>
  </si>
  <si>
    <t>500Ｔ</t>
  </si>
  <si>
    <t>未 満</t>
  </si>
  <si>
    <t>～10</t>
  </si>
  <si>
    <t>～20</t>
  </si>
  <si>
    <t>～30</t>
  </si>
  <si>
    <t>～50</t>
  </si>
  <si>
    <t>～100</t>
  </si>
  <si>
    <t>～200</t>
  </si>
  <si>
    <t>～500</t>
  </si>
  <si>
    <t>Ｔ</t>
  </si>
  <si>
    <t>100～200</t>
  </si>
  <si>
    <r>
      <t>注　　平成1</t>
    </r>
    <r>
      <rPr>
        <sz val="12"/>
        <rFont val="ＭＳ 明朝"/>
        <family val="1"/>
      </rPr>
      <t>5</t>
    </r>
    <r>
      <rPr>
        <sz val="12"/>
        <rFont val="ＭＳ 明朝"/>
        <family val="1"/>
      </rPr>
      <t>年</t>
    </r>
    <r>
      <rPr>
        <sz val="12"/>
        <rFont val="ＭＳ 明朝"/>
        <family val="1"/>
      </rPr>
      <t>1</t>
    </r>
    <r>
      <rPr>
        <sz val="12"/>
        <rFont val="ＭＳ 明朝"/>
        <family val="1"/>
      </rPr>
      <t>月１日現在</t>
    </r>
  </si>
  <si>
    <r>
      <t>（２）　漁　　業　　世　　帯　　員　　数（各年</t>
    </r>
    <r>
      <rPr>
        <sz val="12"/>
        <rFont val="ＭＳ 明朝"/>
        <family val="1"/>
      </rPr>
      <t>11月１日現在</t>
    </r>
    <r>
      <rPr>
        <sz val="12"/>
        <rFont val="ＭＳ 明朝"/>
        <family val="1"/>
      </rPr>
      <t>）</t>
    </r>
  </si>
  <si>
    <t>専業</t>
  </si>
  <si>
    <t>兼業</t>
  </si>
  <si>
    <t xml:space="preserve"> 〃従</t>
  </si>
  <si>
    <t>（２）　年 次 別・漁 業 種 類 別 漁 獲 量（属 地）</t>
  </si>
  <si>
    <t>（３）　年 次 別・主 要 魚 種 別 漁 獲 量（属 地）</t>
  </si>
  <si>
    <t>　　〃    （縦その他）</t>
  </si>
  <si>
    <t>するめいか</t>
  </si>
  <si>
    <t>こういか</t>
  </si>
  <si>
    <t>もずく</t>
  </si>
  <si>
    <t>まいわし</t>
  </si>
  <si>
    <t>うるめいわし</t>
  </si>
  <si>
    <t>かたくちいわし</t>
  </si>
  <si>
    <t>さんま</t>
  </si>
  <si>
    <t>ひらめ</t>
  </si>
  <si>
    <t>まだら</t>
  </si>
  <si>
    <t>すけとうだら</t>
  </si>
  <si>
    <t>ほっけ</t>
  </si>
  <si>
    <t>はたはた</t>
  </si>
  <si>
    <t>たちうお</t>
  </si>
  <si>
    <t>まだい</t>
  </si>
  <si>
    <t>ちだい・きだい</t>
  </si>
  <si>
    <t>くろだい・へだい</t>
  </si>
  <si>
    <t>さより</t>
  </si>
  <si>
    <t>くるまえび</t>
  </si>
  <si>
    <t>ほっこくあかえび</t>
  </si>
  <si>
    <t>ずわい（おす）</t>
  </si>
  <si>
    <t>ずわい（めす）</t>
  </si>
  <si>
    <t>べにずわいがに</t>
  </si>
  <si>
    <t>さざえ</t>
  </si>
  <si>
    <r>
      <t>施 設</t>
    </r>
    <r>
      <rPr>
        <sz val="12"/>
        <rFont val="ＭＳ 明朝"/>
        <family val="1"/>
      </rPr>
      <t xml:space="preserve"> </t>
    </r>
    <r>
      <rPr>
        <sz val="12"/>
        <rFont val="ＭＳ 明朝"/>
        <family val="1"/>
      </rPr>
      <t>数</t>
    </r>
    <r>
      <rPr>
        <sz val="12"/>
        <rFont val="ＭＳ 明朝"/>
        <family val="1"/>
      </rPr>
      <t xml:space="preserve"> </t>
    </r>
    <r>
      <rPr>
        <sz val="12"/>
        <rFont val="ＭＳ 明朝"/>
        <family val="1"/>
      </rPr>
      <t>及</t>
    </r>
    <r>
      <rPr>
        <sz val="12"/>
        <rFont val="ＭＳ 明朝"/>
        <family val="1"/>
      </rPr>
      <t xml:space="preserve"> </t>
    </r>
    <r>
      <rPr>
        <sz val="12"/>
        <rFont val="ＭＳ 明朝"/>
        <family val="1"/>
      </rPr>
      <t>び</t>
    </r>
    <r>
      <rPr>
        <sz val="12"/>
        <rFont val="ＭＳ 明朝"/>
        <family val="1"/>
      </rPr>
      <t xml:space="preserve"> </t>
    </r>
    <r>
      <rPr>
        <sz val="12"/>
        <rFont val="ＭＳ 明朝"/>
        <family val="1"/>
      </rPr>
      <t>施</t>
    </r>
    <r>
      <rPr>
        <sz val="12"/>
        <rFont val="ＭＳ 明朝"/>
        <family val="1"/>
      </rPr>
      <t xml:space="preserve"> </t>
    </r>
    <r>
      <rPr>
        <sz val="12"/>
        <rFont val="ＭＳ 明朝"/>
        <family val="1"/>
      </rPr>
      <t>設</t>
    </r>
    <r>
      <rPr>
        <sz val="12"/>
        <rFont val="ＭＳ 明朝"/>
        <family val="1"/>
      </rPr>
      <t xml:space="preserve"> </t>
    </r>
    <r>
      <rPr>
        <sz val="12"/>
        <rFont val="ＭＳ 明朝"/>
        <family val="1"/>
      </rPr>
      <t>面</t>
    </r>
    <r>
      <rPr>
        <sz val="12"/>
        <rFont val="ＭＳ 明朝"/>
        <family val="1"/>
      </rPr>
      <t xml:space="preserve"> </t>
    </r>
    <r>
      <rPr>
        <sz val="12"/>
        <rFont val="ＭＳ 明朝"/>
        <family val="1"/>
      </rPr>
      <t>積</t>
    </r>
  </si>
  <si>
    <r>
      <t>総　収　獲　量　</t>
    </r>
    <r>
      <rPr>
        <sz val="12"/>
        <rFont val="ＭＳ 明朝"/>
        <family val="1"/>
      </rPr>
      <t xml:space="preserve">  </t>
    </r>
    <r>
      <rPr>
        <sz val="12"/>
        <rFont val="ＭＳ 明朝"/>
        <family val="1"/>
      </rPr>
      <t>　　　（１月～1</t>
    </r>
    <r>
      <rPr>
        <sz val="12"/>
        <rFont val="ＭＳ 明朝"/>
        <family val="1"/>
      </rPr>
      <t>2月）</t>
    </r>
  </si>
  <si>
    <r>
      <t>そ　</t>
    </r>
    <r>
      <rPr>
        <sz val="12"/>
        <rFont val="ＭＳ 明朝"/>
        <family val="1"/>
      </rPr>
      <t xml:space="preserve"> </t>
    </r>
    <r>
      <rPr>
        <sz val="12"/>
        <rFont val="ＭＳ 明朝"/>
        <family val="1"/>
      </rPr>
      <t xml:space="preserve"> 　の　</t>
    </r>
    <r>
      <rPr>
        <sz val="12"/>
        <rFont val="ＭＳ 明朝"/>
        <family val="1"/>
      </rPr>
      <t xml:space="preserve">  </t>
    </r>
    <r>
      <rPr>
        <sz val="12"/>
        <rFont val="ＭＳ 明朝"/>
        <family val="1"/>
      </rPr>
      <t>　他　</t>
    </r>
    <r>
      <rPr>
        <sz val="12"/>
        <rFont val="ＭＳ 明朝"/>
        <family val="1"/>
      </rPr>
      <t xml:space="preserve">  </t>
    </r>
    <r>
      <rPr>
        <sz val="12"/>
        <rFont val="ＭＳ 明朝"/>
        <family val="1"/>
      </rPr>
      <t>　の　</t>
    </r>
    <r>
      <rPr>
        <sz val="12"/>
        <rFont val="ＭＳ 明朝"/>
        <family val="1"/>
      </rPr>
      <t xml:space="preserve">  </t>
    </r>
    <r>
      <rPr>
        <sz val="12"/>
        <rFont val="ＭＳ 明朝"/>
        <family val="1"/>
      </rPr>
      <t>　養　</t>
    </r>
    <r>
      <rPr>
        <sz val="12"/>
        <rFont val="ＭＳ 明朝"/>
        <family val="1"/>
      </rPr>
      <t xml:space="preserve">  </t>
    </r>
    <r>
      <rPr>
        <sz val="12"/>
        <rFont val="ＭＳ 明朝"/>
        <family val="1"/>
      </rPr>
      <t>　殖</t>
    </r>
    <r>
      <rPr>
        <sz val="12"/>
        <rFont val="ＭＳ 明朝"/>
        <family val="1"/>
      </rPr>
      <t xml:space="preserve"> </t>
    </r>
    <r>
      <rPr>
        <sz val="12"/>
        <rFont val="ＭＳ 明朝"/>
        <family val="1"/>
      </rPr>
      <t>　</t>
    </r>
    <r>
      <rPr>
        <sz val="12"/>
        <rFont val="ＭＳ 明朝"/>
        <family val="1"/>
      </rPr>
      <t xml:space="preserve"> </t>
    </r>
    <r>
      <rPr>
        <sz val="12"/>
        <rFont val="ＭＳ 明朝"/>
        <family val="1"/>
      </rPr>
      <t>　業</t>
    </r>
  </si>
  <si>
    <r>
      <t>海 藻</t>
    </r>
    <r>
      <rPr>
        <sz val="12"/>
        <rFont val="ＭＳ 明朝"/>
        <family val="1"/>
      </rPr>
      <t xml:space="preserve"> </t>
    </r>
    <r>
      <rPr>
        <sz val="12"/>
        <rFont val="ＭＳ 明朝"/>
        <family val="1"/>
      </rPr>
      <t>類</t>
    </r>
    <r>
      <rPr>
        <sz val="12"/>
        <rFont val="ＭＳ 明朝"/>
        <family val="1"/>
      </rPr>
      <t xml:space="preserve"> </t>
    </r>
    <r>
      <rPr>
        <sz val="12"/>
        <rFont val="ＭＳ 明朝"/>
        <family val="1"/>
      </rPr>
      <t>養</t>
    </r>
    <r>
      <rPr>
        <sz val="12"/>
        <rFont val="ＭＳ 明朝"/>
        <family val="1"/>
      </rPr>
      <t xml:space="preserve"> </t>
    </r>
    <r>
      <rPr>
        <sz val="12"/>
        <rFont val="ＭＳ 明朝"/>
        <family val="1"/>
      </rPr>
      <t>殖</t>
    </r>
  </si>
  <si>
    <r>
      <t>そ の</t>
    </r>
    <r>
      <rPr>
        <sz val="12"/>
        <rFont val="ＭＳ 明朝"/>
        <family val="1"/>
      </rPr>
      <t xml:space="preserve"> </t>
    </r>
    <r>
      <rPr>
        <sz val="12"/>
        <rFont val="ＭＳ 明朝"/>
        <family val="1"/>
      </rPr>
      <t>他</t>
    </r>
    <r>
      <rPr>
        <sz val="12"/>
        <rFont val="ＭＳ 明朝"/>
        <family val="1"/>
      </rPr>
      <t xml:space="preserve"> </t>
    </r>
    <r>
      <rPr>
        <sz val="12"/>
        <rFont val="ＭＳ 明朝"/>
        <family val="1"/>
      </rPr>
      <t>の</t>
    </r>
    <r>
      <rPr>
        <sz val="12"/>
        <rFont val="ＭＳ 明朝"/>
        <family val="1"/>
      </rPr>
      <t xml:space="preserve"> </t>
    </r>
    <r>
      <rPr>
        <sz val="12"/>
        <rFont val="ＭＳ 明朝"/>
        <family val="1"/>
      </rPr>
      <t>養</t>
    </r>
    <r>
      <rPr>
        <sz val="12"/>
        <rFont val="ＭＳ 明朝"/>
        <family val="1"/>
      </rPr>
      <t xml:space="preserve"> </t>
    </r>
    <r>
      <rPr>
        <sz val="12"/>
        <rFont val="ＭＳ 明朝"/>
        <family val="1"/>
      </rPr>
      <t>殖</t>
    </r>
  </si>
  <si>
    <r>
      <t>収 獲</t>
    </r>
    <r>
      <rPr>
        <sz val="12"/>
        <rFont val="ＭＳ 明朝"/>
        <family val="1"/>
      </rPr>
      <t xml:space="preserve"> </t>
    </r>
    <r>
      <rPr>
        <sz val="12"/>
        <rFont val="ＭＳ 明朝"/>
        <family val="1"/>
      </rPr>
      <t>量</t>
    </r>
  </si>
  <si>
    <r>
      <t>収 獲</t>
    </r>
    <r>
      <rPr>
        <sz val="12"/>
        <rFont val="ＭＳ 明朝"/>
        <family val="1"/>
      </rPr>
      <t xml:space="preserve"> </t>
    </r>
    <r>
      <rPr>
        <sz val="12"/>
        <rFont val="ＭＳ 明朝"/>
        <family val="1"/>
      </rPr>
      <t>量</t>
    </r>
  </si>
  <si>
    <t>資料　北陸農政局統計部「海面漁業生産統計調査」</t>
  </si>
  <si>
    <t>総　収　獲　量
（7月～翌年6月）</t>
  </si>
  <si>
    <t>（５）　漁　業　地　区　別　漁　業　経　営　体　数（平成14年）</t>
  </si>
  <si>
    <t>小 型 定 置 網</t>
  </si>
  <si>
    <t>地  び  き  網</t>
  </si>
  <si>
    <t>海  面  養  殖</t>
  </si>
  <si>
    <t>沿岸漁業層計</t>
  </si>
  <si>
    <r>
      <t>注１　平成</t>
    </r>
    <r>
      <rPr>
        <sz val="12"/>
        <rFont val="ＭＳ 明朝"/>
        <family val="1"/>
      </rPr>
      <t>15</t>
    </r>
    <r>
      <rPr>
        <sz val="12"/>
        <rFont val="ＭＳ 明朝"/>
        <family val="1"/>
      </rPr>
      <t>年</t>
    </r>
    <r>
      <rPr>
        <sz val="12"/>
        <rFont val="ＭＳ 明朝"/>
        <family val="1"/>
      </rPr>
      <t>1</t>
    </r>
    <r>
      <rPr>
        <sz val="12"/>
        <rFont val="ＭＳ 明朝"/>
        <family val="1"/>
      </rPr>
      <t>月</t>
    </r>
    <r>
      <rPr>
        <sz val="12"/>
        <rFont val="ＭＳ 明朝"/>
        <family val="1"/>
      </rPr>
      <t>1</t>
    </r>
    <r>
      <rPr>
        <sz val="12"/>
        <rFont val="ＭＳ 明朝"/>
        <family val="1"/>
      </rPr>
      <t>日現在</t>
    </r>
  </si>
  <si>
    <t>５０　　漁　業　経　営　家族型経営　（漁船漁業）（平成14年）</t>
  </si>
  <si>
    <t>（５）　漁　業　地　区　別　漁　業　経　営　体　数 （平成14年）</t>
  </si>
  <si>
    <t xml:space="preserve">   11</t>
  </si>
  <si>
    <t xml:space="preserve">  14</t>
  </si>
  <si>
    <t>平 成 10 年</t>
  </si>
  <si>
    <t xml:space="preserve">   12</t>
  </si>
  <si>
    <t xml:space="preserve">   13</t>
  </si>
  <si>
    <t xml:space="preserve">   14</t>
  </si>
  <si>
    <t>1 Ｔ</t>
  </si>
  <si>
    <t>注１　各年の数値はその翌年の1月1日現在。ただし、平成10年は11月1日現在「第10次漁業センサス」数値。</t>
  </si>
  <si>
    <r>
      <t>　２　</t>
    </r>
    <r>
      <rPr>
        <sz val="12"/>
        <rFont val="ＭＳ 明朝"/>
        <family val="1"/>
      </rPr>
      <t>平成1</t>
    </r>
    <r>
      <rPr>
        <sz val="12"/>
        <rFont val="ＭＳ 明朝"/>
        <family val="1"/>
      </rPr>
      <t>1</t>
    </r>
    <r>
      <rPr>
        <sz val="12"/>
        <rFont val="ＭＳ 明朝"/>
        <family val="1"/>
      </rPr>
      <t>年～</t>
    </r>
    <r>
      <rPr>
        <sz val="12"/>
        <rFont val="ＭＳ 明朝"/>
        <family val="1"/>
      </rPr>
      <t>13</t>
    </r>
    <r>
      <rPr>
        <sz val="12"/>
        <rFont val="ＭＳ 明朝"/>
        <family val="1"/>
      </rPr>
      <t>年の動力船の総トン数は、専用船（定置網、地びき網及び海面養殖業専用船）を除いたものである。</t>
    </r>
  </si>
  <si>
    <r>
      <t>（２）　漁　業　地　区　別　漁　船　隻　数 ・ ト　ン　数（平成</t>
    </r>
    <r>
      <rPr>
        <sz val="12"/>
        <rFont val="ＭＳ 明朝"/>
        <family val="1"/>
      </rPr>
      <t>14</t>
    </r>
    <r>
      <rPr>
        <sz val="12"/>
        <rFont val="ＭＳ 明朝"/>
        <family val="1"/>
      </rPr>
      <t>年）</t>
    </r>
  </si>
  <si>
    <t>平成10年</t>
  </si>
  <si>
    <t>11 年</t>
  </si>
  <si>
    <t>12 年</t>
  </si>
  <si>
    <t>13 年</t>
  </si>
  <si>
    <t>　　　 と内訳は一致しない場合がある。</t>
  </si>
  <si>
    <t>小　計</t>
  </si>
  <si>
    <r>
      <t>（３）漁業就業者数（自営・雇われ別及び漁業に従事の主従別漁業就業者数）（各年</t>
    </r>
    <r>
      <rPr>
        <sz val="12"/>
        <rFont val="ＭＳ 明朝"/>
        <family val="1"/>
      </rPr>
      <t>11月１日現在</t>
    </r>
    <r>
      <rPr>
        <sz val="12"/>
        <rFont val="ＭＳ 明朝"/>
        <family val="1"/>
      </rPr>
      <t>）</t>
    </r>
  </si>
  <si>
    <t xml:space="preserve">             11</t>
  </si>
  <si>
    <t xml:space="preserve">               11</t>
  </si>
  <si>
    <t xml:space="preserve">               12</t>
  </si>
  <si>
    <t xml:space="preserve">               13</t>
  </si>
  <si>
    <t xml:space="preserve">             14</t>
  </si>
  <si>
    <t>　　   〃　　（縦その他）</t>
  </si>
  <si>
    <t xml:space="preserve">             12</t>
  </si>
  <si>
    <t xml:space="preserve">             13</t>
  </si>
  <si>
    <t xml:space="preserve">           14</t>
  </si>
  <si>
    <t>　　  〃　　（縦その他）</t>
  </si>
  <si>
    <t>平 成 10 年</t>
  </si>
  <si>
    <t>11   年</t>
  </si>
  <si>
    <t>12   年</t>
  </si>
  <si>
    <t>13   年</t>
  </si>
  <si>
    <t>14   年</t>
  </si>
  <si>
    <r>
      <t xml:space="preserve">14 </t>
    </r>
    <r>
      <rPr>
        <sz val="12"/>
        <rFont val="ＭＳ 明朝"/>
        <family val="1"/>
      </rPr>
      <t xml:space="preserve">  </t>
    </r>
    <r>
      <rPr>
        <sz val="12"/>
        <rFont val="ＭＳ 明朝"/>
        <family val="1"/>
      </rPr>
      <t>年</t>
    </r>
  </si>
  <si>
    <r>
      <t>平 成</t>
    </r>
    <r>
      <rPr>
        <sz val="12"/>
        <rFont val="ＭＳ 明朝"/>
        <family val="1"/>
      </rPr>
      <t xml:space="preserve"> 10 </t>
    </r>
    <r>
      <rPr>
        <sz val="12"/>
        <rFont val="ＭＳ 明朝"/>
        <family val="1"/>
      </rPr>
      <t>年</t>
    </r>
  </si>
  <si>
    <r>
      <t>11</t>
    </r>
    <r>
      <rPr>
        <sz val="12"/>
        <rFont val="ＭＳ 明朝"/>
        <family val="1"/>
      </rPr>
      <t xml:space="preserve"> </t>
    </r>
    <r>
      <rPr>
        <sz val="12"/>
        <rFont val="ＭＳ 明朝"/>
        <family val="1"/>
      </rPr>
      <t xml:space="preserve">  </t>
    </r>
    <r>
      <rPr>
        <sz val="12"/>
        <rFont val="ＭＳ 明朝"/>
        <family val="1"/>
      </rPr>
      <t>年</t>
    </r>
  </si>
  <si>
    <r>
      <t>12</t>
    </r>
    <r>
      <rPr>
        <sz val="12"/>
        <rFont val="ＭＳ 明朝"/>
        <family val="1"/>
      </rPr>
      <t xml:space="preserve"> </t>
    </r>
    <r>
      <rPr>
        <sz val="12"/>
        <rFont val="ＭＳ 明朝"/>
        <family val="1"/>
      </rPr>
      <t xml:space="preserve">  </t>
    </r>
    <r>
      <rPr>
        <sz val="12"/>
        <rFont val="ＭＳ 明朝"/>
        <family val="1"/>
      </rPr>
      <t>年</t>
    </r>
  </si>
  <si>
    <r>
      <t>13</t>
    </r>
    <r>
      <rPr>
        <sz val="12"/>
        <rFont val="ＭＳ 明朝"/>
        <family val="1"/>
      </rPr>
      <t xml:space="preserve"> </t>
    </r>
    <r>
      <rPr>
        <sz val="12"/>
        <rFont val="ＭＳ 明朝"/>
        <family val="1"/>
      </rPr>
      <t xml:space="preserve">  </t>
    </r>
    <r>
      <rPr>
        <sz val="12"/>
        <rFont val="ＭＳ 明朝"/>
        <family val="1"/>
      </rPr>
      <t>年</t>
    </r>
  </si>
  <si>
    <r>
      <t>14</t>
    </r>
    <r>
      <rPr>
        <sz val="12"/>
        <rFont val="ＭＳ 明朝"/>
        <family val="1"/>
      </rPr>
      <t xml:space="preserve"> </t>
    </r>
    <r>
      <rPr>
        <sz val="12"/>
        <rFont val="ＭＳ 明朝"/>
        <family val="1"/>
      </rPr>
      <t xml:space="preserve">  </t>
    </r>
    <r>
      <rPr>
        <sz val="12"/>
        <rFont val="ＭＳ 明朝"/>
        <family val="1"/>
      </rPr>
      <t>年</t>
    </r>
  </si>
  <si>
    <t>平成10年</t>
  </si>
  <si>
    <t xml:space="preserve">       11</t>
  </si>
  <si>
    <t xml:space="preserve">       12</t>
  </si>
  <si>
    <t xml:space="preserve">       13</t>
  </si>
  <si>
    <t>平 成 10 年</t>
  </si>
  <si>
    <t xml:space="preserve">   11</t>
  </si>
  <si>
    <t xml:space="preserve">   12</t>
  </si>
  <si>
    <t xml:space="preserve">   13</t>
  </si>
  <si>
    <t xml:space="preserve">   14</t>
  </si>
  <si>
    <t xml:space="preserve">  3  ～  5</t>
  </si>
  <si>
    <t xml:space="preserve">  1  ～  3</t>
  </si>
  <si>
    <t xml:space="preserve"> 5～ 10</t>
  </si>
  <si>
    <t xml:space="preserve"> 10～ 20</t>
  </si>
  <si>
    <t xml:space="preserve"> 20～ 30</t>
  </si>
  <si>
    <t xml:space="preserve"> 30～ 50</t>
  </si>
  <si>
    <t xml:space="preserve"> 50～ 100</t>
  </si>
  <si>
    <t xml:space="preserve"> 100～ 200</t>
  </si>
  <si>
    <t xml:space="preserve"> 200～ 500</t>
  </si>
  <si>
    <t>500～1000</t>
  </si>
  <si>
    <t>150 ～ 249</t>
  </si>
  <si>
    <t>90～149</t>
  </si>
  <si>
    <r>
      <t>30</t>
    </r>
    <r>
      <rPr>
        <sz val="12"/>
        <rFont val="ＭＳ 明朝"/>
        <family val="1"/>
      </rPr>
      <t>～</t>
    </r>
    <r>
      <rPr>
        <sz val="12"/>
        <rFont val="ＭＳ 明朝"/>
        <family val="1"/>
      </rPr>
      <t>89</t>
    </r>
  </si>
  <si>
    <t xml:space="preserve">      11</t>
  </si>
  <si>
    <t xml:space="preserve">      12</t>
  </si>
  <si>
    <t xml:space="preserve">      13</t>
  </si>
  <si>
    <t xml:space="preserve">     14</t>
  </si>
  <si>
    <t xml:space="preserve"> 5 ～ 10</t>
  </si>
  <si>
    <t xml:space="preserve">  3  ～  5</t>
  </si>
  <si>
    <t xml:space="preserve">  1  ～  3</t>
  </si>
  <si>
    <t xml:space="preserve"> 10 ～ 20</t>
  </si>
  <si>
    <t xml:space="preserve"> 20 ～ 30</t>
  </si>
  <si>
    <t xml:space="preserve"> 30 ～ 50</t>
  </si>
  <si>
    <t xml:space="preserve"> 50 ～100 </t>
  </si>
  <si>
    <t xml:space="preserve"> 100 ～200 </t>
  </si>
  <si>
    <t xml:space="preserve"> 200 ～500 </t>
  </si>
  <si>
    <t xml:space="preserve"> 500～1000 </t>
  </si>
  <si>
    <t>1 ～ 3</t>
  </si>
  <si>
    <t>3 ～ 5</t>
  </si>
  <si>
    <t>5 ～ 10</t>
  </si>
  <si>
    <t>～5</t>
  </si>
  <si>
    <t>～3</t>
  </si>
  <si>
    <t xml:space="preserve"> 1 ～ 3</t>
  </si>
  <si>
    <t xml:space="preserve"> 3 ～ 5 </t>
  </si>
  <si>
    <t xml:space="preserve"> 50 ～ 100</t>
  </si>
  <si>
    <r>
      <t>1　～　</t>
    </r>
    <r>
      <rPr>
        <sz val="12"/>
        <rFont val="ＭＳ 明朝"/>
        <family val="1"/>
      </rPr>
      <t>3</t>
    </r>
  </si>
  <si>
    <r>
      <t>3　～　</t>
    </r>
    <r>
      <rPr>
        <sz val="12"/>
        <rFont val="ＭＳ 明朝"/>
        <family val="1"/>
      </rPr>
      <t>5</t>
    </r>
  </si>
  <si>
    <t>5　～　10</t>
  </si>
  <si>
    <t>14 年</t>
  </si>
  <si>
    <t>注1　  平成10年は「第10次漁業センサス」数値。</t>
  </si>
  <si>
    <t>　2　  センサス年以外は各項目ごとに推計し、10の単位で四捨五入しているため、計</t>
  </si>
  <si>
    <t>　2　  センサス年以外は各項目ごとに推計し、10の単位で四捨五入しているため、計と内訳は一致しない場合がある。</t>
  </si>
  <si>
    <t>資料  北陸農政局統計部「漁業就業動向調査」</t>
  </si>
  <si>
    <t>5 Ｔ 未 満</t>
  </si>
  <si>
    <t>5　～　10Ｔ</t>
  </si>
  <si>
    <t>注1　 調査範囲は平成12年まではすべての河川及び湖沼であったが、平成13年以降は年間漁獲量100ｔ以上の河川及び　　　　　　　　　　　　　　　　　　　　　　　　　　　　　　　　　　　　　　　</t>
  </si>
  <si>
    <t xml:space="preserve">      湖沼並びに主要河川・湖沼である。</t>
  </si>
  <si>
    <t>　2　 魚種ごとに四捨五入しているため、計と内訳は一致しない場合がある。</t>
  </si>
  <si>
    <t xml:space="preserve">  3　 1)　は、さく河性さけ類である。</t>
  </si>
  <si>
    <t>注1　 調査範囲は、平成12年までは全ての水産動植物の内水面養殖業であったが平成13年以降は、全国のます類、あゆ、　</t>
  </si>
  <si>
    <t>　2　 魚種ごとに四捨五入しているため、計と内訳は一致しない場合がある。</t>
  </si>
  <si>
    <t>Ｔ</t>
  </si>
  <si>
    <t>3Ｔ未満</t>
  </si>
  <si>
    <t>3 ～ 5Ｔ</t>
  </si>
  <si>
    <t>5 ～ 10Ｔ</t>
  </si>
  <si>
    <r>
      <t>　２　</t>
    </r>
    <r>
      <rPr>
        <sz val="12"/>
        <rFont val="ＭＳ 明朝"/>
        <family val="1"/>
      </rPr>
      <t>平成11年～13年の動力船の総トン数は、</t>
    </r>
    <r>
      <rPr>
        <sz val="12"/>
        <rFont val="ＭＳ 明朝"/>
        <family val="1"/>
      </rPr>
      <t>専用船（定置網、地びき網及び海面養殖業専用船）を除いたものである。</t>
    </r>
  </si>
  <si>
    <t xml:space="preserve">       14</t>
  </si>
  <si>
    <t>資料　北陸農政局統計部「内水面漁業生産統計調査」</t>
  </si>
  <si>
    <t>―</t>
  </si>
  <si>
    <t>―</t>
  </si>
  <si>
    <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</si>
</sst>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Red]\-#,##0.0"/>
    <numFmt numFmtId="178" formatCode="#,##0.0_);[Red]\(#,##0.0\)"/>
    <numFmt numFmtId="179" formatCode="#,##0_ "/>
    <numFmt numFmtId="180" formatCode="0_ "/>
    <numFmt numFmtId="181" formatCode="0_);[Red]\(0\)"/>
    <numFmt numFmtId="182" formatCode="0.00_ ;[Red]\-0.00\ "/>
    <numFmt numFmtId="183" formatCode="#,##0.00_ ;[Red]\-#,##0.00\ "/>
    <numFmt numFmtId="184" formatCode="#,##0_);[Red]\(#,##0\)"/>
    <numFmt numFmtId="185" formatCode="#,##0.00;[Red]#,##0.00"/>
    <numFmt numFmtId="186" formatCode="#,##0.00_ "/>
    <numFmt numFmtId="187" formatCode="0.0_);[Red]\(0.0\)"/>
    <numFmt numFmtId="188" formatCode="0.00_);[Red]\(0.00\)"/>
    <numFmt numFmtId="189" formatCode="#,##0.0_ ;[Red]\-#,##0.0\ "/>
  </numFmts>
  <fonts count="51">
    <font>
      <sz val="12"/>
      <name val="ＭＳ 明朝"/>
      <family val="1"/>
    </font>
    <font>
      <b/>
      <sz val="12"/>
      <name val="ＭＳ 明朝"/>
      <family val="1"/>
    </font>
    <font>
      <i/>
      <sz val="12"/>
      <name val="ＭＳ 明朝"/>
      <family val="1"/>
    </font>
    <font>
      <b/>
      <i/>
      <sz val="12"/>
      <name val="ＭＳ 明朝"/>
      <family val="1"/>
    </font>
    <font>
      <sz val="6"/>
      <name val="ＭＳ Ｐ明朝"/>
      <family val="1"/>
    </font>
    <font>
      <sz val="11"/>
      <name val="ＭＳ 明朝"/>
      <family val="1"/>
    </font>
    <font>
      <sz val="14"/>
      <name val="ＭＳ ゴシック"/>
      <family val="3"/>
    </font>
    <font>
      <sz val="12"/>
      <name val="ＭＳ ゴシック"/>
      <family val="3"/>
    </font>
    <font>
      <sz val="10"/>
      <name val="ＭＳ 明朝"/>
      <family val="1"/>
    </font>
    <font>
      <sz val="6"/>
      <name val="ＭＳ 明朝"/>
      <family val="1"/>
    </font>
    <font>
      <b/>
      <sz val="14"/>
      <name val="ＭＳ 明朝"/>
      <family val="1"/>
    </font>
    <font>
      <b/>
      <sz val="12"/>
      <name val="ＭＳ ゴシック"/>
      <family val="3"/>
    </font>
    <font>
      <sz val="6"/>
      <name val="ＭＳ Ｐゴシック"/>
      <family val="3"/>
    </font>
    <font>
      <u val="single"/>
      <sz val="9"/>
      <color indexed="12"/>
      <name val="ＭＳ 明朝"/>
      <family val="1"/>
    </font>
    <font>
      <u val="single"/>
      <sz val="9"/>
      <color indexed="36"/>
      <name val="ＭＳ 明朝"/>
      <family val="1"/>
    </font>
    <font>
      <b/>
      <sz val="16"/>
      <name val="ＭＳ ゴシック"/>
      <family val="3"/>
    </font>
    <font>
      <b/>
      <sz val="14"/>
      <name val="ＭＳ ゴシック"/>
      <family val="3"/>
    </font>
    <font>
      <sz val="9"/>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color indexed="63"/>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style="thin">
        <color indexed="8"/>
      </right>
      <top style="medium">
        <color indexed="8"/>
      </top>
      <bottom>
        <color indexed="63"/>
      </bottom>
    </border>
    <border>
      <left>
        <color indexed="63"/>
      </left>
      <right>
        <color indexed="63"/>
      </right>
      <top style="thin">
        <color indexed="8"/>
      </top>
      <bottom>
        <color indexed="63"/>
      </bottom>
    </border>
    <border>
      <left>
        <color indexed="63"/>
      </left>
      <right style="thin">
        <color indexed="8"/>
      </right>
      <top style="medium">
        <color indexed="8"/>
      </top>
      <bottom style="thin">
        <color indexed="8"/>
      </bottom>
    </border>
    <border>
      <left style="thin">
        <color indexed="8"/>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style="thin">
        <color indexed="8"/>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double">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double">
        <color indexed="8"/>
      </left>
      <right style="thin">
        <color indexed="8"/>
      </right>
      <top>
        <color indexed="63"/>
      </top>
      <bottom>
        <color indexed="63"/>
      </bottom>
    </border>
    <border>
      <left style="double">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border>
    <border>
      <left>
        <color indexed="63"/>
      </left>
      <right>
        <color indexed="63"/>
      </right>
      <top>
        <color indexed="63"/>
      </top>
      <bottom style="medium">
        <color indexed="8"/>
      </bottom>
    </border>
    <border>
      <left>
        <color indexed="63"/>
      </left>
      <right>
        <color indexed="63"/>
      </right>
      <top style="medium">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10"/>
      </top>
      <bottom style="thin">
        <color indexed="8"/>
      </bottom>
    </border>
    <border>
      <left style="thin">
        <color indexed="8"/>
      </left>
      <right>
        <color indexed="63"/>
      </right>
      <top>
        <color indexed="63"/>
      </top>
      <bottom style="thin"/>
    </border>
    <border>
      <left>
        <color indexed="63"/>
      </left>
      <right style="thin">
        <color indexed="16"/>
      </right>
      <top>
        <color indexed="63"/>
      </top>
      <bottom style="thin">
        <color indexed="8"/>
      </bottom>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style="medium"/>
      <bottom style="thin"/>
    </border>
    <border>
      <left style="thin"/>
      <right>
        <color indexed="63"/>
      </right>
      <top>
        <color indexed="63"/>
      </top>
      <bottom style="thin"/>
    </border>
    <border>
      <left style="thin">
        <color indexed="8"/>
      </left>
      <right>
        <color indexed="63"/>
      </right>
      <top style="medium">
        <color indexed="8"/>
      </top>
      <bottom style="thin">
        <color indexed="8"/>
      </bottom>
    </border>
    <border>
      <left>
        <color indexed="63"/>
      </left>
      <right style="double">
        <color indexed="8"/>
      </right>
      <top style="medium">
        <color indexed="8"/>
      </top>
      <bottom style="thin">
        <color indexed="8"/>
      </bottom>
    </border>
    <border>
      <left style="thin">
        <color indexed="8"/>
      </left>
      <right style="double">
        <color indexed="8"/>
      </right>
      <top style="thin">
        <color indexed="8"/>
      </top>
      <bottom>
        <color indexed="63"/>
      </bottom>
    </border>
    <border>
      <left style="thin">
        <color indexed="8"/>
      </left>
      <right style="double">
        <color indexed="8"/>
      </right>
      <top>
        <color indexed="63"/>
      </top>
      <bottom style="thin">
        <color indexed="8"/>
      </bottom>
    </border>
    <border>
      <left style="thin">
        <color indexed="8"/>
      </left>
      <right style="thin">
        <color indexed="8"/>
      </right>
      <top style="medium">
        <color indexed="8"/>
      </top>
      <bottom>
        <color indexed="63"/>
      </bottom>
    </border>
    <border>
      <left style="double">
        <color indexed="8"/>
      </left>
      <right>
        <color indexed="63"/>
      </right>
      <top style="medium">
        <color indexed="8"/>
      </top>
      <bottom>
        <color indexed="63"/>
      </bottom>
    </border>
    <border>
      <left style="double">
        <color indexed="8"/>
      </left>
      <right>
        <color indexed="63"/>
      </right>
      <top>
        <color indexed="63"/>
      </top>
      <bottom>
        <color indexed="63"/>
      </bottom>
    </border>
    <border>
      <left style="double">
        <color indexed="8"/>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14" fillId="0" borderId="0" applyNumberFormat="0" applyFill="0" applyBorder="0" applyAlignment="0" applyProtection="0"/>
    <xf numFmtId="0" fontId="0" fillId="0" borderId="0">
      <alignment/>
      <protection/>
    </xf>
    <xf numFmtId="0" fontId="50" fillId="32" borderId="0" applyNumberFormat="0" applyBorder="0" applyAlignment="0" applyProtection="0"/>
  </cellStyleXfs>
  <cellXfs count="470">
    <xf numFmtId="0" fontId="0" fillId="0" borderId="0" xfId="0" applyAlignment="1">
      <alignment/>
    </xf>
    <xf numFmtId="0" fontId="0" fillId="0" borderId="0" xfId="0" applyFont="1" applyFill="1" applyAlignment="1">
      <alignment vertical="center"/>
    </xf>
    <xf numFmtId="0" fontId="5" fillId="0" borderId="0" xfId="0" applyFont="1" applyFill="1" applyAlignment="1">
      <alignment vertical="top"/>
    </xf>
    <xf numFmtId="0" fontId="5" fillId="0" borderId="0" xfId="0" applyFont="1" applyFill="1" applyAlignment="1">
      <alignment horizontal="right" vertical="top"/>
    </xf>
    <xf numFmtId="0" fontId="0" fillId="0" borderId="0" xfId="0" applyFont="1" applyFill="1" applyBorder="1" applyAlignment="1">
      <alignment vertical="center"/>
    </xf>
    <xf numFmtId="37" fontId="0" fillId="0" borderId="10" xfId="0" applyNumberFormat="1" applyFont="1" applyFill="1" applyBorder="1" applyAlignment="1" applyProtection="1">
      <alignment vertical="center"/>
      <protection/>
    </xf>
    <xf numFmtId="37" fontId="0" fillId="0" borderId="0" xfId="0" applyNumberFormat="1" applyFont="1" applyFill="1" applyBorder="1" applyAlignment="1" applyProtection="1">
      <alignment vertical="center"/>
      <protection/>
    </xf>
    <xf numFmtId="39" fontId="0" fillId="0" borderId="0" xfId="0" applyNumberFormat="1" applyFont="1" applyFill="1" applyBorder="1" applyAlignment="1" applyProtection="1">
      <alignment vertical="center"/>
      <protection/>
    </xf>
    <xf numFmtId="37" fontId="0" fillId="0" borderId="0" xfId="0" applyNumberFormat="1" applyFont="1" applyFill="1" applyBorder="1" applyAlignment="1" applyProtection="1">
      <alignment horizontal="right" vertical="center"/>
      <protection/>
    </xf>
    <xf numFmtId="39" fontId="0" fillId="0" borderId="0" xfId="0" applyNumberFormat="1" applyFont="1" applyFill="1" applyBorder="1" applyAlignment="1" applyProtection="1">
      <alignment horizontal="right" vertical="center"/>
      <protection/>
    </xf>
    <xf numFmtId="0" fontId="0" fillId="0" borderId="11" xfId="0" applyFont="1" applyFill="1" applyBorder="1" applyAlignment="1">
      <alignment horizontal="distributed" vertical="center"/>
    </xf>
    <xf numFmtId="0" fontId="0" fillId="0" borderId="12" xfId="0" applyFont="1" applyFill="1" applyBorder="1" applyAlignment="1">
      <alignment horizontal="distributed" vertical="center"/>
    </xf>
    <xf numFmtId="0" fontId="5" fillId="0" borderId="0" xfId="0" applyFont="1" applyFill="1" applyAlignment="1">
      <alignment vertical="center"/>
    </xf>
    <xf numFmtId="0" fontId="0" fillId="0" borderId="13"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1" xfId="0" applyFont="1" applyFill="1" applyBorder="1" applyAlignment="1">
      <alignment horizontal="center" vertical="center"/>
    </xf>
    <xf numFmtId="37" fontId="0" fillId="0" borderId="14" xfId="0" applyNumberFormat="1" applyFont="1" applyFill="1" applyBorder="1" applyAlignment="1" applyProtection="1">
      <alignment vertical="center"/>
      <protection/>
    </xf>
    <xf numFmtId="0" fontId="0" fillId="0" borderId="0" xfId="0" applyFont="1" applyFill="1" applyAlignment="1">
      <alignment vertical="top"/>
    </xf>
    <xf numFmtId="0" fontId="10" fillId="0" borderId="0"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37" fontId="1" fillId="0" borderId="0" xfId="0" applyNumberFormat="1" applyFont="1" applyFill="1" applyBorder="1" applyAlignment="1" applyProtection="1">
      <alignment vertical="center"/>
      <protection/>
    </xf>
    <xf numFmtId="37" fontId="0" fillId="0" borderId="0" xfId="0" applyNumberFormat="1" applyFont="1" applyFill="1" applyAlignment="1" applyProtection="1">
      <alignment vertical="center"/>
      <protection/>
    </xf>
    <xf numFmtId="0" fontId="0" fillId="0" borderId="0" xfId="0" applyFont="1" applyFill="1" applyBorder="1" applyAlignment="1">
      <alignment horizontal="center" vertical="center"/>
    </xf>
    <xf numFmtId="0" fontId="0" fillId="0" borderId="16" xfId="0" applyFont="1" applyFill="1" applyBorder="1" applyAlignment="1">
      <alignment vertical="center"/>
    </xf>
    <xf numFmtId="0" fontId="0" fillId="0" borderId="0" xfId="0" applyFont="1" applyFill="1" applyBorder="1" applyAlignment="1">
      <alignment horizontal="right" vertical="center"/>
    </xf>
    <xf numFmtId="37" fontId="0" fillId="0" borderId="17" xfId="0" applyNumberFormat="1" applyFont="1" applyFill="1" applyBorder="1" applyAlignment="1" applyProtection="1">
      <alignment horizontal="right" vertical="center"/>
      <protection/>
    </xf>
    <xf numFmtId="39" fontId="0" fillId="0" borderId="17" xfId="0" applyNumberFormat="1" applyFont="1" applyFill="1" applyBorder="1" applyAlignment="1" applyProtection="1">
      <alignment horizontal="right" vertical="center"/>
      <protection/>
    </xf>
    <xf numFmtId="39" fontId="0" fillId="0" borderId="14" xfId="0" applyNumberFormat="1" applyFont="1" applyFill="1" applyBorder="1" applyAlignment="1" applyProtection="1">
      <alignment horizontal="right" vertical="center"/>
      <protection/>
    </xf>
    <xf numFmtId="39" fontId="0" fillId="0" borderId="0" xfId="0" applyNumberFormat="1" applyFont="1" applyFill="1" applyBorder="1" applyAlignment="1">
      <alignment horizontal="center" vertical="center"/>
    </xf>
    <xf numFmtId="0" fontId="0" fillId="0" borderId="0" xfId="0" applyFont="1" applyFill="1" applyBorder="1" applyAlignment="1">
      <alignment horizontal="distributed" vertical="center"/>
    </xf>
    <xf numFmtId="0" fontId="1" fillId="0" borderId="0" xfId="0" applyFont="1" applyFill="1" applyBorder="1" applyAlignment="1" applyProtection="1">
      <alignment vertical="center"/>
      <protection/>
    </xf>
    <xf numFmtId="0" fontId="8" fillId="0" borderId="0" xfId="0" applyFont="1" applyFill="1" applyAlignment="1">
      <alignment vertical="center"/>
    </xf>
    <xf numFmtId="38" fontId="7" fillId="0" borderId="0" xfId="49" applyFont="1" applyFill="1" applyBorder="1" applyAlignment="1">
      <alignment vertical="center"/>
    </xf>
    <xf numFmtId="38" fontId="0" fillId="0" borderId="0" xfId="49" applyFont="1" applyFill="1" applyBorder="1" applyAlignment="1">
      <alignment horizontal="right" vertical="center"/>
    </xf>
    <xf numFmtId="0" fontId="5" fillId="0" borderId="12" xfId="0" applyFont="1" applyFill="1" applyBorder="1" applyAlignment="1" applyProtection="1">
      <alignment horizontal="distributed" vertical="center"/>
      <protection/>
    </xf>
    <xf numFmtId="0" fontId="7" fillId="0" borderId="0" xfId="0" applyFont="1" applyFill="1" applyBorder="1" applyAlignment="1" applyProtection="1">
      <alignment vertical="center"/>
      <protection/>
    </xf>
    <xf numFmtId="0" fontId="7" fillId="0" borderId="12" xfId="0" applyFont="1" applyFill="1" applyBorder="1" applyAlignment="1" applyProtection="1">
      <alignment vertical="center"/>
      <protection/>
    </xf>
    <xf numFmtId="0" fontId="7" fillId="0" borderId="0" xfId="0" applyFont="1" applyFill="1" applyBorder="1" applyAlignment="1">
      <alignment vertical="center"/>
    </xf>
    <xf numFmtId="0" fontId="7" fillId="0" borderId="0" xfId="0" applyFont="1" applyFill="1" applyBorder="1" applyAlignment="1" applyProtection="1">
      <alignment horizontal="distributed" vertical="center"/>
      <protection/>
    </xf>
    <xf numFmtId="0" fontId="1" fillId="0" borderId="12" xfId="0" applyFont="1" applyFill="1" applyBorder="1" applyAlignment="1" applyProtection="1">
      <alignment horizontal="distributed" vertical="center"/>
      <protection/>
    </xf>
    <xf numFmtId="0" fontId="1" fillId="0" borderId="0" xfId="0" applyFont="1" applyFill="1" applyAlignment="1">
      <alignment vertical="center"/>
    </xf>
    <xf numFmtId="38" fontId="5" fillId="0" borderId="0" xfId="49" applyFont="1" applyFill="1" applyAlignment="1">
      <alignment vertical="top"/>
    </xf>
    <xf numFmtId="38" fontId="0" fillId="0" borderId="0" xfId="49" applyFont="1" applyFill="1" applyAlignment="1">
      <alignment vertical="top"/>
    </xf>
    <xf numFmtId="38" fontId="5" fillId="0" borderId="0" xfId="49" applyFont="1" applyFill="1" applyAlignment="1">
      <alignment horizontal="right" vertical="top"/>
    </xf>
    <xf numFmtId="38" fontId="0" fillId="0" borderId="0" xfId="49" applyFont="1" applyFill="1" applyAlignment="1">
      <alignment vertical="center"/>
    </xf>
    <xf numFmtId="38" fontId="10" fillId="0" borderId="0" xfId="49" applyFont="1" applyFill="1" applyAlignment="1">
      <alignment horizontal="center" vertical="center"/>
    </xf>
    <xf numFmtId="38" fontId="0" fillId="0" borderId="0" xfId="49" applyFont="1" applyFill="1" applyAlignment="1">
      <alignment horizontal="right" vertical="center"/>
    </xf>
    <xf numFmtId="38" fontId="0" fillId="0" borderId="15" xfId="49" applyFont="1" applyFill="1" applyBorder="1" applyAlignment="1">
      <alignment horizontal="center" vertical="center"/>
    </xf>
    <xf numFmtId="38" fontId="7" fillId="0" borderId="18" xfId="49" applyFont="1" applyFill="1" applyBorder="1" applyAlignment="1">
      <alignment horizontal="distributed" vertical="center"/>
    </xf>
    <xf numFmtId="38" fontId="7" fillId="0" borderId="16" xfId="49" applyFont="1" applyFill="1" applyBorder="1" applyAlignment="1">
      <alignment vertical="center"/>
    </xf>
    <xf numFmtId="38" fontId="7" fillId="0" borderId="14" xfId="49" applyFont="1" applyFill="1" applyBorder="1" applyAlignment="1">
      <alignment vertical="center"/>
    </xf>
    <xf numFmtId="38" fontId="7" fillId="0" borderId="12" xfId="49" applyFont="1" applyFill="1" applyBorder="1" applyAlignment="1">
      <alignment vertical="center"/>
    </xf>
    <xf numFmtId="38" fontId="0" fillId="0" borderId="12" xfId="49" applyFont="1" applyFill="1" applyBorder="1" applyAlignment="1">
      <alignment horizontal="distributed" vertical="center"/>
    </xf>
    <xf numFmtId="38" fontId="0" fillId="0" borderId="0" xfId="49" applyFont="1" applyFill="1" applyBorder="1" applyAlignment="1">
      <alignment vertical="center"/>
    </xf>
    <xf numFmtId="38" fontId="5" fillId="0" borderId="12" xfId="49" applyFont="1" applyFill="1" applyBorder="1" applyAlignment="1">
      <alignment horizontal="distributed" vertical="center"/>
    </xf>
    <xf numFmtId="38" fontId="0" fillId="0" borderId="12" xfId="49" applyFont="1" applyFill="1" applyBorder="1" applyAlignment="1">
      <alignment vertical="center"/>
    </xf>
    <xf numFmtId="38" fontId="0" fillId="0" borderId="11" xfId="49" applyFont="1" applyFill="1" applyBorder="1" applyAlignment="1">
      <alignment horizontal="distributed" vertical="center"/>
    </xf>
    <xf numFmtId="38" fontId="0" fillId="0" borderId="17" xfId="49" applyFont="1" applyFill="1" applyBorder="1" applyAlignment="1">
      <alignment vertical="center"/>
    </xf>
    <xf numFmtId="0" fontId="0" fillId="0" borderId="0" xfId="0" applyFont="1" applyFill="1" applyBorder="1" applyAlignment="1">
      <alignment horizontal="left" vertical="center"/>
    </xf>
    <xf numFmtId="0" fontId="1" fillId="0" borderId="12" xfId="0" applyFont="1" applyFill="1" applyBorder="1" applyAlignment="1" applyProtection="1">
      <alignment vertical="center"/>
      <protection/>
    </xf>
    <xf numFmtId="0" fontId="7" fillId="0" borderId="0" xfId="0" applyFont="1" applyFill="1" applyBorder="1" applyAlignment="1" applyProtection="1">
      <alignment horizontal="left" vertical="center"/>
      <protection/>
    </xf>
    <xf numFmtId="0" fontId="7" fillId="0" borderId="12" xfId="0" applyFont="1" applyFill="1" applyBorder="1" applyAlignment="1" applyProtection="1">
      <alignment horizontal="left" vertical="center"/>
      <protection/>
    </xf>
    <xf numFmtId="38" fontId="11" fillId="0" borderId="12" xfId="49" applyFont="1" applyFill="1" applyBorder="1" applyAlignment="1">
      <alignment horizontal="distributed" vertical="center"/>
    </xf>
    <xf numFmtId="38" fontId="0" fillId="0" borderId="19" xfId="49" applyFont="1" applyFill="1" applyBorder="1" applyAlignment="1">
      <alignment vertical="center"/>
    </xf>
    <xf numFmtId="0" fontId="0" fillId="0" borderId="0" xfId="61" applyFont="1" applyFill="1" applyAlignment="1">
      <alignment vertical="center"/>
      <protection/>
    </xf>
    <xf numFmtId="0" fontId="0" fillId="0" borderId="20" xfId="0" applyFont="1" applyFill="1" applyBorder="1" applyAlignment="1">
      <alignment horizontal="distributed" vertical="center"/>
    </xf>
    <xf numFmtId="177" fontId="0" fillId="0" borderId="0" xfId="49" applyNumberFormat="1" applyFont="1" applyBorder="1" applyAlignment="1">
      <alignment horizontal="right"/>
    </xf>
    <xf numFmtId="0" fontId="7" fillId="0" borderId="0" xfId="0" applyFont="1" applyFill="1" applyBorder="1" applyAlignment="1" applyProtection="1">
      <alignment horizontal="center" vertical="center"/>
      <protection/>
    </xf>
    <xf numFmtId="0" fontId="11" fillId="0" borderId="12" xfId="0" applyFont="1" applyFill="1" applyBorder="1" applyAlignment="1" applyProtection="1">
      <alignment horizontal="distributed" vertical="center"/>
      <protection/>
    </xf>
    <xf numFmtId="0" fontId="0" fillId="0" borderId="0" xfId="0" applyFont="1" applyFill="1" applyAlignment="1">
      <alignment vertical="top"/>
    </xf>
    <xf numFmtId="0" fontId="0" fillId="0" borderId="0" xfId="0" applyFont="1" applyFill="1" applyAlignment="1" applyProtection="1">
      <alignment vertical="center"/>
      <protection/>
    </xf>
    <xf numFmtId="0" fontId="0" fillId="0" borderId="0" xfId="0" applyFont="1" applyFill="1" applyAlignment="1">
      <alignment vertical="center"/>
    </xf>
    <xf numFmtId="0" fontId="0" fillId="0" borderId="0" xfId="0" applyFont="1" applyFill="1" applyBorder="1" applyAlignment="1" applyProtection="1">
      <alignment horizontal="centerContinuous" vertical="center"/>
      <protection/>
    </xf>
    <xf numFmtId="0" fontId="0" fillId="0" borderId="0" xfId="0" applyFont="1" applyFill="1" applyBorder="1" applyAlignment="1" applyProtection="1">
      <alignment horizontal="right" vertical="center"/>
      <protection/>
    </xf>
    <xf numFmtId="0" fontId="0" fillId="0" borderId="21"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22" xfId="0" applyFont="1" applyFill="1" applyBorder="1" applyAlignment="1" applyProtection="1">
      <alignment horizontal="distributed" vertical="center"/>
      <protection/>
    </xf>
    <xf numFmtId="0" fontId="0" fillId="0" borderId="0" xfId="0" applyFont="1" applyAlignment="1">
      <alignment/>
    </xf>
    <xf numFmtId="37" fontId="11" fillId="0" borderId="16" xfId="0" applyNumberFormat="1" applyFont="1" applyFill="1" applyBorder="1" applyAlignment="1" applyProtection="1">
      <alignment vertical="center"/>
      <protection/>
    </xf>
    <xf numFmtId="37" fontId="11" fillId="0" borderId="14" xfId="0" applyNumberFormat="1" applyFont="1" applyFill="1" applyBorder="1" applyAlignment="1" applyProtection="1">
      <alignment vertical="center"/>
      <protection/>
    </xf>
    <xf numFmtId="0" fontId="0" fillId="0" borderId="23" xfId="0" applyFont="1" applyFill="1" applyBorder="1" applyAlignment="1" applyProtection="1">
      <alignment horizontal="center" vertical="center"/>
      <protection/>
    </xf>
    <xf numFmtId="2" fontId="0" fillId="0" borderId="14" xfId="0" applyNumberFormat="1" applyFont="1" applyFill="1" applyBorder="1" applyAlignment="1" applyProtection="1">
      <alignment horizontal="right" vertical="center"/>
      <protection/>
    </xf>
    <xf numFmtId="0" fontId="7" fillId="0" borderId="10" xfId="0" applyFont="1" applyFill="1" applyBorder="1" applyAlignment="1" applyProtection="1">
      <alignment horizontal="center" vertical="center"/>
      <protection/>
    </xf>
    <xf numFmtId="0" fontId="0" fillId="0" borderId="0" xfId="0" applyFont="1" applyFill="1" applyBorder="1" applyAlignment="1" applyProtection="1">
      <alignment horizontal="distributed" vertical="center"/>
      <protection/>
    </xf>
    <xf numFmtId="0" fontId="0" fillId="0" borderId="24" xfId="0" applyFont="1" applyFill="1" applyBorder="1" applyAlignment="1" applyProtection="1">
      <alignment horizontal="center" vertical="center"/>
      <protection/>
    </xf>
    <xf numFmtId="2" fontId="0" fillId="0" borderId="0" xfId="0" applyNumberFormat="1" applyFont="1" applyFill="1" applyBorder="1" applyAlignment="1" applyProtection="1">
      <alignment horizontal="right" vertical="center"/>
      <protection/>
    </xf>
    <xf numFmtId="37" fontId="11" fillId="0" borderId="10" xfId="0" applyNumberFormat="1" applyFont="1" applyFill="1" applyBorder="1" applyAlignment="1" applyProtection="1">
      <alignment vertical="center"/>
      <protection/>
    </xf>
    <xf numFmtId="37" fontId="11" fillId="0" borderId="0" xfId="0" applyNumberFormat="1" applyFont="1" applyFill="1" applyBorder="1" applyAlignment="1" applyProtection="1">
      <alignment vertical="center"/>
      <protection/>
    </xf>
    <xf numFmtId="1" fontId="0" fillId="0" borderId="0" xfId="0" applyNumberFormat="1" applyFont="1" applyFill="1" applyBorder="1" applyAlignment="1" applyProtection="1">
      <alignment horizontal="right" vertical="center"/>
      <protection/>
    </xf>
    <xf numFmtId="1" fontId="0" fillId="0" borderId="0" xfId="0" applyNumberFormat="1"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applyProtection="1">
      <alignment vertical="center"/>
      <protection/>
    </xf>
    <xf numFmtId="0" fontId="0" fillId="0" borderId="12" xfId="0" applyFont="1" applyFill="1" applyBorder="1" applyAlignment="1" applyProtection="1">
      <alignment horizontal="distributed" vertical="center"/>
      <protection/>
    </xf>
    <xf numFmtId="37" fontId="7" fillId="0" borderId="10" xfId="0" applyNumberFormat="1" applyFont="1" applyFill="1" applyBorder="1" applyAlignment="1" applyProtection="1">
      <alignment vertical="center"/>
      <protection/>
    </xf>
    <xf numFmtId="37" fontId="7" fillId="0" borderId="0" xfId="0" applyNumberFormat="1" applyFont="1" applyFill="1" applyBorder="1" applyAlignment="1" applyProtection="1">
      <alignment vertical="center"/>
      <protection/>
    </xf>
    <xf numFmtId="37" fontId="7" fillId="0" borderId="0" xfId="0" applyNumberFormat="1" applyFont="1" applyFill="1" applyBorder="1" applyAlignment="1" applyProtection="1">
      <alignment horizontal="right" vertical="center"/>
      <protection/>
    </xf>
    <xf numFmtId="38" fontId="0" fillId="0" borderId="0" xfId="49" applyFont="1" applyFill="1" applyBorder="1" applyAlignment="1" applyProtection="1">
      <alignment horizontal="right" vertical="center"/>
      <protection/>
    </xf>
    <xf numFmtId="0" fontId="0" fillId="0" borderId="0" xfId="0" applyFont="1" applyFill="1" applyBorder="1" applyAlignment="1" applyProtection="1">
      <alignment horizontal="center" vertical="center"/>
      <protection/>
    </xf>
    <xf numFmtId="38" fontId="0" fillId="0" borderId="0" xfId="49" applyNumberFormat="1" applyFont="1" applyFill="1" applyBorder="1" applyAlignment="1" applyProtection="1">
      <alignment vertical="center"/>
      <protection/>
    </xf>
    <xf numFmtId="38" fontId="0" fillId="0" borderId="0" xfId="0" applyNumberFormat="1" applyFont="1" applyBorder="1" applyAlignment="1">
      <alignment/>
    </xf>
    <xf numFmtId="38" fontId="0" fillId="0" borderId="0" xfId="0" applyNumberFormat="1" applyFont="1" applyBorder="1" applyAlignment="1">
      <alignment horizontal="right"/>
    </xf>
    <xf numFmtId="177" fontId="0" fillId="0" borderId="0" xfId="49" applyNumberFormat="1" applyFont="1" applyFill="1" applyBorder="1" applyAlignment="1" applyProtection="1">
      <alignment vertical="center"/>
      <protection/>
    </xf>
    <xf numFmtId="0" fontId="0" fillId="0" borderId="0" xfId="0" applyFont="1" applyBorder="1" applyAlignment="1">
      <alignment/>
    </xf>
    <xf numFmtId="0" fontId="0" fillId="0" borderId="0" xfId="0" applyFont="1" applyBorder="1" applyAlignment="1">
      <alignment horizontal="right"/>
    </xf>
    <xf numFmtId="177" fontId="0" fillId="0" borderId="0" xfId="49" applyNumberFormat="1" applyFont="1" applyFill="1" applyBorder="1" applyAlignment="1" applyProtection="1">
      <alignment horizontal="right" vertical="center"/>
      <protection/>
    </xf>
    <xf numFmtId="0" fontId="0" fillId="0" borderId="12" xfId="0" applyFont="1" applyFill="1" applyBorder="1" applyAlignment="1">
      <alignment horizontal="distributed" vertical="center"/>
    </xf>
    <xf numFmtId="38" fontId="0" fillId="0" borderId="0" xfId="0" applyNumberFormat="1" applyFont="1" applyFill="1" applyAlignment="1">
      <alignment vertical="center"/>
    </xf>
    <xf numFmtId="0" fontId="0" fillId="0" borderId="12" xfId="0" applyFont="1" applyFill="1" applyBorder="1" applyAlignment="1">
      <alignment vertical="center"/>
    </xf>
    <xf numFmtId="0" fontId="0" fillId="0" borderId="10" xfId="0" applyFont="1" applyFill="1" applyBorder="1" applyAlignment="1">
      <alignment vertical="center"/>
    </xf>
    <xf numFmtId="37" fontId="11" fillId="0" borderId="10" xfId="0" applyNumberFormat="1" applyFont="1" applyFill="1" applyBorder="1" applyAlignment="1" applyProtection="1">
      <alignment horizontal="right" vertical="center"/>
      <protection/>
    </xf>
    <xf numFmtId="37" fontId="11" fillId="0" borderId="0" xfId="0" applyNumberFormat="1" applyFont="1" applyFill="1" applyBorder="1" applyAlignment="1" applyProtection="1">
      <alignment horizontal="right" vertical="center"/>
      <protection/>
    </xf>
    <xf numFmtId="177" fontId="0" fillId="0" borderId="0" xfId="0" applyNumberFormat="1" applyFont="1" applyFill="1" applyBorder="1" applyAlignment="1" applyProtection="1">
      <alignment horizontal="right" vertical="center"/>
      <protection/>
    </xf>
    <xf numFmtId="37" fontId="7" fillId="0" borderId="10" xfId="0" applyNumberFormat="1" applyFont="1" applyFill="1" applyBorder="1" applyAlignment="1" applyProtection="1">
      <alignment horizontal="right" vertical="center"/>
      <protection/>
    </xf>
    <xf numFmtId="0" fontId="0" fillId="0" borderId="24" xfId="0" applyFont="1" applyFill="1" applyBorder="1" applyAlignment="1">
      <alignment vertical="center"/>
    </xf>
    <xf numFmtId="0" fontId="0" fillId="0" borderId="0" xfId="0" applyFont="1" applyBorder="1" applyAlignment="1">
      <alignment horizontal="distributed" vertical="center"/>
    </xf>
    <xf numFmtId="0" fontId="0" fillId="0" borderId="10" xfId="0" applyFont="1" applyFill="1" applyBorder="1" applyAlignment="1" applyProtection="1">
      <alignment horizontal="center" vertical="center"/>
      <protection/>
    </xf>
    <xf numFmtId="0" fontId="0" fillId="0" borderId="12" xfId="0" applyFont="1" applyFill="1" applyBorder="1" applyAlignment="1" applyProtection="1">
      <alignment vertical="center"/>
      <protection/>
    </xf>
    <xf numFmtId="38" fontId="0" fillId="0" borderId="0" xfId="0" applyNumberFormat="1" applyFont="1" applyFill="1" applyBorder="1" applyAlignment="1" applyProtection="1">
      <alignment horizontal="right" vertical="center"/>
      <protection/>
    </xf>
    <xf numFmtId="177" fontId="0" fillId="0" borderId="0" xfId="0" applyNumberFormat="1" applyFont="1" applyFill="1" applyBorder="1" applyAlignment="1" applyProtection="1">
      <alignment horizontal="center" vertical="center"/>
      <protection/>
    </xf>
    <xf numFmtId="177" fontId="0" fillId="0" borderId="0" xfId="49" applyNumberFormat="1" applyFont="1" applyFill="1" applyBorder="1" applyAlignment="1">
      <alignment horizontal="right" vertical="center"/>
    </xf>
    <xf numFmtId="0" fontId="0" fillId="0" borderId="24" xfId="0" applyFont="1" applyFill="1" applyBorder="1" applyAlignment="1" applyProtection="1">
      <alignment horizontal="fill" vertical="center"/>
      <protection/>
    </xf>
    <xf numFmtId="0" fontId="0" fillId="0" borderId="0" xfId="0" applyFont="1" applyFill="1" applyAlignment="1">
      <alignment horizontal="right" vertical="center"/>
    </xf>
    <xf numFmtId="0" fontId="0" fillId="0" borderId="17" xfId="0" applyFont="1" applyFill="1" applyBorder="1" applyAlignment="1">
      <alignment vertical="center"/>
    </xf>
    <xf numFmtId="0" fontId="0" fillId="0" borderId="11" xfId="0" applyFont="1" applyFill="1" applyBorder="1" applyAlignment="1">
      <alignment horizontal="distributed" vertical="center"/>
    </xf>
    <xf numFmtId="0" fontId="0" fillId="0" borderId="25" xfId="0" applyFont="1" applyFill="1" applyBorder="1" applyAlignment="1" applyProtection="1">
      <alignment horizontal="center" vertical="center"/>
      <protection/>
    </xf>
    <xf numFmtId="177" fontId="0" fillId="0" borderId="17" xfId="0" applyNumberFormat="1" applyFont="1" applyFill="1" applyBorder="1" applyAlignment="1" applyProtection="1">
      <alignment horizontal="right" vertical="center"/>
      <protection/>
    </xf>
    <xf numFmtId="0" fontId="0" fillId="0" borderId="14" xfId="0" applyFont="1" applyFill="1" applyBorder="1" applyAlignment="1" applyProtection="1">
      <alignment vertical="center"/>
      <protection/>
    </xf>
    <xf numFmtId="0" fontId="0" fillId="0" borderId="14" xfId="0" applyFont="1" applyFill="1" applyBorder="1" applyAlignment="1">
      <alignment vertical="center"/>
    </xf>
    <xf numFmtId="181" fontId="0" fillId="0" borderId="0" xfId="0" applyNumberFormat="1" applyFont="1" applyFill="1" applyAlignment="1">
      <alignment vertical="center"/>
    </xf>
    <xf numFmtId="0" fontId="0" fillId="0" borderId="0" xfId="0" applyFont="1" applyFill="1" applyBorder="1" applyAlignment="1" applyProtection="1">
      <alignment horizontal="left" vertical="center"/>
      <protection/>
    </xf>
    <xf numFmtId="0" fontId="0" fillId="0" borderId="26" xfId="0" applyFont="1" applyFill="1" applyBorder="1" applyAlignment="1" applyProtection="1">
      <alignment vertical="center"/>
      <protection/>
    </xf>
    <xf numFmtId="0" fontId="0" fillId="0" borderId="13" xfId="0" applyFont="1" applyFill="1" applyBorder="1" applyAlignment="1" applyProtection="1">
      <alignment horizontal="centerContinuous" vertical="center"/>
      <protection/>
    </xf>
    <xf numFmtId="0" fontId="0" fillId="0" borderId="13" xfId="0" applyFont="1" applyFill="1" applyBorder="1" applyAlignment="1" applyProtection="1">
      <alignment vertical="center"/>
      <protection/>
    </xf>
    <xf numFmtId="0" fontId="0" fillId="0" borderId="27" xfId="0" applyFont="1" applyFill="1" applyBorder="1" applyAlignment="1" applyProtection="1">
      <alignment vertical="center"/>
      <protection/>
    </xf>
    <xf numFmtId="0" fontId="0" fillId="0" borderId="12" xfId="0" applyFont="1" applyFill="1" applyBorder="1" applyAlignment="1">
      <alignment horizontal="center" vertical="center"/>
    </xf>
    <xf numFmtId="0" fontId="0" fillId="0" borderId="28"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29" xfId="0" applyFont="1" applyFill="1" applyBorder="1" applyAlignment="1" applyProtection="1">
      <alignment vertical="center"/>
      <protection/>
    </xf>
    <xf numFmtId="0" fontId="0" fillId="0" borderId="11" xfId="0" applyFont="1" applyFill="1" applyBorder="1" applyAlignment="1" applyProtection="1">
      <alignment vertical="center"/>
      <protection/>
    </xf>
    <xf numFmtId="0" fontId="0" fillId="0" borderId="30" xfId="0" applyFont="1" applyFill="1" applyBorder="1" applyAlignment="1" applyProtection="1">
      <alignment vertical="center"/>
      <protection/>
    </xf>
    <xf numFmtId="0" fontId="0" fillId="0" borderId="18"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0" borderId="14" xfId="0" applyFont="1" applyFill="1" applyBorder="1" applyAlignment="1" applyProtection="1">
      <alignment horizontal="right" vertical="center"/>
      <protection/>
    </xf>
    <xf numFmtId="37" fontId="0" fillId="0" borderId="10" xfId="0" applyNumberFormat="1" applyFont="1" applyFill="1" applyBorder="1" applyAlignment="1" applyProtection="1">
      <alignment vertical="center"/>
      <protection/>
    </xf>
    <xf numFmtId="37" fontId="0" fillId="0" borderId="0" xfId="0" applyNumberFormat="1" applyFont="1" applyFill="1" applyBorder="1" applyAlignment="1" applyProtection="1">
      <alignment vertical="center"/>
      <protection/>
    </xf>
    <xf numFmtId="0" fontId="0" fillId="0" borderId="12" xfId="0" applyFont="1" applyFill="1" applyBorder="1" applyAlignment="1" applyProtection="1">
      <alignment horizontal="left" vertical="center"/>
      <protection/>
    </xf>
    <xf numFmtId="37" fontId="0" fillId="0" borderId="10"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right" vertical="center"/>
      <protection/>
    </xf>
    <xf numFmtId="39" fontId="0" fillId="0" borderId="0" xfId="0" applyNumberFormat="1" applyFont="1" applyFill="1" applyBorder="1" applyAlignment="1" applyProtection="1">
      <alignment horizontal="right" vertical="center"/>
      <protection/>
    </xf>
    <xf numFmtId="37" fontId="0" fillId="0" borderId="30" xfId="0" applyNumberFormat="1" applyFont="1" applyFill="1" applyBorder="1" applyAlignment="1" applyProtection="1">
      <alignment horizontal="right" vertical="center"/>
      <protection/>
    </xf>
    <xf numFmtId="37" fontId="0" fillId="0" borderId="17" xfId="0" applyNumberFormat="1" applyFont="1" applyFill="1" applyBorder="1" applyAlignment="1" applyProtection="1">
      <alignment horizontal="right" vertical="center"/>
      <protection/>
    </xf>
    <xf numFmtId="39" fontId="0" fillId="0" borderId="17" xfId="0" applyNumberFormat="1" applyFont="1" applyFill="1" applyBorder="1" applyAlignment="1" applyProtection="1">
      <alignment horizontal="right" vertical="center"/>
      <protection/>
    </xf>
    <xf numFmtId="188" fontId="0" fillId="0" borderId="14" xfId="0" applyNumberFormat="1" applyFont="1" applyFill="1" applyBorder="1" applyAlignment="1" applyProtection="1">
      <alignment horizontal="right" vertical="center"/>
      <protection/>
    </xf>
    <xf numFmtId="188" fontId="0" fillId="0" borderId="0" xfId="0" applyNumberFormat="1" applyFont="1" applyFill="1" applyBorder="1" applyAlignment="1" applyProtection="1">
      <alignment horizontal="right" vertical="center"/>
      <protection/>
    </xf>
    <xf numFmtId="188" fontId="0" fillId="0" borderId="0" xfId="0" applyNumberFormat="1" applyFont="1" applyFill="1" applyAlignment="1">
      <alignment horizontal="right" vertical="center"/>
    </xf>
    <xf numFmtId="188" fontId="0" fillId="0" borderId="0" xfId="0" applyNumberFormat="1" applyFont="1" applyAlignment="1">
      <alignment horizontal="right"/>
    </xf>
    <xf numFmtId="0" fontId="0" fillId="0" borderId="0" xfId="0" applyFont="1" applyFill="1" applyAlignment="1" quotePrefix="1">
      <alignment horizontal="right" vertical="center"/>
    </xf>
    <xf numFmtId="37" fontId="0" fillId="0" borderId="14" xfId="0" applyNumberFormat="1" applyFont="1" applyFill="1" applyBorder="1" applyAlignment="1" applyProtection="1">
      <alignment vertical="center"/>
      <protection/>
    </xf>
    <xf numFmtId="37" fontId="0" fillId="0" borderId="14" xfId="0" applyNumberFormat="1" applyFont="1" applyFill="1" applyBorder="1" applyAlignment="1" applyProtection="1">
      <alignment horizontal="right" vertical="center"/>
      <protection/>
    </xf>
    <xf numFmtId="0" fontId="0" fillId="0" borderId="0" xfId="0" applyFont="1" applyFill="1" applyAlignment="1" applyProtection="1">
      <alignment horizontal="left" vertical="center"/>
      <protection/>
    </xf>
    <xf numFmtId="0" fontId="0" fillId="0" borderId="0" xfId="0" applyFont="1" applyFill="1" applyAlignment="1">
      <alignment horizontal="left" vertical="center"/>
    </xf>
    <xf numFmtId="37" fontId="0" fillId="0" borderId="20" xfId="0" applyNumberFormat="1" applyFont="1" applyFill="1" applyBorder="1" applyAlignment="1" applyProtection="1">
      <alignment horizontal="right" vertical="center"/>
      <protection/>
    </xf>
    <xf numFmtId="0" fontId="0" fillId="0" borderId="11" xfId="0" applyFont="1" applyFill="1" applyBorder="1" applyAlignment="1" applyProtection="1">
      <alignment horizontal="center" vertical="center"/>
      <protection/>
    </xf>
    <xf numFmtId="37" fontId="0" fillId="0" borderId="0" xfId="0" applyNumberFormat="1" applyFont="1" applyFill="1" applyAlignment="1" applyProtection="1">
      <alignment vertical="center"/>
      <protection/>
    </xf>
    <xf numFmtId="0" fontId="0" fillId="0" borderId="10" xfId="0" applyFont="1" applyFill="1" applyBorder="1" applyAlignment="1" applyProtection="1">
      <alignment horizontal="right" vertical="center"/>
      <protection/>
    </xf>
    <xf numFmtId="0" fontId="0" fillId="0" borderId="11" xfId="0" applyFont="1" applyFill="1" applyBorder="1" applyAlignment="1" applyProtection="1">
      <alignment horizontal="distributed" vertical="center"/>
      <protection/>
    </xf>
    <xf numFmtId="37" fontId="0" fillId="0" borderId="30" xfId="0" applyNumberFormat="1" applyFont="1" applyFill="1" applyBorder="1" applyAlignment="1" applyProtection="1">
      <alignment vertical="center"/>
      <protection/>
    </xf>
    <xf numFmtId="0" fontId="0" fillId="0" borderId="17" xfId="0" applyFont="1" applyFill="1" applyBorder="1" applyAlignment="1" applyProtection="1">
      <alignment horizontal="right" vertical="center"/>
      <protection/>
    </xf>
    <xf numFmtId="0" fontId="0" fillId="0" borderId="20" xfId="0" applyFont="1" applyFill="1" applyBorder="1" applyAlignment="1">
      <alignment vertical="center"/>
    </xf>
    <xf numFmtId="0" fontId="0" fillId="0" borderId="20" xfId="0" applyFont="1" applyFill="1" applyBorder="1" applyAlignment="1" applyProtection="1">
      <alignment horizontal="distributed" vertical="center"/>
      <protection/>
    </xf>
    <xf numFmtId="0" fontId="0" fillId="0" borderId="31" xfId="0" applyFont="1" applyFill="1" applyBorder="1" applyAlignment="1" applyProtection="1">
      <alignment horizontal="distributed" vertical="center"/>
      <protection/>
    </xf>
    <xf numFmtId="0" fontId="0" fillId="0" borderId="32" xfId="0" applyFont="1" applyFill="1" applyBorder="1" applyAlignment="1">
      <alignment vertical="center"/>
    </xf>
    <xf numFmtId="0" fontId="0" fillId="0" borderId="32" xfId="0" applyFont="1" applyFill="1" applyBorder="1" applyAlignment="1" applyProtection="1">
      <alignment horizontal="center" vertical="center"/>
      <protection/>
    </xf>
    <xf numFmtId="0" fontId="0" fillId="0" borderId="33" xfId="0" applyFont="1" applyFill="1" applyBorder="1" applyAlignment="1">
      <alignment vertical="center"/>
    </xf>
    <xf numFmtId="0" fontId="0" fillId="0" borderId="11" xfId="0" applyFont="1" applyFill="1" applyBorder="1" applyAlignment="1" applyProtection="1">
      <alignment horizontal="right" vertical="center"/>
      <protection/>
    </xf>
    <xf numFmtId="0" fontId="0" fillId="0" borderId="18" xfId="0" applyFont="1" applyFill="1" applyBorder="1" applyAlignment="1">
      <alignment vertical="center"/>
    </xf>
    <xf numFmtId="0" fontId="0" fillId="0" borderId="16" xfId="0" applyFont="1" applyFill="1" applyBorder="1" applyAlignment="1">
      <alignment vertical="center"/>
    </xf>
    <xf numFmtId="0" fontId="0" fillId="0" borderId="10" xfId="0" applyFont="1" applyFill="1" applyBorder="1" applyAlignment="1">
      <alignment horizontal="right" vertical="center"/>
    </xf>
    <xf numFmtId="0" fontId="0" fillId="0" borderId="0" xfId="0" applyFont="1" applyFill="1" applyBorder="1" applyAlignment="1">
      <alignment horizontal="right" vertical="center"/>
    </xf>
    <xf numFmtId="39" fontId="0" fillId="0" borderId="0" xfId="0" applyNumberFormat="1" applyFont="1" applyFill="1" applyBorder="1" applyAlignment="1">
      <alignment horizontal="right" vertical="center"/>
    </xf>
    <xf numFmtId="37" fontId="0" fillId="0" borderId="12" xfId="0" applyNumberFormat="1" applyFont="1" applyFill="1" applyBorder="1" applyAlignment="1" applyProtection="1">
      <alignment horizontal="distributed" vertical="center"/>
      <protection/>
    </xf>
    <xf numFmtId="37" fontId="0" fillId="0" borderId="0" xfId="0" applyNumberFormat="1" applyFont="1" applyFill="1" applyBorder="1" applyAlignment="1" applyProtection="1">
      <alignment horizontal="left" vertical="center"/>
      <protection/>
    </xf>
    <xf numFmtId="37" fontId="0" fillId="0" borderId="12" xfId="0" applyNumberFormat="1" applyFont="1" applyFill="1" applyBorder="1" applyAlignment="1" applyProtection="1">
      <alignment vertical="center"/>
      <protection/>
    </xf>
    <xf numFmtId="37" fontId="0" fillId="0" borderId="30" xfId="0" applyNumberFormat="1" applyFont="1" applyFill="1" applyBorder="1" applyAlignment="1">
      <alignment vertical="center"/>
    </xf>
    <xf numFmtId="37" fontId="0" fillId="0" borderId="17" xfId="0" applyNumberFormat="1" applyFont="1" applyFill="1" applyBorder="1" applyAlignment="1">
      <alignment vertical="center"/>
    </xf>
    <xf numFmtId="0" fontId="0" fillId="0" borderId="0" xfId="61" applyFont="1" applyFill="1" applyAlignment="1">
      <alignment vertical="center"/>
      <protection/>
    </xf>
    <xf numFmtId="0" fontId="0" fillId="0" borderId="33" xfId="0" applyFont="1" applyFill="1" applyBorder="1" applyAlignment="1" applyProtection="1">
      <alignment vertical="center"/>
      <protection/>
    </xf>
    <xf numFmtId="0" fontId="0" fillId="0" borderId="34" xfId="0" applyFont="1" applyFill="1" applyBorder="1" applyAlignment="1" applyProtection="1">
      <alignment horizontal="center" vertical="center"/>
      <protection/>
    </xf>
    <xf numFmtId="0" fontId="0" fillId="0" borderId="17" xfId="0" applyFont="1" applyFill="1" applyBorder="1" applyAlignment="1" applyProtection="1">
      <alignment vertical="center"/>
      <protection/>
    </xf>
    <xf numFmtId="0" fontId="0" fillId="0" borderId="0" xfId="0" applyFont="1" applyBorder="1" applyAlignment="1">
      <alignment vertical="center"/>
    </xf>
    <xf numFmtId="37" fontId="0" fillId="0" borderId="10" xfId="0" applyNumberFormat="1" applyFont="1" applyFill="1" applyBorder="1" applyAlignment="1">
      <alignment vertical="center"/>
    </xf>
    <xf numFmtId="0" fontId="0" fillId="0" borderId="17"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protection/>
    </xf>
    <xf numFmtId="0" fontId="0" fillId="0" borderId="12" xfId="0" applyFont="1" applyFill="1" applyBorder="1" applyAlignment="1" applyProtection="1">
      <alignment horizontal="centerContinuous" vertical="center"/>
      <protection/>
    </xf>
    <xf numFmtId="37" fontId="0" fillId="0" borderId="17" xfId="0" applyNumberFormat="1" applyFont="1" applyFill="1" applyBorder="1" applyAlignment="1" applyProtection="1">
      <alignment vertical="center"/>
      <protection/>
    </xf>
    <xf numFmtId="0" fontId="16" fillId="0" borderId="0" xfId="0" applyFont="1" applyFill="1" applyBorder="1" applyAlignment="1" applyProtection="1">
      <alignment horizontal="centerContinuous" vertical="center"/>
      <protection/>
    </xf>
    <xf numFmtId="0" fontId="0" fillId="0" borderId="0" xfId="0" applyFont="1" applyFill="1" applyAlignment="1" applyProtection="1">
      <alignment horizontal="right" vertical="center"/>
      <protection/>
    </xf>
    <xf numFmtId="0" fontId="0" fillId="0" borderId="36" xfId="0" applyFont="1" applyFill="1" applyBorder="1" applyAlignment="1" applyProtection="1">
      <alignment horizontal="center" vertical="center"/>
      <protection/>
    </xf>
    <xf numFmtId="38" fontId="0" fillId="0" borderId="0" xfId="0" applyNumberFormat="1" applyFont="1" applyBorder="1" applyAlignment="1">
      <alignment vertical="center"/>
    </xf>
    <xf numFmtId="38" fontId="0" fillId="0" borderId="0" xfId="0" applyNumberFormat="1" applyFont="1" applyFill="1" applyBorder="1" applyAlignment="1">
      <alignment vertical="center"/>
    </xf>
    <xf numFmtId="38" fontId="0" fillId="0" borderId="17" xfId="49" applyFont="1" applyFill="1" applyBorder="1" applyAlignment="1">
      <alignment horizontal="right" vertical="center"/>
    </xf>
    <xf numFmtId="38" fontId="0" fillId="0" borderId="20" xfId="49" applyFont="1" applyFill="1" applyBorder="1" applyAlignment="1" applyProtection="1">
      <alignment horizontal="right" vertical="center"/>
      <protection/>
    </xf>
    <xf numFmtId="37" fontId="0" fillId="0" borderId="16" xfId="0" applyNumberFormat="1" applyFont="1" applyFill="1" applyBorder="1" applyAlignment="1" applyProtection="1">
      <alignment vertical="center"/>
      <protection/>
    </xf>
    <xf numFmtId="0" fontId="0" fillId="0" borderId="0" xfId="0" applyFont="1" applyBorder="1" applyAlignment="1">
      <alignment horizontal="right" vertical="center"/>
    </xf>
    <xf numFmtId="0" fontId="0" fillId="0" borderId="18" xfId="0" applyFont="1" applyFill="1" applyBorder="1" applyAlignment="1" applyProtection="1">
      <alignment horizontal="distributed" vertical="center"/>
      <protection/>
    </xf>
    <xf numFmtId="38" fontId="0" fillId="0" borderId="0" xfId="49" applyFont="1" applyFill="1" applyBorder="1" applyAlignment="1" applyProtection="1">
      <alignment horizontal="center" vertical="center"/>
      <protection/>
    </xf>
    <xf numFmtId="37" fontId="0" fillId="0" borderId="0" xfId="0" applyNumberFormat="1" applyFont="1" applyFill="1" applyBorder="1" applyAlignment="1" applyProtection="1">
      <alignment horizontal="center" vertical="center"/>
      <protection/>
    </xf>
    <xf numFmtId="0" fontId="0" fillId="0" borderId="19" xfId="0" applyFont="1" applyFill="1" applyBorder="1" applyAlignment="1">
      <alignment vertical="center"/>
    </xf>
    <xf numFmtId="38" fontId="11" fillId="0" borderId="16" xfId="49" applyFont="1" applyFill="1" applyBorder="1" applyAlignment="1">
      <alignment vertical="center"/>
    </xf>
    <xf numFmtId="38" fontId="11" fillId="0" borderId="14" xfId="49" applyFont="1" applyFill="1" applyBorder="1" applyAlignment="1">
      <alignment vertical="center"/>
    </xf>
    <xf numFmtId="38" fontId="11" fillId="0" borderId="14" xfId="49" applyFont="1" applyFill="1" applyBorder="1" applyAlignment="1">
      <alignment horizontal="right" vertical="center"/>
    </xf>
    <xf numFmtId="38" fontId="11" fillId="0" borderId="10" xfId="49" applyFont="1" applyFill="1" applyBorder="1" applyAlignment="1">
      <alignment vertical="center"/>
    </xf>
    <xf numFmtId="38" fontId="11" fillId="0" borderId="0" xfId="49" applyFont="1" applyFill="1" applyBorder="1" applyAlignment="1">
      <alignment vertical="center"/>
    </xf>
    <xf numFmtId="38" fontId="11" fillId="0" borderId="0" xfId="49" applyFont="1" applyFill="1" applyBorder="1" applyAlignment="1">
      <alignment horizontal="right" vertical="center"/>
    </xf>
    <xf numFmtId="38" fontId="7" fillId="0" borderId="10" xfId="49" applyFont="1" applyFill="1" applyBorder="1" applyAlignment="1">
      <alignment vertical="center"/>
    </xf>
    <xf numFmtId="38" fontId="7" fillId="0" borderId="0" xfId="49" applyFont="1" applyFill="1" applyBorder="1" applyAlignment="1">
      <alignment horizontal="right" vertical="center"/>
    </xf>
    <xf numFmtId="38" fontId="0" fillId="0" borderId="10" xfId="49" applyFont="1" applyFill="1" applyBorder="1" applyAlignment="1">
      <alignment vertical="center"/>
    </xf>
    <xf numFmtId="38" fontId="0" fillId="0" borderId="10" xfId="49" applyFont="1" applyFill="1" applyBorder="1" applyAlignment="1">
      <alignment horizontal="right" vertical="center"/>
    </xf>
    <xf numFmtId="38" fontId="1" fillId="0" borderId="0" xfId="49" applyFont="1" applyFill="1" applyBorder="1" applyAlignment="1">
      <alignment vertical="center"/>
    </xf>
    <xf numFmtId="38" fontId="1" fillId="0" borderId="0" xfId="49" applyFont="1" applyFill="1" applyBorder="1" applyAlignment="1">
      <alignment horizontal="right" vertical="center"/>
    </xf>
    <xf numFmtId="0" fontId="11" fillId="0" borderId="0" xfId="0" applyFont="1" applyFill="1" applyBorder="1" applyAlignment="1" applyProtection="1">
      <alignment vertical="center"/>
      <protection/>
    </xf>
    <xf numFmtId="0" fontId="11" fillId="0" borderId="10" xfId="0" applyFont="1" applyFill="1" applyBorder="1" applyAlignment="1" applyProtection="1">
      <alignment horizontal="center" vertical="center"/>
      <protection/>
    </xf>
    <xf numFmtId="37" fontId="11" fillId="0" borderId="0" xfId="0" applyNumberFormat="1" applyFont="1" applyFill="1" applyBorder="1" applyAlignment="1" applyProtection="1">
      <alignment horizontal="center" vertical="center"/>
      <protection/>
    </xf>
    <xf numFmtId="38" fontId="11" fillId="0" borderId="0" xfId="49" applyFont="1" applyFill="1" applyBorder="1" applyAlignment="1" applyProtection="1">
      <alignment horizontal="center" vertical="center"/>
      <protection/>
    </xf>
    <xf numFmtId="0" fontId="7" fillId="0" borderId="10" xfId="0" applyFont="1" applyFill="1" applyBorder="1" applyAlignment="1" applyProtection="1">
      <alignment horizontal="right" vertical="center"/>
      <protection/>
    </xf>
    <xf numFmtId="0" fontId="7" fillId="0" borderId="0" xfId="0" applyFont="1" applyFill="1" applyBorder="1" applyAlignment="1" applyProtection="1">
      <alignment horizontal="right" vertical="center"/>
      <protection/>
    </xf>
    <xf numFmtId="0" fontId="0" fillId="0" borderId="10" xfId="0" applyFont="1" applyFill="1" applyBorder="1" applyAlignment="1" applyProtection="1">
      <alignment horizontal="left" vertical="center"/>
      <protection/>
    </xf>
    <xf numFmtId="0" fontId="0" fillId="0" borderId="10" xfId="0" applyFont="1" applyFill="1" applyBorder="1" applyAlignment="1" applyProtection="1">
      <alignment vertical="center"/>
      <protection/>
    </xf>
    <xf numFmtId="0" fontId="0" fillId="0" borderId="11" xfId="0" applyFont="1" applyFill="1" applyBorder="1" applyAlignment="1">
      <alignment vertical="center"/>
    </xf>
    <xf numFmtId="0" fontId="0" fillId="0" borderId="30" xfId="0" applyFont="1" applyFill="1" applyBorder="1" applyAlignment="1">
      <alignment vertical="center"/>
    </xf>
    <xf numFmtId="0" fontId="0" fillId="0" borderId="0" xfId="0" applyFont="1" applyFill="1" applyBorder="1" applyAlignment="1">
      <alignment horizontal="left" vertical="center"/>
    </xf>
    <xf numFmtId="0" fontId="11" fillId="0" borderId="0" xfId="0" applyFont="1" applyFill="1" applyBorder="1" applyAlignment="1" applyProtection="1">
      <alignment horizontal="right" vertical="center"/>
      <protection/>
    </xf>
    <xf numFmtId="0" fontId="11" fillId="0" borderId="37" xfId="0" applyFont="1" applyFill="1" applyBorder="1" applyAlignment="1" applyProtection="1">
      <alignment horizontal="right" vertical="center"/>
      <protection/>
    </xf>
    <xf numFmtId="0" fontId="11" fillId="0" borderId="20" xfId="0" applyFont="1" applyFill="1" applyBorder="1" applyAlignment="1" applyProtection="1">
      <alignment horizontal="right" vertical="center"/>
      <protection/>
    </xf>
    <xf numFmtId="0" fontId="0" fillId="0" borderId="19" xfId="0" applyFont="1" applyFill="1" applyBorder="1" applyAlignment="1">
      <alignment horizontal="right" vertical="center"/>
    </xf>
    <xf numFmtId="0" fontId="0" fillId="0" borderId="18" xfId="0" applyFont="1" applyFill="1" applyBorder="1" applyAlignment="1">
      <alignment horizontal="left" vertical="center"/>
    </xf>
    <xf numFmtId="0" fontId="0" fillId="0" borderId="14" xfId="0" applyFont="1" applyFill="1" applyBorder="1" applyAlignment="1">
      <alignment horizontal="left" vertical="center"/>
    </xf>
    <xf numFmtId="0" fontId="0" fillId="0" borderId="14" xfId="0" applyFont="1" applyFill="1" applyBorder="1" applyAlignment="1">
      <alignment horizontal="right" vertical="center"/>
    </xf>
    <xf numFmtId="0" fontId="11" fillId="0" borderId="10" xfId="0" applyFont="1" applyFill="1" applyBorder="1" applyAlignment="1" applyProtection="1">
      <alignment horizontal="right" vertical="center"/>
      <protection/>
    </xf>
    <xf numFmtId="0" fontId="0" fillId="0" borderId="38" xfId="0" applyFont="1" applyFill="1" applyBorder="1" applyAlignment="1" applyProtection="1" quotePrefix="1">
      <alignment horizontal="left" vertical="center"/>
      <protection/>
    </xf>
    <xf numFmtId="0" fontId="1" fillId="0" borderId="0" xfId="0" applyFont="1" applyFill="1" applyAlignment="1" applyProtection="1">
      <alignment vertical="center"/>
      <protection/>
    </xf>
    <xf numFmtId="0" fontId="0" fillId="0" borderId="12" xfId="0" applyFont="1" applyFill="1" applyBorder="1" applyAlignment="1">
      <alignment horizontal="center" vertical="center" shrinkToFit="1"/>
    </xf>
    <xf numFmtId="0" fontId="0" fillId="0" borderId="0" xfId="0" applyFill="1" applyBorder="1" applyAlignment="1" applyProtection="1">
      <alignment horizontal="left" vertical="center"/>
      <protection/>
    </xf>
    <xf numFmtId="0" fontId="0" fillId="0" borderId="12" xfId="0" applyFill="1" applyBorder="1" applyAlignment="1" applyProtection="1">
      <alignment horizontal="center" vertical="center"/>
      <protection/>
    </xf>
    <xf numFmtId="0" fontId="0" fillId="0" borderId="39" xfId="0" applyFont="1" applyFill="1" applyBorder="1" applyAlignment="1" applyProtection="1">
      <alignment horizontal="right" vertical="center"/>
      <protection/>
    </xf>
    <xf numFmtId="0" fontId="8" fillId="0" borderId="12" xfId="61" applyFont="1" applyFill="1" applyBorder="1" applyAlignment="1" applyProtection="1">
      <alignment horizontal="centerContinuous" vertical="center" wrapText="1"/>
      <protection/>
    </xf>
    <xf numFmtId="0" fontId="0" fillId="0" borderId="0" xfId="0" applyFill="1" applyAlignment="1">
      <alignment vertical="center"/>
    </xf>
    <xf numFmtId="0" fontId="0" fillId="0" borderId="15" xfId="0" applyFill="1" applyBorder="1" applyAlignment="1" applyProtection="1">
      <alignment horizontal="center" vertical="center"/>
      <protection/>
    </xf>
    <xf numFmtId="0" fontId="0" fillId="0" borderId="15" xfId="0" applyFill="1" applyBorder="1" applyAlignment="1" applyProtection="1" quotePrefix="1">
      <alignment horizontal="center" vertical="center"/>
      <protection/>
    </xf>
    <xf numFmtId="0" fontId="0" fillId="0" borderId="14" xfId="0" applyFill="1" applyBorder="1" applyAlignment="1" applyProtection="1">
      <alignment horizontal="distributed" vertical="center"/>
      <protection/>
    </xf>
    <xf numFmtId="0" fontId="0" fillId="0" borderId="0" xfId="0" applyFill="1" applyBorder="1" applyAlignment="1" applyProtection="1" quotePrefix="1">
      <alignment vertical="center"/>
      <protection/>
    </xf>
    <xf numFmtId="0" fontId="11" fillId="0" borderId="0" xfId="0" applyFont="1" applyFill="1" applyBorder="1" applyAlignment="1" applyProtection="1" quotePrefix="1">
      <alignment vertical="center"/>
      <protection/>
    </xf>
    <xf numFmtId="0" fontId="8" fillId="0" borderId="12" xfId="0" applyFont="1" applyFill="1" applyBorder="1" applyAlignment="1" applyProtection="1">
      <alignment horizontal="distributed" vertical="center"/>
      <protection/>
    </xf>
    <xf numFmtId="0" fontId="11" fillId="0" borderId="40" xfId="0" applyFont="1" applyFill="1" applyBorder="1" applyAlignment="1" applyProtection="1" quotePrefix="1">
      <alignment vertical="center"/>
      <protection/>
    </xf>
    <xf numFmtId="0" fontId="0" fillId="0" borderId="21" xfId="0" applyFont="1" applyFill="1" applyBorder="1" applyAlignment="1" applyProtection="1" quotePrefix="1">
      <alignment horizontal="center" vertical="center"/>
      <protection/>
    </xf>
    <xf numFmtId="0" fontId="0" fillId="0" borderId="21" xfId="0" applyFill="1" applyBorder="1" applyAlignment="1" applyProtection="1" quotePrefix="1">
      <alignment horizontal="center" vertical="center"/>
      <protection/>
    </xf>
    <xf numFmtId="0" fontId="0" fillId="0" borderId="12" xfId="0" applyFill="1" applyBorder="1" applyAlignment="1" applyProtection="1" quotePrefix="1">
      <alignment vertical="center"/>
      <protection/>
    </xf>
    <xf numFmtId="0" fontId="11" fillId="0" borderId="12" xfId="0" applyFont="1" applyFill="1" applyBorder="1" applyAlignment="1" applyProtection="1" quotePrefix="1">
      <alignment vertical="center"/>
      <protection/>
    </xf>
    <xf numFmtId="0" fontId="0" fillId="0" borderId="41" xfId="0" applyFill="1" applyBorder="1" applyAlignment="1" applyProtection="1" quotePrefix="1">
      <alignment horizontal="center" vertical="center"/>
      <protection/>
    </xf>
    <xf numFmtId="0" fontId="0" fillId="0" borderId="42" xfId="0" applyFill="1" applyBorder="1" applyAlignment="1" applyProtection="1" quotePrefix="1">
      <alignment horizontal="center" vertical="center"/>
      <protection/>
    </xf>
    <xf numFmtId="0" fontId="0" fillId="0" borderId="12" xfId="0" applyFill="1" applyBorder="1" applyAlignment="1" applyProtection="1">
      <alignment horizontal="distributed" vertical="center"/>
      <protection/>
    </xf>
    <xf numFmtId="0" fontId="0" fillId="0" borderId="12" xfId="0" applyFill="1" applyBorder="1" applyAlignment="1" applyProtection="1">
      <alignment vertical="center"/>
      <protection/>
    </xf>
    <xf numFmtId="0" fontId="0" fillId="0" borderId="12" xfId="0" applyFill="1" applyBorder="1" applyAlignment="1" applyProtection="1">
      <alignment horizontal="centerContinuous" vertical="center"/>
      <protection/>
    </xf>
    <xf numFmtId="0" fontId="5" fillId="0" borderId="11" xfId="0" applyFont="1" applyFill="1" applyBorder="1" applyAlignment="1" applyProtection="1">
      <alignment horizontal="centerContinuous" vertical="center"/>
      <protection/>
    </xf>
    <xf numFmtId="0" fontId="0" fillId="0" borderId="11" xfId="0" applyFill="1" applyBorder="1" applyAlignment="1" applyProtection="1">
      <alignment horizontal="centerContinuous" vertical="center"/>
      <protection/>
    </xf>
    <xf numFmtId="0" fontId="0" fillId="0" borderId="11" xfId="0" applyFont="1" applyFill="1" applyBorder="1" applyAlignment="1" applyProtection="1">
      <alignment horizontal="centerContinuous" vertical="center"/>
      <protection/>
    </xf>
    <xf numFmtId="0" fontId="0" fillId="0" borderId="11" xfId="0" applyFill="1" applyBorder="1" applyAlignment="1" applyProtection="1">
      <alignment horizontal="right" vertical="center"/>
      <protection/>
    </xf>
    <xf numFmtId="37" fontId="0" fillId="0" borderId="12" xfId="0" applyNumberFormat="1" applyFill="1" applyBorder="1" applyAlignment="1" applyProtection="1">
      <alignment horizontal="distributed" vertical="center"/>
      <protection/>
    </xf>
    <xf numFmtId="0" fontId="17" fillId="0" borderId="12" xfId="61" applyFont="1" applyFill="1" applyBorder="1" applyAlignment="1" applyProtection="1">
      <alignment horizontal="distributed" vertical="center"/>
      <protection/>
    </xf>
    <xf numFmtId="0" fontId="0" fillId="0" borderId="15" xfId="0" applyFont="1" applyFill="1" applyBorder="1" applyAlignment="1" applyProtection="1" quotePrefix="1">
      <alignment horizontal="center" vertical="center"/>
      <protection/>
    </xf>
    <xf numFmtId="0" fontId="0" fillId="0" borderId="24" xfId="0" applyFill="1" applyBorder="1" applyAlignment="1" applyProtection="1">
      <alignment horizontal="center" vertical="center"/>
      <protection/>
    </xf>
    <xf numFmtId="0" fontId="8" fillId="0" borderId="0" xfId="0" applyFont="1" applyFill="1" applyBorder="1" applyAlignment="1" applyProtection="1">
      <alignment vertical="center"/>
      <protection/>
    </xf>
    <xf numFmtId="0" fontId="8" fillId="0" borderId="12" xfId="61" applyFont="1" applyFill="1" applyBorder="1" applyAlignment="1" applyProtection="1">
      <alignment horizontal="distributed" vertical="center" wrapText="1"/>
      <protection/>
    </xf>
    <xf numFmtId="3" fontId="0" fillId="0" borderId="0" xfId="0" applyNumberFormat="1" applyFont="1" applyFill="1" applyBorder="1" applyAlignment="1" applyProtection="1">
      <alignment vertical="center"/>
      <protection/>
    </xf>
    <xf numFmtId="37" fontId="0" fillId="0" borderId="0" xfId="0" applyNumberFormat="1" applyFont="1" applyFill="1" applyAlignment="1">
      <alignment vertical="center"/>
    </xf>
    <xf numFmtId="37" fontId="0" fillId="0" borderId="0" xfId="0" applyNumberFormat="1" applyFont="1" applyFill="1" applyBorder="1" applyAlignment="1">
      <alignment vertical="center"/>
    </xf>
    <xf numFmtId="37" fontId="0" fillId="0" borderId="10" xfId="0" applyNumberFormat="1" applyFont="1" applyFill="1" applyBorder="1" applyAlignment="1" applyProtection="1">
      <alignment horizontal="center" vertical="center"/>
      <protection/>
    </xf>
    <xf numFmtId="0" fontId="0" fillId="0" borderId="0" xfId="0" applyFont="1" applyFill="1" applyBorder="1" applyAlignment="1">
      <alignment horizontal="center" vertical="center"/>
    </xf>
    <xf numFmtId="188" fontId="0" fillId="0" borderId="17" xfId="0" applyNumberFormat="1" applyFont="1" applyFill="1" applyBorder="1" applyAlignment="1" applyProtection="1">
      <alignment horizontal="right" vertical="center"/>
      <protection/>
    </xf>
    <xf numFmtId="39" fontId="11" fillId="0" borderId="0" xfId="0" applyNumberFormat="1" applyFont="1" applyFill="1" applyBorder="1" applyAlignment="1" applyProtection="1">
      <alignment vertical="center"/>
      <protection/>
    </xf>
    <xf numFmtId="37" fontId="0" fillId="0" borderId="37" xfId="0" applyNumberFormat="1" applyFont="1" applyFill="1" applyBorder="1" applyAlignment="1" applyProtection="1">
      <alignment horizontal="right" vertical="center"/>
      <protection/>
    </xf>
    <xf numFmtId="37" fontId="0" fillId="0" borderId="37" xfId="0" applyNumberFormat="1" applyFont="1" applyFill="1" applyBorder="1" applyAlignment="1" applyProtection="1">
      <alignment vertical="center"/>
      <protection/>
    </xf>
    <xf numFmtId="37" fontId="0" fillId="0" borderId="20" xfId="0" applyNumberFormat="1" applyFont="1" applyFill="1" applyBorder="1" applyAlignment="1" applyProtection="1">
      <alignment vertical="center"/>
      <protection/>
    </xf>
    <xf numFmtId="0" fontId="11" fillId="0" borderId="16" xfId="0" applyFont="1" applyFill="1" applyBorder="1" applyAlignment="1" applyProtection="1">
      <alignment vertical="center"/>
      <protection/>
    </xf>
    <xf numFmtId="0" fontId="11" fillId="0" borderId="14" xfId="0" applyFont="1" applyFill="1" applyBorder="1" applyAlignment="1" applyProtection="1">
      <alignment vertical="center"/>
      <protection/>
    </xf>
    <xf numFmtId="0" fontId="11" fillId="0" borderId="0" xfId="0" applyFont="1" applyFill="1" applyBorder="1" applyAlignment="1" applyProtection="1">
      <alignment horizontal="center" vertical="center"/>
      <protection/>
    </xf>
    <xf numFmtId="0" fontId="11" fillId="0" borderId="10" xfId="0" applyFont="1" applyFill="1" applyBorder="1" applyAlignment="1" applyProtection="1">
      <alignment vertical="center"/>
      <protection/>
    </xf>
    <xf numFmtId="177" fontId="0" fillId="0" borderId="0" xfId="49" applyNumberFormat="1"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177" fontId="0"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178" fontId="0" fillId="0" borderId="0" xfId="0" applyNumberFormat="1" applyFont="1" applyFill="1" applyBorder="1" applyAlignment="1" applyProtection="1">
      <alignment horizontal="right" vertical="center"/>
      <protection/>
    </xf>
    <xf numFmtId="177" fontId="0" fillId="0" borderId="0" xfId="0" applyNumberFormat="1" applyFont="1" applyFill="1" applyBorder="1" applyAlignment="1" applyProtection="1">
      <alignment horizontal="center" vertical="center"/>
      <protection/>
    </xf>
    <xf numFmtId="177" fontId="0" fillId="0" borderId="0" xfId="49" applyNumberFormat="1" applyFont="1" applyFill="1" applyBorder="1" applyAlignment="1">
      <alignment vertical="center"/>
    </xf>
    <xf numFmtId="177" fontId="0" fillId="0" borderId="17" xfId="0" applyNumberFormat="1" applyFont="1" applyFill="1" applyBorder="1" applyAlignment="1" applyProtection="1">
      <alignment horizontal="right" vertical="center"/>
      <protection/>
    </xf>
    <xf numFmtId="0" fontId="0" fillId="0" borderId="0" xfId="0" applyFont="1" applyFill="1" applyBorder="1" applyAlignment="1" applyProtection="1">
      <alignment horizontal="distributed" vertical="center"/>
      <protection/>
    </xf>
    <xf numFmtId="0" fontId="0" fillId="0" borderId="12" xfId="0" applyFont="1" applyFill="1" applyBorder="1" applyAlignment="1" applyProtection="1">
      <alignment horizontal="distributed" vertical="center"/>
      <protection/>
    </xf>
    <xf numFmtId="181" fontId="0" fillId="0" borderId="0" xfId="0" applyNumberFormat="1" applyFill="1" applyBorder="1" applyAlignment="1" applyProtection="1" quotePrefix="1">
      <alignment horizontal="center" vertical="center"/>
      <protection/>
    </xf>
    <xf numFmtId="181" fontId="0" fillId="0" borderId="12" xfId="0" applyNumberFormat="1" applyFont="1" applyFill="1" applyBorder="1" applyAlignment="1" applyProtection="1" quotePrefix="1">
      <alignment horizontal="center" vertical="center"/>
      <protection/>
    </xf>
    <xf numFmtId="0" fontId="15" fillId="0" borderId="0" xfId="0" applyFont="1" applyFill="1" applyBorder="1" applyAlignment="1" applyProtection="1">
      <alignment horizontal="center" vertical="center"/>
      <protection/>
    </xf>
    <xf numFmtId="0" fontId="16" fillId="0" borderId="0" xfId="0" applyFont="1" applyFill="1" applyBorder="1" applyAlignment="1" applyProtection="1">
      <alignment horizontal="center" vertical="center"/>
      <protection/>
    </xf>
    <xf numFmtId="0" fontId="0" fillId="0" borderId="43" xfId="0" applyFont="1" applyFill="1" applyBorder="1" applyAlignment="1" applyProtection="1">
      <alignment horizontal="center" vertical="center"/>
      <protection/>
    </xf>
    <xf numFmtId="0" fontId="0" fillId="0" borderId="21" xfId="0" applyFont="1" applyFill="1" applyBorder="1" applyAlignment="1" applyProtection="1">
      <alignment horizontal="center" vertical="center"/>
      <protection/>
    </xf>
    <xf numFmtId="0" fontId="0" fillId="0" borderId="44"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wrapText="1"/>
      <protection/>
    </xf>
    <xf numFmtId="0" fontId="0" fillId="0" borderId="25" xfId="0" applyFont="1" applyFill="1" applyBorder="1" applyAlignment="1">
      <alignment horizontal="center" vertical="center" wrapText="1"/>
    </xf>
    <xf numFmtId="0" fontId="0" fillId="0" borderId="45" xfId="0" applyFont="1" applyFill="1" applyBorder="1" applyAlignment="1" applyProtection="1">
      <alignment vertical="center" wrapText="1"/>
      <protection/>
    </xf>
    <xf numFmtId="0" fontId="0" fillId="0" borderId="46" xfId="0" applyFont="1" applyFill="1" applyBorder="1" applyAlignment="1">
      <alignment vertical="center" wrapText="1"/>
    </xf>
    <xf numFmtId="188" fontId="0" fillId="0" borderId="45" xfId="0" applyNumberFormat="1" applyFont="1" applyFill="1" applyBorder="1" applyAlignment="1" applyProtection="1">
      <alignment horizontal="center" vertical="center"/>
      <protection/>
    </xf>
    <xf numFmtId="188" fontId="0" fillId="0" borderId="46" xfId="0" applyNumberFormat="1" applyFont="1" applyFill="1" applyBorder="1" applyAlignment="1">
      <alignment horizontal="center" vertical="center"/>
    </xf>
    <xf numFmtId="0" fontId="0" fillId="0" borderId="23" xfId="0" applyFont="1" applyFill="1" applyBorder="1" applyAlignment="1" applyProtection="1">
      <alignment horizontal="center" vertical="center"/>
      <protection/>
    </xf>
    <xf numFmtId="0" fontId="0" fillId="0" borderId="25" xfId="0" applyFont="1" applyFill="1" applyBorder="1" applyAlignment="1">
      <alignment horizontal="center" vertical="center"/>
    </xf>
    <xf numFmtId="181" fontId="11" fillId="0" borderId="0" xfId="0" applyNumberFormat="1" applyFont="1" applyFill="1" applyBorder="1" applyAlignment="1" applyProtection="1" quotePrefix="1">
      <alignment horizontal="center" vertical="center"/>
      <protection/>
    </xf>
    <xf numFmtId="181" fontId="11" fillId="0" borderId="12" xfId="0" applyNumberFormat="1" applyFont="1" applyFill="1" applyBorder="1" applyAlignment="1" applyProtection="1" quotePrefix="1">
      <alignment horizontal="center" vertical="center"/>
      <protection/>
    </xf>
    <xf numFmtId="0" fontId="0" fillId="0" borderId="47" xfId="0" applyFont="1" applyFill="1" applyBorder="1" applyAlignment="1" applyProtection="1">
      <alignment horizontal="center" vertical="center" wrapText="1"/>
      <protection/>
    </xf>
    <xf numFmtId="0" fontId="0" fillId="0" borderId="24" xfId="0" applyFont="1" applyFill="1" applyBorder="1" applyAlignment="1">
      <alignment horizontal="center" vertical="center" wrapText="1"/>
    </xf>
    <xf numFmtId="181" fontId="0" fillId="0" borderId="0" xfId="0" applyNumberFormat="1" applyFill="1" applyBorder="1" applyAlignment="1" applyProtection="1">
      <alignment horizontal="center" vertical="center"/>
      <protection/>
    </xf>
    <xf numFmtId="0" fontId="0" fillId="0" borderId="33" xfId="0" applyFont="1" applyFill="1" applyBorder="1" applyAlignment="1" applyProtection="1">
      <alignment horizontal="center" vertical="center"/>
      <protection/>
    </xf>
    <xf numFmtId="0" fontId="0" fillId="0" borderId="13" xfId="0" applyFont="1" applyFill="1" applyBorder="1" applyAlignment="1">
      <alignment horizontal="center" vertical="center"/>
    </xf>
    <xf numFmtId="0" fontId="0" fillId="0" borderId="0" xfId="0" applyFont="1" applyFill="1" applyAlignment="1">
      <alignment horizontal="center" vertical="center"/>
    </xf>
    <xf numFmtId="0" fontId="0" fillId="0" borderId="12" xfId="0" applyFont="1" applyFill="1" applyBorder="1" applyAlignment="1">
      <alignment horizontal="center" vertical="center"/>
    </xf>
    <xf numFmtId="0" fontId="0" fillId="0" borderId="27" xfId="0"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17" xfId="0" applyFont="1" applyFill="1" applyBorder="1" applyAlignment="1" applyProtection="1">
      <alignment horizontal="distributed" vertical="center"/>
      <protection/>
    </xf>
    <xf numFmtId="0" fontId="0" fillId="0" borderId="11" xfId="0" applyFont="1" applyFill="1" applyBorder="1" applyAlignment="1">
      <alignment horizontal="distributed" vertical="center"/>
    </xf>
    <xf numFmtId="0" fontId="0" fillId="0" borderId="12" xfId="0" applyFont="1" applyFill="1" applyBorder="1" applyAlignment="1">
      <alignment horizontal="distributed" vertical="center"/>
    </xf>
    <xf numFmtId="1" fontId="0" fillId="0" borderId="0" xfId="0" applyNumberFormat="1" applyFont="1" applyFill="1" applyBorder="1" applyAlignment="1" applyProtection="1">
      <alignment horizontal="distributed" vertical="center"/>
      <protection/>
    </xf>
    <xf numFmtId="0" fontId="8" fillId="0" borderId="43" xfId="0" applyFont="1" applyFill="1" applyBorder="1" applyAlignment="1" applyProtection="1">
      <alignment horizontal="center" vertical="center"/>
      <protection/>
    </xf>
    <xf numFmtId="0" fontId="8" fillId="0" borderId="44" xfId="0" applyFont="1" applyFill="1" applyBorder="1" applyAlignment="1" applyProtection="1">
      <alignment horizontal="center" vertical="center"/>
      <protection/>
    </xf>
    <xf numFmtId="0" fontId="0" fillId="0" borderId="14" xfId="0" applyFill="1" applyBorder="1" applyAlignment="1" applyProtection="1">
      <alignment horizontal="left" vertical="center"/>
      <protection/>
    </xf>
    <xf numFmtId="0" fontId="0" fillId="0" borderId="18" xfId="0" applyFont="1" applyFill="1" applyBorder="1" applyAlignment="1" applyProtection="1">
      <alignment horizontal="left" vertical="center"/>
      <protection/>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0" xfId="0" applyFill="1" applyBorder="1" applyAlignment="1" applyProtection="1" quotePrefix="1">
      <alignment vertical="center"/>
      <protection/>
    </xf>
    <xf numFmtId="0" fontId="0" fillId="0" borderId="12" xfId="0" applyFont="1" applyFill="1" applyBorder="1" applyAlignment="1" applyProtection="1" quotePrefix="1">
      <alignment vertical="center"/>
      <protection/>
    </xf>
    <xf numFmtId="0" fontId="11" fillId="0" borderId="0" xfId="0" applyFont="1" applyFill="1" applyBorder="1" applyAlignment="1" applyProtection="1" quotePrefix="1">
      <alignment vertical="center"/>
      <protection/>
    </xf>
    <xf numFmtId="0" fontId="11" fillId="0" borderId="12" xfId="0" applyFont="1" applyFill="1" applyBorder="1" applyAlignment="1" applyProtection="1" quotePrefix="1">
      <alignment vertical="center"/>
      <protection/>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47"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wrapText="1"/>
      <protection/>
    </xf>
    <xf numFmtId="0" fontId="0" fillId="0" borderId="10"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24" xfId="0" applyFont="1" applyFill="1" applyBorder="1" applyAlignment="1" applyProtection="1">
      <alignment horizontal="center" vertical="center"/>
      <protection/>
    </xf>
    <xf numFmtId="0" fontId="0" fillId="0" borderId="24"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0" fillId="0" borderId="17"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0" xfId="0" applyFont="1" applyFill="1" applyBorder="1" applyAlignment="1">
      <alignment horizontal="center" vertical="center" wrapText="1"/>
    </xf>
    <xf numFmtId="0" fontId="11" fillId="0" borderId="14" xfId="0" applyFont="1" applyFill="1" applyBorder="1" applyAlignment="1" applyProtection="1">
      <alignment horizontal="center" vertical="center"/>
      <protection/>
    </xf>
    <xf numFmtId="0" fontId="11" fillId="0" borderId="14" xfId="0" applyFont="1" applyFill="1" applyBorder="1" applyAlignment="1">
      <alignment horizontal="center" vertical="center"/>
    </xf>
    <xf numFmtId="0" fontId="11" fillId="0" borderId="18" xfId="0" applyFont="1" applyFill="1" applyBorder="1" applyAlignment="1">
      <alignment horizontal="center" vertical="center"/>
    </xf>
    <xf numFmtId="0" fontId="0" fillId="0" borderId="15" xfId="0" applyFont="1" applyFill="1" applyBorder="1" applyAlignment="1" applyProtection="1">
      <alignment horizontal="center" vertical="center"/>
      <protection/>
    </xf>
    <xf numFmtId="0" fontId="0" fillId="0" borderId="17" xfId="0" applyFont="1" applyFill="1" applyBorder="1" applyAlignment="1">
      <alignment horizontal="distributed" vertical="center"/>
    </xf>
    <xf numFmtId="37" fontId="0" fillId="0" borderId="0" xfId="0" applyNumberFormat="1" applyFill="1" applyBorder="1" applyAlignment="1" applyProtection="1">
      <alignment horizontal="center" vertical="center"/>
      <protection/>
    </xf>
    <xf numFmtId="37" fontId="0" fillId="0" borderId="12" xfId="0" applyNumberFormat="1" applyFont="1" applyFill="1" applyBorder="1" applyAlignment="1" applyProtection="1">
      <alignment horizontal="center" vertical="center"/>
      <protection/>
    </xf>
    <xf numFmtId="37" fontId="0" fillId="0" borderId="12" xfId="0" applyNumberFormat="1" applyFill="1" applyBorder="1" applyAlignment="1" applyProtection="1">
      <alignment horizontal="center" vertical="center"/>
      <protection/>
    </xf>
    <xf numFmtId="37" fontId="0" fillId="0" borderId="0" xfId="0" applyNumberFormat="1" applyFill="1" applyBorder="1" applyAlignment="1" applyProtection="1">
      <alignment horizontal="distributed" vertical="center"/>
      <protection/>
    </xf>
    <xf numFmtId="37" fontId="0" fillId="0" borderId="12" xfId="0" applyNumberFormat="1" applyFont="1" applyFill="1" applyBorder="1" applyAlignment="1" applyProtection="1">
      <alignment horizontal="distributed" vertical="center"/>
      <protection/>
    </xf>
    <xf numFmtId="37" fontId="0" fillId="0" borderId="0" xfId="0" applyNumberFormat="1" applyFont="1" applyFill="1" applyBorder="1" applyAlignment="1" applyProtection="1">
      <alignment horizontal="distributed" vertical="center"/>
      <protection/>
    </xf>
    <xf numFmtId="37" fontId="0" fillId="0" borderId="0" xfId="0" applyNumberFormat="1" applyFont="1" applyFill="1" applyBorder="1" applyAlignment="1" applyProtection="1">
      <alignment horizontal="center" vertical="center"/>
      <protection/>
    </xf>
    <xf numFmtId="0" fontId="11" fillId="0" borderId="18"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16" xfId="0" applyFont="1" applyFill="1" applyBorder="1" applyAlignment="1" applyProtection="1">
      <alignment horizontal="center" vertical="center" wrapText="1"/>
      <protection/>
    </xf>
    <xf numFmtId="0" fontId="0" fillId="0" borderId="3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8" xfId="0" applyFont="1" applyFill="1" applyBorder="1" applyAlignment="1" applyProtection="1">
      <alignment horizontal="center" vertical="center" wrapText="1"/>
      <protection/>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16" fillId="0" borderId="0" xfId="0" applyFont="1" applyFill="1" applyAlignment="1">
      <alignment horizontal="center" vertical="center"/>
    </xf>
    <xf numFmtId="0" fontId="0" fillId="0" borderId="0" xfId="0" applyFill="1" applyBorder="1" applyAlignment="1" applyProtection="1" quotePrefix="1">
      <alignment horizontal="center" vertical="center"/>
      <protection/>
    </xf>
    <xf numFmtId="0" fontId="0" fillId="0" borderId="12" xfId="0" applyFont="1" applyFill="1" applyBorder="1" applyAlignment="1" applyProtection="1" quotePrefix="1">
      <alignment horizontal="center" vertical="center"/>
      <protection/>
    </xf>
    <xf numFmtId="0" fontId="11" fillId="0" borderId="0" xfId="0" applyFont="1" applyFill="1" applyBorder="1" applyAlignment="1" applyProtection="1" quotePrefix="1">
      <alignment horizontal="center" vertical="center"/>
      <protection/>
    </xf>
    <xf numFmtId="0" fontId="11" fillId="0" borderId="12" xfId="0" applyFont="1" applyFill="1" applyBorder="1" applyAlignment="1" applyProtection="1" quotePrefix="1">
      <alignment horizontal="center" vertical="center"/>
      <protection/>
    </xf>
    <xf numFmtId="0" fontId="0" fillId="0" borderId="12" xfId="0" applyFont="1" applyBorder="1" applyAlignment="1">
      <alignment horizontal="distributed" vertical="center"/>
    </xf>
    <xf numFmtId="0" fontId="0" fillId="0" borderId="14" xfId="0" applyFont="1" applyFill="1" applyBorder="1" applyAlignment="1">
      <alignment horizontal="center" vertical="center"/>
    </xf>
    <xf numFmtId="0" fontId="0" fillId="0" borderId="18"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6" fillId="0" borderId="0" xfId="0" applyFont="1" applyFill="1" applyAlignment="1">
      <alignment horizontal="center" vertical="center"/>
    </xf>
    <xf numFmtId="0" fontId="0" fillId="0" borderId="33"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0" xfId="0" applyFont="1" applyFill="1" applyAlignment="1">
      <alignment horizontal="center" vertical="center"/>
    </xf>
    <xf numFmtId="0" fontId="0" fillId="0" borderId="17"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4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4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7"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12" xfId="0" applyFont="1" applyFill="1" applyBorder="1" applyAlignment="1" applyProtection="1">
      <alignment horizontal="left" vertical="center"/>
      <protection/>
    </xf>
    <xf numFmtId="0" fontId="0" fillId="0" borderId="0" xfId="0" applyFont="1" applyFill="1" applyBorder="1" applyAlignment="1" applyProtection="1" quotePrefix="1">
      <alignment horizontal="center" vertical="center"/>
      <protection/>
    </xf>
    <xf numFmtId="0" fontId="0" fillId="0" borderId="25" xfId="0" applyFont="1" applyFill="1" applyBorder="1" applyAlignment="1" applyProtection="1">
      <alignment horizontal="center" vertical="center"/>
      <protection/>
    </xf>
    <xf numFmtId="0" fontId="0" fillId="0" borderId="12" xfId="0" applyFont="1" applyBorder="1" applyAlignment="1">
      <alignment horizontal="center" vertical="center"/>
    </xf>
    <xf numFmtId="0" fontId="7" fillId="0" borderId="12" xfId="0" applyFont="1" applyBorder="1" applyAlignment="1">
      <alignment horizontal="center" vertical="center"/>
    </xf>
    <xf numFmtId="0" fontId="0" fillId="0" borderId="16" xfId="0" applyFont="1"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0" xfId="0" applyFont="1" applyFill="1" applyBorder="1" applyAlignment="1">
      <alignment horizontal="distributed" vertical="center"/>
    </xf>
    <xf numFmtId="0" fontId="0" fillId="0" borderId="18" xfId="0" applyFont="1" applyBorder="1" applyAlignment="1">
      <alignment horizontal="center" vertical="center"/>
    </xf>
    <xf numFmtId="0" fontId="0" fillId="0" borderId="23" xfId="0" applyFill="1" applyBorder="1" applyAlignment="1" applyProtection="1">
      <alignment horizontal="center" vertical="center"/>
      <protection/>
    </xf>
    <xf numFmtId="0" fontId="11" fillId="0" borderId="14" xfId="0" applyFont="1" applyFill="1" applyBorder="1" applyAlignment="1" applyProtection="1">
      <alignment horizontal="distributed" vertical="center"/>
      <protection/>
    </xf>
    <xf numFmtId="0" fontId="11" fillId="0" borderId="14" xfId="0" applyFont="1" applyFill="1" applyBorder="1" applyAlignment="1">
      <alignment horizontal="distributed" vertical="center"/>
    </xf>
    <xf numFmtId="0" fontId="11" fillId="0" borderId="18" xfId="0" applyFont="1" applyFill="1" applyBorder="1" applyAlignment="1">
      <alignment horizontal="distributed" vertical="center"/>
    </xf>
    <xf numFmtId="0" fontId="0" fillId="0" borderId="35" xfId="0" applyFill="1" applyBorder="1" applyAlignment="1" applyProtection="1">
      <alignment horizontal="center" vertical="center"/>
      <protection/>
    </xf>
    <xf numFmtId="0" fontId="0" fillId="0" borderId="51" xfId="0" applyFont="1" applyFill="1" applyBorder="1" applyAlignment="1" applyProtection="1">
      <alignment horizontal="center" vertical="center"/>
      <protection/>
    </xf>
    <xf numFmtId="0" fontId="0" fillId="0" borderId="52"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0" fillId="0" borderId="3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11" fillId="0" borderId="0" xfId="0" applyFont="1" applyFill="1" applyBorder="1" applyAlignment="1" applyProtection="1">
      <alignment horizontal="distributed" vertical="center"/>
      <protection/>
    </xf>
    <xf numFmtId="0" fontId="11" fillId="0" borderId="12" xfId="0" applyFont="1" applyFill="1" applyBorder="1" applyAlignment="1" applyProtection="1">
      <alignment horizontal="distributed" vertical="center"/>
      <protection/>
    </xf>
    <xf numFmtId="38" fontId="7" fillId="0" borderId="0" xfId="49" applyFont="1" applyFill="1" applyBorder="1" applyAlignment="1">
      <alignment vertical="center"/>
    </xf>
    <xf numFmtId="38" fontId="7" fillId="0" borderId="12" xfId="49" applyFont="1" applyFill="1" applyBorder="1" applyAlignment="1">
      <alignment vertical="center"/>
    </xf>
    <xf numFmtId="38" fontId="11" fillId="0" borderId="0" xfId="49" applyFont="1" applyFill="1" applyBorder="1" applyAlignment="1">
      <alignment horizontal="distributed" vertical="center"/>
    </xf>
    <xf numFmtId="38" fontId="11" fillId="0" borderId="12" xfId="49" applyFont="1" applyFill="1" applyBorder="1" applyAlignment="1">
      <alignment horizontal="distributed" vertical="center"/>
    </xf>
    <xf numFmtId="38" fontId="0" fillId="0" borderId="21" xfId="49" applyFont="1" applyFill="1" applyBorder="1" applyAlignment="1">
      <alignment horizontal="center" vertical="center"/>
    </xf>
    <xf numFmtId="0" fontId="0" fillId="0" borderId="15" xfId="0" applyFont="1" applyFill="1" applyBorder="1" applyAlignment="1">
      <alignment vertical="center"/>
    </xf>
    <xf numFmtId="38" fontId="11" fillId="0" borderId="14" xfId="49" applyFont="1" applyFill="1" applyBorder="1" applyAlignment="1">
      <alignment horizontal="center" vertical="center"/>
    </xf>
    <xf numFmtId="38" fontId="11" fillId="0" borderId="18" xfId="49" applyFont="1" applyFill="1" applyBorder="1" applyAlignment="1">
      <alignment horizontal="center" vertical="center"/>
    </xf>
    <xf numFmtId="38" fontId="16" fillId="0" borderId="0" xfId="49" applyFont="1" applyFill="1" applyAlignment="1">
      <alignment horizontal="center" vertical="center"/>
    </xf>
    <xf numFmtId="38" fontId="0" fillId="0" borderId="0" xfId="49" applyFont="1" applyFill="1" applyAlignment="1">
      <alignment horizontal="center" vertical="center"/>
    </xf>
    <xf numFmtId="0" fontId="11" fillId="0" borderId="12" xfId="0" applyFont="1" applyFill="1" applyBorder="1" applyAlignment="1">
      <alignment horizontal="distributed" vertical="center"/>
    </xf>
    <xf numFmtId="0" fontId="11" fillId="0" borderId="17" xfId="0" applyFont="1" applyFill="1" applyBorder="1" applyAlignment="1" applyProtection="1">
      <alignment horizontal="distributed" vertical="center"/>
      <protection/>
    </xf>
    <xf numFmtId="0" fontId="11" fillId="0" borderId="11" xfId="0" applyFont="1" applyFill="1" applyBorder="1" applyAlignment="1">
      <alignment horizontal="distributed" vertical="center"/>
    </xf>
    <xf numFmtId="0" fontId="0" fillId="0" borderId="0" xfId="0" applyFill="1" applyAlignment="1">
      <alignment vertical="center"/>
    </xf>
    <xf numFmtId="0" fontId="0" fillId="0" borderId="18"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0" borderId="11" xfId="0" applyFont="1" applyBorder="1" applyAlignment="1">
      <alignment horizontal="center" vertical="center" wrapText="1"/>
    </xf>
    <xf numFmtId="0" fontId="0" fillId="0" borderId="16" xfId="0"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17" xfId="0" applyFont="1" applyBorder="1" applyAlignment="1">
      <alignment horizontal="center" vertical="center" wrapText="1"/>
    </xf>
    <xf numFmtId="0" fontId="0" fillId="0" borderId="0" xfId="0" applyFont="1" applyBorder="1" applyAlignment="1">
      <alignment horizontal="distributed" vertical="center"/>
    </xf>
    <xf numFmtId="0" fontId="1" fillId="0" borderId="0" xfId="0" applyFont="1" applyAlignment="1">
      <alignment horizontal="distributed" vertical="center"/>
    </xf>
    <xf numFmtId="0" fontId="1" fillId="0" borderId="12" xfId="0" applyFont="1" applyBorder="1" applyAlignment="1">
      <alignment horizontal="distributed" vertical="center"/>
    </xf>
    <xf numFmtId="0" fontId="0" fillId="0" borderId="0" xfId="0" applyFont="1" applyFill="1" applyBorder="1" applyAlignment="1" applyProtection="1">
      <alignment vertical="center"/>
      <protection/>
    </xf>
    <xf numFmtId="0" fontId="0" fillId="0" borderId="0" xfId="0" applyFont="1" applyAlignment="1">
      <alignment horizontal="distributed" vertical="center"/>
    </xf>
    <xf numFmtId="0" fontId="11" fillId="0" borderId="0" xfId="0" applyFont="1" applyFill="1" applyBorder="1" applyAlignment="1">
      <alignment horizontal="distributed" vertical="center"/>
    </xf>
    <xf numFmtId="0" fontId="11" fillId="0" borderId="12" xfId="0" applyFont="1" applyBorder="1" applyAlignment="1">
      <alignment horizontal="distributed" vertical="center"/>
    </xf>
    <xf numFmtId="0" fontId="7" fillId="0" borderId="0" xfId="0" applyFont="1" applyFill="1" applyBorder="1" applyAlignment="1" applyProtection="1">
      <alignment horizontal="center" vertical="center"/>
      <protection/>
    </xf>
    <xf numFmtId="0" fontId="7" fillId="0" borderId="12" xfId="0" applyFont="1" applyFill="1" applyBorder="1" applyAlignment="1" applyProtection="1">
      <alignment horizontal="center" vertical="center"/>
      <protection/>
    </xf>
    <xf numFmtId="0" fontId="0" fillId="0" borderId="21" xfId="0" applyFont="1" applyBorder="1" applyAlignment="1">
      <alignment horizontal="center" vertical="center"/>
    </xf>
    <xf numFmtId="0" fontId="0" fillId="0" borderId="15" xfId="0" applyFont="1" applyBorder="1" applyAlignment="1">
      <alignment horizontal="center" vertical="center"/>
    </xf>
    <xf numFmtId="0" fontId="11" fillId="0" borderId="18" xfId="0" applyFont="1" applyFill="1" applyBorder="1" applyAlignment="1" applyProtection="1">
      <alignment horizontal="distributed" vertical="center"/>
      <protection/>
    </xf>
    <xf numFmtId="0" fontId="0" fillId="0" borderId="14" xfId="0" applyFont="1" applyFill="1" applyBorder="1" applyAlignment="1" applyProtection="1">
      <alignment horizontal="distributed" vertical="center"/>
      <protection/>
    </xf>
    <xf numFmtId="0" fontId="0" fillId="0" borderId="14" xfId="0" applyFont="1" applyFill="1" applyBorder="1" applyAlignment="1">
      <alignment horizontal="distributed"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０５８０８０Ｒ" xfId="61"/>
    <cellStyle name="Followed Hyperlink" xfId="62"/>
    <cellStyle name="未定義"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61</xdr:row>
      <xdr:rowOff>85725</xdr:rowOff>
    </xdr:from>
    <xdr:to>
      <xdr:col>0</xdr:col>
      <xdr:colOff>0</xdr:colOff>
      <xdr:row>61</xdr:row>
      <xdr:rowOff>104775</xdr:rowOff>
    </xdr:to>
    <xdr:sp>
      <xdr:nvSpPr>
        <xdr:cNvPr id="1" name="Line 1"/>
        <xdr:cNvSpPr>
          <a:spLocks/>
        </xdr:cNvSpPr>
      </xdr:nvSpPr>
      <xdr:spPr>
        <a:xfrm>
          <a:off x="0" y="11372850"/>
          <a:ext cx="0" cy="19050"/>
        </a:xfrm>
        <a:prstGeom prst="line">
          <a:avLst/>
        </a:prstGeom>
        <a:noFill/>
        <a:ln w="38100" cmpd="dbl">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T65"/>
  <sheetViews>
    <sheetView showGridLines="0" defaultGridColor="0" zoomScalePageLayoutView="0" colorId="22" workbookViewId="0" topLeftCell="A1">
      <selection activeCell="A1" sqref="A1"/>
    </sheetView>
  </sheetViews>
  <sheetFormatPr defaultColWidth="10.59765625" defaultRowHeight="15"/>
  <cols>
    <col min="1" max="1" width="2.59765625" style="71" customWidth="1"/>
    <col min="2" max="2" width="11.59765625" style="71" customWidth="1"/>
    <col min="3" max="4" width="9.59765625" style="71" customWidth="1"/>
    <col min="5" max="5" width="12.8984375" style="154" customWidth="1"/>
    <col min="6" max="12" width="9.59765625" style="71" customWidth="1"/>
    <col min="13" max="13" width="11.09765625" style="71" customWidth="1"/>
    <col min="14" max="20" width="9.59765625" style="71" customWidth="1"/>
    <col min="21" max="16384" width="10.59765625" style="71" customWidth="1"/>
  </cols>
  <sheetData>
    <row r="1" spans="1:20" ht="19.5" customHeight="1">
      <c r="A1" s="2" t="s">
        <v>0</v>
      </c>
      <c r="D1" s="128"/>
      <c r="T1" s="3" t="s">
        <v>1</v>
      </c>
    </row>
    <row r="2" spans="1:20" s="40" customFormat="1" ht="24.75" customHeight="1">
      <c r="A2" s="299" t="s">
        <v>34</v>
      </c>
      <c r="B2" s="299"/>
      <c r="C2" s="299"/>
      <c r="D2" s="299"/>
      <c r="E2" s="299"/>
      <c r="F2" s="299"/>
      <c r="G2" s="299"/>
      <c r="H2" s="299"/>
      <c r="I2" s="299"/>
      <c r="J2" s="299"/>
      <c r="K2" s="299"/>
      <c r="L2" s="299"/>
      <c r="M2" s="299"/>
      <c r="N2" s="299"/>
      <c r="O2" s="299"/>
      <c r="P2" s="299"/>
      <c r="Q2" s="299"/>
      <c r="R2" s="299"/>
      <c r="S2" s="299"/>
      <c r="T2" s="299"/>
    </row>
    <row r="3" spans="1:20" s="40" customFormat="1" ht="19.5" customHeight="1">
      <c r="A3" s="300" t="s">
        <v>35</v>
      </c>
      <c r="B3" s="300"/>
      <c r="C3" s="300"/>
      <c r="D3" s="300"/>
      <c r="E3" s="300"/>
      <c r="F3" s="300"/>
      <c r="G3" s="300"/>
      <c r="H3" s="300"/>
      <c r="I3" s="300"/>
      <c r="J3" s="300"/>
      <c r="K3" s="300"/>
      <c r="L3" s="300"/>
      <c r="M3" s="300"/>
      <c r="N3" s="300"/>
      <c r="O3" s="300"/>
      <c r="P3" s="300"/>
      <c r="Q3" s="300"/>
      <c r="R3" s="300"/>
      <c r="S3" s="300"/>
      <c r="T3" s="300"/>
    </row>
    <row r="4" spans="2:20" ht="19.5" customHeight="1">
      <c r="B4" s="129" t="s">
        <v>23</v>
      </c>
      <c r="D4" s="91"/>
      <c r="E4" s="153"/>
      <c r="F4" s="129" t="s">
        <v>24</v>
      </c>
      <c r="G4" s="91"/>
      <c r="H4" s="91"/>
      <c r="I4" s="91"/>
      <c r="J4" s="91"/>
      <c r="K4" s="91"/>
      <c r="L4" s="91"/>
      <c r="M4" s="91"/>
      <c r="N4" s="129" t="s">
        <v>683</v>
      </c>
      <c r="O4" s="91"/>
      <c r="P4" s="91"/>
      <c r="Q4" s="91"/>
      <c r="R4" s="91"/>
      <c r="S4" s="91"/>
      <c r="T4" s="91"/>
    </row>
    <row r="5" spans="2:20" ht="18" customHeight="1" thickBot="1">
      <c r="B5" s="91"/>
      <c r="C5" s="91"/>
      <c r="D5" s="91"/>
      <c r="E5" s="153"/>
      <c r="F5" s="91"/>
      <c r="G5" s="91"/>
      <c r="H5" s="91"/>
      <c r="I5" s="91"/>
      <c r="J5" s="91"/>
      <c r="K5" s="91"/>
      <c r="L5" s="91"/>
      <c r="M5" s="91"/>
      <c r="N5" s="91"/>
      <c r="O5" s="91"/>
      <c r="P5" s="91"/>
      <c r="Q5" s="91"/>
      <c r="R5" s="91"/>
      <c r="S5" s="91"/>
      <c r="T5" s="73" t="s">
        <v>2</v>
      </c>
    </row>
    <row r="6" spans="1:20" ht="21.75" customHeight="1">
      <c r="A6" s="317" t="s">
        <v>37</v>
      </c>
      <c r="B6" s="318"/>
      <c r="C6" s="314" t="s">
        <v>32</v>
      </c>
      <c r="D6" s="331" t="s">
        <v>611</v>
      </c>
      <c r="E6" s="332"/>
      <c r="F6" s="130"/>
      <c r="G6" s="131"/>
      <c r="H6" s="301" t="s">
        <v>3</v>
      </c>
      <c r="I6" s="302"/>
      <c r="J6" s="302"/>
      <c r="K6" s="302"/>
      <c r="L6" s="302"/>
      <c r="M6" s="303"/>
      <c r="N6" s="132"/>
      <c r="O6" s="132"/>
      <c r="P6" s="132"/>
      <c r="Q6" s="132"/>
      <c r="R6" s="321" t="s">
        <v>819</v>
      </c>
      <c r="S6" s="322"/>
      <c r="T6" s="133"/>
    </row>
    <row r="7" spans="1:20" ht="21.75" customHeight="1">
      <c r="A7" s="319"/>
      <c r="B7" s="320"/>
      <c r="C7" s="315"/>
      <c r="D7" s="310" t="s">
        <v>4</v>
      </c>
      <c r="E7" s="308" t="s">
        <v>5</v>
      </c>
      <c r="F7" s="135" t="s">
        <v>6</v>
      </c>
      <c r="G7" s="136" t="s">
        <v>7</v>
      </c>
      <c r="H7" s="310" t="s">
        <v>8</v>
      </c>
      <c r="I7" s="310" t="s">
        <v>9</v>
      </c>
      <c r="J7" s="304" t="s">
        <v>29</v>
      </c>
      <c r="K7" s="304" t="s">
        <v>33</v>
      </c>
      <c r="L7" s="304" t="s">
        <v>30</v>
      </c>
      <c r="M7" s="306" t="s">
        <v>31</v>
      </c>
      <c r="N7" s="136" t="s">
        <v>6</v>
      </c>
      <c r="O7" s="136" t="s">
        <v>684</v>
      </c>
      <c r="P7" s="243" t="s">
        <v>821</v>
      </c>
      <c r="Q7" s="243" t="s">
        <v>820</v>
      </c>
      <c r="R7" s="323"/>
      <c r="S7" s="324"/>
      <c r="T7" s="115" t="s">
        <v>10</v>
      </c>
    </row>
    <row r="8" spans="1:20" ht="21.75" customHeight="1">
      <c r="A8" s="319"/>
      <c r="B8" s="320"/>
      <c r="C8" s="305"/>
      <c r="D8" s="311"/>
      <c r="E8" s="309"/>
      <c r="F8" s="137"/>
      <c r="G8" s="138"/>
      <c r="H8" s="311"/>
      <c r="I8" s="311"/>
      <c r="J8" s="305"/>
      <c r="K8" s="305"/>
      <c r="L8" s="305"/>
      <c r="M8" s="307"/>
      <c r="N8" s="138"/>
      <c r="O8" s="138"/>
      <c r="P8" s="138"/>
      <c r="Q8" s="138"/>
      <c r="R8" s="325"/>
      <c r="S8" s="326"/>
      <c r="T8" s="139"/>
    </row>
    <row r="9" spans="1:20" ht="21.75" customHeight="1">
      <c r="A9" s="126"/>
      <c r="B9" s="140"/>
      <c r="C9" s="141"/>
      <c r="D9" s="142" t="s">
        <v>11</v>
      </c>
      <c r="E9" s="152" t="s">
        <v>12</v>
      </c>
      <c r="F9" s="126"/>
      <c r="G9" s="126"/>
      <c r="H9" s="126"/>
      <c r="I9" s="126"/>
      <c r="J9" s="126"/>
      <c r="K9" s="126"/>
      <c r="L9" s="126"/>
      <c r="M9" s="126"/>
      <c r="N9" s="126"/>
      <c r="O9" s="126"/>
      <c r="P9" s="126"/>
      <c r="Q9" s="126"/>
      <c r="R9" s="126"/>
      <c r="S9" s="126"/>
      <c r="T9" s="126"/>
    </row>
    <row r="10" spans="1:20" ht="21.75" customHeight="1">
      <c r="A10" s="316" t="s">
        <v>804</v>
      </c>
      <c r="B10" s="298"/>
      <c r="C10" s="143">
        <f>F10</f>
        <v>2733</v>
      </c>
      <c r="D10" s="144">
        <v>2015</v>
      </c>
      <c r="E10" s="153">
        <v>20075.89</v>
      </c>
      <c r="F10" s="144">
        <f>SUM(G10:H10)</f>
        <v>2733</v>
      </c>
      <c r="G10" s="144">
        <v>2588</v>
      </c>
      <c r="H10" s="144">
        <f>SUM(I10:M10)</f>
        <v>145</v>
      </c>
      <c r="I10" s="144">
        <v>67</v>
      </c>
      <c r="J10" s="144">
        <v>1</v>
      </c>
      <c r="K10" s="144">
        <v>4</v>
      </c>
      <c r="L10" s="144">
        <v>70</v>
      </c>
      <c r="M10" s="144">
        <v>3</v>
      </c>
      <c r="N10" s="144">
        <f>SUM(O10:T10)</f>
        <v>2733</v>
      </c>
      <c r="O10" s="147" t="s">
        <v>13</v>
      </c>
      <c r="P10" s="144">
        <v>744</v>
      </c>
      <c r="Q10" s="144">
        <v>1000</v>
      </c>
      <c r="R10" s="144" t="s">
        <v>581</v>
      </c>
      <c r="S10" s="144">
        <v>784</v>
      </c>
      <c r="T10" s="144">
        <v>205</v>
      </c>
    </row>
    <row r="11" spans="1:20" ht="21.75" customHeight="1">
      <c r="A11" s="297" t="s">
        <v>805</v>
      </c>
      <c r="B11" s="298"/>
      <c r="C11" s="143">
        <f>F11</f>
        <v>2783</v>
      </c>
      <c r="D11" s="144">
        <v>2062</v>
      </c>
      <c r="E11" s="153">
        <v>18988.94</v>
      </c>
      <c r="F11" s="144">
        <f>SUM(G11:H11)</f>
        <v>2783</v>
      </c>
      <c r="G11" s="144">
        <v>2581</v>
      </c>
      <c r="H11" s="144">
        <f>SUM(I11:M11)</f>
        <v>202</v>
      </c>
      <c r="I11" s="144">
        <v>63</v>
      </c>
      <c r="J11" s="144">
        <v>2</v>
      </c>
      <c r="K11" s="144">
        <v>4</v>
      </c>
      <c r="L11" s="144">
        <v>127</v>
      </c>
      <c r="M11" s="144">
        <v>6</v>
      </c>
      <c r="N11" s="144">
        <f>SUM(O11:T11)</f>
        <v>2264</v>
      </c>
      <c r="O11" s="144">
        <v>57</v>
      </c>
      <c r="P11" s="144">
        <v>958</v>
      </c>
      <c r="Q11" s="144">
        <v>768</v>
      </c>
      <c r="R11" s="144" t="s">
        <v>581</v>
      </c>
      <c r="S11" s="144">
        <v>434</v>
      </c>
      <c r="T11" s="144">
        <v>47</v>
      </c>
    </row>
    <row r="12" spans="1:20" ht="21.75" customHeight="1">
      <c r="A12" s="297" t="s">
        <v>806</v>
      </c>
      <c r="B12" s="298"/>
      <c r="C12" s="143">
        <f>F12</f>
        <v>2720</v>
      </c>
      <c r="D12" s="144">
        <v>2041</v>
      </c>
      <c r="E12" s="153">
        <v>18449.32</v>
      </c>
      <c r="F12" s="144">
        <f>SUM(G12:H12)</f>
        <v>2720</v>
      </c>
      <c r="G12" s="144">
        <v>2544</v>
      </c>
      <c r="H12" s="144">
        <f>SUM(I12:M12)</f>
        <v>176</v>
      </c>
      <c r="I12" s="144">
        <v>63</v>
      </c>
      <c r="J12" s="144">
        <v>1</v>
      </c>
      <c r="K12" s="144">
        <v>4</v>
      </c>
      <c r="L12" s="144">
        <v>102</v>
      </c>
      <c r="M12" s="144">
        <v>6</v>
      </c>
      <c r="N12" s="144">
        <f>SUM(O12:T12)</f>
        <v>2204</v>
      </c>
      <c r="O12" s="144">
        <v>48</v>
      </c>
      <c r="P12" s="144">
        <v>969</v>
      </c>
      <c r="Q12" s="144">
        <v>750</v>
      </c>
      <c r="R12" s="144" t="s">
        <v>581</v>
      </c>
      <c r="S12" s="144">
        <v>384</v>
      </c>
      <c r="T12" s="144">
        <v>53</v>
      </c>
    </row>
    <row r="13" spans="1:20" ht="21.75" customHeight="1">
      <c r="A13" s="297" t="s">
        <v>807</v>
      </c>
      <c r="B13" s="298"/>
      <c r="C13" s="143">
        <f>F13</f>
        <v>2575</v>
      </c>
      <c r="D13" s="144">
        <v>1969</v>
      </c>
      <c r="E13" s="153">
        <v>17120.4</v>
      </c>
      <c r="F13" s="144">
        <f>SUM(G13:H13)</f>
        <v>2575</v>
      </c>
      <c r="G13" s="144">
        <v>2417</v>
      </c>
      <c r="H13" s="144">
        <f>SUM(I13:M13)</f>
        <v>158</v>
      </c>
      <c r="I13" s="144">
        <v>62</v>
      </c>
      <c r="J13" s="144">
        <v>1</v>
      </c>
      <c r="K13" s="144">
        <v>4</v>
      </c>
      <c r="L13" s="144">
        <v>85</v>
      </c>
      <c r="M13" s="144">
        <v>6</v>
      </c>
      <c r="N13" s="144">
        <f>SUM(O13:T13)</f>
        <v>2070</v>
      </c>
      <c r="O13" s="144">
        <v>43</v>
      </c>
      <c r="P13" s="144">
        <v>961</v>
      </c>
      <c r="Q13" s="144">
        <v>637</v>
      </c>
      <c r="S13" s="144">
        <v>359</v>
      </c>
      <c r="T13" s="144">
        <v>70</v>
      </c>
    </row>
    <row r="14" spans="1:20" ht="21.75" customHeight="1">
      <c r="A14" s="312" t="s">
        <v>808</v>
      </c>
      <c r="B14" s="313"/>
      <c r="C14" s="86">
        <f>SUM(C16:C36)</f>
        <v>2439</v>
      </c>
      <c r="D14" s="87">
        <f aca="true" t="shared" si="0" ref="D14:T14">SUM(D16:D36)</f>
        <v>2415</v>
      </c>
      <c r="E14" s="279">
        <f t="shared" si="0"/>
        <v>19489.609999999997</v>
      </c>
      <c r="F14" s="87">
        <f t="shared" si="0"/>
        <v>2439</v>
      </c>
      <c r="G14" s="87">
        <f t="shared" si="0"/>
        <v>2290</v>
      </c>
      <c r="H14" s="87">
        <f t="shared" si="0"/>
        <v>149</v>
      </c>
      <c r="I14" s="87">
        <f t="shared" si="0"/>
        <v>64</v>
      </c>
      <c r="J14" s="110" t="s">
        <v>13</v>
      </c>
      <c r="K14" s="87">
        <f t="shared" si="0"/>
        <v>4</v>
      </c>
      <c r="L14" s="87">
        <f t="shared" si="0"/>
        <v>75</v>
      </c>
      <c r="M14" s="87">
        <f t="shared" si="0"/>
        <v>6</v>
      </c>
      <c r="N14" s="87">
        <f t="shared" si="0"/>
        <v>2439</v>
      </c>
      <c r="O14" s="87">
        <f t="shared" si="0"/>
        <v>42</v>
      </c>
      <c r="P14" s="87">
        <f t="shared" si="0"/>
        <v>1230</v>
      </c>
      <c r="Q14" s="87">
        <f t="shared" si="0"/>
        <v>748</v>
      </c>
      <c r="R14" s="87" t="s">
        <v>581</v>
      </c>
      <c r="S14" s="87">
        <f t="shared" si="0"/>
        <v>364</v>
      </c>
      <c r="T14" s="87">
        <f t="shared" si="0"/>
        <v>55</v>
      </c>
    </row>
    <row r="15" spans="1:20" ht="21.75" customHeight="1">
      <c r="A15" s="129"/>
      <c r="B15" s="145"/>
      <c r="C15" s="115"/>
      <c r="D15" s="97"/>
      <c r="E15" s="153"/>
      <c r="F15" s="97"/>
      <c r="G15" s="97"/>
      <c r="H15" s="97"/>
      <c r="I15" s="97"/>
      <c r="J15" s="97"/>
      <c r="K15" s="97"/>
      <c r="L15" s="97"/>
      <c r="M15" s="97"/>
      <c r="N15" s="97"/>
      <c r="O15" s="97"/>
      <c r="P15" s="97"/>
      <c r="Q15" s="97"/>
      <c r="R15" s="97"/>
      <c r="S15" s="97"/>
      <c r="T15" s="97"/>
    </row>
    <row r="16" spans="1:20" ht="21.75" customHeight="1">
      <c r="A16" s="295" t="s">
        <v>14</v>
      </c>
      <c r="B16" s="296"/>
      <c r="C16" s="143">
        <f>F16</f>
        <v>5</v>
      </c>
      <c r="D16" s="147" t="s">
        <v>13</v>
      </c>
      <c r="E16" s="153" t="s">
        <v>13</v>
      </c>
      <c r="F16" s="144">
        <f>SUM(G16:H16)</f>
        <v>5</v>
      </c>
      <c r="G16" s="147">
        <v>5</v>
      </c>
      <c r="H16" s="147" t="s">
        <v>13</v>
      </c>
      <c r="I16" s="147" t="s">
        <v>13</v>
      </c>
      <c r="J16" s="147" t="s">
        <v>13</v>
      </c>
      <c r="K16" s="147" t="s">
        <v>13</v>
      </c>
      <c r="L16" s="147" t="s">
        <v>13</v>
      </c>
      <c r="M16" s="147" t="s">
        <v>13</v>
      </c>
      <c r="N16" s="144">
        <f>SUM(O16:T16)</f>
        <v>5</v>
      </c>
      <c r="O16" s="147" t="s">
        <v>13</v>
      </c>
      <c r="P16" s="147">
        <v>5</v>
      </c>
      <c r="Q16" s="147" t="s">
        <v>13</v>
      </c>
      <c r="R16" s="147"/>
      <c r="S16" s="147" t="s">
        <v>13</v>
      </c>
      <c r="T16" s="147" t="s">
        <v>13</v>
      </c>
    </row>
    <row r="17" spans="1:20" ht="21.75" customHeight="1">
      <c r="A17" s="295" t="s">
        <v>15</v>
      </c>
      <c r="B17" s="296"/>
      <c r="C17" s="143">
        <f>F17</f>
        <v>2</v>
      </c>
      <c r="D17" s="147" t="s">
        <v>13</v>
      </c>
      <c r="E17" s="153" t="s">
        <v>13</v>
      </c>
      <c r="F17" s="144">
        <f>SUM(G17:H17)</f>
        <v>2</v>
      </c>
      <c r="G17" s="147">
        <v>2</v>
      </c>
      <c r="H17" s="147" t="s">
        <v>13</v>
      </c>
      <c r="I17" s="147" t="s">
        <v>13</v>
      </c>
      <c r="J17" s="147" t="s">
        <v>13</v>
      </c>
      <c r="K17" s="147" t="s">
        <v>13</v>
      </c>
      <c r="L17" s="147" t="s">
        <v>13</v>
      </c>
      <c r="M17" s="147" t="s">
        <v>13</v>
      </c>
      <c r="N17" s="144">
        <f>SUM(O17:T17)</f>
        <v>2</v>
      </c>
      <c r="O17" s="147" t="s">
        <v>13</v>
      </c>
      <c r="P17" s="147">
        <v>2</v>
      </c>
      <c r="Q17" s="147" t="s">
        <v>13</v>
      </c>
      <c r="R17" s="147"/>
      <c r="S17" s="147" t="s">
        <v>13</v>
      </c>
      <c r="T17" s="147" t="s">
        <v>13</v>
      </c>
    </row>
    <row r="18" spans="1:20" ht="21.75" customHeight="1">
      <c r="A18" s="295" t="s">
        <v>16</v>
      </c>
      <c r="B18" s="296"/>
      <c r="C18" s="143">
        <f>F18</f>
        <v>778</v>
      </c>
      <c r="D18" s="147">
        <v>100</v>
      </c>
      <c r="E18" s="153">
        <v>73.26</v>
      </c>
      <c r="F18" s="144">
        <f>SUM(G18:H18)</f>
        <v>778</v>
      </c>
      <c r="G18" s="147">
        <v>777</v>
      </c>
      <c r="H18" s="147">
        <v>1</v>
      </c>
      <c r="I18" s="147" t="s">
        <v>13</v>
      </c>
      <c r="J18" s="147" t="s">
        <v>13</v>
      </c>
      <c r="K18" s="147" t="s">
        <v>13</v>
      </c>
      <c r="L18" s="147">
        <v>1</v>
      </c>
      <c r="M18" s="147" t="s">
        <v>13</v>
      </c>
      <c r="N18" s="144">
        <f>SUM(O18:T18)</f>
        <v>778</v>
      </c>
      <c r="O18" s="147" t="s">
        <v>13</v>
      </c>
      <c r="P18" s="147">
        <v>554</v>
      </c>
      <c r="Q18" s="147">
        <v>169</v>
      </c>
      <c r="R18" s="147"/>
      <c r="S18" s="147">
        <v>48</v>
      </c>
      <c r="T18" s="147">
        <v>7</v>
      </c>
    </row>
    <row r="19" spans="1:20" ht="21.75" customHeight="1">
      <c r="A19" s="90"/>
      <c r="B19" s="261" t="s">
        <v>810</v>
      </c>
      <c r="C19" s="143">
        <f>F19</f>
        <v>558</v>
      </c>
      <c r="D19" s="147">
        <v>726</v>
      </c>
      <c r="E19" s="153">
        <v>1295.84</v>
      </c>
      <c r="F19" s="144">
        <f>SUM(G19:H19)</f>
        <v>558</v>
      </c>
      <c r="G19" s="147">
        <v>557</v>
      </c>
      <c r="H19" s="147">
        <v>1</v>
      </c>
      <c r="I19" s="147" t="s">
        <v>13</v>
      </c>
      <c r="J19" s="147" t="s">
        <v>13</v>
      </c>
      <c r="K19" s="147" t="s">
        <v>13</v>
      </c>
      <c r="L19" s="147">
        <v>1</v>
      </c>
      <c r="M19" s="147" t="s">
        <v>13</v>
      </c>
      <c r="N19" s="144">
        <f>SUM(O19:T19)</f>
        <v>558</v>
      </c>
      <c r="O19" s="147" t="s">
        <v>13</v>
      </c>
      <c r="P19" s="147">
        <v>285</v>
      </c>
      <c r="Q19" s="147">
        <v>193</v>
      </c>
      <c r="R19" s="147"/>
      <c r="S19" s="147">
        <v>70</v>
      </c>
      <c r="T19" s="147">
        <v>10</v>
      </c>
    </row>
    <row r="20" spans="1:20" ht="21.75" customHeight="1">
      <c r="A20" s="90"/>
      <c r="B20" s="261" t="s">
        <v>809</v>
      </c>
      <c r="C20" s="143">
        <f>F20</f>
        <v>413</v>
      </c>
      <c r="D20" s="147">
        <v>493</v>
      </c>
      <c r="E20" s="153">
        <v>1881.28</v>
      </c>
      <c r="F20" s="144">
        <f>SUM(G20:H20)</f>
        <v>413</v>
      </c>
      <c r="G20" s="147">
        <v>411</v>
      </c>
      <c r="H20" s="144">
        <f>SUM(I20:M20)</f>
        <v>2</v>
      </c>
      <c r="I20" s="147" t="s">
        <v>13</v>
      </c>
      <c r="J20" s="147" t="s">
        <v>13</v>
      </c>
      <c r="K20" s="147" t="s">
        <v>13</v>
      </c>
      <c r="L20" s="147">
        <v>2</v>
      </c>
      <c r="M20" s="147" t="s">
        <v>13</v>
      </c>
      <c r="N20" s="144">
        <f>SUM(O20:T20)</f>
        <v>413</v>
      </c>
      <c r="O20" s="147">
        <v>1</v>
      </c>
      <c r="P20" s="147">
        <v>110</v>
      </c>
      <c r="Q20" s="147">
        <v>204</v>
      </c>
      <c r="R20" s="147"/>
      <c r="S20" s="147">
        <v>89</v>
      </c>
      <c r="T20" s="147">
        <v>9</v>
      </c>
    </row>
    <row r="21" spans="1:20" ht="21.75" customHeight="1">
      <c r="A21" s="90"/>
      <c r="B21" s="145"/>
      <c r="C21" s="143"/>
      <c r="D21" s="144"/>
      <c r="E21" s="153"/>
      <c r="F21" s="144"/>
      <c r="G21" s="144"/>
      <c r="H21" s="147"/>
      <c r="I21" s="144"/>
      <c r="J21" s="144"/>
      <c r="K21" s="144"/>
      <c r="L21" s="144"/>
      <c r="M21" s="144"/>
      <c r="N21" s="147"/>
      <c r="O21" s="144"/>
      <c r="P21" s="144"/>
      <c r="Q21" s="144"/>
      <c r="R21" s="144"/>
      <c r="S21" s="144"/>
      <c r="T21" s="144"/>
    </row>
    <row r="22" spans="1:20" ht="21.75" customHeight="1">
      <c r="A22" s="90"/>
      <c r="B22" s="260" t="s">
        <v>811</v>
      </c>
      <c r="C22" s="143">
        <f>F22</f>
        <v>225</v>
      </c>
      <c r="D22" s="147">
        <v>350</v>
      </c>
      <c r="E22" s="153">
        <v>1856.91</v>
      </c>
      <c r="F22" s="144">
        <f>SUM(G22:H22)</f>
        <v>225</v>
      </c>
      <c r="G22" s="147">
        <v>183</v>
      </c>
      <c r="H22" s="144">
        <f>SUM(I22:M22)</f>
        <v>42</v>
      </c>
      <c r="I22" s="147" t="s">
        <v>13</v>
      </c>
      <c r="J22" s="147" t="s">
        <v>13</v>
      </c>
      <c r="K22" s="147" t="s">
        <v>13</v>
      </c>
      <c r="L22" s="147">
        <v>42</v>
      </c>
      <c r="M22" s="147" t="s">
        <v>13</v>
      </c>
      <c r="N22" s="144">
        <f>SUM(O22:T22)</f>
        <v>225</v>
      </c>
      <c r="O22" s="147">
        <v>33</v>
      </c>
      <c r="P22" s="147">
        <v>42</v>
      </c>
      <c r="Q22" s="147">
        <v>95</v>
      </c>
      <c r="R22" s="147"/>
      <c r="S22" s="147">
        <v>53</v>
      </c>
      <c r="T22" s="147">
        <v>2</v>
      </c>
    </row>
    <row r="23" spans="1:20" ht="21.75" customHeight="1">
      <c r="A23" s="90"/>
      <c r="B23" s="260" t="s">
        <v>812</v>
      </c>
      <c r="C23" s="143">
        <f>F23</f>
        <v>97</v>
      </c>
      <c r="D23" s="147">
        <v>199</v>
      </c>
      <c r="E23" s="153">
        <v>1387.3</v>
      </c>
      <c r="F23" s="144">
        <f>SUM(G23:H23)</f>
        <v>97</v>
      </c>
      <c r="G23" s="147">
        <v>82</v>
      </c>
      <c r="H23" s="144">
        <f>SUM(I23:M23)</f>
        <v>15</v>
      </c>
      <c r="I23" s="147">
        <v>12</v>
      </c>
      <c r="J23" s="147" t="s">
        <v>13</v>
      </c>
      <c r="K23" s="147" t="s">
        <v>13</v>
      </c>
      <c r="L23" s="147">
        <v>3</v>
      </c>
      <c r="M23" s="147" t="s">
        <v>13</v>
      </c>
      <c r="N23" s="144">
        <f>SUM(O23:T23)</f>
        <v>97</v>
      </c>
      <c r="O23" s="147">
        <v>3</v>
      </c>
      <c r="P23" s="147">
        <v>6</v>
      </c>
      <c r="Q23" s="147">
        <v>41</v>
      </c>
      <c r="R23" s="147"/>
      <c r="S23" s="147">
        <v>45</v>
      </c>
      <c r="T23" s="147">
        <v>2</v>
      </c>
    </row>
    <row r="24" spans="1:20" ht="21.75" customHeight="1">
      <c r="A24" s="90"/>
      <c r="B24" s="260" t="s">
        <v>813</v>
      </c>
      <c r="C24" s="143">
        <f>F24</f>
        <v>10</v>
      </c>
      <c r="D24" s="147">
        <v>30</v>
      </c>
      <c r="E24" s="153">
        <v>236.07</v>
      </c>
      <c r="F24" s="144">
        <f>SUM(G24:H24)</f>
        <v>10</v>
      </c>
      <c r="G24" s="147">
        <v>9</v>
      </c>
      <c r="H24" s="144">
        <f>SUM(I24:M24)</f>
        <v>1</v>
      </c>
      <c r="I24" s="147">
        <v>1</v>
      </c>
      <c r="J24" s="147" t="s">
        <v>13</v>
      </c>
      <c r="K24" s="147" t="s">
        <v>13</v>
      </c>
      <c r="L24" s="147" t="s">
        <v>13</v>
      </c>
      <c r="M24" s="147" t="s">
        <v>13</v>
      </c>
      <c r="N24" s="144">
        <f>SUM(O24:T24)</f>
        <v>10</v>
      </c>
      <c r="O24" s="147" t="s">
        <v>13</v>
      </c>
      <c r="P24" s="147">
        <v>2</v>
      </c>
      <c r="Q24" s="147">
        <v>3</v>
      </c>
      <c r="R24" s="147"/>
      <c r="S24" s="147">
        <v>5</v>
      </c>
      <c r="T24" s="147" t="s">
        <v>13</v>
      </c>
    </row>
    <row r="25" spans="1:20" ht="21.75" customHeight="1">
      <c r="A25" s="90"/>
      <c r="B25" s="260" t="s">
        <v>814</v>
      </c>
      <c r="C25" s="143">
        <f>F25</f>
        <v>15</v>
      </c>
      <c r="D25" s="147">
        <v>26</v>
      </c>
      <c r="E25" s="153">
        <v>579.54</v>
      </c>
      <c r="F25" s="144">
        <f>SUM(G25:H25)</f>
        <v>15</v>
      </c>
      <c r="G25" s="147">
        <v>3</v>
      </c>
      <c r="H25" s="144">
        <f>SUM(I25:M25)</f>
        <v>12</v>
      </c>
      <c r="I25" s="147">
        <v>12</v>
      </c>
      <c r="J25" s="147" t="s">
        <v>13</v>
      </c>
      <c r="K25" s="147" t="s">
        <v>13</v>
      </c>
      <c r="L25" s="147" t="s">
        <v>13</v>
      </c>
      <c r="M25" s="147" t="s">
        <v>13</v>
      </c>
      <c r="N25" s="144">
        <f>SUM(O25:T25)</f>
        <v>15</v>
      </c>
      <c r="O25" s="147" t="s">
        <v>13</v>
      </c>
      <c r="P25" s="147">
        <v>1</v>
      </c>
      <c r="Q25" s="147">
        <v>2</v>
      </c>
      <c r="R25" s="147"/>
      <c r="S25" s="147">
        <v>9</v>
      </c>
      <c r="T25" s="147">
        <v>3</v>
      </c>
    </row>
    <row r="26" spans="1:20" ht="21.75" customHeight="1">
      <c r="A26" s="90"/>
      <c r="B26" s="260" t="s">
        <v>815</v>
      </c>
      <c r="C26" s="143">
        <f>F26</f>
        <v>7</v>
      </c>
      <c r="D26" s="147">
        <v>39</v>
      </c>
      <c r="E26" s="153">
        <v>524.25</v>
      </c>
      <c r="F26" s="144">
        <f>SUM(G26:H26)</f>
        <v>7</v>
      </c>
      <c r="G26" s="147" t="s">
        <v>13</v>
      </c>
      <c r="H26" s="144">
        <f>SUM(I26:M26)</f>
        <v>7</v>
      </c>
      <c r="I26" s="147">
        <v>7</v>
      </c>
      <c r="J26" s="147" t="s">
        <v>13</v>
      </c>
      <c r="K26" s="147" t="s">
        <v>13</v>
      </c>
      <c r="L26" s="147" t="s">
        <v>13</v>
      </c>
      <c r="M26" s="147" t="s">
        <v>13</v>
      </c>
      <c r="N26" s="144">
        <f>SUM(O26:T26)</f>
        <v>7</v>
      </c>
      <c r="O26" s="147" t="s">
        <v>13</v>
      </c>
      <c r="P26" s="147">
        <v>2</v>
      </c>
      <c r="Q26" s="147">
        <v>1</v>
      </c>
      <c r="R26" s="147"/>
      <c r="S26" s="147">
        <v>2</v>
      </c>
      <c r="T26" s="147">
        <v>2</v>
      </c>
    </row>
    <row r="27" spans="1:20" ht="21.75" customHeight="1">
      <c r="A27" s="90"/>
      <c r="B27" s="145"/>
      <c r="C27" s="143"/>
      <c r="D27" s="144"/>
      <c r="E27" s="153"/>
      <c r="F27" s="144"/>
      <c r="G27" s="144"/>
      <c r="H27" s="147"/>
      <c r="I27" s="144"/>
      <c r="J27" s="144"/>
      <c r="K27" s="144"/>
      <c r="L27" s="144"/>
      <c r="M27" s="144"/>
      <c r="N27" s="147"/>
      <c r="O27" s="144"/>
      <c r="P27" s="144"/>
      <c r="Q27" s="144"/>
      <c r="R27" s="144"/>
      <c r="S27" s="144"/>
      <c r="T27" s="144"/>
    </row>
    <row r="28" spans="1:20" ht="21.75" customHeight="1">
      <c r="A28" s="90"/>
      <c r="B28" s="260" t="s">
        <v>816</v>
      </c>
      <c r="C28" s="143">
        <f>F28</f>
        <v>12</v>
      </c>
      <c r="D28" s="147">
        <v>16</v>
      </c>
      <c r="E28" s="153">
        <v>1642.17</v>
      </c>
      <c r="F28" s="144">
        <f>SUM(G28:H28)</f>
        <v>12</v>
      </c>
      <c r="G28" s="147">
        <v>7</v>
      </c>
      <c r="H28" s="144">
        <f>SUM(I28:M28)</f>
        <v>5</v>
      </c>
      <c r="I28" s="147">
        <v>3</v>
      </c>
      <c r="J28" s="147" t="s">
        <v>13</v>
      </c>
      <c r="K28" s="147">
        <v>2</v>
      </c>
      <c r="L28" s="147" t="s">
        <v>13</v>
      </c>
      <c r="M28" s="147" t="s">
        <v>13</v>
      </c>
      <c r="N28" s="144">
        <f>SUM(O28:T28)</f>
        <v>12</v>
      </c>
      <c r="O28" s="147" t="s">
        <v>13</v>
      </c>
      <c r="P28" s="147">
        <v>2</v>
      </c>
      <c r="Q28" s="147">
        <v>2</v>
      </c>
      <c r="R28" s="147"/>
      <c r="S28" s="147">
        <v>7</v>
      </c>
      <c r="T28" s="147">
        <v>1</v>
      </c>
    </row>
    <row r="29" spans="1:20" ht="21.75" customHeight="1">
      <c r="A29" s="90"/>
      <c r="B29" s="260" t="s">
        <v>817</v>
      </c>
      <c r="C29" s="143">
        <f>F29</f>
        <v>11</v>
      </c>
      <c r="D29" s="147">
        <v>24</v>
      </c>
      <c r="E29" s="153">
        <v>3379.79</v>
      </c>
      <c r="F29" s="144">
        <f aca="true" t="shared" si="1" ref="F29:F36">SUM(G29:H29)</f>
        <v>11</v>
      </c>
      <c r="G29" s="147">
        <v>4</v>
      </c>
      <c r="H29" s="144">
        <f aca="true" t="shared" si="2" ref="H29:H36">SUM(I29:M29)</f>
        <v>7</v>
      </c>
      <c r="I29" s="147">
        <v>5</v>
      </c>
      <c r="J29" s="147" t="s">
        <v>13</v>
      </c>
      <c r="K29" s="147" t="s">
        <v>13</v>
      </c>
      <c r="L29" s="147" t="s">
        <v>13</v>
      </c>
      <c r="M29" s="147">
        <v>2</v>
      </c>
      <c r="N29" s="144">
        <f>SUM(O29:T29)</f>
        <v>11</v>
      </c>
      <c r="O29" s="147" t="s">
        <v>13</v>
      </c>
      <c r="P29" s="147">
        <v>2</v>
      </c>
      <c r="Q29" s="147" t="s">
        <v>13</v>
      </c>
      <c r="R29" s="147"/>
      <c r="S29" s="147">
        <v>2</v>
      </c>
      <c r="T29" s="147">
        <v>7</v>
      </c>
    </row>
    <row r="30" spans="1:20" ht="21.75" customHeight="1">
      <c r="A30" s="90"/>
      <c r="B30" s="260" t="s">
        <v>818</v>
      </c>
      <c r="C30" s="143">
        <f>F30</f>
        <v>2</v>
      </c>
      <c r="D30" s="147">
        <v>7</v>
      </c>
      <c r="E30" s="153">
        <v>1104</v>
      </c>
      <c r="F30" s="144">
        <f t="shared" si="1"/>
        <v>2</v>
      </c>
      <c r="G30" s="147" t="s">
        <v>13</v>
      </c>
      <c r="H30" s="144">
        <f t="shared" si="2"/>
        <v>2</v>
      </c>
      <c r="I30" s="147">
        <v>2</v>
      </c>
      <c r="J30" s="147" t="s">
        <v>13</v>
      </c>
      <c r="K30" s="147" t="s">
        <v>13</v>
      </c>
      <c r="L30" s="147" t="s">
        <v>13</v>
      </c>
      <c r="M30" s="147" t="s">
        <v>13</v>
      </c>
      <c r="N30" s="144">
        <f>SUM(O30:T30)</f>
        <v>2</v>
      </c>
      <c r="O30" s="147" t="s">
        <v>13</v>
      </c>
      <c r="P30" s="147" t="s">
        <v>13</v>
      </c>
      <c r="Q30" s="147" t="s">
        <v>13</v>
      </c>
      <c r="R30" s="147"/>
      <c r="S30" s="147" t="s">
        <v>13</v>
      </c>
      <c r="T30" s="147">
        <v>2</v>
      </c>
    </row>
    <row r="31" spans="1:20" ht="21.75" customHeight="1">
      <c r="A31" s="90"/>
      <c r="B31" s="92" t="s">
        <v>28</v>
      </c>
      <c r="C31" s="143">
        <f>F31</f>
        <v>3</v>
      </c>
      <c r="D31" s="147">
        <v>28</v>
      </c>
      <c r="E31" s="153">
        <v>3563.08</v>
      </c>
      <c r="F31" s="144">
        <f t="shared" si="1"/>
        <v>3</v>
      </c>
      <c r="G31" s="147" t="s">
        <v>13</v>
      </c>
      <c r="H31" s="144">
        <f t="shared" si="2"/>
        <v>3</v>
      </c>
      <c r="I31" s="147">
        <v>2</v>
      </c>
      <c r="J31" s="147" t="s">
        <v>13</v>
      </c>
      <c r="K31" s="147">
        <v>1</v>
      </c>
      <c r="L31" s="147" t="s">
        <v>13</v>
      </c>
      <c r="M31" s="147" t="s">
        <v>13</v>
      </c>
      <c r="N31" s="144">
        <f>SUM(O31:T31)</f>
        <v>3</v>
      </c>
      <c r="O31" s="147" t="s">
        <v>13</v>
      </c>
      <c r="P31" s="147" t="s">
        <v>13</v>
      </c>
      <c r="Q31" s="147" t="s">
        <v>13</v>
      </c>
      <c r="R31" s="147"/>
      <c r="S31" s="147" t="s">
        <v>13</v>
      </c>
      <c r="T31" s="147">
        <v>3</v>
      </c>
    </row>
    <row r="32" spans="1:20" ht="21.75" customHeight="1">
      <c r="A32" s="295" t="s">
        <v>17</v>
      </c>
      <c r="B32" s="329"/>
      <c r="C32" s="143">
        <f>F32</f>
        <v>40</v>
      </c>
      <c r="D32" s="147">
        <v>111</v>
      </c>
      <c r="E32" s="153">
        <v>1199.16</v>
      </c>
      <c r="F32" s="144">
        <f t="shared" si="1"/>
        <v>40</v>
      </c>
      <c r="G32" s="147">
        <v>15</v>
      </c>
      <c r="H32" s="144">
        <f t="shared" si="2"/>
        <v>25</v>
      </c>
      <c r="I32" s="147">
        <v>10</v>
      </c>
      <c r="J32" s="147" t="s">
        <v>13</v>
      </c>
      <c r="K32" s="147">
        <v>1</v>
      </c>
      <c r="L32" s="147">
        <v>14</v>
      </c>
      <c r="M32" s="147" t="s">
        <v>13</v>
      </c>
      <c r="N32" s="144">
        <f>SUM(O32:T32)</f>
        <v>40</v>
      </c>
      <c r="O32" s="147" t="s">
        <v>13</v>
      </c>
      <c r="P32" s="147">
        <v>31</v>
      </c>
      <c r="Q32" s="147">
        <v>1</v>
      </c>
      <c r="R32" s="147"/>
      <c r="S32" s="147">
        <v>4</v>
      </c>
      <c r="T32" s="147">
        <v>4</v>
      </c>
    </row>
    <row r="33" spans="1:20" ht="21.75" customHeight="1">
      <c r="A33" s="129"/>
      <c r="B33" s="145"/>
      <c r="C33" s="143"/>
      <c r="D33" s="144"/>
      <c r="E33" s="153"/>
      <c r="F33" s="144"/>
      <c r="G33" s="144"/>
      <c r="H33" s="147"/>
      <c r="I33" s="144"/>
      <c r="J33" s="144"/>
      <c r="K33" s="144"/>
      <c r="L33" s="144"/>
      <c r="M33" s="144"/>
      <c r="N33" s="147"/>
      <c r="O33" s="144"/>
      <c r="P33" s="144"/>
      <c r="Q33" s="144"/>
      <c r="R33" s="144"/>
      <c r="S33" s="144"/>
      <c r="T33" s="144"/>
    </row>
    <row r="34" spans="1:20" ht="21.75" customHeight="1">
      <c r="A34" s="295" t="s">
        <v>18</v>
      </c>
      <c r="B34" s="329"/>
      <c r="C34" s="143">
        <f>F34</f>
        <v>151</v>
      </c>
      <c r="D34" s="147">
        <v>171</v>
      </c>
      <c r="E34" s="153">
        <v>534.47</v>
      </c>
      <c r="F34" s="144">
        <f t="shared" si="1"/>
        <v>151</v>
      </c>
      <c r="G34" s="147">
        <v>136</v>
      </c>
      <c r="H34" s="144">
        <f t="shared" si="2"/>
        <v>15</v>
      </c>
      <c r="I34" s="147">
        <v>6</v>
      </c>
      <c r="J34" s="147" t="s">
        <v>13</v>
      </c>
      <c r="K34" s="147" t="s">
        <v>13</v>
      </c>
      <c r="L34" s="147">
        <v>9</v>
      </c>
      <c r="M34" s="147" t="s">
        <v>13</v>
      </c>
      <c r="N34" s="144">
        <f>SUM(O34:T34)</f>
        <v>151</v>
      </c>
      <c r="O34" s="147" t="s">
        <v>13</v>
      </c>
      <c r="P34" s="147">
        <v>102</v>
      </c>
      <c r="Q34" s="147">
        <v>25</v>
      </c>
      <c r="R34" s="147"/>
      <c r="S34" s="147">
        <v>21</v>
      </c>
      <c r="T34" s="147">
        <v>3</v>
      </c>
    </row>
    <row r="35" spans="1:20" ht="21.75" customHeight="1">
      <c r="A35" s="295" t="s">
        <v>19</v>
      </c>
      <c r="B35" s="329"/>
      <c r="C35" s="143">
        <f>F35</f>
        <v>4</v>
      </c>
      <c r="D35" s="147">
        <v>7</v>
      </c>
      <c r="E35" s="153">
        <v>17.85</v>
      </c>
      <c r="F35" s="144">
        <f t="shared" si="1"/>
        <v>4</v>
      </c>
      <c r="G35" s="147">
        <v>4</v>
      </c>
      <c r="H35" s="147" t="s">
        <v>13</v>
      </c>
      <c r="I35" s="147" t="s">
        <v>13</v>
      </c>
      <c r="J35" s="147" t="s">
        <v>13</v>
      </c>
      <c r="K35" s="147" t="s">
        <v>13</v>
      </c>
      <c r="L35" s="147" t="s">
        <v>13</v>
      </c>
      <c r="M35" s="147" t="s">
        <v>13</v>
      </c>
      <c r="N35" s="144">
        <f>SUM(O35:T35)</f>
        <v>4</v>
      </c>
      <c r="O35" s="147" t="s">
        <v>13</v>
      </c>
      <c r="P35" s="147">
        <v>4</v>
      </c>
      <c r="Q35" s="147" t="s">
        <v>13</v>
      </c>
      <c r="R35" s="147"/>
      <c r="S35" s="147" t="s">
        <v>13</v>
      </c>
      <c r="T35" s="147" t="s">
        <v>13</v>
      </c>
    </row>
    <row r="36" spans="1:20" ht="21.75" customHeight="1">
      <c r="A36" s="295" t="s">
        <v>20</v>
      </c>
      <c r="B36" s="329"/>
      <c r="C36" s="143">
        <f>F36</f>
        <v>106</v>
      </c>
      <c r="D36" s="147">
        <v>88</v>
      </c>
      <c r="E36" s="153">
        <v>214.64</v>
      </c>
      <c r="F36" s="144">
        <f t="shared" si="1"/>
        <v>106</v>
      </c>
      <c r="G36" s="147">
        <v>95</v>
      </c>
      <c r="H36" s="144">
        <f t="shared" si="2"/>
        <v>11</v>
      </c>
      <c r="I36" s="147">
        <v>4</v>
      </c>
      <c r="J36" s="147" t="s">
        <v>13</v>
      </c>
      <c r="K36" s="147" t="s">
        <v>13</v>
      </c>
      <c r="L36" s="147">
        <v>3</v>
      </c>
      <c r="M36" s="147">
        <v>4</v>
      </c>
      <c r="N36" s="144">
        <f>SUM(O36:T36)</f>
        <v>106</v>
      </c>
      <c r="O36" s="147">
        <v>5</v>
      </c>
      <c r="P36" s="147">
        <v>80</v>
      </c>
      <c r="Q36" s="147">
        <v>12</v>
      </c>
      <c r="R36" s="147"/>
      <c r="S36" s="147">
        <v>9</v>
      </c>
      <c r="T36" s="147" t="s">
        <v>13</v>
      </c>
    </row>
    <row r="37" spans="1:20" ht="21.75" customHeight="1">
      <c r="A37" s="330" t="s">
        <v>21</v>
      </c>
      <c r="B37" s="329"/>
      <c r="C37" s="146">
        <f>SUM(C16:C22,C32:C36)</f>
        <v>2282</v>
      </c>
      <c r="D37" s="147">
        <f aca="true" t="shared" si="3" ref="D37:T37">SUM(D16:D22,D32:D36)</f>
        <v>2046</v>
      </c>
      <c r="E37" s="153">
        <f t="shared" si="3"/>
        <v>7073.410000000001</v>
      </c>
      <c r="F37" s="147">
        <f t="shared" si="3"/>
        <v>2282</v>
      </c>
      <c r="G37" s="147">
        <f t="shared" si="3"/>
        <v>2185</v>
      </c>
      <c r="H37" s="147">
        <f t="shared" si="3"/>
        <v>97</v>
      </c>
      <c r="I37" s="147">
        <f t="shared" si="3"/>
        <v>20</v>
      </c>
      <c r="J37" s="147">
        <f t="shared" si="3"/>
        <v>0</v>
      </c>
      <c r="K37" s="147">
        <f t="shared" si="3"/>
        <v>1</v>
      </c>
      <c r="L37" s="147">
        <f t="shared" si="3"/>
        <v>72</v>
      </c>
      <c r="M37" s="147">
        <f t="shared" si="3"/>
        <v>4</v>
      </c>
      <c r="N37" s="147">
        <f t="shared" si="3"/>
        <v>2282</v>
      </c>
      <c r="O37" s="147">
        <f t="shared" si="3"/>
        <v>39</v>
      </c>
      <c r="P37" s="147">
        <f t="shared" si="3"/>
        <v>1215</v>
      </c>
      <c r="Q37" s="147">
        <f t="shared" si="3"/>
        <v>699</v>
      </c>
      <c r="R37" s="147"/>
      <c r="S37" s="147">
        <f t="shared" si="3"/>
        <v>294</v>
      </c>
      <c r="T37" s="147">
        <f t="shared" si="3"/>
        <v>35</v>
      </c>
    </row>
    <row r="38" spans="1:20" ht="21.75" customHeight="1">
      <c r="A38" s="327" t="s">
        <v>22</v>
      </c>
      <c r="B38" s="328"/>
      <c r="C38" s="149">
        <f>SUM(C23:C30)</f>
        <v>154</v>
      </c>
      <c r="D38" s="150">
        <f aca="true" t="shared" si="4" ref="D38:T38">SUM(D23:D30)</f>
        <v>341</v>
      </c>
      <c r="E38" s="278">
        <f t="shared" si="4"/>
        <v>8853.119999999999</v>
      </c>
      <c r="F38" s="150">
        <f t="shared" si="4"/>
        <v>154</v>
      </c>
      <c r="G38" s="150">
        <f t="shared" si="4"/>
        <v>105</v>
      </c>
      <c r="H38" s="150">
        <f t="shared" si="4"/>
        <v>49</v>
      </c>
      <c r="I38" s="150">
        <f t="shared" si="4"/>
        <v>42</v>
      </c>
      <c r="J38" s="150">
        <f t="shared" si="4"/>
        <v>0</v>
      </c>
      <c r="K38" s="150">
        <f t="shared" si="4"/>
        <v>2</v>
      </c>
      <c r="L38" s="150">
        <f t="shared" si="4"/>
        <v>3</v>
      </c>
      <c r="M38" s="150">
        <f t="shared" si="4"/>
        <v>2</v>
      </c>
      <c r="N38" s="150">
        <f t="shared" si="4"/>
        <v>154</v>
      </c>
      <c r="O38" s="150">
        <f t="shared" si="4"/>
        <v>3</v>
      </c>
      <c r="P38" s="150">
        <f t="shared" si="4"/>
        <v>15</v>
      </c>
      <c r="Q38" s="150">
        <f t="shared" si="4"/>
        <v>49</v>
      </c>
      <c r="R38" s="150"/>
      <c r="S38" s="150">
        <f t="shared" si="4"/>
        <v>70</v>
      </c>
      <c r="T38" s="150">
        <f t="shared" si="4"/>
        <v>17</v>
      </c>
    </row>
    <row r="39" ht="15" customHeight="1">
      <c r="A39" s="71" t="s">
        <v>36</v>
      </c>
    </row>
    <row r="40" ht="15" customHeight="1">
      <c r="A40" s="246" t="s">
        <v>864</v>
      </c>
    </row>
    <row r="41" ht="14.25">
      <c r="A41" s="71" t="s">
        <v>596</v>
      </c>
    </row>
    <row r="42" spans="1:5" s="77" customFormat="1" ht="14.25">
      <c r="A42" s="71"/>
      <c r="B42" s="71"/>
      <c r="C42" s="71"/>
      <c r="D42" s="71"/>
      <c r="E42" s="154"/>
    </row>
    <row r="43" s="77" customFormat="1" ht="14.25">
      <c r="E43" s="155"/>
    </row>
    <row r="44" s="77" customFormat="1" ht="14.25">
      <c r="E44" s="155"/>
    </row>
    <row r="45" s="77" customFormat="1" ht="14.25">
      <c r="E45" s="155"/>
    </row>
    <row r="46" s="77" customFormat="1" ht="14.25">
      <c r="E46" s="155"/>
    </row>
    <row r="47" s="77" customFormat="1" ht="14.25">
      <c r="E47" s="155"/>
    </row>
    <row r="48" s="77" customFormat="1" ht="14.25">
      <c r="E48" s="155"/>
    </row>
    <row r="49" s="77" customFormat="1" ht="14.25">
      <c r="E49" s="155"/>
    </row>
    <row r="50" s="77" customFormat="1" ht="14.25">
      <c r="E50" s="155"/>
    </row>
    <row r="51" s="77" customFormat="1" ht="14.25">
      <c r="E51" s="155"/>
    </row>
    <row r="52" s="77" customFormat="1" ht="14.25">
      <c r="E52" s="155"/>
    </row>
    <row r="53" s="77" customFormat="1" ht="14.25">
      <c r="E53" s="155"/>
    </row>
    <row r="54" s="77" customFormat="1" ht="14.25">
      <c r="E54" s="155"/>
    </row>
    <row r="55" s="77" customFormat="1" ht="14.25">
      <c r="E55" s="155"/>
    </row>
    <row r="56" s="77" customFormat="1" ht="14.25">
      <c r="E56" s="155"/>
    </row>
    <row r="57" s="77" customFormat="1" ht="14.25">
      <c r="E57" s="155"/>
    </row>
    <row r="58" s="77" customFormat="1" ht="14.25">
      <c r="E58" s="155"/>
    </row>
    <row r="59" s="77" customFormat="1" ht="14.25">
      <c r="E59" s="155"/>
    </row>
    <row r="60" s="77" customFormat="1" ht="14.25">
      <c r="E60" s="155"/>
    </row>
    <row r="61" s="77" customFormat="1" ht="14.25">
      <c r="E61" s="155"/>
    </row>
    <row r="62" s="77" customFormat="1" ht="14.25">
      <c r="E62" s="155"/>
    </row>
    <row r="63" s="77" customFormat="1" ht="14.25">
      <c r="E63" s="155"/>
    </row>
    <row r="64" s="77" customFormat="1" ht="14.25">
      <c r="E64" s="155"/>
    </row>
    <row r="65" s="77" customFormat="1" ht="14.25">
      <c r="E65" s="155"/>
    </row>
  </sheetData>
  <sheetProtection/>
  <mergeCells count="29">
    <mergeCell ref="R6:S8"/>
    <mergeCell ref="A17:B17"/>
    <mergeCell ref="A18:B18"/>
    <mergeCell ref="A38:B38"/>
    <mergeCell ref="A34:B34"/>
    <mergeCell ref="A35:B35"/>
    <mergeCell ref="A36:B36"/>
    <mergeCell ref="A37:B37"/>
    <mergeCell ref="A32:B32"/>
    <mergeCell ref="D6:E6"/>
    <mergeCell ref="E7:E8"/>
    <mergeCell ref="H7:H8"/>
    <mergeCell ref="I7:I8"/>
    <mergeCell ref="A14:B14"/>
    <mergeCell ref="C6:C8"/>
    <mergeCell ref="A10:B10"/>
    <mergeCell ref="A6:B8"/>
    <mergeCell ref="A11:B11"/>
    <mergeCell ref="D7:D8"/>
    <mergeCell ref="A16:B16"/>
    <mergeCell ref="A12:B12"/>
    <mergeCell ref="A13:B13"/>
    <mergeCell ref="A2:T2"/>
    <mergeCell ref="A3:T3"/>
    <mergeCell ref="H6:M6"/>
    <mergeCell ref="J7:J8"/>
    <mergeCell ref="K7:K8"/>
    <mergeCell ref="L7:L8"/>
    <mergeCell ref="M7:M8"/>
  </mergeCells>
  <printOptions/>
  <pageMargins left="1.4960629921259843" right="0.9055118110236221" top="0.5118110236220472" bottom="0.5118110236220472" header="0.5118110236220472" footer="0.5118110236220472"/>
  <pageSetup fitToHeight="1" fitToWidth="1" horizontalDpi="300" verticalDpi="300" orientation="landscape" paperSize="8" scale="88" r:id="rId1"/>
</worksheet>
</file>

<file path=xl/worksheets/sheet10.xml><?xml version="1.0" encoding="utf-8"?>
<worksheet xmlns="http://schemas.openxmlformats.org/spreadsheetml/2006/main" xmlns:r="http://schemas.openxmlformats.org/officeDocument/2006/relationships">
  <sheetPr>
    <pageSetUpPr fitToPage="1"/>
  </sheetPr>
  <dimension ref="A1:N77"/>
  <sheetViews>
    <sheetView zoomScale="60" zoomScaleNormal="60" zoomScalePageLayoutView="0" workbookViewId="0" topLeftCell="B1">
      <selection activeCell="N1" sqref="N1"/>
    </sheetView>
  </sheetViews>
  <sheetFormatPr defaultColWidth="10.59765625" defaultRowHeight="15"/>
  <cols>
    <col min="1" max="1" width="26.09765625" style="44" customWidth="1"/>
    <col min="2" max="6" width="19.59765625" style="44" customWidth="1"/>
    <col min="7" max="7" width="10.09765625" style="44" customWidth="1"/>
    <col min="8" max="8" width="2.59765625" style="44" customWidth="1"/>
    <col min="9" max="14" width="19.59765625" style="44" customWidth="1"/>
    <col min="15" max="16384" width="10.59765625" style="44" customWidth="1"/>
  </cols>
  <sheetData>
    <row r="1" spans="1:14" s="42" customFormat="1" ht="19.5" customHeight="1">
      <c r="A1" s="41" t="s">
        <v>414</v>
      </c>
      <c r="N1" s="43" t="s">
        <v>415</v>
      </c>
    </row>
    <row r="2" spans="1:14" ht="19.5" customHeight="1">
      <c r="A2" s="442" t="s">
        <v>416</v>
      </c>
      <c r="B2" s="442"/>
      <c r="C2" s="442"/>
      <c r="D2" s="442"/>
      <c r="E2" s="442"/>
      <c r="F2" s="442"/>
      <c r="H2" s="442" t="s">
        <v>416</v>
      </c>
      <c r="I2" s="442"/>
      <c r="J2" s="442"/>
      <c r="K2" s="442"/>
      <c r="L2" s="442"/>
      <c r="M2" s="442"/>
      <c r="N2" s="442"/>
    </row>
    <row r="3" spans="1:14" ht="19.5" customHeight="1">
      <c r="A3" s="443" t="s">
        <v>719</v>
      </c>
      <c r="B3" s="443"/>
      <c r="C3" s="443"/>
      <c r="D3" s="443"/>
      <c r="E3" s="443"/>
      <c r="F3" s="443"/>
      <c r="H3" s="443" t="s">
        <v>720</v>
      </c>
      <c r="I3" s="443"/>
      <c r="J3" s="443"/>
      <c r="K3" s="443"/>
      <c r="L3" s="443"/>
      <c r="M3" s="443"/>
      <c r="N3" s="443"/>
    </row>
    <row r="4" spans="1:14" ht="18" customHeight="1" thickBot="1">
      <c r="A4" s="45"/>
      <c r="B4" s="45"/>
      <c r="C4" s="45"/>
      <c r="D4" s="45"/>
      <c r="E4" s="45"/>
      <c r="F4" s="46" t="s">
        <v>417</v>
      </c>
      <c r="N4" s="46" t="s">
        <v>417</v>
      </c>
    </row>
    <row r="5" spans="1:14" ht="15" customHeight="1">
      <c r="A5" s="47" t="s">
        <v>418</v>
      </c>
      <c r="B5" s="19" t="s">
        <v>795</v>
      </c>
      <c r="C5" s="248" t="s">
        <v>796</v>
      </c>
      <c r="D5" s="248" t="s">
        <v>797</v>
      </c>
      <c r="E5" s="248" t="s">
        <v>798</v>
      </c>
      <c r="F5" s="255" t="s">
        <v>799</v>
      </c>
      <c r="G5" s="53"/>
      <c r="H5" s="438" t="s">
        <v>419</v>
      </c>
      <c r="I5" s="439"/>
      <c r="J5" s="19" t="s">
        <v>795</v>
      </c>
      <c r="K5" s="248" t="s">
        <v>796</v>
      </c>
      <c r="L5" s="248" t="s">
        <v>797</v>
      </c>
      <c r="M5" s="248" t="s">
        <v>798</v>
      </c>
      <c r="N5" s="248" t="s">
        <v>799</v>
      </c>
    </row>
    <row r="6" spans="1:14" ht="15" customHeight="1">
      <c r="A6" s="48"/>
      <c r="B6" s="49"/>
      <c r="C6" s="50"/>
      <c r="D6" s="50"/>
      <c r="E6" s="50"/>
      <c r="F6" s="50"/>
      <c r="H6" s="440" t="s">
        <v>214</v>
      </c>
      <c r="I6" s="441"/>
      <c r="J6" s="208">
        <v>69379</v>
      </c>
      <c r="K6" s="209">
        <v>82599</v>
      </c>
      <c r="L6" s="209">
        <v>83020</v>
      </c>
      <c r="M6" s="209">
        <v>67797</v>
      </c>
      <c r="N6" s="210" t="s">
        <v>38</v>
      </c>
    </row>
    <row r="7" spans="1:14" ht="15" customHeight="1">
      <c r="A7" s="62" t="s">
        <v>214</v>
      </c>
      <c r="B7" s="211">
        <v>69379</v>
      </c>
      <c r="C7" s="212">
        <v>82599</v>
      </c>
      <c r="D7" s="212">
        <v>83020</v>
      </c>
      <c r="E7" s="212">
        <v>67797</v>
      </c>
      <c r="F7" s="213" t="s">
        <v>38</v>
      </c>
      <c r="H7" s="32"/>
      <c r="I7" s="51"/>
      <c r="J7" s="214"/>
      <c r="K7" s="32"/>
      <c r="L7" s="32"/>
      <c r="M7" s="32"/>
      <c r="N7" s="215"/>
    </row>
    <row r="8" spans="1:14" ht="15" customHeight="1">
      <c r="A8" s="52"/>
      <c r="B8" s="216"/>
      <c r="C8" s="53"/>
      <c r="D8" s="53"/>
      <c r="E8" s="53"/>
      <c r="F8" s="33"/>
      <c r="H8" s="436" t="s">
        <v>420</v>
      </c>
      <c r="I8" s="437"/>
      <c r="J8" s="211">
        <v>36101</v>
      </c>
      <c r="K8" s="212">
        <v>41415</v>
      </c>
      <c r="L8" s="212">
        <v>47938</v>
      </c>
      <c r="M8" s="212">
        <v>31870</v>
      </c>
      <c r="N8" s="213" t="s">
        <v>38</v>
      </c>
    </row>
    <row r="9" spans="1:14" ht="15" customHeight="1">
      <c r="A9" s="52" t="s">
        <v>421</v>
      </c>
      <c r="B9" s="216">
        <v>3547</v>
      </c>
      <c r="C9" s="53">
        <v>3316</v>
      </c>
      <c r="D9" s="53">
        <v>3523</v>
      </c>
      <c r="E9" s="53">
        <v>3187</v>
      </c>
      <c r="F9" s="33" t="s">
        <v>38</v>
      </c>
      <c r="H9" s="53"/>
      <c r="I9" s="52" t="s">
        <v>422</v>
      </c>
      <c r="J9" s="216">
        <v>149</v>
      </c>
      <c r="K9" s="53">
        <v>410</v>
      </c>
      <c r="L9" s="53">
        <v>398</v>
      </c>
      <c r="M9" s="53">
        <v>160</v>
      </c>
      <c r="N9" s="33" t="s">
        <v>38</v>
      </c>
    </row>
    <row r="10" spans="1:14" ht="15" customHeight="1">
      <c r="A10" s="52"/>
      <c r="B10" s="216"/>
      <c r="C10" s="53"/>
      <c r="D10" s="53"/>
      <c r="E10" s="53"/>
      <c r="F10" s="33"/>
      <c r="H10" s="53"/>
      <c r="I10" s="52" t="s">
        <v>423</v>
      </c>
      <c r="J10" s="216">
        <v>34</v>
      </c>
      <c r="K10" s="53">
        <v>15</v>
      </c>
      <c r="L10" s="53">
        <v>21</v>
      </c>
      <c r="M10" s="53">
        <v>31</v>
      </c>
      <c r="N10" s="33" t="s">
        <v>38</v>
      </c>
    </row>
    <row r="11" spans="1:14" ht="15" customHeight="1">
      <c r="A11" s="52" t="s">
        <v>424</v>
      </c>
      <c r="B11" s="216">
        <v>4190</v>
      </c>
      <c r="C11" s="53">
        <v>3982</v>
      </c>
      <c r="D11" s="53">
        <v>4184</v>
      </c>
      <c r="E11" s="53">
        <v>4057</v>
      </c>
      <c r="F11" s="33" t="s">
        <v>38</v>
      </c>
      <c r="H11" s="53"/>
      <c r="I11" s="52" t="s">
        <v>425</v>
      </c>
      <c r="J11" s="216">
        <v>306</v>
      </c>
      <c r="K11" s="53">
        <v>359</v>
      </c>
      <c r="L11" s="53">
        <v>820</v>
      </c>
      <c r="M11" s="53">
        <v>935</v>
      </c>
      <c r="N11" s="33" t="s">
        <v>38</v>
      </c>
    </row>
    <row r="12" spans="1:14" ht="15" customHeight="1">
      <c r="A12" s="52"/>
      <c r="B12" s="216"/>
      <c r="C12" s="53"/>
      <c r="D12" s="53"/>
      <c r="E12" s="53"/>
      <c r="F12" s="33"/>
      <c r="H12" s="53"/>
      <c r="I12" s="52" t="s">
        <v>426</v>
      </c>
      <c r="J12" s="216">
        <v>6</v>
      </c>
      <c r="K12" s="53">
        <v>7</v>
      </c>
      <c r="L12" s="53">
        <v>6</v>
      </c>
      <c r="M12" s="53">
        <v>5</v>
      </c>
      <c r="N12" s="33" t="s">
        <v>38</v>
      </c>
    </row>
    <row r="13" spans="1:14" ht="15" customHeight="1">
      <c r="A13" s="52" t="s">
        <v>721</v>
      </c>
      <c r="B13" s="216">
        <v>483</v>
      </c>
      <c r="C13" s="53">
        <v>492</v>
      </c>
      <c r="D13" s="53">
        <v>493</v>
      </c>
      <c r="E13" s="53">
        <v>468</v>
      </c>
      <c r="F13" s="33" t="s">
        <v>38</v>
      </c>
      <c r="H13" s="53"/>
      <c r="I13" s="52"/>
      <c r="J13" s="216"/>
      <c r="K13" s="53"/>
      <c r="L13" s="53"/>
      <c r="M13" s="53"/>
      <c r="N13" s="33"/>
    </row>
    <row r="14" spans="1:14" ht="15" customHeight="1">
      <c r="A14" s="52"/>
      <c r="B14" s="216"/>
      <c r="C14" s="53"/>
      <c r="D14" s="53"/>
      <c r="E14" s="53"/>
      <c r="F14" s="33"/>
      <c r="H14" s="53"/>
      <c r="I14" s="52" t="s">
        <v>427</v>
      </c>
      <c r="J14" s="216">
        <v>10</v>
      </c>
      <c r="K14" s="53">
        <v>12</v>
      </c>
      <c r="L14" s="53">
        <v>19</v>
      </c>
      <c r="M14" s="53">
        <v>40</v>
      </c>
      <c r="N14" s="33" t="s">
        <v>38</v>
      </c>
    </row>
    <row r="15" spans="1:14" ht="15" customHeight="1">
      <c r="A15" s="52" t="s">
        <v>428</v>
      </c>
      <c r="B15" s="216">
        <v>267</v>
      </c>
      <c r="C15" s="53">
        <v>165</v>
      </c>
      <c r="D15" s="53">
        <v>115</v>
      </c>
      <c r="E15" s="53">
        <v>46</v>
      </c>
      <c r="F15" s="33" t="s">
        <v>38</v>
      </c>
      <c r="H15" s="53"/>
      <c r="I15" s="52" t="s">
        <v>429</v>
      </c>
      <c r="J15" s="216">
        <v>14</v>
      </c>
      <c r="K15" s="53">
        <v>12</v>
      </c>
      <c r="L15" s="53">
        <v>7</v>
      </c>
      <c r="M15" s="53">
        <v>8</v>
      </c>
      <c r="N15" s="33" t="s">
        <v>38</v>
      </c>
    </row>
    <row r="16" spans="1:14" ht="15" customHeight="1">
      <c r="A16" s="52"/>
      <c r="B16" s="216"/>
      <c r="C16" s="53"/>
      <c r="D16" s="53"/>
      <c r="E16" s="53"/>
      <c r="F16" s="33"/>
      <c r="H16" s="53"/>
      <c r="I16" s="52" t="s">
        <v>725</v>
      </c>
      <c r="J16" s="216">
        <v>3522</v>
      </c>
      <c r="K16" s="53">
        <v>5492</v>
      </c>
      <c r="L16" s="53">
        <v>1714</v>
      </c>
      <c r="M16" s="53">
        <v>92</v>
      </c>
      <c r="N16" s="33" t="s">
        <v>38</v>
      </c>
    </row>
    <row r="17" spans="1:14" ht="15" customHeight="1">
      <c r="A17" s="52" t="s">
        <v>430</v>
      </c>
      <c r="B17" s="216">
        <v>447</v>
      </c>
      <c r="C17" s="53">
        <v>450</v>
      </c>
      <c r="D17" s="53">
        <v>362</v>
      </c>
      <c r="E17" s="53">
        <v>339</v>
      </c>
      <c r="F17" s="33" t="s">
        <v>38</v>
      </c>
      <c r="H17" s="53"/>
      <c r="I17" s="52" t="s">
        <v>726</v>
      </c>
      <c r="J17" s="216">
        <v>703</v>
      </c>
      <c r="K17" s="53">
        <v>519</v>
      </c>
      <c r="L17" s="53">
        <v>742</v>
      </c>
      <c r="M17" s="53">
        <v>537</v>
      </c>
      <c r="N17" s="33" t="s">
        <v>38</v>
      </c>
    </row>
    <row r="18" spans="1:14" ht="15" customHeight="1">
      <c r="A18" s="52"/>
      <c r="B18" s="216"/>
      <c r="C18" s="53"/>
      <c r="D18" s="53"/>
      <c r="E18" s="53"/>
      <c r="F18" s="33"/>
      <c r="H18" s="53"/>
      <c r="I18" s="52" t="s">
        <v>727</v>
      </c>
      <c r="J18" s="216">
        <v>1501</v>
      </c>
      <c r="K18" s="53">
        <v>3446</v>
      </c>
      <c r="L18" s="53">
        <v>2723</v>
      </c>
      <c r="M18" s="53">
        <v>93</v>
      </c>
      <c r="N18" s="33" t="s">
        <v>38</v>
      </c>
    </row>
    <row r="19" spans="1:14" ht="15" customHeight="1">
      <c r="A19" s="52"/>
      <c r="B19" s="216"/>
      <c r="C19" s="53"/>
      <c r="D19" s="53"/>
      <c r="E19" s="53"/>
      <c r="F19" s="33"/>
      <c r="H19" s="53"/>
      <c r="I19" s="52"/>
      <c r="J19" s="216"/>
      <c r="K19" s="53"/>
      <c r="L19" s="53"/>
      <c r="M19" s="53"/>
      <c r="N19" s="33"/>
    </row>
    <row r="20" spans="1:14" ht="15" customHeight="1">
      <c r="A20" s="52" t="s">
        <v>431</v>
      </c>
      <c r="B20" s="216">
        <v>44</v>
      </c>
      <c r="C20" s="53">
        <v>81</v>
      </c>
      <c r="D20" s="53">
        <v>23</v>
      </c>
      <c r="E20" s="53">
        <v>14</v>
      </c>
      <c r="F20" s="33" t="s">
        <v>38</v>
      </c>
      <c r="H20" s="53"/>
      <c r="I20" s="52" t="s">
        <v>432</v>
      </c>
      <c r="J20" s="216">
        <v>6100</v>
      </c>
      <c r="K20" s="53">
        <v>10951</v>
      </c>
      <c r="L20" s="53">
        <v>12965</v>
      </c>
      <c r="M20" s="53">
        <v>7703</v>
      </c>
      <c r="N20" s="33" t="s">
        <v>38</v>
      </c>
    </row>
    <row r="21" spans="1:14" ht="15" customHeight="1">
      <c r="A21" s="52"/>
      <c r="B21" s="216"/>
      <c r="C21" s="53"/>
      <c r="D21" s="53"/>
      <c r="E21" s="53"/>
      <c r="F21" s="33"/>
      <c r="H21" s="53"/>
      <c r="I21" s="52" t="s">
        <v>433</v>
      </c>
      <c r="J21" s="216">
        <v>6278</v>
      </c>
      <c r="K21" s="53">
        <v>4363</v>
      </c>
      <c r="L21" s="53">
        <v>8992</v>
      </c>
      <c r="M21" s="53">
        <v>3893</v>
      </c>
      <c r="N21" s="33" t="s">
        <v>38</v>
      </c>
    </row>
    <row r="22" spans="1:14" ht="15" customHeight="1">
      <c r="A22" s="52" t="s">
        <v>287</v>
      </c>
      <c r="B22" s="217" t="s">
        <v>13</v>
      </c>
      <c r="C22" s="33">
        <v>66</v>
      </c>
      <c r="D22" s="53">
        <v>143</v>
      </c>
      <c r="E22" s="33" t="s">
        <v>13</v>
      </c>
      <c r="F22" s="33" t="s">
        <v>38</v>
      </c>
      <c r="H22" s="53"/>
      <c r="I22" s="52" t="s">
        <v>728</v>
      </c>
      <c r="J22" s="216">
        <v>51</v>
      </c>
      <c r="K22" s="53">
        <v>171</v>
      </c>
      <c r="L22" s="53">
        <v>13</v>
      </c>
      <c r="M22" s="53">
        <v>12</v>
      </c>
      <c r="N22" s="33" t="s">
        <v>38</v>
      </c>
    </row>
    <row r="23" spans="1:14" ht="15" customHeight="1">
      <c r="A23" s="52"/>
      <c r="B23" s="216"/>
      <c r="C23" s="53"/>
      <c r="D23" s="53"/>
      <c r="E23" s="53"/>
      <c r="F23" s="33"/>
      <c r="H23" s="53"/>
      <c r="I23" s="52" t="s">
        <v>434</v>
      </c>
      <c r="J23" s="216">
        <v>3944</v>
      </c>
      <c r="K23" s="53">
        <v>3876</v>
      </c>
      <c r="L23" s="53">
        <v>6223</v>
      </c>
      <c r="M23" s="53">
        <v>4956</v>
      </c>
      <c r="N23" s="33" t="s">
        <v>38</v>
      </c>
    </row>
    <row r="24" spans="1:14" ht="15" customHeight="1">
      <c r="A24" s="52" t="s">
        <v>435</v>
      </c>
      <c r="B24" s="216">
        <v>8618</v>
      </c>
      <c r="C24" s="53">
        <v>10509</v>
      </c>
      <c r="D24" s="53">
        <v>16402</v>
      </c>
      <c r="E24" s="53">
        <v>8479</v>
      </c>
      <c r="F24" s="33" t="s">
        <v>38</v>
      </c>
      <c r="H24" s="53"/>
      <c r="I24" s="52" t="s">
        <v>729</v>
      </c>
      <c r="J24" s="216">
        <v>121</v>
      </c>
      <c r="K24" s="53">
        <v>96</v>
      </c>
      <c r="L24" s="53">
        <v>74</v>
      </c>
      <c r="M24" s="53">
        <v>108</v>
      </c>
      <c r="N24" s="33" t="s">
        <v>38</v>
      </c>
    </row>
    <row r="25" spans="1:14" ht="15" customHeight="1">
      <c r="A25" s="52"/>
      <c r="B25" s="216"/>
      <c r="C25" s="53"/>
      <c r="D25" s="53"/>
      <c r="E25" s="53"/>
      <c r="F25" s="33"/>
      <c r="H25" s="53"/>
      <c r="I25" s="52"/>
      <c r="J25" s="216"/>
      <c r="K25" s="53"/>
      <c r="L25" s="53"/>
      <c r="M25" s="53"/>
      <c r="N25" s="33"/>
    </row>
    <row r="26" spans="1:14" ht="15" customHeight="1">
      <c r="A26" s="52" t="s">
        <v>436</v>
      </c>
      <c r="B26" s="216">
        <v>2971</v>
      </c>
      <c r="C26" s="53">
        <v>4200</v>
      </c>
      <c r="D26" s="53">
        <v>4957</v>
      </c>
      <c r="E26" s="53">
        <v>2405</v>
      </c>
      <c r="F26" s="33" t="s">
        <v>38</v>
      </c>
      <c r="H26" s="53"/>
      <c r="I26" s="52" t="s">
        <v>437</v>
      </c>
      <c r="J26" s="216">
        <v>1982</v>
      </c>
      <c r="K26" s="53">
        <v>2066</v>
      </c>
      <c r="L26" s="53">
        <v>2151</v>
      </c>
      <c r="M26" s="53">
        <v>2015</v>
      </c>
      <c r="N26" s="33" t="s">
        <v>38</v>
      </c>
    </row>
    <row r="27" spans="1:14" ht="15" customHeight="1">
      <c r="A27" s="52"/>
      <c r="B27" s="216"/>
      <c r="C27" s="53"/>
      <c r="D27" s="53"/>
      <c r="E27" s="53"/>
      <c r="F27" s="33"/>
      <c r="H27" s="53"/>
      <c r="I27" s="52" t="s">
        <v>730</v>
      </c>
      <c r="J27" s="216">
        <v>114</v>
      </c>
      <c r="K27" s="53">
        <v>175</v>
      </c>
      <c r="L27" s="53">
        <v>264</v>
      </c>
      <c r="M27" s="53">
        <v>218</v>
      </c>
      <c r="N27" s="33" t="s">
        <v>38</v>
      </c>
    </row>
    <row r="28" spans="1:14" ht="15" customHeight="1">
      <c r="A28" s="52" t="s">
        <v>438</v>
      </c>
      <c r="B28" s="216">
        <v>81</v>
      </c>
      <c r="C28" s="53">
        <v>36</v>
      </c>
      <c r="D28" s="53">
        <v>18</v>
      </c>
      <c r="E28" s="53">
        <v>71</v>
      </c>
      <c r="F28" s="33" t="s">
        <v>38</v>
      </c>
      <c r="H28" s="53"/>
      <c r="I28" s="52" t="s">
        <v>731</v>
      </c>
      <c r="J28" s="216">
        <v>348</v>
      </c>
      <c r="K28" s="53">
        <v>281</v>
      </c>
      <c r="L28" s="53">
        <v>275</v>
      </c>
      <c r="M28" s="53">
        <v>330</v>
      </c>
      <c r="N28" s="33" t="s">
        <v>38</v>
      </c>
    </row>
    <row r="29" spans="1:14" ht="15" customHeight="1">
      <c r="A29" s="52"/>
      <c r="B29" s="216"/>
      <c r="C29" s="53"/>
      <c r="D29" s="53"/>
      <c r="E29" s="53"/>
      <c r="F29" s="33"/>
      <c r="H29" s="53"/>
      <c r="I29" s="52" t="s">
        <v>732</v>
      </c>
      <c r="J29" s="216">
        <v>495</v>
      </c>
      <c r="K29" s="53">
        <v>371</v>
      </c>
      <c r="L29" s="53">
        <v>379</v>
      </c>
      <c r="M29" s="53">
        <v>398</v>
      </c>
      <c r="N29" s="33" t="s">
        <v>38</v>
      </c>
    </row>
    <row r="30" spans="1:14" ht="15" customHeight="1">
      <c r="A30" s="52"/>
      <c r="B30" s="216"/>
      <c r="C30" s="33"/>
      <c r="D30" s="33"/>
      <c r="E30" s="33"/>
      <c r="F30" s="33"/>
      <c r="H30" s="53"/>
      <c r="I30" s="52" t="s">
        <v>733</v>
      </c>
      <c r="J30" s="216">
        <v>319</v>
      </c>
      <c r="K30" s="53">
        <v>227</v>
      </c>
      <c r="L30" s="53">
        <v>359</v>
      </c>
      <c r="M30" s="53">
        <v>734</v>
      </c>
      <c r="N30" s="33" t="s">
        <v>38</v>
      </c>
    </row>
    <row r="31" spans="1:14" ht="15" customHeight="1">
      <c r="A31" s="52" t="s">
        <v>439</v>
      </c>
      <c r="B31" s="217" t="s">
        <v>13</v>
      </c>
      <c r="C31" s="33" t="s">
        <v>13</v>
      </c>
      <c r="D31" s="33" t="s">
        <v>13</v>
      </c>
      <c r="E31" s="33" t="s">
        <v>13</v>
      </c>
      <c r="F31" s="33" t="s">
        <v>38</v>
      </c>
      <c r="H31" s="53"/>
      <c r="I31" s="52"/>
      <c r="J31" s="216"/>
      <c r="K31" s="53"/>
      <c r="L31" s="53"/>
      <c r="M31" s="53"/>
      <c r="N31" s="33"/>
    </row>
    <row r="32" spans="1:14" ht="15" customHeight="1">
      <c r="A32" s="52"/>
      <c r="B32" s="217"/>
      <c r="C32" s="33"/>
      <c r="D32" s="33"/>
      <c r="E32" s="33"/>
      <c r="F32" s="33"/>
      <c r="H32" s="53"/>
      <c r="I32" s="52" t="s">
        <v>440</v>
      </c>
      <c r="J32" s="216">
        <v>1973</v>
      </c>
      <c r="K32" s="53">
        <v>1774</v>
      </c>
      <c r="L32" s="53">
        <v>1852</v>
      </c>
      <c r="M32" s="53">
        <v>1511</v>
      </c>
      <c r="N32" s="33" t="s">
        <v>38</v>
      </c>
    </row>
    <row r="33" spans="1:14" ht="15" customHeight="1">
      <c r="A33" s="52" t="s">
        <v>441</v>
      </c>
      <c r="B33" s="217" t="s">
        <v>13</v>
      </c>
      <c r="C33" s="33" t="s">
        <v>13</v>
      </c>
      <c r="D33" s="33" t="s">
        <v>13</v>
      </c>
      <c r="E33" s="33" t="s">
        <v>13</v>
      </c>
      <c r="F33" s="33" t="s">
        <v>38</v>
      </c>
      <c r="H33" s="53"/>
      <c r="I33" s="52" t="s">
        <v>734</v>
      </c>
      <c r="J33" s="216">
        <v>13</v>
      </c>
      <c r="K33" s="53">
        <v>42</v>
      </c>
      <c r="L33" s="53">
        <v>65</v>
      </c>
      <c r="M33" s="53">
        <v>17</v>
      </c>
      <c r="N33" s="33" t="s">
        <v>38</v>
      </c>
    </row>
    <row r="34" spans="1:14" ht="15" customHeight="1">
      <c r="A34" s="52"/>
      <c r="B34" s="216"/>
      <c r="C34" s="53"/>
      <c r="D34" s="53"/>
      <c r="E34" s="53"/>
      <c r="F34" s="33"/>
      <c r="H34" s="53"/>
      <c r="I34" s="52" t="s">
        <v>735</v>
      </c>
      <c r="J34" s="216">
        <v>643</v>
      </c>
      <c r="K34" s="53">
        <v>656</v>
      </c>
      <c r="L34" s="53">
        <v>674</v>
      </c>
      <c r="M34" s="53">
        <v>863</v>
      </c>
      <c r="N34" s="33" t="s">
        <v>38</v>
      </c>
    </row>
    <row r="35" spans="1:14" ht="15" customHeight="1">
      <c r="A35" s="52" t="s">
        <v>442</v>
      </c>
      <c r="B35" s="216">
        <v>2849</v>
      </c>
      <c r="C35" s="53">
        <v>2424</v>
      </c>
      <c r="D35" s="53">
        <v>2981</v>
      </c>
      <c r="E35" s="53">
        <v>2525</v>
      </c>
      <c r="F35" s="33" t="s">
        <v>38</v>
      </c>
      <c r="H35" s="53"/>
      <c r="I35" s="52" t="s">
        <v>736</v>
      </c>
      <c r="J35" s="216">
        <v>191</v>
      </c>
      <c r="K35" s="53">
        <v>174</v>
      </c>
      <c r="L35" s="53">
        <v>150</v>
      </c>
      <c r="M35" s="53">
        <v>179</v>
      </c>
      <c r="N35" s="33" t="s">
        <v>38</v>
      </c>
    </row>
    <row r="36" spans="1:14" ht="15" customHeight="1">
      <c r="A36" s="52"/>
      <c r="B36" s="216"/>
      <c r="C36" s="53"/>
      <c r="D36" s="53"/>
      <c r="E36" s="53"/>
      <c r="F36" s="33"/>
      <c r="H36" s="53"/>
      <c r="I36" s="54" t="s">
        <v>737</v>
      </c>
      <c r="J36" s="216">
        <v>107</v>
      </c>
      <c r="K36" s="53">
        <v>112</v>
      </c>
      <c r="L36" s="53">
        <v>104</v>
      </c>
      <c r="M36" s="53">
        <v>104</v>
      </c>
      <c r="N36" s="33" t="s">
        <v>38</v>
      </c>
    </row>
    <row r="37" spans="1:14" ht="15" customHeight="1">
      <c r="A37" s="52" t="s">
        <v>443</v>
      </c>
      <c r="B37" s="217" t="s">
        <v>13</v>
      </c>
      <c r="C37" s="33" t="s">
        <v>13</v>
      </c>
      <c r="D37" s="33" t="s">
        <v>13</v>
      </c>
      <c r="E37" s="33" t="s">
        <v>13</v>
      </c>
      <c r="F37" s="33" t="s">
        <v>38</v>
      </c>
      <c r="H37" s="53"/>
      <c r="I37" s="52"/>
      <c r="J37" s="216"/>
      <c r="K37" s="53"/>
      <c r="L37" s="53"/>
      <c r="M37" s="53"/>
      <c r="N37" s="33"/>
    </row>
    <row r="38" spans="1:14" ht="15" customHeight="1">
      <c r="A38" s="52"/>
      <c r="B38" s="216"/>
      <c r="C38" s="53"/>
      <c r="D38" s="53"/>
      <c r="E38" s="53"/>
      <c r="F38" s="33"/>
      <c r="H38" s="53"/>
      <c r="I38" s="52" t="s">
        <v>444</v>
      </c>
      <c r="J38" s="216">
        <v>418</v>
      </c>
      <c r="K38" s="53">
        <v>340</v>
      </c>
      <c r="L38" s="53">
        <v>381</v>
      </c>
      <c r="M38" s="53">
        <v>797</v>
      </c>
      <c r="N38" s="33" t="s">
        <v>38</v>
      </c>
    </row>
    <row r="39" spans="1:14" ht="15" customHeight="1">
      <c r="A39" s="52" t="s">
        <v>445</v>
      </c>
      <c r="B39" s="216">
        <v>13705</v>
      </c>
      <c r="C39" s="53">
        <v>15758</v>
      </c>
      <c r="D39" s="53">
        <v>15224</v>
      </c>
      <c r="E39" s="53">
        <v>10602</v>
      </c>
      <c r="F39" s="33" t="s">
        <v>38</v>
      </c>
      <c r="H39" s="53"/>
      <c r="I39" s="52" t="s">
        <v>446</v>
      </c>
      <c r="J39" s="216">
        <v>417</v>
      </c>
      <c r="K39" s="53">
        <v>268</v>
      </c>
      <c r="L39" s="53">
        <v>303</v>
      </c>
      <c r="M39" s="53">
        <v>463</v>
      </c>
      <c r="N39" s="33" t="s">
        <v>38</v>
      </c>
    </row>
    <row r="40" spans="1:14" ht="15" customHeight="1">
      <c r="A40" s="52"/>
      <c r="B40" s="216"/>
      <c r="C40" s="53"/>
      <c r="D40" s="53"/>
      <c r="E40" s="53"/>
      <c r="F40" s="33"/>
      <c r="H40" s="53"/>
      <c r="I40" s="52" t="s">
        <v>447</v>
      </c>
      <c r="J40" s="216">
        <v>123</v>
      </c>
      <c r="K40" s="53">
        <v>197</v>
      </c>
      <c r="L40" s="53">
        <v>156</v>
      </c>
      <c r="M40" s="53">
        <v>217</v>
      </c>
      <c r="N40" s="33" t="s">
        <v>38</v>
      </c>
    </row>
    <row r="41" spans="1:14" ht="15" customHeight="1">
      <c r="A41" s="52"/>
      <c r="B41" s="216"/>
      <c r="C41" s="53"/>
      <c r="D41" s="53"/>
      <c r="E41" s="53"/>
      <c r="F41" s="33"/>
      <c r="H41" s="53"/>
      <c r="I41" s="52" t="s">
        <v>448</v>
      </c>
      <c r="J41" s="216">
        <v>106</v>
      </c>
      <c r="K41" s="53">
        <v>86</v>
      </c>
      <c r="L41" s="53">
        <v>104</v>
      </c>
      <c r="M41" s="53">
        <v>98</v>
      </c>
      <c r="N41" s="33" t="s">
        <v>38</v>
      </c>
    </row>
    <row r="42" spans="1:14" ht="15" customHeight="1">
      <c r="A42" s="52" t="s">
        <v>449</v>
      </c>
      <c r="B42" s="216">
        <v>2479</v>
      </c>
      <c r="C42" s="53">
        <v>3002</v>
      </c>
      <c r="D42" s="53">
        <v>2400</v>
      </c>
      <c r="E42" s="53">
        <v>2345</v>
      </c>
      <c r="F42" s="33" t="s">
        <v>38</v>
      </c>
      <c r="H42" s="53"/>
      <c r="I42" s="52" t="s">
        <v>450</v>
      </c>
      <c r="J42" s="216">
        <v>344</v>
      </c>
      <c r="K42" s="53">
        <v>428</v>
      </c>
      <c r="L42" s="53">
        <v>449</v>
      </c>
      <c r="M42" s="53">
        <v>251</v>
      </c>
      <c r="N42" s="33" t="s">
        <v>38</v>
      </c>
    </row>
    <row r="43" spans="1:14" ht="15" customHeight="1">
      <c r="A43" s="52"/>
      <c r="B43" s="216"/>
      <c r="C43" s="53"/>
      <c r="D43" s="53"/>
      <c r="E43" s="53"/>
      <c r="F43" s="33"/>
      <c r="H43" s="53"/>
      <c r="I43" s="52"/>
      <c r="J43" s="216"/>
      <c r="K43" s="53"/>
      <c r="L43" s="53"/>
      <c r="M43" s="53"/>
      <c r="N43" s="33"/>
    </row>
    <row r="44" spans="1:14" ht="15" customHeight="1">
      <c r="A44" s="52" t="s">
        <v>451</v>
      </c>
      <c r="B44" s="216">
        <v>27</v>
      </c>
      <c r="C44" s="53">
        <v>5</v>
      </c>
      <c r="D44" s="53">
        <v>3</v>
      </c>
      <c r="E44" s="53">
        <v>43</v>
      </c>
      <c r="F44" s="33" t="s">
        <v>38</v>
      </c>
      <c r="H44" s="53"/>
      <c r="I44" s="52" t="s">
        <v>452</v>
      </c>
      <c r="J44" s="216">
        <v>771</v>
      </c>
      <c r="K44" s="53">
        <v>663</v>
      </c>
      <c r="L44" s="53">
        <v>575</v>
      </c>
      <c r="M44" s="53">
        <v>555</v>
      </c>
      <c r="N44" s="33" t="s">
        <v>38</v>
      </c>
    </row>
    <row r="45" spans="1:14" ht="15" customHeight="1">
      <c r="A45" s="55"/>
      <c r="B45" s="216"/>
      <c r="C45" s="53"/>
      <c r="D45" s="53"/>
      <c r="E45" s="53"/>
      <c r="F45" s="33"/>
      <c r="H45" s="53"/>
      <c r="I45" s="52" t="s">
        <v>738</v>
      </c>
      <c r="J45" s="216">
        <v>279</v>
      </c>
      <c r="K45" s="53">
        <v>171</v>
      </c>
      <c r="L45" s="53">
        <v>117</v>
      </c>
      <c r="M45" s="53">
        <v>52</v>
      </c>
      <c r="N45" s="33" t="s">
        <v>38</v>
      </c>
    </row>
    <row r="46" spans="1:14" ht="15" customHeight="1">
      <c r="A46" s="52" t="s">
        <v>453</v>
      </c>
      <c r="B46" s="217" t="s">
        <v>13</v>
      </c>
      <c r="C46" s="33" t="s">
        <v>13</v>
      </c>
      <c r="D46" s="33" t="s">
        <v>13</v>
      </c>
      <c r="E46" s="33" t="s">
        <v>13</v>
      </c>
      <c r="F46" s="33" t="s">
        <v>38</v>
      </c>
      <c r="H46" s="53"/>
      <c r="I46" s="55"/>
      <c r="J46" s="216"/>
      <c r="K46" s="53"/>
      <c r="L46" s="53"/>
      <c r="M46" s="53"/>
      <c r="N46" s="33"/>
    </row>
    <row r="47" spans="1:14" ht="15" customHeight="1">
      <c r="A47" s="52"/>
      <c r="B47" s="216"/>
      <c r="C47" s="53"/>
      <c r="D47" s="53"/>
      <c r="E47" s="53"/>
      <c r="F47" s="33"/>
      <c r="H47" s="436" t="s">
        <v>454</v>
      </c>
      <c r="I47" s="437"/>
      <c r="J47" s="211">
        <f>SUM(J48:J50)</f>
        <v>1143</v>
      </c>
      <c r="K47" s="212">
        <f>SUM(K48:K50)</f>
        <v>1092</v>
      </c>
      <c r="L47" s="212">
        <f>SUM(L48:L50)</f>
        <v>1146</v>
      </c>
      <c r="M47" s="212">
        <f>SUM(M48:M50)</f>
        <v>1212</v>
      </c>
      <c r="N47" s="213" t="s">
        <v>38</v>
      </c>
    </row>
    <row r="48" spans="1:14" ht="15" customHeight="1">
      <c r="A48" s="52" t="s">
        <v>455</v>
      </c>
      <c r="B48" s="216">
        <v>353</v>
      </c>
      <c r="C48" s="53">
        <v>388</v>
      </c>
      <c r="D48" s="53">
        <v>376</v>
      </c>
      <c r="E48" s="53">
        <v>387</v>
      </c>
      <c r="F48" s="33" t="s">
        <v>38</v>
      </c>
      <c r="H48" s="53"/>
      <c r="I48" s="52" t="s">
        <v>739</v>
      </c>
      <c r="J48" s="216">
        <v>5</v>
      </c>
      <c r="K48" s="53">
        <v>4</v>
      </c>
      <c r="L48" s="53">
        <v>4</v>
      </c>
      <c r="M48" s="53">
        <v>3</v>
      </c>
      <c r="N48" s="33" t="s">
        <v>38</v>
      </c>
    </row>
    <row r="49" spans="1:14" ht="15" customHeight="1">
      <c r="A49" s="52"/>
      <c r="B49" s="216"/>
      <c r="C49" s="53"/>
      <c r="D49" s="53"/>
      <c r="E49" s="53"/>
      <c r="F49" s="33"/>
      <c r="H49" s="53"/>
      <c r="I49" s="52" t="s">
        <v>740</v>
      </c>
      <c r="J49" s="216">
        <v>867</v>
      </c>
      <c r="K49" s="53">
        <v>829</v>
      </c>
      <c r="L49" s="53">
        <v>893</v>
      </c>
      <c r="M49" s="53">
        <v>952</v>
      </c>
      <c r="N49" s="33" t="s">
        <v>38</v>
      </c>
    </row>
    <row r="50" spans="1:14" ht="15" customHeight="1">
      <c r="A50" s="52" t="s">
        <v>456</v>
      </c>
      <c r="B50" s="217" t="s">
        <v>13</v>
      </c>
      <c r="C50" s="33" t="s">
        <v>13</v>
      </c>
      <c r="D50" s="33" t="s">
        <v>13</v>
      </c>
      <c r="E50" s="33">
        <v>175</v>
      </c>
      <c r="F50" s="33" t="s">
        <v>38</v>
      </c>
      <c r="H50" s="53"/>
      <c r="I50" s="52" t="s">
        <v>457</v>
      </c>
      <c r="J50" s="216">
        <v>271</v>
      </c>
      <c r="K50" s="53">
        <v>259</v>
      </c>
      <c r="L50" s="53">
        <v>249</v>
      </c>
      <c r="M50" s="53">
        <v>257</v>
      </c>
      <c r="N50" s="33" t="s">
        <v>38</v>
      </c>
    </row>
    <row r="51" spans="1:14" ht="15" customHeight="1">
      <c r="A51" s="52"/>
      <c r="B51" s="216"/>
      <c r="C51" s="53"/>
      <c r="D51" s="53"/>
      <c r="E51" s="53"/>
      <c r="F51" s="33"/>
      <c r="H51" s="53"/>
      <c r="I51" s="55"/>
      <c r="J51" s="216"/>
      <c r="K51" s="53"/>
      <c r="L51" s="53"/>
      <c r="M51" s="53"/>
      <c r="N51" s="33"/>
    </row>
    <row r="52" spans="1:14" ht="15" customHeight="1">
      <c r="A52" s="52"/>
      <c r="B52" s="216"/>
      <c r="C52" s="53"/>
      <c r="D52" s="53"/>
      <c r="E52" s="53"/>
      <c r="F52" s="33"/>
      <c r="H52" s="436" t="s">
        <v>458</v>
      </c>
      <c r="I52" s="437"/>
      <c r="J52" s="211">
        <v>1665</v>
      </c>
      <c r="K52" s="212">
        <v>1466</v>
      </c>
      <c r="L52" s="212">
        <v>1303</v>
      </c>
      <c r="M52" s="212">
        <v>1172</v>
      </c>
      <c r="N52" s="213" t="s">
        <v>38</v>
      </c>
    </row>
    <row r="53" spans="1:14" ht="15" customHeight="1">
      <c r="A53" s="52" t="s">
        <v>459</v>
      </c>
      <c r="B53" s="216">
        <v>21234</v>
      </c>
      <c r="C53" s="53">
        <v>28354</v>
      </c>
      <c r="D53" s="53">
        <v>22787</v>
      </c>
      <c r="E53" s="53">
        <v>23526</v>
      </c>
      <c r="F53" s="33" t="s">
        <v>38</v>
      </c>
      <c r="H53" s="53"/>
      <c r="I53" s="52" t="s">
        <v>741</v>
      </c>
      <c r="J53" s="216">
        <v>435</v>
      </c>
      <c r="K53" s="53">
        <v>409</v>
      </c>
      <c r="L53" s="53">
        <v>363</v>
      </c>
      <c r="M53" s="53">
        <v>305</v>
      </c>
      <c r="N53" s="33" t="s">
        <v>38</v>
      </c>
    </row>
    <row r="54" spans="1:14" ht="15" customHeight="1">
      <c r="A54" s="52"/>
      <c r="B54" s="216"/>
      <c r="C54" s="53"/>
      <c r="D54" s="53"/>
      <c r="E54" s="53"/>
      <c r="F54" s="33"/>
      <c r="H54" s="53"/>
      <c r="I54" s="52" t="s">
        <v>742</v>
      </c>
      <c r="J54" s="216">
        <v>189</v>
      </c>
      <c r="K54" s="53">
        <v>200</v>
      </c>
      <c r="L54" s="53">
        <v>182</v>
      </c>
      <c r="M54" s="53">
        <v>131</v>
      </c>
      <c r="N54" s="33" t="s">
        <v>38</v>
      </c>
    </row>
    <row r="55" spans="1:14" ht="15" customHeight="1">
      <c r="A55" s="52" t="s">
        <v>460</v>
      </c>
      <c r="B55" s="216">
        <v>5040</v>
      </c>
      <c r="C55" s="53">
        <v>6182</v>
      </c>
      <c r="D55" s="53">
        <v>6121</v>
      </c>
      <c r="E55" s="53">
        <v>5957</v>
      </c>
      <c r="F55" s="33" t="s">
        <v>38</v>
      </c>
      <c r="H55" s="53"/>
      <c r="I55" s="52" t="s">
        <v>461</v>
      </c>
      <c r="J55" s="216">
        <v>47</v>
      </c>
      <c r="K55" s="53">
        <v>72</v>
      </c>
      <c r="L55" s="53">
        <v>32</v>
      </c>
      <c r="M55" s="53">
        <v>15</v>
      </c>
      <c r="N55" s="33" t="s">
        <v>38</v>
      </c>
    </row>
    <row r="56" spans="1:14" ht="15" customHeight="1">
      <c r="A56" s="55"/>
      <c r="B56" s="216"/>
      <c r="C56" s="53"/>
      <c r="D56" s="53"/>
      <c r="E56" s="53"/>
      <c r="F56" s="33"/>
      <c r="H56" s="53"/>
      <c r="I56" s="52" t="s">
        <v>743</v>
      </c>
      <c r="J56" s="216">
        <v>938</v>
      </c>
      <c r="K56" s="53">
        <v>744</v>
      </c>
      <c r="L56" s="53">
        <v>694</v>
      </c>
      <c r="M56" s="53">
        <v>692</v>
      </c>
      <c r="N56" s="33" t="s">
        <v>38</v>
      </c>
    </row>
    <row r="57" spans="1:14" ht="15" customHeight="1">
      <c r="A57" s="52" t="s">
        <v>462</v>
      </c>
      <c r="B57" s="216">
        <v>22</v>
      </c>
      <c r="C57" s="53">
        <v>4</v>
      </c>
      <c r="D57" s="33" t="s">
        <v>13</v>
      </c>
      <c r="E57" s="33" t="s">
        <v>13</v>
      </c>
      <c r="F57" s="33" t="s">
        <v>38</v>
      </c>
      <c r="H57" s="53"/>
      <c r="I57" s="55"/>
      <c r="J57" s="216"/>
      <c r="K57" s="53"/>
      <c r="L57" s="53"/>
      <c r="M57" s="53"/>
      <c r="N57" s="33"/>
    </row>
    <row r="58" spans="1:14" ht="15" customHeight="1">
      <c r="A58" s="52"/>
      <c r="B58" s="216"/>
      <c r="C58" s="53"/>
      <c r="D58" s="53"/>
      <c r="E58" s="33"/>
      <c r="F58" s="33"/>
      <c r="H58" s="436" t="s">
        <v>463</v>
      </c>
      <c r="I58" s="437"/>
      <c r="J58" s="211">
        <v>1048</v>
      </c>
      <c r="K58" s="212">
        <v>1234</v>
      </c>
      <c r="L58" s="212">
        <v>1010</v>
      </c>
      <c r="M58" s="212">
        <v>1264</v>
      </c>
      <c r="N58" s="219" t="s">
        <v>38</v>
      </c>
    </row>
    <row r="59" spans="1:14" ht="15" customHeight="1">
      <c r="A59" s="52" t="s">
        <v>464</v>
      </c>
      <c r="B59" s="216">
        <v>31</v>
      </c>
      <c r="C59" s="53">
        <v>71</v>
      </c>
      <c r="D59" s="33" t="s">
        <v>13</v>
      </c>
      <c r="E59" s="33" t="s">
        <v>13</v>
      </c>
      <c r="F59" s="33" t="s">
        <v>38</v>
      </c>
      <c r="H59" s="53"/>
      <c r="I59" s="52" t="s">
        <v>465</v>
      </c>
      <c r="J59" s="216">
        <v>7</v>
      </c>
      <c r="K59" s="53">
        <v>7</v>
      </c>
      <c r="L59" s="53">
        <v>7</v>
      </c>
      <c r="M59" s="53">
        <v>8</v>
      </c>
      <c r="N59" s="33" t="s">
        <v>38</v>
      </c>
    </row>
    <row r="60" spans="1:14" ht="15" customHeight="1">
      <c r="A60" s="52"/>
      <c r="B60" s="216"/>
      <c r="C60" s="53"/>
      <c r="D60" s="53"/>
      <c r="E60" s="53"/>
      <c r="F60" s="33"/>
      <c r="H60" s="53"/>
      <c r="I60" s="52" t="s">
        <v>744</v>
      </c>
      <c r="J60" s="216">
        <v>794</v>
      </c>
      <c r="K60" s="53">
        <v>819</v>
      </c>
      <c r="L60" s="53">
        <v>554</v>
      </c>
      <c r="M60" s="53">
        <v>507</v>
      </c>
      <c r="N60" s="33" t="s">
        <v>38</v>
      </c>
    </row>
    <row r="61" spans="1:14" ht="15" customHeight="1">
      <c r="A61" s="52" t="s">
        <v>466</v>
      </c>
      <c r="B61" s="216">
        <v>249</v>
      </c>
      <c r="C61" s="53">
        <v>316</v>
      </c>
      <c r="D61" s="53">
        <v>496</v>
      </c>
      <c r="E61" s="53">
        <v>443</v>
      </c>
      <c r="F61" s="33" t="s">
        <v>38</v>
      </c>
      <c r="H61" s="53"/>
      <c r="I61" s="52" t="s">
        <v>467</v>
      </c>
      <c r="J61" s="216">
        <v>4</v>
      </c>
      <c r="K61" s="53">
        <v>1</v>
      </c>
      <c r="L61" s="53">
        <v>16</v>
      </c>
      <c r="M61" s="53">
        <v>87</v>
      </c>
      <c r="N61" s="33" t="s">
        <v>38</v>
      </c>
    </row>
    <row r="62" spans="1:14" ht="15" customHeight="1">
      <c r="A62" s="52"/>
      <c r="B62" s="216"/>
      <c r="C62" s="53"/>
      <c r="D62" s="53"/>
      <c r="E62" s="53"/>
      <c r="F62" s="33"/>
      <c r="H62" s="53"/>
      <c r="I62" s="55"/>
      <c r="J62" s="216"/>
      <c r="K62" s="53"/>
      <c r="L62" s="53"/>
      <c r="M62" s="53"/>
      <c r="N62" s="33"/>
    </row>
    <row r="63" spans="1:14" ht="15" customHeight="1">
      <c r="A63" s="52"/>
      <c r="B63" s="217"/>
      <c r="C63" s="33"/>
      <c r="D63" s="33"/>
      <c r="E63" s="33"/>
      <c r="F63" s="33"/>
      <c r="H63" s="436" t="s">
        <v>468</v>
      </c>
      <c r="I63" s="437"/>
      <c r="J63" s="211">
        <f>SUM(J64:J66)</f>
        <v>27990</v>
      </c>
      <c r="K63" s="212">
        <f>SUM(K64:K66)</f>
        <v>36035</v>
      </c>
      <c r="L63" s="212">
        <v>30326</v>
      </c>
      <c r="M63" s="212">
        <v>30942</v>
      </c>
      <c r="N63" s="213" t="s">
        <v>38</v>
      </c>
    </row>
    <row r="64" spans="1:14" ht="15" customHeight="1">
      <c r="A64" s="52" t="s">
        <v>469</v>
      </c>
      <c r="B64" s="217" t="s">
        <v>13</v>
      </c>
      <c r="C64" s="33" t="s">
        <v>13</v>
      </c>
      <c r="D64" s="33" t="s">
        <v>13</v>
      </c>
      <c r="E64" s="33" t="s">
        <v>13</v>
      </c>
      <c r="F64" s="33" t="s">
        <v>38</v>
      </c>
      <c r="H64" s="53"/>
      <c r="I64" s="52" t="s">
        <v>722</v>
      </c>
      <c r="J64" s="216">
        <v>27119</v>
      </c>
      <c r="K64" s="53">
        <v>35241</v>
      </c>
      <c r="L64" s="53">
        <v>29251</v>
      </c>
      <c r="M64" s="53">
        <v>30380</v>
      </c>
      <c r="N64" s="33" t="s">
        <v>38</v>
      </c>
    </row>
    <row r="65" spans="1:14" ht="15" customHeight="1">
      <c r="A65" s="52"/>
      <c r="B65" s="216"/>
      <c r="C65" s="53"/>
      <c r="D65" s="53"/>
      <c r="E65" s="53"/>
      <c r="F65" s="33"/>
      <c r="H65" s="53"/>
      <c r="I65" s="52" t="s">
        <v>723</v>
      </c>
      <c r="J65" s="216">
        <v>20</v>
      </c>
      <c r="K65" s="53">
        <v>29</v>
      </c>
      <c r="L65" s="53">
        <v>39</v>
      </c>
      <c r="M65" s="53">
        <v>29</v>
      </c>
      <c r="N65" s="33" t="s">
        <v>38</v>
      </c>
    </row>
    <row r="66" spans="1:14" ht="15" customHeight="1">
      <c r="A66" s="52" t="s">
        <v>470</v>
      </c>
      <c r="B66" s="216">
        <v>974</v>
      </c>
      <c r="C66" s="53">
        <v>1165</v>
      </c>
      <c r="D66" s="53">
        <v>903</v>
      </c>
      <c r="E66" s="53">
        <v>1076</v>
      </c>
      <c r="F66" s="33" t="s">
        <v>38</v>
      </c>
      <c r="H66" s="53"/>
      <c r="I66" s="52" t="s">
        <v>471</v>
      </c>
      <c r="J66" s="216">
        <v>851</v>
      </c>
      <c r="K66" s="53">
        <v>765</v>
      </c>
      <c r="L66" s="53">
        <v>1032</v>
      </c>
      <c r="M66" s="53">
        <v>532</v>
      </c>
      <c r="N66" s="33" t="s">
        <v>38</v>
      </c>
    </row>
    <row r="67" spans="1:14" ht="15" customHeight="1">
      <c r="A67" s="55"/>
      <c r="B67" s="216"/>
      <c r="C67" s="53"/>
      <c r="D67" s="53"/>
      <c r="E67" s="53"/>
      <c r="F67" s="33"/>
      <c r="H67" s="53"/>
      <c r="I67" s="55"/>
      <c r="J67" s="216"/>
      <c r="K67" s="53"/>
      <c r="L67" s="53"/>
      <c r="M67" s="53"/>
      <c r="N67" s="33"/>
    </row>
    <row r="68" spans="1:14" ht="15" customHeight="1">
      <c r="A68" s="52" t="s">
        <v>472</v>
      </c>
      <c r="B68" s="216">
        <v>317</v>
      </c>
      <c r="C68" s="53">
        <v>464</v>
      </c>
      <c r="D68" s="53">
        <v>375</v>
      </c>
      <c r="E68" s="53">
        <v>448</v>
      </c>
      <c r="F68" s="33" t="s">
        <v>38</v>
      </c>
      <c r="H68" s="436" t="s">
        <v>473</v>
      </c>
      <c r="I68" s="437"/>
      <c r="J68" s="211">
        <v>663</v>
      </c>
      <c r="K68" s="212">
        <v>466</v>
      </c>
      <c r="L68" s="212">
        <v>483</v>
      </c>
      <c r="M68" s="212">
        <v>511</v>
      </c>
      <c r="N68" s="213" t="s">
        <v>38</v>
      </c>
    </row>
    <row r="69" spans="1:14" ht="15" customHeight="1">
      <c r="A69" s="55"/>
      <c r="B69" s="216"/>
      <c r="C69" s="53"/>
      <c r="D69" s="53"/>
      <c r="E69" s="53"/>
      <c r="F69" s="33"/>
      <c r="H69" s="434"/>
      <c r="I69" s="435"/>
      <c r="J69" s="216"/>
      <c r="K69" s="53"/>
      <c r="L69" s="53"/>
      <c r="M69" s="218"/>
      <c r="N69" s="219"/>
    </row>
    <row r="70" spans="1:14" ht="15" customHeight="1">
      <c r="A70" s="52" t="s">
        <v>302</v>
      </c>
      <c r="B70" s="216">
        <v>938</v>
      </c>
      <c r="C70" s="53">
        <v>744</v>
      </c>
      <c r="D70" s="53">
        <v>694</v>
      </c>
      <c r="E70" s="53">
        <v>692</v>
      </c>
      <c r="F70" s="33" t="s">
        <v>38</v>
      </c>
      <c r="H70" s="436" t="s">
        <v>474</v>
      </c>
      <c r="I70" s="437"/>
      <c r="J70" s="211">
        <v>437</v>
      </c>
      <c r="K70" s="212">
        <v>419</v>
      </c>
      <c r="L70" s="212">
        <v>421</v>
      </c>
      <c r="M70" s="212">
        <v>345</v>
      </c>
      <c r="N70" s="213" t="s">
        <v>38</v>
      </c>
    </row>
    <row r="71" spans="1:14" ht="15" customHeight="1">
      <c r="A71" s="55"/>
      <c r="B71" s="216"/>
      <c r="C71" s="53"/>
      <c r="D71" s="53"/>
      <c r="E71" s="53"/>
      <c r="F71" s="33"/>
      <c r="H71" s="434"/>
      <c r="I71" s="435"/>
      <c r="J71" s="214"/>
      <c r="K71" s="32"/>
      <c r="L71" s="32"/>
      <c r="M71" s="32"/>
      <c r="N71" s="215"/>
    </row>
    <row r="72" spans="1:14" ht="15" customHeight="1">
      <c r="A72" s="56" t="s">
        <v>475</v>
      </c>
      <c r="B72" s="216">
        <v>515</v>
      </c>
      <c r="C72" s="53">
        <v>424</v>
      </c>
      <c r="D72" s="53">
        <v>442</v>
      </c>
      <c r="E72" s="53">
        <v>514</v>
      </c>
      <c r="F72" s="33" t="s">
        <v>38</v>
      </c>
      <c r="H72" s="436" t="s">
        <v>476</v>
      </c>
      <c r="I72" s="437"/>
      <c r="J72" s="211">
        <v>317</v>
      </c>
      <c r="K72" s="212">
        <v>464</v>
      </c>
      <c r="L72" s="212">
        <v>375</v>
      </c>
      <c r="M72" s="212">
        <v>448</v>
      </c>
      <c r="N72" s="213" t="s">
        <v>38</v>
      </c>
    </row>
    <row r="73" spans="1:14" ht="15" customHeight="1">
      <c r="A73" s="44" t="s">
        <v>477</v>
      </c>
      <c r="B73" s="63"/>
      <c r="C73" s="63"/>
      <c r="D73" s="63"/>
      <c r="E73" s="63"/>
      <c r="F73" s="63"/>
      <c r="H73" s="53"/>
      <c r="I73" s="52" t="s">
        <v>478</v>
      </c>
      <c r="J73" s="216">
        <v>65</v>
      </c>
      <c r="K73" s="53">
        <v>73</v>
      </c>
      <c r="L73" s="53">
        <v>65</v>
      </c>
      <c r="M73" s="53">
        <v>58</v>
      </c>
      <c r="N73" s="33" t="s">
        <v>38</v>
      </c>
    </row>
    <row r="74" spans="1:14" ht="15" customHeight="1">
      <c r="A74" s="44" t="s">
        <v>609</v>
      </c>
      <c r="H74" s="53"/>
      <c r="I74" s="52" t="s">
        <v>479</v>
      </c>
      <c r="J74" s="216">
        <v>13</v>
      </c>
      <c r="K74" s="53">
        <v>14</v>
      </c>
      <c r="L74" s="53">
        <v>11</v>
      </c>
      <c r="M74" s="53">
        <v>7</v>
      </c>
      <c r="N74" s="33" t="s">
        <v>38</v>
      </c>
    </row>
    <row r="75" spans="8:14" ht="15" customHeight="1">
      <c r="H75" s="57"/>
      <c r="I75" s="56" t="s">
        <v>724</v>
      </c>
      <c r="J75" s="216">
        <v>94</v>
      </c>
      <c r="K75" s="53">
        <v>274</v>
      </c>
      <c r="L75" s="53">
        <v>163</v>
      </c>
      <c r="M75" s="53">
        <v>286</v>
      </c>
      <c r="N75" s="33" t="s">
        <v>38</v>
      </c>
    </row>
    <row r="76" spans="8:14" ht="15" customHeight="1">
      <c r="H76" s="44" t="s">
        <v>480</v>
      </c>
      <c r="J76" s="63"/>
      <c r="K76" s="63"/>
      <c r="L76" s="63"/>
      <c r="M76" s="63"/>
      <c r="N76" s="63"/>
    </row>
    <row r="77" spans="8:14" ht="15" customHeight="1">
      <c r="H77" s="44" t="s">
        <v>609</v>
      </c>
      <c r="J77" s="53"/>
      <c r="K77" s="53"/>
      <c r="L77" s="53"/>
      <c r="M77" s="53"/>
      <c r="N77" s="53"/>
    </row>
  </sheetData>
  <sheetProtection/>
  <mergeCells count="16">
    <mergeCell ref="H5:I5"/>
    <mergeCell ref="H6:I6"/>
    <mergeCell ref="H8:I8"/>
    <mergeCell ref="H47:I47"/>
    <mergeCell ref="A2:F2"/>
    <mergeCell ref="H2:N2"/>
    <mergeCell ref="A3:F3"/>
    <mergeCell ref="H3:N3"/>
    <mergeCell ref="H71:I71"/>
    <mergeCell ref="H72:I72"/>
    <mergeCell ref="H52:I52"/>
    <mergeCell ref="H58:I58"/>
    <mergeCell ref="H69:I69"/>
    <mergeCell ref="H70:I70"/>
    <mergeCell ref="H63:I63"/>
    <mergeCell ref="H68:I68"/>
  </mergeCells>
  <printOptions/>
  <pageMargins left="1.3779527559055118" right="0.1968503937007874" top="0.984251968503937" bottom="0.984251968503937" header="0.5118110236220472" footer="0.5118110236220472"/>
  <pageSetup fitToHeight="1" fitToWidth="1" horizontalDpi="600" verticalDpi="600" orientation="landscape" paperSize="8" scale="64" r:id="rId1"/>
</worksheet>
</file>

<file path=xl/worksheets/sheet11.xml><?xml version="1.0" encoding="utf-8"?>
<worksheet xmlns="http://schemas.openxmlformats.org/spreadsheetml/2006/main" xmlns:r="http://schemas.openxmlformats.org/officeDocument/2006/relationships">
  <sheetPr>
    <pageSetUpPr fitToPage="1"/>
  </sheetPr>
  <dimension ref="A1:R78"/>
  <sheetViews>
    <sheetView view="pageBreakPreview" zoomScale="60" zoomScaleNormal="75" zoomScalePageLayoutView="0" workbookViewId="0" topLeftCell="D1">
      <selection activeCell="R1" sqref="R1"/>
    </sheetView>
  </sheetViews>
  <sheetFormatPr defaultColWidth="10.59765625" defaultRowHeight="15"/>
  <cols>
    <col min="1" max="1" width="15.5" style="71" customWidth="1"/>
    <col min="2" max="9" width="13.59765625" style="71" customWidth="1"/>
    <col min="10" max="10" width="14.19921875" style="71" customWidth="1"/>
    <col min="11" max="12" width="2.59765625" style="71" customWidth="1"/>
    <col min="13" max="13" width="25.59765625" style="71" customWidth="1"/>
    <col min="14" max="18" width="17.59765625" style="71" customWidth="1"/>
    <col min="19" max="16384" width="10.59765625" style="71" customWidth="1"/>
  </cols>
  <sheetData>
    <row r="1" spans="1:18" s="69" customFormat="1" ht="19.5" customHeight="1">
      <c r="A1" s="2" t="s">
        <v>481</v>
      </c>
      <c r="R1" s="3" t="s">
        <v>482</v>
      </c>
    </row>
    <row r="2" spans="1:18" ht="19.5" customHeight="1">
      <c r="A2" s="300" t="s">
        <v>483</v>
      </c>
      <c r="B2" s="300"/>
      <c r="C2" s="300"/>
      <c r="D2" s="300"/>
      <c r="E2" s="300"/>
      <c r="F2" s="300"/>
      <c r="G2" s="300"/>
      <c r="H2" s="300"/>
      <c r="I2" s="300"/>
      <c r="J2" s="70"/>
      <c r="K2" s="300" t="s">
        <v>484</v>
      </c>
      <c r="L2" s="300"/>
      <c r="M2" s="300"/>
      <c r="N2" s="300"/>
      <c r="O2" s="300"/>
      <c r="P2" s="300"/>
      <c r="Q2" s="300"/>
      <c r="R2" s="300"/>
    </row>
    <row r="3" spans="1:18" ht="19.5" customHeight="1">
      <c r="A3" s="70"/>
      <c r="B3" s="70"/>
      <c r="C3" s="70"/>
      <c r="D3" s="70"/>
      <c r="E3" s="70"/>
      <c r="F3" s="70"/>
      <c r="G3" s="70"/>
      <c r="H3" s="70"/>
      <c r="I3" s="70"/>
      <c r="J3" s="70"/>
      <c r="K3" s="349" t="s">
        <v>485</v>
      </c>
      <c r="L3" s="349"/>
      <c r="M3" s="349"/>
      <c r="N3" s="349"/>
      <c r="O3" s="349"/>
      <c r="P3" s="349"/>
      <c r="Q3" s="349"/>
      <c r="R3" s="349"/>
    </row>
    <row r="4" spans="1:18" ht="18" customHeight="1" thickBot="1">
      <c r="A4" s="70"/>
      <c r="B4" s="70"/>
      <c r="C4" s="70"/>
      <c r="D4" s="70"/>
      <c r="E4" s="70"/>
      <c r="F4" s="70"/>
      <c r="G4" s="70"/>
      <c r="H4" s="70"/>
      <c r="I4" s="70"/>
      <c r="J4" s="70"/>
      <c r="M4" s="72"/>
      <c r="N4" s="72"/>
      <c r="O4" s="72"/>
      <c r="P4" s="72"/>
      <c r="Q4" s="72"/>
      <c r="R4" s="244" t="s">
        <v>486</v>
      </c>
    </row>
    <row r="5" spans="1:18" ht="15" customHeight="1">
      <c r="A5" s="322" t="s">
        <v>487</v>
      </c>
      <c r="B5" s="428" t="s">
        <v>488</v>
      </c>
      <c r="C5" s="317"/>
      <c r="D5" s="317"/>
      <c r="E5" s="317"/>
      <c r="F5" s="317"/>
      <c r="G5" s="317"/>
      <c r="H5" s="317"/>
      <c r="I5" s="317"/>
      <c r="J5" s="70"/>
      <c r="K5" s="302" t="s">
        <v>489</v>
      </c>
      <c r="L5" s="302"/>
      <c r="M5" s="358"/>
      <c r="N5" s="247" t="s">
        <v>789</v>
      </c>
      <c r="O5" s="248" t="s">
        <v>790</v>
      </c>
      <c r="P5" s="248" t="s">
        <v>791</v>
      </c>
      <c r="Q5" s="255" t="s">
        <v>792</v>
      </c>
      <c r="R5" s="258" t="s">
        <v>793</v>
      </c>
    </row>
    <row r="6" spans="1:18" ht="15" customHeight="1">
      <c r="A6" s="324"/>
      <c r="B6" s="325"/>
      <c r="C6" s="407"/>
      <c r="D6" s="407"/>
      <c r="E6" s="407"/>
      <c r="F6" s="407"/>
      <c r="G6" s="407"/>
      <c r="H6" s="407"/>
      <c r="I6" s="407"/>
      <c r="J6" s="70"/>
      <c r="K6" s="355" t="s">
        <v>8</v>
      </c>
      <c r="L6" s="355"/>
      <c r="M6" s="367"/>
      <c r="N6" s="283">
        <f>SUM(N8,N33,N37,N41)</f>
        <v>82</v>
      </c>
      <c r="O6" s="284">
        <f>SUM(O8,O33,O37,O41)</f>
        <v>83</v>
      </c>
      <c r="P6" s="284">
        <f>SUM(P8,P33,P37,P41)</f>
        <v>82</v>
      </c>
      <c r="Q6" s="284">
        <f>SUM(Q8,Q33,Q37,Q41)</f>
        <v>76</v>
      </c>
      <c r="R6" s="220">
        <f>SUM(R8,R33,R37,R41)</f>
        <v>58</v>
      </c>
    </row>
    <row r="7" spans="1:18" ht="15" customHeight="1">
      <c r="A7" s="324"/>
      <c r="B7" s="310" t="s">
        <v>490</v>
      </c>
      <c r="C7" s="416" t="s">
        <v>745</v>
      </c>
      <c r="D7" s="416"/>
      <c r="E7" s="417"/>
      <c r="F7" s="416" t="s">
        <v>491</v>
      </c>
      <c r="G7" s="416"/>
      <c r="H7" s="416"/>
      <c r="I7" s="416"/>
      <c r="J7" s="70"/>
      <c r="K7" s="35"/>
      <c r="L7" s="35"/>
      <c r="M7" s="36"/>
      <c r="N7" s="221"/>
      <c r="O7" s="285"/>
      <c r="P7" s="285"/>
      <c r="Q7" s="285"/>
      <c r="R7" s="285"/>
    </row>
    <row r="8" spans="1:18" ht="15" customHeight="1">
      <c r="A8" s="324"/>
      <c r="B8" s="341"/>
      <c r="C8" s="407"/>
      <c r="D8" s="407"/>
      <c r="E8" s="326"/>
      <c r="F8" s="407"/>
      <c r="G8" s="407"/>
      <c r="H8" s="407"/>
      <c r="I8" s="407"/>
      <c r="J8" s="70"/>
      <c r="K8" s="432" t="s">
        <v>492</v>
      </c>
      <c r="L8" s="432"/>
      <c r="M8" s="444"/>
      <c r="N8" s="286">
        <f>SUM(N9:N31)</f>
        <v>81</v>
      </c>
      <c r="O8" s="220">
        <f>SUM(O9:O31)</f>
        <v>78</v>
      </c>
      <c r="P8" s="220">
        <f>SUM(P9:P31)</f>
        <v>80</v>
      </c>
      <c r="Q8" s="220">
        <f>SUM(Q9:Q31)</f>
        <v>76</v>
      </c>
      <c r="R8" s="220">
        <f>SUM(R9:R31)</f>
        <v>58</v>
      </c>
    </row>
    <row r="9" spans="1:18" ht="15" customHeight="1">
      <c r="A9" s="324"/>
      <c r="B9" s="341"/>
      <c r="C9" s="417" t="s">
        <v>493</v>
      </c>
      <c r="D9" s="310" t="s">
        <v>494</v>
      </c>
      <c r="E9" s="310" t="s">
        <v>495</v>
      </c>
      <c r="F9" s="369" t="s">
        <v>746</v>
      </c>
      <c r="G9" s="448"/>
      <c r="H9" s="452" t="s">
        <v>753</v>
      </c>
      <c r="I9" s="453"/>
      <c r="J9" s="70"/>
      <c r="K9" s="90"/>
      <c r="L9" s="90" t="s">
        <v>496</v>
      </c>
      <c r="M9" s="105" t="s">
        <v>497</v>
      </c>
      <c r="N9" s="227">
        <v>37</v>
      </c>
      <c r="O9" s="91">
        <v>37</v>
      </c>
      <c r="P9" s="91">
        <v>46</v>
      </c>
      <c r="Q9" s="91">
        <v>69</v>
      </c>
      <c r="R9" s="91">
        <v>54</v>
      </c>
    </row>
    <row r="10" spans="1:18" ht="15" customHeight="1">
      <c r="A10" s="324"/>
      <c r="B10" s="341"/>
      <c r="C10" s="324"/>
      <c r="D10" s="347"/>
      <c r="E10" s="347"/>
      <c r="F10" s="449"/>
      <c r="G10" s="450"/>
      <c r="H10" s="449"/>
      <c r="I10" s="454"/>
      <c r="K10" s="91"/>
      <c r="L10" s="91"/>
      <c r="M10" s="92" t="s">
        <v>498</v>
      </c>
      <c r="N10" s="164" t="s">
        <v>13</v>
      </c>
      <c r="O10" s="73" t="s">
        <v>13</v>
      </c>
      <c r="P10" s="73" t="s">
        <v>13</v>
      </c>
      <c r="Q10" s="73" t="s">
        <v>13</v>
      </c>
      <c r="R10" s="73" t="s">
        <v>13</v>
      </c>
    </row>
    <row r="11" spans="1:18" ht="15" customHeight="1">
      <c r="A11" s="324"/>
      <c r="B11" s="341"/>
      <c r="C11" s="324"/>
      <c r="D11" s="347"/>
      <c r="E11" s="347"/>
      <c r="F11" s="346"/>
      <c r="G11" s="451"/>
      <c r="H11" s="346"/>
      <c r="I11" s="455"/>
      <c r="J11" s="70"/>
      <c r="K11" s="90"/>
      <c r="L11" s="90"/>
      <c r="M11" s="105" t="s">
        <v>499</v>
      </c>
      <c r="N11" s="164" t="s">
        <v>13</v>
      </c>
      <c r="O11" s="73" t="s">
        <v>13</v>
      </c>
      <c r="P11" s="73" t="s">
        <v>13</v>
      </c>
      <c r="Q11" s="73" t="s">
        <v>13</v>
      </c>
      <c r="R11" s="73" t="s">
        <v>13</v>
      </c>
    </row>
    <row r="12" spans="1:18" ht="15" customHeight="1">
      <c r="A12" s="324"/>
      <c r="B12" s="341"/>
      <c r="C12" s="324"/>
      <c r="D12" s="347"/>
      <c r="E12" s="347"/>
      <c r="F12" s="310" t="s">
        <v>500</v>
      </c>
      <c r="G12" s="310" t="s">
        <v>501</v>
      </c>
      <c r="H12" s="310" t="s">
        <v>500</v>
      </c>
      <c r="I12" s="414" t="s">
        <v>501</v>
      </c>
      <c r="K12" s="91"/>
      <c r="L12" s="91"/>
      <c r="M12" s="92" t="s">
        <v>502</v>
      </c>
      <c r="N12" s="164" t="s">
        <v>13</v>
      </c>
      <c r="O12" s="73" t="s">
        <v>13</v>
      </c>
      <c r="P12" s="73" t="s">
        <v>13</v>
      </c>
      <c r="Q12" s="73" t="s">
        <v>13</v>
      </c>
      <c r="R12" s="73" t="s">
        <v>13</v>
      </c>
    </row>
    <row r="13" spans="1:18" ht="15" customHeight="1">
      <c r="A13" s="326"/>
      <c r="B13" s="342"/>
      <c r="C13" s="326"/>
      <c r="D13" s="411"/>
      <c r="E13" s="411"/>
      <c r="F13" s="411"/>
      <c r="G13" s="411"/>
      <c r="H13" s="411"/>
      <c r="I13" s="325"/>
      <c r="J13" s="70"/>
      <c r="K13" s="91"/>
      <c r="L13" s="91"/>
      <c r="M13" s="92"/>
      <c r="N13" s="115"/>
      <c r="O13" s="97"/>
      <c r="P13" s="97"/>
      <c r="Q13" s="97"/>
      <c r="R13" s="97"/>
    </row>
    <row r="14" spans="1:18" ht="15" customHeight="1">
      <c r="A14" s="175"/>
      <c r="B14" s="176"/>
      <c r="C14" s="142" t="s">
        <v>503</v>
      </c>
      <c r="D14" s="142" t="s">
        <v>504</v>
      </c>
      <c r="E14" s="142" t="s">
        <v>505</v>
      </c>
      <c r="F14" s="142" t="s">
        <v>506</v>
      </c>
      <c r="G14" s="142" t="s">
        <v>506</v>
      </c>
      <c r="H14" s="142" t="s">
        <v>506</v>
      </c>
      <c r="I14" s="142" t="s">
        <v>506</v>
      </c>
      <c r="J14" s="70"/>
      <c r="K14" s="90"/>
      <c r="L14" s="90"/>
      <c r="M14" s="105" t="s">
        <v>507</v>
      </c>
      <c r="N14" s="164" t="s">
        <v>13</v>
      </c>
      <c r="O14" s="73" t="s">
        <v>13</v>
      </c>
      <c r="P14" s="73" t="s">
        <v>13</v>
      </c>
      <c r="Q14" s="73" t="s">
        <v>13</v>
      </c>
      <c r="R14" s="73" t="s">
        <v>13</v>
      </c>
    </row>
    <row r="15" spans="1:18" ht="15" customHeight="1">
      <c r="A15" s="145"/>
      <c r="B15" s="226"/>
      <c r="C15" s="73"/>
      <c r="D15" s="73"/>
      <c r="E15" s="73"/>
      <c r="F15" s="73"/>
      <c r="G15" s="73"/>
      <c r="H15" s="73"/>
      <c r="I15" s="73"/>
      <c r="K15" s="90"/>
      <c r="L15" s="90"/>
      <c r="M15" s="105" t="s">
        <v>508</v>
      </c>
      <c r="N15" s="227">
        <v>3</v>
      </c>
      <c r="O15" s="91">
        <v>3</v>
      </c>
      <c r="P15" s="91">
        <v>3</v>
      </c>
      <c r="Q15" s="91">
        <v>2</v>
      </c>
      <c r="R15" s="91">
        <v>1</v>
      </c>
    </row>
    <row r="16" spans="1:18" ht="15" customHeight="1">
      <c r="A16" s="243" t="s">
        <v>800</v>
      </c>
      <c r="B16" s="143">
        <v>110</v>
      </c>
      <c r="C16" s="144">
        <v>40</v>
      </c>
      <c r="D16" s="144">
        <v>44</v>
      </c>
      <c r="E16" s="144">
        <v>1247</v>
      </c>
      <c r="F16" s="144">
        <v>3778</v>
      </c>
      <c r="G16" s="144">
        <v>567</v>
      </c>
      <c r="H16" s="144">
        <v>3708</v>
      </c>
      <c r="I16" s="144">
        <v>556</v>
      </c>
      <c r="K16" s="90"/>
      <c r="L16" s="90"/>
      <c r="M16" s="105" t="s">
        <v>509</v>
      </c>
      <c r="N16" s="227">
        <v>4</v>
      </c>
      <c r="O16" s="91">
        <v>4</v>
      </c>
      <c r="P16" s="91">
        <v>4</v>
      </c>
      <c r="Q16" s="91">
        <v>3</v>
      </c>
      <c r="R16" s="91">
        <v>3</v>
      </c>
    </row>
    <row r="17" spans="1:18" ht="15" customHeight="1">
      <c r="A17" s="134"/>
      <c r="B17" s="108"/>
      <c r="C17" s="90"/>
      <c r="D17" s="90"/>
      <c r="E17" s="90"/>
      <c r="F17" s="90"/>
      <c r="G17" s="90"/>
      <c r="H17" s="90"/>
      <c r="I17" s="90"/>
      <c r="J17" s="70"/>
      <c r="K17" s="91"/>
      <c r="L17" s="91"/>
      <c r="M17" s="92" t="s">
        <v>510</v>
      </c>
      <c r="N17" s="164" t="s">
        <v>13</v>
      </c>
      <c r="O17" s="73" t="s">
        <v>13</v>
      </c>
      <c r="P17" s="73" t="s">
        <v>13</v>
      </c>
      <c r="Q17" s="73" t="s">
        <v>13</v>
      </c>
      <c r="R17" s="73" t="s">
        <v>13</v>
      </c>
    </row>
    <row r="18" spans="1:18" ht="15" customHeight="1">
      <c r="A18" s="136"/>
      <c r="B18" s="227"/>
      <c r="C18" s="91"/>
      <c r="D18" s="91"/>
      <c r="E18" s="91"/>
      <c r="F18" s="91"/>
      <c r="G18" s="91"/>
      <c r="H18" s="91"/>
      <c r="I18" s="91"/>
      <c r="K18" s="90"/>
      <c r="L18" s="90"/>
      <c r="M18" s="105" t="s">
        <v>511</v>
      </c>
      <c r="N18" s="227">
        <v>0</v>
      </c>
      <c r="O18" s="91">
        <v>0</v>
      </c>
      <c r="P18" s="91">
        <v>0</v>
      </c>
      <c r="Q18" s="73" t="s">
        <v>13</v>
      </c>
      <c r="R18" s="73">
        <v>0</v>
      </c>
    </row>
    <row r="19" spans="1:18" ht="15" customHeight="1">
      <c r="A19" s="256" t="s">
        <v>801</v>
      </c>
      <c r="B19" s="143">
        <v>108</v>
      </c>
      <c r="C19" s="144">
        <v>40</v>
      </c>
      <c r="D19" s="144">
        <v>43</v>
      </c>
      <c r="E19" s="144">
        <v>1264</v>
      </c>
      <c r="F19" s="144">
        <v>3015</v>
      </c>
      <c r="G19" s="144">
        <v>452</v>
      </c>
      <c r="H19" s="144">
        <v>2481</v>
      </c>
      <c r="I19" s="144">
        <v>372</v>
      </c>
      <c r="J19" s="70"/>
      <c r="K19" s="91"/>
      <c r="L19" s="91"/>
      <c r="M19" s="92"/>
      <c r="N19" s="115"/>
      <c r="O19" s="97"/>
      <c r="P19" s="97"/>
      <c r="Q19" s="97"/>
      <c r="R19" s="97"/>
    </row>
    <row r="20" spans="1:18" ht="15" customHeight="1">
      <c r="A20" s="134"/>
      <c r="B20" s="108"/>
      <c r="C20" s="90"/>
      <c r="D20" s="90"/>
      <c r="E20" s="90"/>
      <c r="F20" s="90"/>
      <c r="G20" s="90"/>
      <c r="H20" s="90"/>
      <c r="I20" s="90"/>
      <c r="K20" s="90"/>
      <c r="L20" s="90"/>
      <c r="M20" s="105" t="s">
        <v>512</v>
      </c>
      <c r="N20" s="227">
        <v>14</v>
      </c>
      <c r="O20" s="91">
        <v>17</v>
      </c>
      <c r="P20" s="91">
        <v>15</v>
      </c>
      <c r="Q20" s="91">
        <v>2</v>
      </c>
      <c r="R20" s="91">
        <v>0</v>
      </c>
    </row>
    <row r="21" spans="1:18" ht="15" customHeight="1">
      <c r="A21" s="136"/>
      <c r="B21" s="227"/>
      <c r="C21" s="91"/>
      <c r="D21" s="91"/>
      <c r="E21" s="91"/>
      <c r="F21" s="91"/>
      <c r="G21" s="91"/>
      <c r="H21" s="91"/>
      <c r="I21" s="91"/>
      <c r="J21" s="70"/>
      <c r="K21" s="91"/>
      <c r="L21" s="91"/>
      <c r="M21" s="92" t="s">
        <v>513</v>
      </c>
      <c r="N21" s="164" t="s">
        <v>13</v>
      </c>
      <c r="O21" s="73" t="s">
        <v>13</v>
      </c>
      <c r="P21" s="73" t="s">
        <v>13</v>
      </c>
      <c r="Q21" s="73" t="s">
        <v>13</v>
      </c>
      <c r="R21" s="73" t="s">
        <v>13</v>
      </c>
    </row>
    <row r="22" spans="1:18" ht="15" customHeight="1">
      <c r="A22" s="256" t="s">
        <v>802</v>
      </c>
      <c r="B22" s="143">
        <v>103</v>
      </c>
      <c r="C22" s="144">
        <v>17</v>
      </c>
      <c r="D22" s="144">
        <v>43</v>
      </c>
      <c r="E22" s="144">
        <v>1246</v>
      </c>
      <c r="F22" s="144">
        <v>2973</v>
      </c>
      <c r="G22" s="144">
        <v>446</v>
      </c>
      <c r="H22" s="144">
        <v>3274</v>
      </c>
      <c r="I22" s="144">
        <v>491</v>
      </c>
      <c r="K22" s="90"/>
      <c r="L22" s="90"/>
      <c r="M22" s="105" t="s">
        <v>514</v>
      </c>
      <c r="N22" s="227">
        <v>8</v>
      </c>
      <c r="O22" s="91">
        <v>3</v>
      </c>
      <c r="P22" s="91">
        <v>2</v>
      </c>
      <c r="Q22" s="91">
        <v>0</v>
      </c>
      <c r="R22" s="91">
        <v>0</v>
      </c>
    </row>
    <row r="23" spans="1:18" ht="15" customHeight="1">
      <c r="A23" s="134"/>
      <c r="B23" s="108"/>
      <c r="C23" s="90"/>
      <c r="D23" s="90"/>
      <c r="E23" s="90"/>
      <c r="F23" s="90"/>
      <c r="G23" s="90"/>
      <c r="H23" s="90"/>
      <c r="I23" s="90"/>
      <c r="K23" s="90"/>
      <c r="L23" s="90"/>
      <c r="M23" s="105" t="s">
        <v>515</v>
      </c>
      <c r="N23" s="227">
        <v>12</v>
      </c>
      <c r="O23" s="91">
        <v>13</v>
      </c>
      <c r="P23" s="91">
        <v>9</v>
      </c>
      <c r="Q23" s="91">
        <v>0</v>
      </c>
      <c r="R23" s="91">
        <v>0</v>
      </c>
    </row>
    <row r="24" spans="1:18" ht="15" customHeight="1">
      <c r="A24" s="136"/>
      <c r="B24" s="227"/>
      <c r="C24" s="91"/>
      <c r="D24" s="91"/>
      <c r="E24" s="91"/>
      <c r="F24" s="91"/>
      <c r="G24" s="91"/>
      <c r="H24" s="91"/>
      <c r="I24" s="91"/>
      <c r="K24" s="90"/>
      <c r="L24" s="90"/>
      <c r="M24" s="105" t="s">
        <v>516</v>
      </c>
      <c r="N24" s="227">
        <v>1</v>
      </c>
      <c r="O24" s="91">
        <v>0</v>
      </c>
      <c r="P24" s="91">
        <v>0</v>
      </c>
      <c r="Q24" s="91">
        <v>0</v>
      </c>
      <c r="R24" s="91">
        <v>0</v>
      </c>
    </row>
    <row r="25" spans="1:18" ht="15" customHeight="1">
      <c r="A25" s="256" t="s">
        <v>803</v>
      </c>
      <c r="B25" s="143">
        <v>99</v>
      </c>
      <c r="C25" s="144">
        <v>17</v>
      </c>
      <c r="D25" s="144">
        <v>43</v>
      </c>
      <c r="E25" s="144">
        <v>1217</v>
      </c>
      <c r="F25" s="144">
        <v>3100</v>
      </c>
      <c r="G25" s="144">
        <v>465</v>
      </c>
      <c r="H25" s="144">
        <v>2941</v>
      </c>
      <c r="I25" s="144">
        <v>441</v>
      </c>
      <c r="J25" s="70"/>
      <c r="K25" s="91"/>
      <c r="L25" s="91"/>
      <c r="M25" s="92"/>
      <c r="N25" s="115"/>
      <c r="O25" s="97"/>
      <c r="P25" s="97"/>
      <c r="Q25" s="97"/>
      <c r="R25" s="97"/>
    </row>
    <row r="26" spans="1:18" ht="15" customHeight="1">
      <c r="A26" s="134"/>
      <c r="B26" s="108"/>
      <c r="C26" s="90"/>
      <c r="D26" s="90"/>
      <c r="E26" s="90"/>
      <c r="F26" s="90"/>
      <c r="G26" s="90"/>
      <c r="H26" s="90"/>
      <c r="I26" s="90"/>
      <c r="K26" s="90"/>
      <c r="L26" s="90"/>
      <c r="M26" s="105" t="s">
        <v>517</v>
      </c>
      <c r="N26" s="164">
        <v>0</v>
      </c>
      <c r="O26" s="91">
        <v>0</v>
      </c>
      <c r="P26" s="91">
        <v>0</v>
      </c>
      <c r="Q26" s="73" t="s">
        <v>13</v>
      </c>
      <c r="R26" s="73" t="s">
        <v>13</v>
      </c>
    </row>
    <row r="27" spans="1:18" ht="15" customHeight="1">
      <c r="A27" s="136"/>
      <c r="B27" s="227"/>
      <c r="C27" s="91"/>
      <c r="D27" s="91"/>
      <c r="E27" s="91"/>
      <c r="F27" s="91"/>
      <c r="G27" s="91"/>
      <c r="H27" s="91"/>
      <c r="I27" s="91"/>
      <c r="K27" s="90"/>
      <c r="L27" s="90"/>
      <c r="M27" s="105" t="s">
        <v>518</v>
      </c>
      <c r="N27" s="227">
        <v>0</v>
      </c>
      <c r="O27" s="91">
        <v>0</v>
      </c>
      <c r="P27" s="91">
        <v>0</v>
      </c>
      <c r="Q27" s="73" t="s">
        <v>13</v>
      </c>
      <c r="R27" s="73" t="s">
        <v>13</v>
      </c>
    </row>
    <row r="28" spans="1:18" ht="15" customHeight="1">
      <c r="A28" s="257" t="s">
        <v>865</v>
      </c>
      <c r="B28" s="86">
        <v>101</v>
      </c>
      <c r="C28" s="87">
        <v>17</v>
      </c>
      <c r="D28" s="87">
        <v>40</v>
      </c>
      <c r="E28" s="87">
        <v>982</v>
      </c>
      <c r="F28" s="87">
        <v>2520</v>
      </c>
      <c r="G28" s="87">
        <v>378</v>
      </c>
      <c r="H28" s="87">
        <v>2357</v>
      </c>
      <c r="I28" s="87">
        <v>354</v>
      </c>
      <c r="J28" s="70"/>
      <c r="K28" s="91"/>
      <c r="L28" s="91"/>
      <c r="M28" s="92" t="s">
        <v>519</v>
      </c>
      <c r="N28" s="164" t="s">
        <v>13</v>
      </c>
      <c r="O28" s="73" t="s">
        <v>13</v>
      </c>
      <c r="P28" s="73" t="s">
        <v>13</v>
      </c>
      <c r="Q28" s="73" t="s">
        <v>13</v>
      </c>
      <c r="R28" s="73" t="s">
        <v>13</v>
      </c>
    </row>
    <row r="29" spans="1:18" ht="15" customHeight="1">
      <c r="A29" s="228"/>
      <c r="B29" s="229"/>
      <c r="C29" s="122"/>
      <c r="D29" s="122"/>
      <c r="E29" s="122"/>
      <c r="F29" s="122"/>
      <c r="G29" s="122"/>
      <c r="H29" s="122"/>
      <c r="I29" s="122"/>
      <c r="K29" s="90"/>
      <c r="L29" s="90"/>
      <c r="M29" s="105" t="s">
        <v>520</v>
      </c>
      <c r="N29" s="227">
        <v>0</v>
      </c>
      <c r="O29" s="91">
        <v>0</v>
      </c>
      <c r="P29" s="91">
        <v>0</v>
      </c>
      <c r="Q29" s="73" t="s">
        <v>13</v>
      </c>
      <c r="R29" s="73" t="s">
        <v>13</v>
      </c>
    </row>
    <row r="30" spans="1:18" ht="15" customHeight="1">
      <c r="A30" s="230" t="s">
        <v>524</v>
      </c>
      <c r="K30" s="90"/>
      <c r="L30" s="90"/>
      <c r="M30" s="105" t="s">
        <v>521</v>
      </c>
      <c r="N30" s="227">
        <v>1</v>
      </c>
      <c r="O30" s="91">
        <v>1</v>
      </c>
      <c r="P30" s="91">
        <v>1</v>
      </c>
      <c r="Q30" s="73" t="s">
        <v>13</v>
      </c>
      <c r="R30" s="73" t="s">
        <v>13</v>
      </c>
    </row>
    <row r="31" spans="11:18" ht="15" customHeight="1">
      <c r="K31" s="90"/>
      <c r="L31" s="90"/>
      <c r="M31" s="105" t="s">
        <v>522</v>
      </c>
      <c r="N31" s="227">
        <v>1</v>
      </c>
      <c r="O31" s="91">
        <v>0</v>
      </c>
      <c r="P31" s="91">
        <v>0</v>
      </c>
      <c r="Q31" s="91">
        <v>0</v>
      </c>
      <c r="R31" s="91">
        <v>0</v>
      </c>
    </row>
    <row r="32" spans="11:18" ht="15" customHeight="1">
      <c r="K32" s="91"/>
      <c r="L32" s="91"/>
      <c r="M32" s="116"/>
      <c r="N32" s="115"/>
      <c r="O32" s="97"/>
      <c r="P32" s="97"/>
      <c r="Q32" s="97"/>
      <c r="R32" s="97"/>
    </row>
    <row r="33" spans="10:18" ht="15" customHeight="1">
      <c r="J33" s="70"/>
      <c r="K33" s="432" t="s">
        <v>594</v>
      </c>
      <c r="L33" s="432"/>
      <c r="M33" s="444"/>
      <c r="N33" s="286">
        <f>SUM(N34:N35)</f>
        <v>0</v>
      </c>
      <c r="O33" s="220">
        <f>SUM(O34:O35)</f>
        <v>3</v>
      </c>
      <c r="P33" s="220">
        <f>SUM(P34:P35)</f>
        <v>2</v>
      </c>
      <c r="Q33" s="231" t="s">
        <v>13</v>
      </c>
      <c r="R33" s="231" t="s">
        <v>13</v>
      </c>
    </row>
    <row r="34" spans="10:18" ht="15" customHeight="1">
      <c r="J34" s="70"/>
      <c r="K34" s="90"/>
      <c r="L34" s="90"/>
      <c r="M34" s="105" t="s">
        <v>523</v>
      </c>
      <c r="N34" s="227">
        <v>0</v>
      </c>
      <c r="O34" s="91">
        <v>3</v>
      </c>
      <c r="P34" s="91">
        <v>2</v>
      </c>
      <c r="Q34" s="73" t="s">
        <v>13</v>
      </c>
      <c r="R34" s="73" t="s">
        <v>13</v>
      </c>
    </row>
    <row r="35" spans="11:18" ht="15" customHeight="1">
      <c r="K35" s="91"/>
      <c r="L35" s="91"/>
      <c r="M35" s="92" t="s">
        <v>525</v>
      </c>
      <c r="N35" s="164" t="s">
        <v>13</v>
      </c>
      <c r="O35" s="73" t="s">
        <v>13</v>
      </c>
      <c r="P35" s="73" t="s">
        <v>13</v>
      </c>
      <c r="Q35" s="73" t="s">
        <v>13</v>
      </c>
      <c r="R35" s="73" t="s">
        <v>13</v>
      </c>
    </row>
    <row r="36" spans="10:18" ht="15" customHeight="1">
      <c r="J36" s="70"/>
      <c r="K36" s="30"/>
      <c r="L36" s="30"/>
      <c r="M36" s="59"/>
      <c r="N36" s="115"/>
      <c r="O36" s="97"/>
      <c r="P36" s="97"/>
      <c r="Q36" s="97"/>
      <c r="R36" s="97"/>
    </row>
    <row r="37" spans="10:18" ht="15" customHeight="1">
      <c r="J37" s="70"/>
      <c r="K37" s="432" t="s">
        <v>526</v>
      </c>
      <c r="L37" s="432"/>
      <c r="M37" s="444"/>
      <c r="N37" s="286">
        <f>SUM(N38:N39)</f>
        <v>1</v>
      </c>
      <c r="O37" s="220">
        <f>SUM(O38:O39)</f>
        <v>2</v>
      </c>
      <c r="P37" s="220">
        <f>SUM(P38:P39)</f>
        <v>0</v>
      </c>
      <c r="Q37" s="231" t="s">
        <v>13</v>
      </c>
      <c r="R37" s="231" t="s">
        <v>13</v>
      </c>
    </row>
    <row r="38" spans="10:18" ht="15" customHeight="1">
      <c r="J38" s="70"/>
      <c r="K38" s="90"/>
      <c r="L38" s="90"/>
      <c r="M38" s="105" t="s">
        <v>527</v>
      </c>
      <c r="N38" s="227">
        <v>1</v>
      </c>
      <c r="O38" s="91">
        <v>2</v>
      </c>
      <c r="P38" s="91">
        <v>0</v>
      </c>
      <c r="Q38" s="73" t="s">
        <v>13</v>
      </c>
      <c r="R38" s="73" t="s">
        <v>13</v>
      </c>
    </row>
    <row r="39" spans="11:18" ht="15" customHeight="1">
      <c r="K39" s="90"/>
      <c r="L39" s="90"/>
      <c r="M39" s="105" t="s">
        <v>402</v>
      </c>
      <c r="N39" s="227">
        <v>0</v>
      </c>
      <c r="O39" s="91">
        <v>0</v>
      </c>
      <c r="P39" s="91">
        <v>0</v>
      </c>
      <c r="Q39" s="73" t="s">
        <v>13</v>
      </c>
      <c r="R39" s="73" t="s">
        <v>13</v>
      </c>
    </row>
    <row r="40" spans="11:18" ht="15" customHeight="1">
      <c r="K40" s="91"/>
      <c r="L40" s="91"/>
      <c r="M40" s="116"/>
      <c r="N40" s="115"/>
      <c r="O40" s="97"/>
      <c r="P40" s="97"/>
      <c r="Q40" s="97"/>
      <c r="R40" s="97"/>
    </row>
    <row r="41" spans="10:18" ht="15" customHeight="1">
      <c r="J41" s="70"/>
      <c r="K41" s="445" t="s">
        <v>595</v>
      </c>
      <c r="L41" s="445"/>
      <c r="M41" s="446"/>
      <c r="N41" s="232" t="s">
        <v>13</v>
      </c>
      <c r="O41" s="233" t="s">
        <v>13</v>
      </c>
      <c r="P41" s="233" t="s">
        <v>13</v>
      </c>
      <c r="Q41" s="233" t="s">
        <v>13</v>
      </c>
      <c r="R41" s="233" t="s">
        <v>13</v>
      </c>
    </row>
    <row r="42" spans="10:18" ht="15" customHeight="1">
      <c r="J42" s="70"/>
      <c r="K42" s="246" t="s">
        <v>854</v>
      </c>
      <c r="N42" s="234"/>
      <c r="O42" s="234"/>
      <c r="P42" s="234"/>
      <c r="Q42" s="234"/>
      <c r="R42" s="234"/>
    </row>
    <row r="43" spans="10:15" ht="15" customHeight="1">
      <c r="J43" s="70"/>
      <c r="K43" s="447" t="s">
        <v>855</v>
      </c>
      <c r="L43" s="447"/>
      <c r="M43" s="447"/>
      <c r="N43" s="447"/>
      <c r="O43" s="447"/>
    </row>
    <row r="44" ht="15" customHeight="1">
      <c r="K44" s="246" t="s">
        <v>856</v>
      </c>
    </row>
    <row r="45" ht="15" customHeight="1">
      <c r="K45" s="246" t="s">
        <v>857</v>
      </c>
    </row>
    <row r="46" ht="15" customHeight="1">
      <c r="K46" s="246" t="s">
        <v>866</v>
      </c>
    </row>
    <row r="47" ht="15" customHeight="1"/>
    <row r="48" ht="15" customHeight="1"/>
    <row r="49" spans="11:18" ht="19.5" customHeight="1">
      <c r="K49" s="300" t="s">
        <v>528</v>
      </c>
      <c r="L49" s="300"/>
      <c r="M49" s="300"/>
      <c r="N49" s="300"/>
      <c r="O49" s="300"/>
      <c r="P49" s="300"/>
      <c r="Q49" s="300"/>
      <c r="R49" s="300"/>
    </row>
    <row r="50" spans="10:18" ht="19.5" customHeight="1">
      <c r="J50" s="70"/>
      <c r="K50" s="72" t="s">
        <v>529</v>
      </c>
      <c r="L50" s="72"/>
      <c r="M50" s="72"/>
      <c r="N50" s="72"/>
      <c r="O50" s="72"/>
      <c r="P50" s="72"/>
      <c r="Q50" s="72"/>
      <c r="R50" s="72"/>
    </row>
    <row r="51" spans="10:18" ht="18" customHeight="1" thickBot="1">
      <c r="J51" s="70"/>
      <c r="M51" s="72"/>
      <c r="N51" s="72"/>
      <c r="O51" s="72"/>
      <c r="P51" s="72"/>
      <c r="Q51" s="72"/>
      <c r="R51" s="244" t="s">
        <v>486</v>
      </c>
    </row>
    <row r="52" spans="1:18" ht="15" customHeight="1">
      <c r="A52" s="322" t="s">
        <v>530</v>
      </c>
      <c r="B52" s="428" t="s">
        <v>747</v>
      </c>
      <c r="C52" s="317"/>
      <c r="D52" s="317"/>
      <c r="E52" s="317"/>
      <c r="F52" s="317"/>
      <c r="G52" s="317"/>
      <c r="H52" s="317"/>
      <c r="I52" s="317"/>
      <c r="J52" s="70"/>
      <c r="K52" s="302" t="s">
        <v>489</v>
      </c>
      <c r="L52" s="302"/>
      <c r="M52" s="358"/>
      <c r="N52" s="247" t="s">
        <v>789</v>
      </c>
      <c r="O52" s="248" t="s">
        <v>790</v>
      </c>
      <c r="P52" s="248" t="s">
        <v>791</v>
      </c>
      <c r="Q52" s="255" t="s">
        <v>792</v>
      </c>
      <c r="R52" s="259" t="s">
        <v>793</v>
      </c>
    </row>
    <row r="53" spans="1:18" ht="15" customHeight="1">
      <c r="A53" s="324"/>
      <c r="B53" s="325"/>
      <c r="C53" s="407"/>
      <c r="D53" s="407"/>
      <c r="E53" s="407"/>
      <c r="F53" s="407"/>
      <c r="G53" s="407"/>
      <c r="H53" s="407"/>
      <c r="I53" s="407"/>
      <c r="J53" s="70"/>
      <c r="K53" s="355" t="s">
        <v>8</v>
      </c>
      <c r="L53" s="355"/>
      <c r="M53" s="367"/>
      <c r="N53" s="283">
        <f>SUM(N55,N66,N71,N73)</f>
        <v>63</v>
      </c>
      <c r="O53" s="284">
        <f>SUM(O55,O66,O71,O73)</f>
        <v>61</v>
      </c>
      <c r="P53" s="284">
        <f>SUM(P55,P66,P71,P73)</f>
        <v>62</v>
      </c>
      <c r="Q53" s="284">
        <f>SUM(Q55,Q66,Q71,Q73)</f>
        <v>52</v>
      </c>
      <c r="R53" s="220">
        <f>SUM(R55,R66,R71,R73)</f>
        <v>39</v>
      </c>
    </row>
    <row r="54" spans="1:18" ht="15" customHeight="1">
      <c r="A54" s="324"/>
      <c r="B54" s="414" t="s">
        <v>531</v>
      </c>
      <c r="C54" s="417"/>
      <c r="D54" s="414" t="s">
        <v>532</v>
      </c>
      <c r="E54" s="417"/>
      <c r="F54" s="414" t="s">
        <v>748</v>
      </c>
      <c r="G54" s="417"/>
      <c r="H54" s="414" t="s">
        <v>749</v>
      </c>
      <c r="I54" s="416"/>
      <c r="J54" s="70"/>
      <c r="K54" s="60"/>
      <c r="L54" s="60"/>
      <c r="M54" s="61"/>
      <c r="N54" s="221"/>
      <c r="O54" s="285"/>
      <c r="P54" s="285"/>
      <c r="Q54" s="285"/>
      <c r="R54" s="285"/>
    </row>
    <row r="55" spans="1:18" ht="15" customHeight="1">
      <c r="A55" s="324"/>
      <c r="B55" s="325"/>
      <c r="C55" s="326"/>
      <c r="D55" s="325"/>
      <c r="E55" s="326"/>
      <c r="F55" s="325"/>
      <c r="G55" s="326"/>
      <c r="H55" s="325"/>
      <c r="I55" s="407"/>
      <c r="J55" s="70"/>
      <c r="K55" s="432" t="s">
        <v>533</v>
      </c>
      <c r="L55" s="432"/>
      <c r="M55" s="444"/>
      <c r="N55" s="286">
        <f>SUM(N56:N64)</f>
        <v>48</v>
      </c>
      <c r="O55" s="220">
        <f>SUM(O56:O64)</f>
        <v>46</v>
      </c>
      <c r="P55" s="220">
        <f>SUM(P56:P64)</f>
        <v>52</v>
      </c>
      <c r="Q55" s="220">
        <f>SUM(Q56:Q64)</f>
        <v>52</v>
      </c>
      <c r="R55" s="220">
        <f>SUM(R56:R64)</f>
        <v>39</v>
      </c>
    </row>
    <row r="56" spans="1:18" ht="15" customHeight="1">
      <c r="A56" s="324"/>
      <c r="B56" s="310" t="s">
        <v>534</v>
      </c>
      <c r="C56" s="310" t="s">
        <v>750</v>
      </c>
      <c r="D56" s="310" t="s">
        <v>534</v>
      </c>
      <c r="E56" s="310" t="s">
        <v>750</v>
      </c>
      <c r="F56" s="310" t="s">
        <v>534</v>
      </c>
      <c r="G56" s="310" t="s">
        <v>750</v>
      </c>
      <c r="H56" s="310" t="s">
        <v>490</v>
      </c>
      <c r="I56" s="414" t="s">
        <v>751</v>
      </c>
      <c r="J56" s="70"/>
      <c r="K56" s="230"/>
      <c r="L56" s="230"/>
      <c r="M56" s="105" t="s">
        <v>507</v>
      </c>
      <c r="N56" s="227">
        <v>6</v>
      </c>
      <c r="O56" s="91">
        <v>5</v>
      </c>
      <c r="P56" s="91">
        <v>6</v>
      </c>
      <c r="Q56" s="91">
        <v>6</v>
      </c>
      <c r="R56" s="91">
        <v>5</v>
      </c>
    </row>
    <row r="57" spans="1:18" ht="15" customHeight="1">
      <c r="A57" s="326"/>
      <c r="B57" s="411"/>
      <c r="C57" s="411"/>
      <c r="D57" s="411"/>
      <c r="E57" s="411"/>
      <c r="F57" s="411"/>
      <c r="G57" s="411"/>
      <c r="H57" s="411"/>
      <c r="I57" s="325"/>
      <c r="K57" s="230"/>
      <c r="L57" s="230"/>
      <c r="M57" s="105" t="s">
        <v>535</v>
      </c>
      <c r="N57" s="227">
        <v>23</v>
      </c>
      <c r="O57" s="91">
        <v>29</v>
      </c>
      <c r="P57" s="91">
        <v>29</v>
      </c>
      <c r="Q57" s="91">
        <v>29</v>
      </c>
      <c r="R57" s="91">
        <v>34</v>
      </c>
    </row>
    <row r="58" spans="1:18" ht="15" customHeight="1">
      <c r="A58" s="235"/>
      <c r="B58" s="236"/>
      <c r="C58" s="237" t="s">
        <v>506</v>
      </c>
      <c r="D58" s="142"/>
      <c r="E58" s="237" t="s">
        <v>506</v>
      </c>
      <c r="F58" s="142"/>
      <c r="G58" s="237" t="s">
        <v>506</v>
      </c>
      <c r="H58" s="237"/>
      <c r="I58" s="237" t="s">
        <v>506</v>
      </c>
      <c r="K58" s="129"/>
      <c r="L58" s="129"/>
      <c r="M58" s="92" t="s">
        <v>512</v>
      </c>
      <c r="N58" s="164" t="s">
        <v>13</v>
      </c>
      <c r="O58" s="73" t="s">
        <v>13</v>
      </c>
      <c r="P58" s="73" t="s">
        <v>13</v>
      </c>
      <c r="Q58" s="73" t="s">
        <v>13</v>
      </c>
      <c r="R58" s="73" t="s">
        <v>13</v>
      </c>
    </row>
    <row r="59" spans="1:18" ht="15" customHeight="1">
      <c r="A59" s="145"/>
      <c r="B59" s="226"/>
      <c r="C59" s="178"/>
      <c r="D59" s="129"/>
      <c r="E59" s="178"/>
      <c r="F59" s="129"/>
      <c r="G59" s="178"/>
      <c r="H59" s="129"/>
      <c r="I59" s="178"/>
      <c r="J59" s="70"/>
      <c r="K59" s="230"/>
      <c r="L59" s="230"/>
      <c r="M59" s="105" t="s">
        <v>514</v>
      </c>
      <c r="N59" s="227">
        <v>3</v>
      </c>
      <c r="O59" s="91">
        <v>2</v>
      </c>
      <c r="P59" s="91">
        <v>2</v>
      </c>
      <c r="Q59" s="91">
        <v>2</v>
      </c>
      <c r="R59" s="73" t="s">
        <v>548</v>
      </c>
    </row>
    <row r="60" spans="1:18" ht="15" customHeight="1">
      <c r="A60" s="243" t="s">
        <v>800</v>
      </c>
      <c r="B60" s="147">
        <v>13</v>
      </c>
      <c r="C60" s="147">
        <v>111</v>
      </c>
      <c r="D60" s="147">
        <v>5</v>
      </c>
      <c r="E60" s="147">
        <v>23</v>
      </c>
      <c r="F60" s="147">
        <v>67</v>
      </c>
      <c r="G60" s="147">
        <v>30</v>
      </c>
      <c r="H60" s="147">
        <v>3</v>
      </c>
      <c r="I60" s="147">
        <v>5</v>
      </c>
      <c r="K60" s="129"/>
      <c r="L60" s="129"/>
      <c r="M60" s="92"/>
      <c r="N60" s="115"/>
      <c r="O60" s="97"/>
      <c r="P60" s="97"/>
      <c r="Q60" s="97"/>
      <c r="R60" s="97"/>
    </row>
    <row r="61" spans="1:18" ht="15" customHeight="1">
      <c r="A61" s="134"/>
      <c r="B61" s="144"/>
      <c r="C61" s="144"/>
      <c r="D61" s="144"/>
      <c r="E61" s="144"/>
      <c r="F61" s="144"/>
      <c r="G61" s="144"/>
      <c r="H61" s="144"/>
      <c r="I61" s="144"/>
      <c r="J61" s="70"/>
      <c r="K61" s="230"/>
      <c r="L61" s="230"/>
      <c r="M61" s="105" t="s">
        <v>515</v>
      </c>
      <c r="N61" s="164" t="s">
        <v>13</v>
      </c>
      <c r="O61" s="73" t="s">
        <v>13</v>
      </c>
      <c r="P61" s="73" t="s">
        <v>13</v>
      </c>
      <c r="Q61" s="73" t="s">
        <v>13</v>
      </c>
      <c r="R61" s="73" t="s">
        <v>13</v>
      </c>
    </row>
    <row r="62" spans="1:18" ht="15" customHeight="1">
      <c r="A62" s="136"/>
      <c r="B62" s="90"/>
      <c r="C62" s="90"/>
      <c r="D62" s="90"/>
      <c r="E62" s="90"/>
      <c r="F62" s="90"/>
      <c r="G62" s="90"/>
      <c r="H62" s="90"/>
      <c r="I62" s="90"/>
      <c r="K62" s="230"/>
      <c r="L62" s="230"/>
      <c r="M62" s="105" t="s">
        <v>518</v>
      </c>
      <c r="N62" s="164">
        <v>15</v>
      </c>
      <c r="O62" s="73">
        <v>10</v>
      </c>
      <c r="P62" s="73">
        <v>15</v>
      </c>
      <c r="Q62" s="73">
        <v>15</v>
      </c>
      <c r="R62" s="73" t="s">
        <v>548</v>
      </c>
    </row>
    <row r="63" spans="1:18" ht="15" customHeight="1">
      <c r="A63" s="256" t="s">
        <v>801</v>
      </c>
      <c r="B63" s="147">
        <v>13</v>
      </c>
      <c r="C63" s="147">
        <v>117</v>
      </c>
      <c r="D63" s="147">
        <v>5</v>
      </c>
      <c r="E63" s="147">
        <v>19</v>
      </c>
      <c r="F63" s="147">
        <v>61</v>
      </c>
      <c r="G63" s="147">
        <v>19</v>
      </c>
      <c r="H63" s="147" t="s">
        <v>536</v>
      </c>
      <c r="I63" s="147" t="s">
        <v>536</v>
      </c>
      <c r="K63" s="129"/>
      <c r="L63" s="129"/>
      <c r="M63" s="92" t="s">
        <v>537</v>
      </c>
      <c r="N63" s="164" t="s">
        <v>13</v>
      </c>
      <c r="O63" s="73" t="s">
        <v>13</v>
      </c>
      <c r="P63" s="73" t="s">
        <v>13</v>
      </c>
      <c r="Q63" s="73" t="s">
        <v>13</v>
      </c>
      <c r="R63" s="73" t="s">
        <v>13</v>
      </c>
    </row>
    <row r="64" spans="1:18" ht="15" customHeight="1">
      <c r="A64" s="134"/>
      <c r="B64" s="90"/>
      <c r="C64" s="90"/>
      <c r="D64" s="90"/>
      <c r="E64" s="90"/>
      <c r="F64" s="90"/>
      <c r="G64" s="90"/>
      <c r="H64" s="90"/>
      <c r="I64" s="90"/>
      <c r="J64" s="70"/>
      <c r="K64" s="230"/>
      <c r="L64" s="230"/>
      <c r="M64" s="105" t="s">
        <v>347</v>
      </c>
      <c r="N64" s="164">
        <v>1</v>
      </c>
      <c r="O64" s="73">
        <v>0</v>
      </c>
      <c r="P64" s="73">
        <v>0</v>
      </c>
      <c r="Q64" s="73" t="s">
        <v>13</v>
      </c>
      <c r="R64" s="73" t="s">
        <v>13</v>
      </c>
    </row>
    <row r="65" spans="1:18" ht="15" customHeight="1">
      <c r="A65" s="136"/>
      <c r="B65" s="144"/>
      <c r="C65" s="144"/>
      <c r="D65" s="144"/>
      <c r="E65" s="144"/>
      <c r="F65" s="144"/>
      <c r="G65" s="144"/>
      <c r="H65" s="144"/>
      <c r="I65" s="144"/>
      <c r="K65" s="129"/>
      <c r="L65" s="129"/>
      <c r="M65" s="145"/>
      <c r="N65" s="164"/>
      <c r="O65" s="73"/>
      <c r="P65" s="73"/>
      <c r="Q65" s="73"/>
      <c r="R65" s="73"/>
    </row>
    <row r="66" spans="1:18" ht="15" customHeight="1">
      <c r="A66" s="256" t="s">
        <v>802</v>
      </c>
      <c r="B66" s="147">
        <v>8</v>
      </c>
      <c r="C66" s="147">
        <v>121</v>
      </c>
      <c r="D66" s="147">
        <v>3</v>
      </c>
      <c r="E66" s="147">
        <v>5</v>
      </c>
      <c r="F66" s="147">
        <v>48</v>
      </c>
      <c r="G66" s="147">
        <v>29</v>
      </c>
      <c r="H66" s="147" t="s">
        <v>536</v>
      </c>
      <c r="I66" s="147" t="s">
        <v>536</v>
      </c>
      <c r="J66" s="70"/>
      <c r="K66" s="432" t="s">
        <v>526</v>
      </c>
      <c r="L66" s="432"/>
      <c r="M66" s="444"/>
      <c r="N66" s="238">
        <f>SUM(N67:N69)</f>
        <v>15</v>
      </c>
      <c r="O66" s="231">
        <f>SUM(O67:O69)</f>
        <v>15</v>
      </c>
      <c r="P66" s="231">
        <f>SUM(P67:P69)</f>
        <v>10</v>
      </c>
      <c r="Q66" s="231" t="s">
        <v>13</v>
      </c>
      <c r="R66" s="231" t="s">
        <v>13</v>
      </c>
    </row>
    <row r="67" spans="1:18" ht="15" customHeight="1">
      <c r="A67" s="134"/>
      <c r="B67" s="91"/>
      <c r="C67" s="91"/>
      <c r="D67" s="91"/>
      <c r="E67" s="91"/>
      <c r="F67" s="91"/>
      <c r="G67" s="91"/>
      <c r="H67" s="91"/>
      <c r="I67" s="91"/>
      <c r="J67" s="70"/>
      <c r="K67" s="129"/>
      <c r="L67" s="129"/>
      <c r="M67" s="92" t="s">
        <v>527</v>
      </c>
      <c r="N67" s="164" t="s">
        <v>13</v>
      </c>
      <c r="O67" s="73" t="s">
        <v>13</v>
      </c>
      <c r="P67" s="73" t="s">
        <v>13</v>
      </c>
      <c r="Q67" s="73" t="s">
        <v>13</v>
      </c>
      <c r="R67" s="73" t="s">
        <v>13</v>
      </c>
    </row>
    <row r="68" spans="1:18" ht="15" customHeight="1">
      <c r="A68" s="136"/>
      <c r="B68" s="90"/>
      <c r="C68" s="90"/>
      <c r="D68" s="90"/>
      <c r="E68" s="90"/>
      <c r="F68" s="90"/>
      <c r="G68" s="90"/>
      <c r="H68" s="90"/>
      <c r="I68" s="90"/>
      <c r="J68" s="70"/>
      <c r="K68" s="129"/>
      <c r="L68" s="129"/>
      <c r="M68" s="92" t="s">
        <v>538</v>
      </c>
      <c r="N68" s="164">
        <v>15</v>
      </c>
      <c r="O68" s="73">
        <v>15</v>
      </c>
      <c r="P68" s="73">
        <v>10</v>
      </c>
      <c r="Q68" s="73" t="s">
        <v>13</v>
      </c>
      <c r="R68" s="73" t="s">
        <v>13</v>
      </c>
    </row>
    <row r="69" spans="1:18" ht="15" customHeight="1">
      <c r="A69" s="256" t="s">
        <v>803</v>
      </c>
      <c r="B69" s="147">
        <v>8</v>
      </c>
      <c r="C69" s="147">
        <v>103</v>
      </c>
      <c r="D69" s="147">
        <v>4</v>
      </c>
      <c r="E69" s="147">
        <v>7</v>
      </c>
      <c r="F69" s="147">
        <v>49</v>
      </c>
      <c r="G69" s="147">
        <v>18</v>
      </c>
      <c r="H69" s="147" t="s">
        <v>536</v>
      </c>
      <c r="I69" s="147" t="s">
        <v>536</v>
      </c>
      <c r="J69" s="70"/>
      <c r="K69" s="129"/>
      <c r="L69" s="129"/>
      <c r="M69" s="92" t="s">
        <v>402</v>
      </c>
      <c r="N69" s="164" t="s">
        <v>13</v>
      </c>
      <c r="O69" s="73" t="s">
        <v>13</v>
      </c>
      <c r="P69" s="73" t="s">
        <v>13</v>
      </c>
      <c r="Q69" s="73" t="s">
        <v>13</v>
      </c>
      <c r="R69" s="73" t="s">
        <v>13</v>
      </c>
    </row>
    <row r="70" spans="1:18" ht="15" customHeight="1">
      <c r="A70" s="134"/>
      <c r="B70" s="90"/>
      <c r="C70" s="90"/>
      <c r="D70" s="90"/>
      <c r="E70" s="90"/>
      <c r="F70" s="90"/>
      <c r="G70" s="90"/>
      <c r="H70" s="90"/>
      <c r="I70" s="90"/>
      <c r="J70" s="70"/>
      <c r="K70" s="129"/>
      <c r="L70" s="129"/>
      <c r="M70" s="145"/>
      <c r="N70" s="164"/>
      <c r="O70" s="73"/>
      <c r="P70" s="73"/>
      <c r="Q70" s="73"/>
      <c r="R70" s="73"/>
    </row>
    <row r="71" spans="1:18" ht="15" customHeight="1">
      <c r="A71" s="136"/>
      <c r="B71" s="91"/>
      <c r="C71" s="91"/>
      <c r="D71" s="91"/>
      <c r="E71" s="91"/>
      <c r="F71" s="91"/>
      <c r="G71" s="91"/>
      <c r="H71" s="91"/>
      <c r="I71" s="91"/>
      <c r="J71" s="70"/>
      <c r="K71" s="432" t="s">
        <v>594</v>
      </c>
      <c r="L71" s="432"/>
      <c r="M71" s="444"/>
      <c r="N71" s="238">
        <v>0</v>
      </c>
      <c r="O71" s="231" t="s">
        <v>13</v>
      </c>
      <c r="P71" s="231" t="s">
        <v>13</v>
      </c>
      <c r="Q71" s="231" t="s">
        <v>13</v>
      </c>
      <c r="R71" s="231" t="s">
        <v>13</v>
      </c>
    </row>
    <row r="72" spans="1:18" ht="15" customHeight="1">
      <c r="A72" s="257" t="s">
        <v>865</v>
      </c>
      <c r="B72" s="110">
        <v>9</v>
      </c>
      <c r="C72" s="110">
        <v>128</v>
      </c>
      <c r="D72" s="110">
        <v>4</v>
      </c>
      <c r="E72" s="110">
        <v>7</v>
      </c>
      <c r="F72" s="110">
        <v>42</v>
      </c>
      <c r="G72" s="110">
        <v>14</v>
      </c>
      <c r="H72" s="110">
        <v>2</v>
      </c>
      <c r="I72" s="110" t="s">
        <v>548</v>
      </c>
      <c r="J72" s="70"/>
      <c r="K72" s="60"/>
      <c r="L72" s="60"/>
      <c r="M72" s="61"/>
      <c r="N72" s="224"/>
      <c r="O72" s="225"/>
      <c r="P72" s="225"/>
      <c r="Q72" s="225"/>
      <c r="R72" s="225"/>
    </row>
    <row r="73" spans="1:18" ht="15" customHeight="1">
      <c r="A73" s="239"/>
      <c r="B73" s="150"/>
      <c r="C73" s="194"/>
      <c r="D73" s="194"/>
      <c r="E73" s="194"/>
      <c r="F73" s="194"/>
      <c r="G73" s="194"/>
      <c r="H73" s="167"/>
      <c r="I73" s="188"/>
      <c r="J73" s="70"/>
      <c r="K73" s="445" t="s">
        <v>595</v>
      </c>
      <c r="L73" s="445"/>
      <c r="M73" s="446"/>
      <c r="N73" s="238" t="s">
        <v>13</v>
      </c>
      <c r="O73" s="231" t="s">
        <v>13</v>
      </c>
      <c r="P73" s="231" t="s">
        <v>13</v>
      </c>
      <c r="Q73" s="231" t="s">
        <v>13</v>
      </c>
      <c r="R73" s="231" t="s">
        <v>13</v>
      </c>
    </row>
    <row r="74" spans="1:18" ht="15" customHeight="1">
      <c r="A74" s="160" t="s">
        <v>539</v>
      </c>
      <c r="F74" s="90"/>
      <c r="G74" s="90"/>
      <c r="H74" s="90"/>
      <c r="I74" s="90"/>
      <c r="J74" s="70"/>
      <c r="K74" s="246" t="s">
        <v>858</v>
      </c>
      <c r="N74" s="207"/>
      <c r="O74" s="207"/>
      <c r="P74" s="207"/>
      <c r="Q74" s="207"/>
      <c r="R74" s="207"/>
    </row>
    <row r="75" spans="1:18" ht="15" customHeight="1">
      <c r="A75" s="71" t="s">
        <v>596</v>
      </c>
      <c r="B75" s="160"/>
      <c r="C75" s="160"/>
      <c r="D75" s="160"/>
      <c r="E75" s="160"/>
      <c r="F75" s="90"/>
      <c r="G75" s="90"/>
      <c r="H75" s="90"/>
      <c r="I75" s="90"/>
      <c r="J75" s="70"/>
      <c r="K75" s="319" t="s">
        <v>540</v>
      </c>
      <c r="L75" s="319"/>
      <c r="M75" s="319"/>
      <c r="N75" s="319"/>
      <c r="O75" s="90"/>
      <c r="P75" s="90"/>
      <c r="Q75" s="90"/>
      <c r="R75" s="90"/>
    </row>
    <row r="76" spans="2:11" ht="15" customHeight="1">
      <c r="B76" s="160"/>
      <c r="C76" s="160"/>
      <c r="D76" s="160"/>
      <c r="E76" s="160"/>
      <c r="K76" s="246" t="s">
        <v>859</v>
      </c>
    </row>
    <row r="77" spans="1:11" ht="15" customHeight="1">
      <c r="A77" s="160"/>
      <c r="B77" s="160"/>
      <c r="C77" s="160"/>
      <c r="D77" s="160"/>
      <c r="E77" s="160"/>
      <c r="F77" s="160"/>
      <c r="G77" s="160"/>
      <c r="H77" s="160"/>
      <c r="I77" s="160"/>
      <c r="K77" s="71" t="s">
        <v>601</v>
      </c>
    </row>
    <row r="78" spans="2:9" ht="14.25">
      <c r="B78" s="160"/>
      <c r="C78" s="160"/>
      <c r="D78" s="160"/>
      <c r="E78" s="160"/>
      <c r="F78" s="160"/>
      <c r="G78" s="160"/>
      <c r="H78" s="160"/>
      <c r="I78" s="160"/>
    </row>
  </sheetData>
  <sheetProtection/>
  <mergeCells count="46">
    <mergeCell ref="A2:I2"/>
    <mergeCell ref="K2:R2"/>
    <mergeCell ref="K3:R3"/>
    <mergeCell ref="A5:A13"/>
    <mergeCell ref="B5:I6"/>
    <mergeCell ref="K5:M5"/>
    <mergeCell ref="K6:M6"/>
    <mergeCell ref="B7:B13"/>
    <mergeCell ref="C7:E8"/>
    <mergeCell ref="F7:I8"/>
    <mergeCell ref="K8:M8"/>
    <mergeCell ref="C9:C13"/>
    <mergeCell ref="D9:D13"/>
    <mergeCell ref="E9:E13"/>
    <mergeCell ref="F9:G11"/>
    <mergeCell ref="H9:I11"/>
    <mergeCell ref="F12:F13"/>
    <mergeCell ref="G12:G13"/>
    <mergeCell ref="H12:H13"/>
    <mergeCell ref="I12:I13"/>
    <mergeCell ref="A52:A57"/>
    <mergeCell ref="B52:I53"/>
    <mergeCell ref="K52:M52"/>
    <mergeCell ref="K53:M53"/>
    <mergeCell ref="B54:C55"/>
    <mergeCell ref="D54:E55"/>
    <mergeCell ref="B56:B57"/>
    <mergeCell ref="C56:C57"/>
    <mergeCell ref="D56:D57"/>
    <mergeCell ref="E56:E57"/>
    <mergeCell ref="K33:M33"/>
    <mergeCell ref="K37:M37"/>
    <mergeCell ref="K41:M41"/>
    <mergeCell ref="K49:R49"/>
    <mergeCell ref="K43:O43"/>
    <mergeCell ref="H54:I55"/>
    <mergeCell ref="K55:M55"/>
    <mergeCell ref="I56:I57"/>
    <mergeCell ref="F54:G55"/>
    <mergeCell ref="F56:F57"/>
    <mergeCell ref="G56:G57"/>
    <mergeCell ref="H56:H57"/>
    <mergeCell ref="K75:N75"/>
    <mergeCell ref="K66:M66"/>
    <mergeCell ref="K71:M71"/>
    <mergeCell ref="K73:M73"/>
  </mergeCells>
  <printOptions/>
  <pageMargins left="1.5748031496062993" right="0" top="0.984251968503937" bottom="0.984251968503937" header="0.5118110236220472" footer="0.5118110236220472"/>
  <pageSetup fitToHeight="1" fitToWidth="1" horizontalDpi="600" verticalDpi="600" orientation="landscape" paperSize="8" scale="63" r:id="rId1"/>
</worksheet>
</file>

<file path=xl/worksheets/sheet12.xml><?xml version="1.0" encoding="utf-8"?>
<worksheet xmlns="http://schemas.openxmlformats.org/spreadsheetml/2006/main" xmlns:r="http://schemas.openxmlformats.org/officeDocument/2006/relationships">
  <sheetPr>
    <pageSetUpPr fitToPage="1"/>
  </sheetPr>
  <dimension ref="A1:Z76"/>
  <sheetViews>
    <sheetView tabSelected="1" view="pageBreakPreview" zoomScale="70" zoomScaleNormal="75" zoomScaleSheetLayoutView="70" zoomScalePageLayoutView="0" workbookViewId="0" topLeftCell="A1">
      <selection activeCell="A1" sqref="A1"/>
    </sheetView>
  </sheetViews>
  <sheetFormatPr defaultColWidth="10.59765625" defaultRowHeight="15"/>
  <cols>
    <col min="1" max="2" width="2.59765625" style="71" customWidth="1"/>
    <col min="3" max="3" width="23.59765625" style="71" customWidth="1"/>
    <col min="4" max="8" width="16.09765625" style="71" customWidth="1"/>
    <col min="9" max="9" width="7.8984375" style="71" customWidth="1"/>
    <col min="10" max="11" width="2.59765625" style="71" customWidth="1"/>
    <col min="12" max="12" width="20.59765625" style="71" customWidth="1"/>
    <col min="13" max="13" width="5.59765625" style="71" customWidth="1"/>
    <col min="14" max="18" width="16.09765625" style="71" customWidth="1"/>
    <col min="19" max="16384" width="10.59765625" style="71" customWidth="1"/>
  </cols>
  <sheetData>
    <row r="1" spans="1:18" s="69" customFormat="1" ht="19.5" customHeight="1">
      <c r="A1" s="2" t="s">
        <v>541</v>
      </c>
      <c r="R1" s="3" t="s">
        <v>542</v>
      </c>
    </row>
    <row r="2" spans="1:18" s="40" customFormat="1" ht="19.5" customHeight="1">
      <c r="A2" s="300" t="s">
        <v>543</v>
      </c>
      <c r="B2" s="300"/>
      <c r="C2" s="300"/>
      <c r="D2" s="300"/>
      <c r="E2" s="300"/>
      <c r="F2" s="300"/>
      <c r="G2" s="300"/>
      <c r="H2" s="300"/>
      <c r="I2" s="240"/>
      <c r="J2" s="300" t="s">
        <v>760</v>
      </c>
      <c r="K2" s="300"/>
      <c r="L2" s="300"/>
      <c r="M2" s="300"/>
      <c r="N2" s="300"/>
      <c r="O2" s="300"/>
      <c r="P2" s="300"/>
      <c r="Q2" s="300"/>
      <c r="R2" s="300"/>
    </row>
    <row r="3" spans="3:8" ht="18" customHeight="1" thickBot="1">
      <c r="C3" s="72"/>
      <c r="D3" s="72"/>
      <c r="E3" s="72"/>
      <c r="F3" s="72"/>
      <c r="G3" s="72"/>
      <c r="H3" s="244" t="s">
        <v>486</v>
      </c>
    </row>
    <row r="4" spans="1:19" ht="14.25" customHeight="1">
      <c r="A4" s="302" t="s">
        <v>624</v>
      </c>
      <c r="B4" s="465"/>
      <c r="C4" s="466"/>
      <c r="D4" s="247" t="s">
        <v>789</v>
      </c>
      <c r="E4" s="248" t="s">
        <v>790</v>
      </c>
      <c r="F4" s="248" t="s">
        <v>791</v>
      </c>
      <c r="G4" s="255" t="s">
        <v>792</v>
      </c>
      <c r="H4" s="259" t="s">
        <v>793</v>
      </c>
      <c r="I4" s="70"/>
      <c r="J4" s="302" t="s">
        <v>624</v>
      </c>
      <c r="K4" s="465"/>
      <c r="L4" s="466"/>
      <c r="M4" s="76" t="s">
        <v>625</v>
      </c>
      <c r="N4" s="75" t="s">
        <v>544</v>
      </c>
      <c r="O4" s="247" t="s">
        <v>861</v>
      </c>
      <c r="P4" s="247" t="s">
        <v>862</v>
      </c>
      <c r="Q4" s="247" t="s">
        <v>863</v>
      </c>
      <c r="R4" s="74" t="s">
        <v>626</v>
      </c>
      <c r="S4" s="77"/>
    </row>
    <row r="5" spans="1:19" ht="14.25" customHeight="1">
      <c r="A5" s="421" t="s">
        <v>627</v>
      </c>
      <c r="B5" s="421"/>
      <c r="C5" s="467"/>
      <c r="D5" s="78">
        <v>19696</v>
      </c>
      <c r="E5" s="79">
        <v>21392</v>
      </c>
      <c r="F5" s="79">
        <v>20116</v>
      </c>
      <c r="G5" s="79">
        <v>19925</v>
      </c>
      <c r="H5" s="87">
        <v>20825</v>
      </c>
      <c r="I5" s="70"/>
      <c r="J5" s="468" t="s">
        <v>628</v>
      </c>
      <c r="K5" s="468"/>
      <c r="L5" s="469"/>
      <c r="M5" s="80" t="s">
        <v>545</v>
      </c>
      <c r="N5" s="81">
        <v>4.1</v>
      </c>
      <c r="O5" s="81">
        <v>4.4</v>
      </c>
      <c r="P5" s="81">
        <v>2.34</v>
      </c>
      <c r="Q5" s="81">
        <v>6</v>
      </c>
      <c r="R5" s="81" t="s">
        <v>548</v>
      </c>
      <c r="S5" s="77"/>
    </row>
    <row r="6" spans="1:19" ht="14.25" customHeight="1">
      <c r="A6" s="37"/>
      <c r="B6" s="463"/>
      <c r="C6" s="464"/>
      <c r="D6" s="82"/>
      <c r="E6" s="67"/>
      <c r="F6" s="67"/>
      <c r="G6" s="67"/>
      <c r="H6" s="67"/>
      <c r="I6" s="70"/>
      <c r="J6" s="295" t="s">
        <v>546</v>
      </c>
      <c r="K6" s="295"/>
      <c r="L6" s="295"/>
      <c r="M6" s="270" t="s">
        <v>860</v>
      </c>
      <c r="N6" s="85">
        <v>2.63</v>
      </c>
      <c r="O6" s="85">
        <v>1</v>
      </c>
      <c r="P6" s="85">
        <v>4.43</v>
      </c>
      <c r="Q6" s="85">
        <v>8.63</v>
      </c>
      <c r="R6" s="85" t="s">
        <v>548</v>
      </c>
      <c r="S6" s="77"/>
    </row>
    <row r="7" spans="1:24" ht="14.25" customHeight="1">
      <c r="A7" s="37"/>
      <c r="B7" s="432" t="s">
        <v>629</v>
      </c>
      <c r="C7" s="433"/>
      <c r="D7" s="86">
        <f>SUM(D8:D15)</f>
        <v>15108</v>
      </c>
      <c r="E7" s="87">
        <f>SUM(E8:E15)</f>
        <v>16849</v>
      </c>
      <c r="F7" s="87">
        <f>SUM(F8:F15)</f>
        <v>15636</v>
      </c>
      <c r="G7" s="87">
        <v>15533</v>
      </c>
      <c r="H7" s="87">
        <f>SUM(H8:H15)</f>
        <v>16156</v>
      </c>
      <c r="I7" s="70"/>
      <c r="J7" s="295" t="s">
        <v>630</v>
      </c>
      <c r="K7" s="295"/>
      <c r="L7" s="295"/>
      <c r="M7" s="84" t="s">
        <v>547</v>
      </c>
      <c r="N7" s="88">
        <v>122</v>
      </c>
      <c r="O7" s="88">
        <v>130</v>
      </c>
      <c r="P7" s="88">
        <v>109</v>
      </c>
      <c r="Q7" s="88">
        <v>95</v>
      </c>
      <c r="R7" s="88" t="s">
        <v>548</v>
      </c>
      <c r="S7" s="77"/>
      <c r="T7" s="89"/>
      <c r="U7" s="89"/>
      <c r="V7" s="89"/>
      <c r="W7" s="89"/>
      <c r="X7" s="89"/>
    </row>
    <row r="8" spans="1:24" ht="14.25" customHeight="1">
      <c r="A8" s="90"/>
      <c r="B8" s="91"/>
      <c r="C8" s="92" t="s">
        <v>631</v>
      </c>
      <c r="D8" s="143">
        <v>4959</v>
      </c>
      <c r="E8" s="144">
        <v>5607</v>
      </c>
      <c r="F8" s="144">
        <v>5323</v>
      </c>
      <c r="G8" s="147" t="s">
        <v>548</v>
      </c>
      <c r="H8" s="144">
        <v>5155</v>
      </c>
      <c r="I8" s="70"/>
      <c r="J8" s="295" t="s">
        <v>632</v>
      </c>
      <c r="K8" s="295"/>
      <c r="L8" s="295"/>
      <c r="M8" s="84" t="s">
        <v>545</v>
      </c>
      <c r="N8" s="88">
        <v>379</v>
      </c>
      <c r="O8" s="88">
        <v>353</v>
      </c>
      <c r="P8" s="88">
        <v>375</v>
      </c>
      <c r="Q8" s="88">
        <v>568</v>
      </c>
      <c r="R8" s="88" t="s">
        <v>548</v>
      </c>
      <c r="S8" s="77"/>
      <c r="T8" s="89"/>
      <c r="U8" s="89"/>
      <c r="V8" s="89"/>
      <c r="W8" s="89"/>
      <c r="X8" s="89"/>
    </row>
    <row r="9" spans="1:21" ht="14.25" customHeight="1">
      <c r="A9" s="90"/>
      <c r="B9" s="91"/>
      <c r="C9" s="92" t="s">
        <v>633</v>
      </c>
      <c r="D9" s="143">
        <v>318</v>
      </c>
      <c r="E9" s="144">
        <v>324</v>
      </c>
      <c r="F9" s="144">
        <v>315</v>
      </c>
      <c r="G9" s="144">
        <v>318</v>
      </c>
      <c r="H9" s="144">
        <v>269</v>
      </c>
      <c r="I9" s="70"/>
      <c r="J9" s="295" t="s">
        <v>634</v>
      </c>
      <c r="K9" s="295"/>
      <c r="L9" s="295"/>
      <c r="M9" s="84" t="s">
        <v>549</v>
      </c>
      <c r="N9" s="96">
        <v>1757</v>
      </c>
      <c r="O9" s="96">
        <v>1314</v>
      </c>
      <c r="P9" s="96">
        <v>2548</v>
      </c>
      <c r="Q9" s="96">
        <v>3366</v>
      </c>
      <c r="R9" s="96" t="s">
        <v>548</v>
      </c>
      <c r="S9" s="77"/>
      <c r="T9" s="89"/>
      <c r="U9" s="89"/>
    </row>
    <row r="10" spans="1:18" ht="14.25" customHeight="1">
      <c r="A10" s="90"/>
      <c r="B10" s="91"/>
      <c r="C10" s="92" t="s">
        <v>635</v>
      </c>
      <c r="D10" s="143">
        <v>745</v>
      </c>
      <c r="E10" s="144">
        <v>672</v>
      </c>
      <c r="F10" s="144">
        <v>626</v>
      </c>
      <c r="G10" s="144">
        <v>595</v>
      </c>
      <c r="H10" s="144">
        <v>583</v>
      </c>
      <c r="I10" s="70"/>
      <c r="J10" s="91"/>
      <c r="K10" s="91"/>
      <c r="L10" s="91"/>
      <c r="M10" s="84"/>
      <c r="N10" s="97"/>
      <c r="O10" s="97"/>
      <c r="P10" s="97"/>
      <c r="Q10" s="97"/>
      <c r="R10" s="97"/>
    </row>
    <row r="11" spans="1:18" ht="14.25" customHeight="1">
      <c r="A11" s="90"/>
      <c r="B11" s="91"/>
      <c r="C11" s="92" t="s">
        <v>636</v>
      </c>
      <c r="D11" s="143">
        <v>3203</v>
      </c>
      <c r="E11" s="144">
        <v>3348</v>
      </c>
      <c r="F11" s="144">
        <v>3161</v>
      </c>
      <c r="G11" s="144">
        <v>3088</v>
      </c>
      <c r="H11" s="144">
        <v>3520</v>
      </c>
      <c r="I11" s="70"/>
      <c r="J11" s="295" t="s">
        <v>637</v>
      </c>
      <c r="K11" s="295"/>
      <c r="L11" s="295"/>
      <c r="M11" s="84" t="s">
        <v>550</v>
      </c>
      <c r="N11" s="98">
        <v>6023</v>
      </c>
      <c r="O11" s="99">
        <v>2159</v>
      </c>
      <c r="P11" s="99">
        <v>10300</v>
      </c>
      <c r="Q11" s="99">
        <v>15518</v>
      </c>
      <c r="R11" s="100" t="s">
        <v>548</v>
      </c>
    </row>
    <row r="12" spans="1:18" ht="14.25" customHeight="1">
      <c r="A12" s="90"/>
      <c r="B12" s="91"/>
      <c r="C12" s="92" t="s">
        <v>638</v>
      </c>
      <c r="D12" s="143">
        <v>157</v>
      </c>
      <c r="E12" s="144">
        <v>151</v>
      </c>
      <c r="F12" s="144">
        <v>148</v>
      </c>
      <c r="G12" s="144">
        <v>142</v>
      </c>
      <c r="H12" s="144">
        <v>135</v>
      </c>
      <c r="I12" s="70"/>
      <c r="J12" s="91"/>
      <c r="K12" s="91"/>
      <c r="L12" s="83"/>
      <c r="M12" s="84"/>
      <c r="N12" s="101"/>
      <c r="O12" s="102"/>
      <c r="P12" s="102"/>
      <c r="Q12" s="102"/>
      <c r="R12" s="103"/>
    </row>
    <row r="13" spans="1:18" ht="14.25" customHeight="1">
      <c r="A13" s="90"/>
      <c r="B13" s="91"/>
      <c r="C13" s="92" t="s">
        <v>639</v>
      </c>
      <c r="D13" s="143">
        <v>4691</v>
      </c>
      <c r="E13" s="144">
        <v>5755</v>
      </c>
      <c r="F13" s="144">
        <v>4965</v>
      </c>
      <c r="G13" s="144">
        <v>5135</v>
      </c>
      <c r="H13" s="144">
        <v>5413</v>
      </c>
      <c r="I13" s="70"/>
      <c r="J13" s="295" t="s">
        <v>640</v>
      </c>
      <c r="K13" s="295"/>
      <c r="L13" s="295"/>
      <c r="M13" s="84" t="s">
        <v>551</v>
      </c>
      <c r="N13" s="287">
        <f>SUM(N14:N15)</f>
        <v>7656.200000000001</v>
      </c>
      <c r="O13" s="287">
        <f>SUM(O14:O15)</f>
        <v>5548.700000000001</v>
      </c>
      <c r="P13" s="287">
        <f>SUM(P14:P15)</f>
        <v>10652.2</v>
      </c>
      <c r="Q13" s="287">
        <f>SUM(Q14:Q15)</f>
        <v>13738.2</v>
      </c>
      <c r="R13" s="66" t="s">
        <v>548</v>
      </c>
    </row>
    <row r="14" spans="1:18" ht="14.25" customHeight="1">
      <c r="A14" s="90"/>
      <c r="B14" s="91"/>
      <c r="C14" s="92" t="s">
        <v>552</v>
      </c>
      <c r="D14" s="143">
        <v>1008</v>
      </c>
      <c r="E14" s="144">
        <v>969</v>
      </c>
      <c r="F14" s="144">
        <v>1076</v>
      </c>
      <c r="G14" s="144">
        <v>1017</v>
      </c>
      <c r="H14" s="144">
        <v>1081</v>
      </c>
      <c r="I14" s="70"/>
      <c r="J14" s="91"/>
      <c r="K14" s="91"/>
      <c r="L14" s="83" t="s">
        <v>641</v>
      </c>
      <c r="M14" s="84" t="s">
        <v>553</v>
      </c>
      <c r="N14" s="287">
        <v>4823.8</v>
      </c>
      <c r="O14" s="287">
        <v>3820.8</v>
      </c>
      <c r="P14" s="287">
        <v>6209</v>
      </c>
      <c r="Q14" s="287">
        <v>7330.6</v>
      </c>
      <c r="R14" s="104" t="s">
        <v>548</v>
      </c>
    </row>
    <row r="15" spans="1:19" ht="14.25" customHeight="1">
      <c r="A15" s="90"/>
      <c r="B15" s="90"/>
      <c r="C15" s="105" t="s">
        <v>554</v>
      </c>
      <c r="D15" s="143">
        <v>27</v>
      </c>
      <c r="E15" s="144">
        <v>23</v>
      </c>
      <c r="F15" s="144">
        <v>22</v>
      </c>
      <c r="G15" s="147" t="s">
        <v>548</v>
      </c>
      <c r="H15" s="147" t="s">
        <v>13</v>
      </c>
      <c r="I15" s="70"/>
      <c r="J15" s="91"/>
      <c r="K15" s="91"/>
      <c r="L15" s="83" t="s">
        <v>642</v>
      </c>
      <c r="M15" s="84" t="s">
        <v>553</v>
      </c>
      <c r="N15" s="287">
        <v>2832.4</v>
      </c>
      <c r="O15" s="287">
        <v>1727.9</v>
      </c>
      <c r="P15" s="287">
        <v>4443.2</v>
      </c>
      <c r="Q15" s="287">
        <v>6407.6</v>
      </c>
      <c r="R15" s="104" t="s">
        <v>548</v>
      </c>
      <c r="S15" s="106"/>
    </row>
    <row r="16" spans="1:18" ht="14.25" customHeight="1">
      <c r="A16" s="90"/>
      <c r="B16" s="90"/>
      <c r="C16" s="107"/>
      <c r="D16" s="108"/>
      <c r="E16" s="90"/>
      <c r="F16" s="90"/>
      <c r="G16" s="90"/>
      <c r="H16" s="90"/>
      <c r="I16" s="70"/>
      <c r="J16" s="91"/>
      <c r="K16" s="91"/>
      <c r="L16" s="91"/>
      <c r="M16" s="84"/>
      <c r="N16" s="288"/>
      <c r="O16" s="288"/>
      <c r="P16" s="288"/>
      <c r="Q16" s="288"/>
      <c r="R16" s="97"/>
    </row>
    <row r="17" spans="1:18" ht="14.25" customHeight="1">
      <c r="A17" s="90"/>
      <c r="B17" s="432" t="s">
        <v>643</v>
      </c>
      <c r="C17" s="433"/>
      <c r="D17" s="109">
        <f>SUM(D18:D19)</f>
        <v>712</v>
      </c>
      <c r="E17" s="110">
        <f>SUM(E18:E19)</f>
        <v>662</v>
      </c>
      <c r="F17" s="110">
        <f>SUM(F18:F19)</f>
        <v>655</v>
      </c>
      <c r="G17" s="110" t="s">
        <v>548</v>
      </c>
      <c r="H17" s="110">
        <f>SUM(H18:H19)</f>
        <v>683</v>
      </c>
      <c r="I17" s="70"/>
      <c r="J17" s="295" t="s">
        <v>644</v>
      </c>
      <c r="K17" s="295"/>
      <c r="L17" s="418"/>
      <c r="M17" s="84" t="s">
        <v>553</v>
      </c>
      <c r="N17" s="289">
        <f>N19-N22</f>
        <v>1760.7000000000003</v>
      </c>
      <c r="O17" s="289">
        <f>O19-O22</f>
        <v>635.3999999999999</v>
      </c>
      <c r="P17" s="289">
        <f>P19-P22</f>
        <v>3870</v>
      </c>
      <c r="Q17" s="289">
        <f>Q19-Q22</f>
        <v>4802.9</v>
      </c>
      <c r="R17" s="111" t="s">
        <v>548</v>
      </c>
    </row>
    <row r="18" spans="1:18" ht="14.25" customHeight="1">
      <c r="A18" s="90"/>
      <c r="B18" s="90"/>
      <c r="C18" s="105" t="s">
        <v>555</v>
      </c>
      <c r="D18" s="146">
        <v>53</v>
      </c>
      <c r="E18" s="147">
        <v>46</v>
      </c>
      <c r="F18" s="147">
        <v>41</v>
      </c>
      <c r="G18" s="147" t="s">
        <v>548</v>
      </c>
      <c r="H18" s="147">
        <v>35</v>
      </c>
      <c r="I18" s="70"/>
      <c r="J18" s="90"/>
      <c r="K18" s="90"/>
      <c r="L18" s="90"/>
      <c r="M18" s="113"/>
      <c r="N18" s="4"/>
      <c r="O18" s="4"/>
      <c r="P18" s="4"/>
      <c r="Q18" s="4"/>
      <c r="R18" s="90"/>
    </row>
    <row r="19" spans="1:18" ht="14.25" customHeight="1">
      <c r="A19" s="90"/>
      <c r="B19" s="91"/>
      <c r="C19" s="92" t="s">
        <v>645</v>
      </c>
      <c r="D19" s="146">
        <v>659</v>
      </c>
      <c r="E19" s="147">
        <v>616</v>
      </c>
      <c r="F19" s="147">
        <v>614</v>
      </c>
      <c r="G19" s="147" t="s">
        <v>548</v>
      </c>
      <c r="H19" s="147">
        <v>648</v>
      </c>
      <c r="I19" s="70"/>
      <c r="J19" s="83"/>
      <c r="K19" s="295" t="s">
        <v>556</v>
      </c>
      <c r="L19" s="456"/>
      <c r="M19" s="84" t="s">
        <v>553</v>
      </c>
      <c r="N19" s="289">
        <v>4729</v>
      </c>
      <c r="O19" s="289">
        <v>2023.8</v>
      </c>
      <c r="P19" s="289">
        <v>8330.4</v>
      </c>
      <c r="Q19" s="289">
        <v>13741.9</v>
      </c>
      <c r="R19" s="111" t="s">
        <v>548</v>
      </c>
    </row>
    <row r="20" spans="1:18" ht="14.25" customHeight="1">
      <c r="A20" s="90"/>
      <c r="B20" s="91"/>
      <c r="C20" s="92"/>
      <c r="D20" s="115"/>
      <c r="E20" s="97"/>
      <c r="F20" s="97"/>
      <c r="G20" s="97"/>
      <c r="H20" s="97"/>
      <c r="I20" s="70"/>
      <c r="J20" s="91"/>
      <c r="K20" s="91"/>
      <c r="L20" s="83" t="s">
        <v>646</v>
      </c>
      <c r="M20" s="84" t="s">
        <v>553</v>
      </c>
      <c r="N20" s="289">
        <v>4717.8</v>
      </c>
      <c r="O20" s="289">
        <v>2007.8</v>
      </c>
      <c r="P20" s="289">
        <v>8330.4</v>
      </c>
      <c r="Q20" s="289">
        <v>13741.9</v>
      </c>
      <c r="R20" s="111" t="s">
        <v>548</v>
      </c>
    </row>
    <row r="21" spans="1:18" ht="14.25" customHeight="1">
      <c r="A21" s="37"/>
      <c r="B21" s="432" t="s">
        <v>647</v>
      </c>
      <c r="C21" s="433"/>
      <c r="D21" s="109">
        <v>48</v>
      </c>
      <c r="E21" s="110">
        <v>48</v>
      </c>
      <c r="F21" s="110">
        <v>57</v>
      </c>
      <c r="G21" s="110" t="s">
        <v>548</v>
      </c>
      <c r="H21" s="110">
        <v>52</v>
      </c>
      <c r="I21" s="70"/>
      <c r="J21" s="90"/>
      <c r="K21" s="90"/>
      <c r="L21" s="90"/>
      <c r="M21" s="113"/>
      <c r="N21" s="4"/>
      <c r="O21" s="4"/>
      <c r="P21" s="4"/>
      <c r="Q21" s="4"/>
      <c r="R21" s="90"/>
    </row>
    <row r="22" spans="1:18" ht="14.25" customHeight="1">
      <c r="A22" s="90"/>
      <c r="B22" s="91"/>
      <c r="C22" s="92" t="s">
        <v>648</v>
      </c>
      <c r="D22" s="146">
        <v>46</v>
      </c>
      <c r="E22" s="147">
        <v>46</v>
      </c>
      <c r="F22" s="147">
        <v>55</v>
      </c>
      <c r="G22" s="147" t="s">
        <v>548</v>
      </c>
      <c r="H22" s="147">
        <v>49</v>
      </c>
      <c r="I22" s="70"/>
      <c r="J22" s="83"/>
      <c r="K22" s="295" t="s">
        <v>557</v>
      </c>
      <c r="L22" s="456"/>
      <c r="M22" s="84" t="s">
        <v>553</v>
      </c>
      <c r="N22" s="289">
        <f>SUM(N23:N40)</f>
        <v>2968.2999999999997</v>
      </c>
      <c r="O22" s="289">
        <f>SUM(O23:O40)</f>
        <v>1388.4</v>
      </c>
      <c r="P22" s="289">
        <f>SUM(P23:P40)</f>
        <v>4460.4</v>
      </c>
      <c r="Q22" s="289">
        <f>SUM(Q23:Q40)</f>
        <v>8939</v>
      </c>
      <c r="R22" s="111" t="s">
        <v>548</v>
      </c>
    </row>
    <row r="23" spans="1:18" ht="14.25" customHeight="1">
      <c r="A23" s="90"/>
      <c r="B23" s="91"/>
      <c r="C23" s="116"/>
      <c r="D23" s="115"/>
      <c r="E23" s="97"/>
      <c r="F23" s="97"/>
      <c r="G23" s="97"/>
      <c r="H23" s="97"/>
      <c r="I23" s="70"/>
      <c r="J23" s="91"/>
      <c r="K23" s="91"/>
      <c r="L23" s="83" t="s">
        <v>649</v>
      </c>
      <c r="M23" s="84" t="s">
        <v>553</v>
      </c>
      <c r="N23" s="289">
        <v>361.2</v>
      </c>
      <c r="O23" s="289" t="s">
        <v>13</v>
      </c>
      <c r="P23" s="289">
        <v>458.3</v>
      </c>
      <c r="Q23" s="289">
        <v>2786.6</v>
      </c>
      <c r="R23" s="111" t="s">
        <v>548</v>
      </c>
    </row>
    <row r="24" spans="1:18" ht="14.25" customHeight="1">
      <c r="A24" s="90"/>
      <c r="B24" s="432" t="s">
        <v>650</v>
      </c>
      <c r="C24" s="433"/>
      <c r="D24" s="109">
        <v>686</v>
      </c>
      <c r="E24" s="110">
        <v>709</v>
      </c>
      <c r="F24" s="110">
        <v>669</v>
      </c>
      <c r="G24" s="110">
        <v>878</v>
      </c>
      <c r="H24" s="110">
        <v>1023</v>
      </c>
      <c r="I24" s="70"/>
      <c r="J24" s="91"/>
      <c r="K24" s="91"/>
      <c r="L24" s="83" t="s">
        <v>651</v>
      </c>
      <c r="M24" s="84" t="s">
        <v>553</v>
      </c>
      <c r="N24" s="289">
        <v>323.8</v>
      </c>
      <c r="O24" s="289">
        <v>151.9</v>
      </c>
      <c r="P24" s="289">
        <v>443.9</v>
      </c>
      <c r="Q24" s="289">
        <v>773</v>
      </c>
      <c r="R24" s="111" t="s">
        <v>548</v>
      </c>
    </row>
    <row r="25" spans="1:18" ht="14.25" customHeight="1">
      <c r="A25" s="90"/>
      <c r="B25" s="91"/>
      <c r="C25" s="92" t="s">
        <v>652</v>
      </c>
      <c r="D25" s="146">
        <v>68</v>
      </c>
      <c r="E25" s="147">
        <v>56</v>
      </c>
      <c r="F25" s="147">
        <v>54</v>
      </c>
      <c r="G25" s="147">
        <v>18</v>
      </c>
      <c r="H25" s="147">
        <v>15</v>
      </c>
      <c r="I25" s="70"/>
      <c r="J25" s="91"/>
      <c r="K25" s="91"/>
      <c r="L25" s="83" t="s">
        <v>653</v>
      </c>
      <c r="M25" s="84" t="s">
        <v>553</v>
      </c>
      <c r="N25" s="289">
        <v>18.6</v>
      </c>
      <c r="O25" s="289" t="s">
        <v>13</v>
      </c>
      <c r="P25" s="289">
        <v>10.1</v>
      </c>
      <c r="Q25" s="289">
        <v>202.5</v>
      </c>
      <c r="R25" s="111" t="s">
        <v>548</v>
      </c>
    </row>
    <row r="26" spans="1:18" ht="14.25" customHeight="1">
      <c r="A26" s="90"/>
      <c r="B26" s="91"/>
      <c r="C26" s="92" t="s">
        <v>654</v>
      </c>
      <c r="D26" s="146">
        <v>80</v>
      </c>
      <c r="E26" s="147">
        <v>83</v>
      </c>
      <c r="F26" s="147">
        <v>80</v>
      </c>
      <c r="G26" s="147">
        <v>35</v>
      </c>
      <c r="H26" s="147">
        <v>79</v>
      </c>
      <c r="I26" s="70"/>
      <c r="J26" s="91"/>
      <c r="K26" s="91"/>
      <c r="L26" s="83" t="s">
        <v>655</v>
      </c>
      <c r="M26" s="84" t="s">
        <v>553</v>
      </c>
      <c r="N26" s="289">
        <v>275</v>
      </c>
      <c r="O26" s="289">
        <v>202.7</v>
      </c>
      <c r="P26" s="289">
        <v>477.7</v>
      </c>
      <c r="Q26" s="289">
        <v>393.5</v>
      </c>
      <c r="R26" s="111" t="s">
        <v>548</v>
      </c>
    </row>
    <row r="27" spans="1:18" ht="14.25" customHeight="1">
      <c r="A27" s="90"/>
      <c r="B27" s="91"/>
      <c r="C27" s="92" t="s">
        <v>656</v>
      </c>
      <c r="D27" s="146">
        <v>11</v>
      </c>
      <c r="E27" s="147">
        <v>14</v>
      </c>
      <c r="F27" s="147">
        <v>9</v>
      </c>
      <c r="G27" s="147">
        <v>2</v>
      </c>
      <c r="H27" s="147">
        <v>3</v>
      </c>
      <c r="I27" s="70"/>
      <c r="J27" s="91"/>
      <c r="K27" s="91"/>
      <c r="L27" s="83" t="s">
        <v>657</v>
      </c>
      <c r="M27" s="84" t="s">
        <v>553</v>
      </c>
      <c r="N27" s="289">
        <v>507.5</v>
      </c>
      <c r="O27" s="289">
        <v>183.1</v>
      </c>
      <c r="P27" s="289">
        <v>860.9</v>
      </c>
      <c r="Q27" s="289">
        <v>1677.8</v>
      </c>
      <c r="R27" s="111" t="s">
        <v>548</v>
      </c>
    </row>
    <row r="28" spans="1:18" ht="14.25" customHeight="1">
      <c r="A28" s="90"/>
      <c r="B28" s="91"/>
      <c r="C28" s="92" t="s">
        <v>658</v>
      </c>
      <c r="D28" s="146">
        <v>39</v>
      </c>
      <c r="E28" s="147">
        <v>42</v>
      </c>
      <c r="F28" s="147">
        <v>45</v>
      </c>
      <c r="G28" s="147">
        <v>167</v>
      </c>
      <c r="H28" s="147">
        <v>165</v>
      </c>
      <c r="I28" s="70"/>
      <c r="J28" s="91"/>
      <c r="K28" s="91"/>
      <c r="L28" s="83" t="s">
        <v>659</v>
      </c>
      <c r="M28" s="84" t="s">
        <v>553</v>
      </c>
      <c r="N28" s="289">
        <v>5.1</v>
      </c>
      <c r="O28" s="289" t="s">
        <v>13</v>
      </c>
      <c r="P28" s="290" t="s">
        <v>13</v>
      </c>
      <c r="Q28" s="290">
        <v>62.5</v>
      </c>
      <c r="R28" s="117" t="s">
        <v>548</v>
      </c>
    </row>
    <row r="29" spans="1:18" ht="14.25" customHeight="1">
      <c r="A29" s="90"/>
      <c r="B29" s="90"/>
      <c r="C29" s="92" t="s">
        <v>558</v>
      </c>
      <c r="D29" s="146">
        <v>9</v>
      </c>
      <c r="E29" s="147">
        <v>17</v>
      </c>
      <c r="F29" s="147">
        <v>15</v>
      </c>
      <c r="G29" s="147" t="s">
        <v>38</v>
      </c>
      <c r="H29" s="147" t="s">
        <v>38</v>
      </c>
      <c r="I29" s="70"/>
      <c r="J29" s="91"/>
      <c r="K29" s="91"/>
      <c r="L29" s="83" t="s">
        <v>660</v>
      </c>
      <c r="M29" s="84" t="s">
        <v>553</v>
      </c>
      <c r="N29" s="289">
        <v>80.8</v>
      </c>
      <c r="O29" s="289">
        <v>13.4</v>
      </c>
      <c r="P29" s="289">
        <v>145.2</v>
      </c>
      <c r="Q29" s="289">
        <v>204.6</v>
      </c>
      <c r="R29" s="111" t="s">
        <v>548</v>
      </c>
    </row>
    <row r="30" spans="1:18" ht="14.25" customHeight="1">
      <c r="A30" s="90"/>
      <c r="B30" s="91"/>
      <c r="C30" s="92" t="s">
        <v>661</v>
      </c>
      <c r="D30" s="146">
        <v>95</v>
      </c>
      <c r="E30" s="147">
        <v>94</v>
      </c>
      <c r="F30" s="147">
        <v>83</v>
      </c>
      <c r="G30" s="147">
        <v>37</v>
      </c>
      <c r="H30" s="147">
        <v>72</v>
      </c>
      <c r="I30" s="70"/>
      <c r="J30" s="91"/>
      <c r="K30" s="91"/>
      <c r="L30" s="83" t="s">
        <v>662</v>
      </c>
      <c r="M30" s="84" t="s">
        <v>553</v>
      </c>
      <c r="N30" s="289">
        <v>97</v>
      </c>
      <c r="O30" s="289">
        <v>2.2</v>
      </c>
      <c r="P30" s="289">
        <v>251.9</v>
      </c>
      <c r="Q30" s="289">
        <v>137.9</v>
      </c>
      <c r="R30" s="111" t="s">
        <v>548</v>
      </c>
    </row>
    <row r="31" spans="1:18" ht="14.25" customHeight="1">
      <c r="A31" s="90"/>
      <c r="B31" s="91"/>
      <c r="C31" s="92" t="s">
        <v>663</v>
      </c>
      <c r="D31" s="146">
        <v>99</v>
      </c>
      <c r="E31" s="147">
        <v>86</v>
      </c>
      <c r="F31" s="147">
        <v>86</v>
      </c>
      <c r="G31" s="147">
        <v>201</v>
      </c>
      <c r="H31" s="147">
        <v>189</v>
      </c>
      <c r="I31" s="70"/>
      <c r="J31" s="91"/>
      <c r="K31" s="91"/>
      <c r="L31" s="83" t="s">
        <v>664</v>
      </c>
      <c r="M31" s="84" t="s">
        <v>553</v>
      </c>
      <c r="N31" s="290" t="s">
        <v>13</v>
      </c>
      <c r="O31" s="290" t="s">
        <v>13</v>
      </c>
      <c r="P31" s="290" t="s">
        <v>13</v>
      </c>
      <c r="Q31" s="290" t="s">
        <v>13</v>
      </c>
      <c r="R31" s="117" t="s">
        <v>548</v>
      </c>
    </row>
    <row r="32" spans="1:18" ht="14.25" customHeight="1">
      <c r="A32" s="90"/>
      <c r="B32" s="91"/>
      <c r="C32" s="107"/>
      <c r="D32" s="115"/>
      <c r="E32" s="97"/>
      <c r="F32" s="97"/>
      <c r="G32" s="97"/>
      <c r="H32" s="97"/>
      <c r="I32" s="70"/>
      <c r="J32" s="91"/>
      <c r="K32" s="91"/>
      <c r="L32" s="83" t="s">
        <v>665</v>
      </c>
      <c r="M32" s="84" t="s">
        <v>553</v>
      </c>
      <c r="N32" s="289">
        <v>55.9</v>
      </c>
      <c r="O32" s="289">
        <v>36.8</v>
      </c>
      <c r="P32" s="291">
        <v>89.5</v>
      </c>
      <c r="Q32" s="289">
        <v>61</v>
      </c>
      <c r="R32" s="111" t="s">
        <v>548</v>
      </c>
    </row>
    <row r="33" spans="1:18" ht="14.25" customHeight="1">
      <c r="A33" s="90"/>
      <c r="B33" s="432" t="s">
        <v>666</v>
      </c>
      <c r="C33" s="458"/>
      <c r="D33" s="109">
        <v>16</v>
      </c>
      <c r="E33" s="110">
        <v>8</v>
      </c>
      <c r="F33" s="110">
        <v>9</v>
      </c>
      <c r="G33" s="110">
        <v>11</v>
      </c>
      <c r="H33" s="110" t="s">
        <v>548</v>
      </c>
      <c r="I33" s="70"/>
      <c r="J33" s="91"/>
      <c r="K33" s="91"/>
      <c r="L33" s="83" t="s">
        <v>559</v>
      </c>
      <c r="M33" s="84" t="s">
        <v>553</v>
      </c>
      <c r="N33" s="289">
        <v>51.2</v>
      </c>
      <c r="O33" s="289">
        <v>62.4</v>
      </c>
      <c r="P33" s="291">
        <v>35.7</v>
      </c>
      <c r="Q33" s="289">
        <v>6.7</v>
      </c>
      <c r="R33" s="111" t="s">
        <v>548</v>
      </c>
    </row>
    <row r="34" spans="1:18" ht="14.25" customHeight="1">
      <c r="A34" s="90"/>
      <c r="B34" s="91"/>
      <c r="C34" s="92" t="s">
        <v>667</v>
      </c>
      <c r="D34" s="146">
        <v>7</v>
      </c>
      <c r="E34" s="147">
        <v>2</v>
      </c>
      <c r="F34" s="147">
        <v>1</v>
      </c>
      <c r="G34" s="147">
        <v>0</v>
      </c>
      <c r="H34" s="147" t="s">
        <v>548</v>
      </c>
      <c r="I34" s="70"/>
      <c r="J34" s="91"/>
      <c r="K34" s="91"/>
      <c r="L34" s="83" t="s">
        <v>560</v>
      </c>
      <c r="M34" s="84" t="s">
        <v>553</v>
      </c>
      <c r="N34" s="289">
        <v>84.7</v>
      </c>
      <c r="O34" s="289">
        <v>15</v>
      </c>
      <c r="P34" s="291">
        <v>279.5</v>
      </c>
      <c r="Q34" s="289">
        <v>107.5</v>
      </c>
      <c r="R34" s="111" t="s">
        <v>548</v>
      </c>
    </row>
    <row r="35" spans="1:18" ht="14.25" customHeight="1">
      <c r="A35" s="90"/>
      <c r="B35" s="91"/>
      <c r="C35" s="116"/>
      <c r="D35" s="115"/>
      <c r="E35" s="97"/>
      <c r="F35" s="97"/>
      <c r="G35" s="97"/>
      <c r="H35" s="97"/>
      <c r="I35" s="70"/>
      <c r="J35" s="91"/>
      <c r="K35" s="91"/>
      <c r="L35" s="83" t="s">
        <v>668</v>
      </c>
      <c r="M35" s="84" t="s">
        <v>553</v>
      </c>
      <c r="N35" s="289">
        <v>251.2</v>
      </c>
      <c r="O35" s="289">
        <v>96.1</v>
      </c>
      <c r="P35" s="291">
        <v>456.7</v>
      </c>
      <c r="Q35" s="289">
        <v>725.8</v>
      </c>
      <c r="R35" s="111" t="s">
        <v>548</v>
      </c>
    </row>
    <row r="36" spans="1:18" ht="14.25" customHeight="1">
      <c r="A36" s="90"/>
      <c r="B36" s="432" t="s">
        <v>669</v>
      </c>
      <c r="C36" s="458"/>
      <c r="D36" s="109">
        <v>16</v>
      </c>
      <c r="E36" s="110">
        <v>20</v>
      </c>
      <c r="F36" s="110">
        <v>20</v>
      </c>
      <c r="G36" s="110">
        <v>17</v>
      </c>
      <c r="H36" s="110">
        <v>14</v>
      </c>
      <c r="I36" s="70"/>
      <c r="J36" s="91"/>
      <c r="K36" s="91"/>
      <c r="L36" s="83" t="s">
        <v>670</v>
      </c>
      <c r="M36" s="84" t="s">
        <v>553</v>
      </c>
      <c r="N36" s="289">
        <v>32</v>
      </c>
      <c r="O36" s="289">
        <v>17.4</v>
      </c>
      <c r="P36" s="291">
        <v>49.8</v>
      </c>
      <c r="Q36" s="289">
        <v>70.5</v>
      </c>
      <c r="R36" s="111" t="s">
        <v>548</v>
      </c>
    </row>
    <row r="37" spans="1:18" ht="14.25" customHeight="1">
      <c r="A37" s="90"/>
      <c r="B37" s="91"/>
      <c r="C37" s="92" t="s">
        <v>671</v>
      </c>
      <c r="D37" s="146">
        <v>5</v>
      </c>
      <c r="E37" s="147">
        <v>5</v>
      </c>
      <c r="F37" s="147">
        <v>5</v>
      </c>
      <c r="G37" s="147">
        <v>2</v>
      </c>
      <c r="H37" s="147">
        <v>1</v>
      </c>
      <c r="I37" s="70"/>
      <c r="J37" s="91"/>
      <c r="K37" s="91"/>
      <c r="L37" s="83" t="s">
        <v>561</v>
      </c>
      <c r="M37" s="84" t="s">
        <v>553</v>
      </c>
      <c r="N37" s="289">
        <v>20.5</v>
      </c>
      <c r="O37" s="289">
        <v>7</v>
      </c>
      <c r="P37" s="291">
        <v>4.4</v>
      </c>
      <c r="Q37" s="289">
        <v>119.2</v>
      </c>
      <c r="R37" s="111" t="s">
        <v>548</v>
      </c>
    </row>
    <row r="38" spans="1:18" ht="14.25" customHeight="1">
      <c r="A38" s="90"/>
      <c r="B38" s="91"/>
      <c r="C38" s="116"/>
      <c r="D38" s="115"/>
      <c r="E38" s="97"/>
      <c r="F38" s="97"/>
      <c r="G38" s="97"/>
      <c r="H38" s="97"/>
      <c r="I38" s="70"/>
      <c r="J38" s="91"/>
      <c r="K38" s="91"/>
      <c r="L38" s="83" t="s">
        <v>572</v>
      </c>
      <c r="M38" s="84" t="s">
        <v>553</v>
      </c>
      <c r="N38" s="289">
        <v>184.6</v>
      </c>
      <c r="O38" s="289">
        <v>114.5</v>
      </c>
      <c r="P38" s="291">
        <v>284.2</v>
      </c>
      <c r="Q38" s="289">
        <v>354.4</v>
      </c>
      <c r="R38" s="111" t="s">
        <v>548</v>
      </c>
    </row>
    <row r="39" spans="1:18" ht="14.25" customHeight="1">
      <c r="A39" s="90"/>
      <c r="B39" s="432" t="s">
        <v>672</v>
      </c>
      <c r="C39" s="458"/>
      <c r="D39" s="109">
        <v>30</v>
      </c>
      <c r="E39" s="110">
        <v>29</v>
      </c>
      <c r="F39" s="110">
        <v>32</v>
      </c>
      <c r="G39" s="110">
        <v>34</v>
      </c>
      <c r="H39" s="110">
        <v>33</v>
      </c>
      <c r="I39" s="70"/>
      <c r="J39" s="91"/>
      <c r="K39" s="91"/>
      <c r="L39" s="83" t="s">
        <v>562</v>
      </c>
      <c r="M39" s="84" t="s">
        <v>553</v>
      </c>
      <c r="N39" s="289">
        <v>31.1</v>
      </c>
      <c r="O39" s="289">
        <v>15.5</v>
      </c>
      <c r="P39" s="291">
        <v>18.4</v>
      </c>
      <c r="Q39" s="289">
        <v>140.4</v>
      </c>
      <c r="R39" s="111" t="s">
        <v>548</v>
      </c>
    </row>
    <row r="40" spans="1:18" ht="14.25" customHeight="1">
      <c r="A40" s="90"/>
      <c r="B40" s="35"/>
      <c r="C40" s="36"/>
      <c r="D40" s="82"/>
      <c r="E40" s="67"/>
      <c r="F40" s="67"/>
      <c r="G40" s="67"/>
      <c r="H40" s="67"/>
      <c r="I40" s="70"/>
      <c r="J40" s="91"/>
      <c r="K40" s="91"/>
      <c r="L40" s="83" t="s">
        <v>673</v>
      </c>
      <c r="M40" s="84" t="s">
        <v>553</v>
      </c>
      <c r="N40" s="289">
        <v>588.1</v>
      </c>
      <c r="O40" s="289">
        <v>470.4</v>
      </c>
      <c r="P40" s="291">
        <v>594.2</v>
      </c>
      <c r="Q40" s="289">
        <v>1115.1</v>
      </c>
      <c r="R40" s="111" t="s">
        <v>548</v>
      </c>
    </row>
    <row r="41" spans="1:18" ht="14.25" customHeight="1">
      <c r="A41" s="90"/>
      <c r="B41" s="432" t="s">
        <v>674</v>
      </c>
      <c r="C41" s="458"/>
      <c r="D41" s="109">
        <v>276</v>
      </c>
      <c r="E41" s="110">
        <v>293</v>
      </c>
      <c r="F41" s="110">
        <f>SUM(F42)</f>
        <v>307</v>
      </c>
      <c r="G41" s="110">
        <f>SUM(G42)</f>
        <v>308</v>
      </c>
      <c r="H41" s="110" t="s">
        <v>548</v>
      </c>
      <c r="I41" s="163"/>
      <c r="J41" s="91"/>
      <c r="K41" s="91"/>
      <c r="L41" s="91"/>
      <c r="M41" s="84"/>
      <c r="N41" s="292"/>
      <c r="O41" s="292"/>
      <c r="P41" s="292"/>
      <c r="Q41" s="292"/>
      <c r="R41" s="118"/>
    </row>
    <row r="42" spans="1:18" ht="14.25" customHeight="1">
      <c r="A42" s="90"/>
      <c r="B42" s="90"/>
      <c r="C42" s="92" t="s">
        <v>675</v>
      </c>
      <c r="D42" s="146">
        <v>275</v>
      </c>
      <c r="E42" s="147">
        <v>292</v>
      </c>
      <c r="F42" s="147">
        <v>307</v>
      </c>
      <c r="G42" s="147">
        <v>308</v>
      </c>
      <c r="H42" s="147" t="s">
        <v>548</v>
      </c>
      <c r="I42" s="70"/>
      <c r="J42" s="418" t="s">
        <v>563</v>
      </c>
      <c r="K42" s="418"/>
      <c r="L42" s="418"/>
      <c r="M42" s="84" t="s">
        <v>553</v>
      </c>
      <c r="N42" s="293">
        <f>SUM(N43,N47)</f>
        <v>5819.799999999999</v>
      </c>
      <c r="O42" s="293">
        <f>SUM(O43,O47)</f>
        <v>7283.8</v>
      </c>
      <c r="P42" s="293">
        <f>SUM(P43,P47)</f>
        <v>2274.5</v>
      </c>
      <c r="Q42" s="293">
        <f>SUM(Q43,Q47)</f>
        <v>2976.0000000000005</v>
      </c>
      <c r="R42" s="119" t="s">
        <v>548</v>
      </c>
    </row>
    <row r="43" spans="1:18" ht="14.25" customHeight="1">
      <c r="A43" s="90"/>
      <c r="B43" s="91"/>
      <c r="C43" s="116"/>
      <c r="D43" s="115"/>
      <c r="E43" s="97"/>
      <c r="F43" s="97"/>
      <c r="G43" s="97"/>
      <c r="H43" s="97"/>
      <c r="I43" s="70"/>
      <c r="J43" s="83"/>
      <c r="K43" s="295" t="s">
        <v>564</v>
      </c>
      <c r="L43" s="456"/>
      <c r="M43" s="84" t="s">
        <v>553</v>
      </c>
      <c r="N43" s="289">
        <f>N44-N45</f>
        <v>441.90000000000003</v>
      </c>
      <c r="O43" s="289">
        <f>O44-O45</f>
        <v>597.3</v>
      </c>
      <c r="P43" s="289">
        <f>P44-P45</f>
        <v>122.50000000000001</v>
      </c>
      <c r="Q43" s="289">
        <f>Q44-Q45</f>
        <v>3.799999999999997</v>
      </c>
      <c r="R43" s="111" t="s">
        <v>548</v>
      </c>
    </row>
    <row r="44" spans="1:18" ht="14.25" customHeight="1">
      <c r="A44" s="90"/>
      <c r="B44" s="432" t="s">
        <v>565</v>
      </c>
      <c r="C44" s="458"/>
      <c r="D44" s="109">
        <f>SUM(D45:D49)</f>
        <v>2804</v>
      </c>
      <c r="E44" s="110">
        <f>SUM(E45:E49)</f>
        <v>2774</v>
      </c>
      <c r="F44" s="110">
        <f>SUM(F45:F49)</f>
        <v>2731</v>
      </c>
      <c r="G44" s="110">
        <v>2432</v>
      </c>
      <c r="H44" s="110">
        <v>2443</v>
      </c>
      <c r="I44" s="70"/>
      <c r="J44" s="83"/>
      <c r="K44" s="83"/>
      <c r="L44" s="83" t="s">
        <v>566</v>
      </c>
      <c r="M44" s="84" t="s">
        <v>553</v>
      </c>
      <c r="N44" s="289">
        <v>567.1</v>
      </c>
      <c r="O44" s="289">
        <v>755.8</v>
      </c>
      <c r="P44" s="289">
        <v>166.8</v>
      </c>
      <c r="Q44" s="289">
        <v>73.8</v>
      </c>
      <c r="R44" s="111" t="s">
        <v>548</v>
      </c>
    </row>
    <row r="45" spans="1:18" ht="14.25" customHeight="1">
      <c r="A45" s="90"/>
      <c r="B45" s="90"/>
      <c r="C45" s="92" t="s">
        <v>676</v>
      </c>
      <c r="D45" s="146">
        <v>25</v>
      </c>
      <c r="E45" s="147">
        <v>24</v>
      </c>
      <c r="F45" s="147">
        <v>24</v>
      </c>
      <c r="G45" s="147">
        <v>18</v>
      </c>
      <c r="H45" s="147" t="s">
        <v>548</v>
      </c>
      <c r="I45" s="70"/>
      <c r="J45" s="83"/>
      <c r="K45" s="83"/>
      <c r="L45" s="83" t="s">
        <v>567</v>
      </c>
      <c r="M45" s="84" t="s">
        <v>553</v>
      </c>
      <c r="N45" s="289">
        <v>125.2</v>
      </c>
      <c r="O45" s="289">
        <v>158.5</v>
      </c>
      <c r="P45" s="289">
        <v>44.3</v>
      </c>
      <c r="Q45" s="289">
        <v>70</v>
      </c>
      <c r="R45" s="111" t="s">
        <v>548</v>
      </c>
    </row>
    <row r="46" spans="1:18" ht="14.25" customHeight="1">
      <c r="A46" s="90"/>
      <c r="B46" s="90"/>
      <c r="C46" s="92" t="s">
        <v>677</v>
      </c>
      <c r="D46" s="146">
        <v>592</v>
      </c>
      <c r="E46" s="147">
        <v>587</v>
      </c>
      <c r="F46" s="147">
        <v>551</v>
      </c>
      <c r="G46" s="147" t="s">
        <v>548</v>
      </c>
      <c r="H46" s="147">
        <v>597</v>
      </c>
      <c r="I46" s="70"/>
      <c r="J46" s="459"/>
      <c r="K46" s="459"/>
      <c r="L46" s="459"/>
      <c r="M46" s="84"/>
      <c r="N46" s="292"/>
      <c r="O46" s="292"/>
      <c r="P46" s="292"/>
      <c r="Q46" s="292"/>
      <c r="R46" s="118"/>
    </row>
    <row r="47" spans="1:18" ht="14.25" customHeight="1">
      <c r="A47" s="90"/>
      <c r="B47" s="90"/>
      <c r="C47" s="92" t="s">
        <v>568</v>
      </c>
      <c r="D47" s="146">
        <v>1550</v>
      </c>
      <c r="E47" s="147">
        <v>1527</v>
      </c>
      <c r="F47" s="147">
        <v>1538</v>
      </c>
      <c r="G47" s="147">
        <v>1493</v>
      </c>
      <c r="H47" s="147">
        <v>1825</v>
      </c>
      <c r="I47" s="70"/>
      <c r="J47" s="83"/>
      <c r="K47" s="295" t="s">
        <v>569</v>
      </c>
      <c r="L47" s="456"/>
      <c r="M47" s="84" t="s">
        <v>553</v>
      </c>
      <c r="N47" s="289">
        <f>N48-N49</f>
        <v>5377.9</v>
      </c>
      <c r="O47" s="289">
        <v>6686.5</v>
      </c>
      <c r="P47" s="289">
        <f>P48-P49</f>
        <v>2152</v>
      </c>
      <c r="Q47" s="289">
        <f>Q48-Q49</f>
        <v>2972.2000000000003</v>
      </c>
      <c r="R47" s="111" t="s">
        <v>548</v>
      </c>
    </row>
    <row r="48" spans="1:18" ht="14.25" customHeight="1">
      <c r="A48" s="90"/>
      <c r="B48" s="90"/>
      <c r="C48" s="92" t="s">
        <v>678</v>
      </c>
      <c r="D48" s="146">
        <v>478</v>
      </c>
      <c r="E48" s="147">
        <v>482</v>
      </c>
      <c r="F48" s="147">
        <v>456</v>
      </c>
      <c r="G48" s="147">
        <v>183</v>
      </c>
      <c r="H48" s="147">
        <v>115</v>
      </c>
      <c r="I48" s="70"/>
      <c r="J48" s="83"/>
      <c r="K48" s="83"/>
      <c r="L48" s="83" t="s">
        <v>570</v>
      </c>
      <c r="M48" s="84" t="s">
        <v>553</v>
      </c>
      <c r="N48" s="289">
        <v>5384</v>
      </c>
      <c r="O48" s="289">
        <v>6686.5</v>
      </c>
      <c r="P48" s="289">
        <v>2175.4</v>
      </c>
      <c r="Q48" s="289">
        <v>2974.9</v>
      </c>
      <c r="R48" s="111" t="s">
        <v>548</v>
      </c>
    </row>
    <row r="49" spans="1:18" ht="14.25" customHeight="1">
      <c r="A49" s="90"/>
      <c r="B49" s="90"/>
      <c r="C49" s="92" t="s">
        <v>679</v>
      </c>
      <c r="D49" s="146">
        <v>159</v>
      </c>
      <c r="E49" s="147">
        <v>154</v>
      </c>
      <c r="F49" s="147">
        <v>162</v>
      </c>
      <c r="G49" s="147" t="s">
        <v>548</v>
      </c>
      <c r="H49" s="147" t="s">
        <v>548</v>
      </c>
      <c r="I49" s="70"/>
      <c r="J49" s="83"/>
      <c r="K49" s="83"/>
      <c r="L49" s="83" t="s">
        <v>571</v>
      </c>
      <c r="M49" s="84" t="s">
        <v>553</v>
      </c>
      <c r="N49" s="289">
        <v>6.1</v>
      </c>
      <c r="O49" s="289" t="s">
        <v>13</v>
      </c>
      <c r="P49" s="289">
        <v>23.4</v>
      </c>
      <c r="Q49" s="289">
        <v>2.7</v>
      </c>
      <c r="R49" s="111" t="s">
        <v>548</v>
      </c>
    </row>
    <row r="50" spans="1:18" ht="14.25" customHeight="1">
      <c r="A50" s="90"/>
      <c r="B50" s="91"/>
      <c r="C50" s="116"/>
      <c r="D50" s="115"/>
      <c r="E50" s="97"/>
      <c r="F50" s="97"/>
      <c r="G50" s="97"/>
      <c r="H50" s="97"/>
      <c r="I50" s="70"/>
      <c r="J50" s="459"/>
      <c r="K50" s="459"/>
      <c r="L50" s="459"/>
      <c r="M50" s="84"/>
      <c r="N50" s="292"/>
      <c r="O50" s="292"/>
      <c r="P50" s="292"/>
      <c r="Q50" s="292"/>
      <c r="R50" s="118"/>
    </row>
    <row r="51" spans="1:18" ht="14.25" customHeight="1">
      <c r="A51" s="90"/>
      <c r="B51" s="432" t="s">
        <v>680</v>
      </c>
      <c r="C51" s="458"/>
      <c r="D51" s="109" t="s">
        <v>13</v>
      </c>
      <c r="E51" s="110" t="s">
        <v>13</v>
      </c>
      <c r="F51" s="110" t="s">
        <v>13</v>
      </c>
      <c r="G51" s="110" t="s">
        <v>38</v>
      </c>
      <c r="H51" s="110" t="s">
        <v>38</v>
      </c>
      <c r="I51" s="70"/>
      <c r="J51" s="295" t="s">
        <v>606</v>
      </c>
      <c r="K51" s="295"/>
      <c r="L51" s="295"/>
      <c r="M51" s="84" t="s">
        <v>553</v>
      </c>
      <c r="N51" s="289">
        <f>SUM(N17,N42)</f>
        <v>7580.5</v>
      </c>
      <c r="O51" s="289">
        <f>SUM(O17,O42)</f>
        <v>7919.2</v>
      </c>
      <c r="P51" s="289">
        <f>SUM(P17,P42)</f>
        <v>6144.5</v>
      </c>
      <c r="Q51" s="289">
        <f>SUM(Q17,Q42)</f>
        <v>7778.9</v>
      </c>
      <c r="R51" s="111" t="s">
        <v>548</v>
      </c>
    </row>
    <row r="52" spans="1:18" ht="14.25" customHeight="1">
      <c r="A52" s="90"/>
      <c r="B52" s="90"/>
      <c r="C52" s="107"/>
      <c r="D52" s="108"/>
      <c r="E52" s="90"/>
      <c r="F52" s="90"/>
      <c r="G52" s="90"/>
      <c r="H52" s="90"/>
      <c r="I52" s="70"/>
      <c r="J52" s="91"/>
      <c r="K52" s="91"/>
      <c r="L52" s="271" t="s">
        <v>607</v>
      </c>
      <c r="M52" s="84" t="s">
        <v>553</v>
      </c>
      <c r="N52" s="289">
        <v>837</v>
      </c>
      <c r="O52" s="289">
        <v>806</v>
      </c>
      <c r="P52" s="289">
        <v>784.4</v>
      </c>
      <c r="Q52" s="289">
        <v>1268.3</v>
      </c>
      <c r="R52" s="111" t="s">
        <v>548</v>
      </c>
    </row>
    <row r="53" spans="1:18" ht="14.25" customHeight="1">
      <c r="A53" s="38"/>
      <c r="B53" s="432" t="s">
        <v>681</v>
      </c>
      <c r="C53" s="458"/>
      <c r="D53" s="109">
        <v>1291</v>
      </c>
      <c r="E53" s="110">
        <v>1237</v>
      </c>
      <c r="F53" s="110">
        <v>923</v>
      </c>
      <c r="G53" s="110" t="s">
        <v>548</v>
      </c>
      <c r="H53" s="110" t="s">
        <v>548</v>
      </c>
      <c r="I53" s="70"/>
      <c r="J53" s="295" t="s">
        <v>682</v>
      </c>
      <c r="K53" s="295"/>
      <c r="L53" s="295"/>
      <c r="M53" s="84" t="s">
        <v>553</v>
      </c>
      <c r="N53" s="289">
        <f>N51-N52</f>
        <v>6743.5</v>
      </c>
      <c r="O53" s="289">
        <f>O51-O52</f>
        <v>7113.2</v>
      </c>
      <c r="P53" s="289">
        <f>P51-P52</f>
        <v>5360.1</v>
      </c>
      <c r="Q53" s="289">
        <f>Q51-Q52</f>
        <v>6510.599999999999</v>
      </c>
      <c r="R53" s="111" t="s">
        <v>548</v>
      </c>
    </row>
    <row r="54" spans="1:18" ht="14.25" customHeight="1">
      <c r="A54" s="90"/>
      <c r="B54" s="90"/>
      <c r="C54" s="107"/>
      <c r="D54" s="108"/>
      <c r="E54" s="90"/>
      <c r="F54" s="90"/>
      <c r="G54" s="90"/>
      <c r="H54" s="90"/>
      <c r="I54" s="70"/>
      <c r="L54" s="114" t="s">
        <v>573</v>
      </c>
      <c r="M54" s="84" t="s">
        <v>553</v>
      </c>
      <c r="N54" s="289">
        <v>6137.1</v>
      </c>
      <c r="O54" s="289">
        <v>6783.7</v>
      </c>
      <c r="P54" s="289">
        <v>4114.5</v>
      </c>
      <c r="Q54" s="289">
        <v>5758.9</v>
      </c>
      <c r="R54" s="111" t="s">
        <v>548</v>
      </c>
    </row>
    <row r="55" spans="1:18" ht="14.25" customHeight="1">
      <c r="A55" s="90"/>
      <c r="B55" s="461" t="s">
        <v>574</v>
      </c>
      <c r="C55" s="462"/>
      <c r="D55" s="109" t="s">
        <v>13</v>
      </c>
      <c r="E55" s="110" t="s">
        <v>13</v>
      </c>
      <c r="F55" s="110" t="s">
        <v>13</v>
      </c>
      <c r="G55" s="110" t="s">
        <v>38</v>
      </c>
      <c r="H55" s="110" t="s">
        <v>38</v>
      </c>
      <c r="I55" s="70"/>
      <c r="J55" s="295" t="s">
        <v>613</v>
      </c>
      <c r="K55" s="295"/>
      <c r="L55" s="295"/>
      <c r="M55" s="84" t="s">
        <v>553</v>
      </c>
      <c r="N55" s="289">
        <f>N53-N54</f>
        <v>606.3999999999996</v>
      </c>
      <c r="O55" s="289">
        <f>O53-O54</f>
        <v>329.5</v>
      </c>
      <c r="P55" s="289">
        <f>P53-P54</f>
        <v>1245.6000000000004</v>
      </c>
      <c r="Q55" s="289">
        <f>Q53-Q54</f>
        <v>751.6999999999998</v>
      </c>
      <c r="R55" s="111" t="s">
        <v>548</v>
      </c>
    </row>
    <row r="56" spans="1:18" ht="14.25" customHeight="1">
      <c r="A56" s="90"/>
      <c r="B56" s="90"/>
      <c r="C56" s="107"/>
      <c r="D56" s="108"/>
      <c r="E56" s="90"/>
      <c r="F56" s="90"/>
      <c r="G56" s="90"/>
      <c r="H56" s="90"/>
      <c r="I56" s="70"/>
      <c r="J56" s="83"/>
      <c r="K56" s="83"/>
      <c r="L56" s="83"/>
      <c r="M56" s="84"/>
      <c r="N56" s="289"/>
      <c r="O56" s="289"/>
      <c r="P56" s="289"/>
      <c r="Q56" s="289"/>
      <c r="R56" s="111"/>
    </row>
    <row r="57" spans="1:18" ht="14.25" customHeight="1">
      <c r="A57" s="90"/>
      <c r="B57" s="432" t="s">
        <v>614</v>
      </c>
      <c r="C57" s="433"/>
      <c r="D57" s="110">
        <f>SUM(D58)</f>
        <v>700</v>
      </c>
      <c r="E57" s="110">
        <f>SUM(E58)</f>
        <v>700</v>
      </c>
      <c r="F57" s="110">
        <f>SUM(F58)</f>
        <v>1667</v>
      </c>
      <c r="G57" s="110" t="s">
        <v>38</v>
      </c>
      <c r="H57" s="110" t="s">
        <v>38</v>
      </c>
      <c r="I57" s="70"/>
      <c r="J57" s="456" t="s">
        <v>575</v>
      </c>
      <c r="K57" s="460"/>
      <c r="L57" s="456"/>
      <c r="M57" s="84" t="s">
        <v>553</v>
      </c>
      <c r="N57" s="289">
        <v>3284.6</v>
      </c>
      <c r="O57" s="289">
        <v>2537.8</v>
      </c>
      <c r="P57" s="289">
        <v>5020.1</v>
      </c>
      <c r="Q57" s="289">
        <v>4991.2</v>
      </c>
      <c r="R57" s="111" t="s">
        <v>548</v>
      </c>
    </row>
    <row r="58" spans="1:18" ht="14.25" customHeight="1">
      <c r="A58" s="90"/>
      <c r="B58" s="90"/>
      <c r="C58" s="92" t="s">
        <v>576</v>
      </c>
      <c r="D58" s="146">
        <v>700</v>
      </c>
      <c r="E58" s="147">
        <v>700</v>
      </c>
      <c r="F58" s="147">
        <v>1667</v>
      </c>
      <c r="G58" s="147" t="s">
        <v>38</v>
      </c>
      <c r="H58" s="147" t="s">
        <v>38</v>
      </c>
      <c r="I58" s="70"/>
      <c r="L58" s="114" t="s">
        <v>577</v>
      </c>
      <c r="M58" s="84" t="s">
        <v>553</v>
      </c>
      <c r="N58" s="289">
        <v>726.6</v>
      </c>
      <c r="O58" s="289">
        <v>526.6</v>
      </c>
      <c r="P58" s="289">
        <v>1010.9</v>
      </c>
      <c r="Q58" s="289">
        <v>1303.8</v>
      </c>
      <c r="R58" s="111" t="s">
        <v>548</v>
      </c>
    </row>
    <row r="59" spans="1:18" ht="14.25" customHeight="1">
      <c r="A59" s="90"/>
      <c r="B59" s="90"/>
      <c r="C59" s="92" t="s">
        <v>578</v>
      </c>
      <c r="D59" s="146" t="s">
        <v>13</v>
      </c>
      <c r="E59" s="147" t="s">
        <v>13</v>
      </c>
      <c r="F59" s="147" t="s">
        <v>13</v>
      </c>
      <c r="G59" s="147" t="s">
        <v>38</v>
      </c>
      <c r="H59" s="147" t="s">
        <v>38</v>
      </c>
      <c r="I59" s="70"/>
      <c r="J59" s="83"/>
      <c r="K59" s="83"/>
      <c r="L59" s="114" t="s">
        <v>579</v>
      </c>
      <c r="M59" s="84" t="s">
        <v>553</v>
      </c>
      <c r="N59" s="289">
        <v>6252.9</v>
      </c>
      <c r="O59" s="289">
        <v>3926.2</v>
      </c>
      <c r="P59" s="289">
        <v>9480.5</v>
      </c>
      <c r="Q59" s="289">
        <v>13930.2</v>
      </c>
      <c r="R59" s="111" t="s">
        <v>548</v>
      </c>
    </row>
    <row r="60" spans="3:18" ht="14.25" customHeight="1">
      <c r="C60" s="107"/>
      <c r="D60" s="108"/>
      <c r="E60" s="90"/>
      <c r="F60" s="90"/>
      <c r="G60" s="90"/>
      <c r="H60" s="90"/>
      <c r="I60" s="70"/>
      <c r="K60" s="295" t="s">
        <v>580</v>
      </c>
      <c r="L60" s="456"/>
      <c r="M60" s="84" t="s">
        <v>553</v>
      </c>
      <c r="N60" s="289">
        <f>SUM(N58:N59)</f>
        <v>6979.5</v>
      </c>
      <c r="O60" s="289">
        <f>SUM(O58:O59)</f>
        <v>4452.8</v>
      </c>
      <c r="P60" s="289">
        <f>SUM(P58:P59)</f>
        <v>10491.4</v>
      </c>
      <c r="Q60" s="289">
        <f>SUM(Q58:Q59)</f>
        <v>15234</v>
      </c>
      <c r="R60" s="111" t="s">
        <v>548</v>
      </c>
    </row>
    <row r="61" spans="1:18" ht="14.25" customHeight="1">
      <c r="A61" s="432" t="s">
        <v>602</v>
      </c>
      <c r="B61" s="457"/>
      <c r="C61" s="458"/>
      <c r="D61" s="109">
        <v>8745</v>
      </c>
      <c r="E61" s="110">
        <v>9227</v>
      </c>
      <c r="F61" s="110">
        <v>9605</v>
      </c>
      <c r="G61" s="110">
        <v>7472</v>
      </c>
      <c r="H61" s="110">
        <v>7082</v>
      </c>
      <c r="I61" s="70"/>
      <c r="J61" s="459"/>
      <c r="K61" s="459"/>
      <c r="L61" s="459"/>
      <c r="M61" s="120" t="s">
        <v>581</v>
      </c>
      <c r="N61" s="292"/>
      <c r="O61" s="292"/>
      <c r="P61" s="292"/>
      <c r="Q61" s="292"/>
      <c r="R61" s="118"/>
    </row>
    <row r="62" spans="1:18" ht="14.25" customHeight="1">
      <c r="A62" s="90"/>
      <c r="B62" s="90"/>
      <c r="C62" s="92" t="s">
        <v>615</v>
      </c>
      <c r="D62" s="146">
        <v>721</v>
      </c>
      <c r="E62" s="147">
        <v>731</v>
      </c>
      <c r="F62" s="147">
        <v>1040</v>
      </c>
      <c r="G62" s="147">
        <v>950</v>
      </c>
      <c r="H62" s="147">
        <v>859</v>
      </c>
      <c r="I62" s="70"/>
      <c r="J62" s="295" t="s">
        <v>616</v>
      </c>
      <c r="K62" s="295"/>
      <c r="L62" s="295"/>
      <c r="M62" s="84" t="s">
        <v>553</v>
      </c>
      <c r="N62" s="289">
        <f>N19-N59</f>
        <v>-1523.8999999999996</v>
      </c>
      <c r="O62" s="289">
        <f>O19-O59</f>
        <v>-1902.3999999999999</v>
      </c>
      <c r="P62" s="289">
        <f>P19-P59</f>
        <v>-1150.1000000000004</v>
      </c>
      <c r="Q62" s="289">
        <f>Q19-Q59</f>
        <v>-188.3000000000011</v>
      </c>
      <c r="R62" s="111" t="s">
        <v>548</v>
      </c>
    </row>
    <row r="63" spans="1:18" ht="14.25" customHeight="1">
      <c r="A63" s="90"/>
      <c r="B63" s="90"/>
      <c r="C63" s="92" t="s">
        <v>582</v>
      </c>
      <c r="D63" s="146">
        <v>167</v>
      </c>
      <c r="E63" s="147">
        <v>154</v>
      </c>
      <c r="F63" s="147">
        <v>138</v>
      </c>
      <c r="G63" s="147">
        <v>134</v>
      </c>
      <c r="H63" s="147">
        <v>24</v>
      </c>
      <c r="I63" s="70"/>
      <c r="J63" s="295" t="s">
        <v>617</v>
      </c>
      <c r="K63" s="295"/>
      <c r="L63" s="295"/>
      <c r="M63" s="84" t="s">
        <v>553</v>
      </c>
      <c r="N63" s="289">
        <f>N19-N60</f>
        <v>-2250.5</v>
      </c>
      <c r="O63" s="289">
        <f>O19-O60</f>
        <v>-2429</v>
      </c>
      <c r="P63" s="289">
        <f>P19-P60</f>
        <v>-2161</v>
      </c>
      <c r="Q63" s="289">
        <f>Q19-Q60</f>
        <v>-1492.1000000000004</v>
      </c>
      <c r="R63" s="111" t="s">
        <v>548</v>
      </c>
    </row>
    <row r="64" spans="1:26" ht="14.25" customHeight="1">
      <c r="A64" s="90"/>
      <c r="B64" s="90"/>
      <c r="C64" s="92" t="s">
        <v>618</v>
      </c>
      <c r="D64" s="146">
        <v>2132</v>
      </c>
      <c r="E64" s="147">
        <v>2543</v>
      </c>
      <c r="F64" s="147">
        <v>1230</v>
      </c>
      <c r="G64" s="147">
        <v>189</v>
      </c>
      <c r="H64" s="147">
        <v>1356</v>
      </c>
      <c r="I64" s="70"/>
      <c r="J64" s="83"/>
      <c r="M64" s="113"/>
      <c r="N64" s="1"/>
      <c r="O64" s="1"/>
      <c r="P64" s="1"/>
      <c r="Q64" s="1"/>
      <c r="S64" s="121"/>
      <c r="T64" s="121"/>
      <c r="U64" s="121"/>
      <c r="V64" s="121"/>
      <c r="W64" s="121"/>
      <c r="X64" s="121"/>
      <c r="Y64" s="121"/>
      <c r="Z64" s="121"/>
    </row>
    <row r="65" spans="1:26" ht="14.25" customHeight="1">
      <c r="A65" s="90"/>
      <c r="B65" s="90"/>
      <c r="C65" s="92" t="s">
        <v>583</v>
      </c>
      <c r="D65" s="146">
        <v>2834</v>
      </c>
      <c r="E65" s="147">
        <v>2991</v>
      </c>
      <c r="F65" s="147">
        <v>3593</v>
      </c>
      <c r="G65" s="147">
        <v>2923</v>
      </c>
      <c r="H65" s="147">
        <v>2331</v>
      </c>
      <c r="I65" s="70"/>
      <c r="J65" s="295" t="s">
        <v>619</v>
      </c>
      <c r="K65" s="460"/>
      <c r="L65" s="456"/>
      <c r="M65" s="84" t="s">
        <v>584</v>
      </c>
      <c r="N65" s="289">
        <f>100*N17/N51</f>
        <v>23.226700085746327</v>
      </c>
      <c r="O65" s="289">
        <f>100*O17/O51</f>
        <v>8.023537731083946</v>
      </c>
      <c r="P65" s="289">
        <f>100*P17/P51</f>
        <v>62.983155667670275</v>
      </c>
      <c r="Q65" s="289">
        <f>100*Q17/Q51</f>
        <v>61.74266284436102</v>
      </c>
      <c r="R65" s="111" t="s">
        <v>548</v>
      </c>
      <c r="S65" s="121"/>
      <c r="T65" s="121"/>
      <c r="U65" s="121"/>
      <c r="V65" s="121"/>
      <c r="W65" s="121"/>
      <c r="X65" s="121"/>
      <c r="Y65" s="121"/>
      <c r="Z65" s="121"/>
    </row>
    <row r="66" spans="1:18" ht="14.25" customHeight="1">
      <c r="A66" s="90"/>
      <c r="B66" s="90"/>
      <c r="C66" s="92" t="s">
        <v>620</v>
      </c>
      <c r="D66" s="146">
        <v>1708</v>
      </c>
      <c r="E66" s="147">
        <v>1701</v>
      </c>
      <c r="F66" s="147">
        <v>2447</v>
      </c>
      <c r="G66" s="147">
        <v>1334</v>
      </c>
      <c r="H66" s="147">
        <v>828</v>
      </c>
      <c r="I66" s="70"/>
      <c r="J66" s="295" t="s">
        <v>621</v>
      </c>
      <c r="K66" s="460"/>
      <c r="L66" s="456"/>
      <c r="M66" s="84" t="s">
        <v>553</v>
      </c>
      <c r="N66" s="289">
        <f>100*N17/N54</f>
        <v>28.68944615535025</v>
      </c>
      <c r="O66" s="289">
        <f>100*O17/O54</f>
        <v>9.366569866002328</v>
      </c>
      <c r="P66" s="289">
        <f>100*P17/P54</f>
        <v>94.0576011666059</v>
      </c>
      <c r="Q66" s="289">
        <f>100*Q17/Q54</f>
        <v>83.3996075639445</v>
      </c>
      <c r="R66" s="111" t="s">
        <v>548</v>
      </c>
    </row>
    <row r="67" spans="1:18" ht="14.25" customHeight="1">
      <c r="A67" s="90"/>
      <c r="B67" s="90"/>
      <c r="C67" s="105" t="s">
        <v>585</v>
      </c>
      <c r="D67" s="146">
        <v>1</v>
      </c>
      <c r="E67" s="147">
        <v>144</v>
      </c>
      <c r="F67" s="147">
        <v>16</v>
      </c>
      <c r="G67" s="147">
        <v>0</v>
      </c>
      <c r="H67" s="147">
        <v>24</v>
      </c>
      <c r="I67" s="70"/>
      <c r="J67" s="295" t="s">
        <v>586</v>
      </c>
      <c r="K67" s="295"/>
      <c r="L67" s="295"/>
      <c r="M67" s="84" t="s">
        <v>551</v>
      </c>
      <c r="N67" s="289">
        <f>N53/N5</f>
        <v>1644.7560975609758</v>
      </c>
      <c r="O67" s="289">
        <f>O53/O5</f>
        <v>1616.6363636363635</v>
      </c>
      <c r="P67" s="289">
        <f>P53/P5</f>
        <v>2290.641025641026</v>
      </c>
      <c r="Q67" s="289">
        <f>Q53/Q5</f>
        <v>1085.1</v>
      </c>
      <c r="R67" s="111" t="s">
        <v>548</v>
      </c>
    </row>
    <row r="68" spans="1:18" ht="14.25" customHeight="1">
      <c r="A68" s="90"/>
      <c r="B68" s="90"/>
      <c r="C68" s="92" t="s">
        <v>622</v>
      </c>
      <c r="D68" s="146">
        <v>195</v>
      </c>
      <c r="E68" s="147">
        <v>39</v>
      </c>
      <c r="F68" s="147">
        <v>85</v>
      </c>
      <c r="G68" s="147">
        <v>157</v>
      </c>
      <c r="H68" s="147">
        <v>49</v>
      </c>
      <c r="I68" s="70"/>
      <c r="J68" s="295" t="s">
        <v>587</v>
      </c>
      <c r="K68" s="295"/>
      <c r="L68" s="295"/>
      <c r="M68" s="84" t="s">
        <v>553</v>
      </c>
      <c r="N68" s="289">
        <f>N54/N5</f>
        <v>1496.8536585365855</v>
      </c>
      <c r="O68" s="289">
        <f>O54/O5</f>
        <v>1541.7499999999998</v>
      </c>
      <c r="P68" s="289">
        <f>P54/P5</f>
        <v>1758.3333333333335</v>
      </c>
      <c r="Q68" s="289">
        <f>Q54/Q5</f>
        <v>959.8166666666666</v>
      </c>
      <c r="R68" s="111" t="s">
        <v>548</v>
      </c>
    </row>
    <row r="69" spans="1:18" ht="14.25" customHeight="1">
      <c r="A69" s="122"/>
      <c r="B69" s="122"/>
      <c r="C69" s="123" t="s">
        <v>588</v>
      </c>
      <c r="D69" s="149">
        <v>60</v>
      </c>
      <c r="E69" s="150">
        <v>79</v>
      </c>
      <c r="F69" s="150">
        <v>64</v>
      </c>
      <c r="G69" s="150">
        <v>169</v>
      </c>
      <c r="H69" s="150">
        <v>57</v>
      </c>
      <c r="I69" s="70"/>
      <c r="J69" s="327" t="s">
        <v>623</v>
      </c>
      <c r="K69" s="327"/>
      <c r="L69" s="327"/>
      <c r="M69" s="124" t="s">
        <v>584</v>
      </c>
      <c r="N69" s="294">
        <f>100*N54/N53</f>
        <v>91.00763698376214</v>
      </c>
      <c r="O69" s="294">
        <f>100*O54/O53</f>
        <v>95.36776696845303</v>
      </c>
      <c r="P69" s="294">
        <f>100*P54/P53</f>
        <v>76.76162758157497</v>
      </c>
      <c r="Q69" s="294">
        <f>100*Q54/Q53</f>
        <v>88.45421312935828</v>
      </c>
      <c r="R69" s="125" t="s">
        <v>548</v>
      </c>
    </row>
    <row r="70" spans="1:10" ht="14.25" customHeight="1">
      <c r="A70" s="126" t="s">
        <v>589</v>
      </c>
      <c r="I70" s="70"/>
      <c r="J70" s="127" t="s">
        <v>590</v>
      </c>
    </row>
    <row r="71" spans="1:10" ht="14.25" customHeight="1">
      <c r="A71" s="90" t="s">
        <v>591</v>
      </c>
      <c r="I71" s="70"/>
      <c r="J71" s="71" t="s">
        <v>608</v>
      </c>
    </row>
    <row r="72" spans="1:14" ht="14.25" customHeight="1">
      <c r="A72" s="90" t="s">
        <v>592</v>
      </c>
      <c r="B72" s="90"/>
      <c r="C72" s="90"/>
      <c r="D72" s="90"/>
      <c r="E72" s="90"/>
      <c r="F72" s="90"/>
      <c r="K72" s="90"/>
      <c r="L72" s="90"/>
      <c r="M72" s="90"/>
      <c r="N72" s="90"/>
    </row>
    <row r="73" spans="1:14" ht="14.25" customHeight="1">
      <c r="A73" s="90" t="s">
        <v>603</v>
      </c>
      <c r="B73" s="90"/>
      <c r="C73" s="90"/>
      <c r="D73" s="90"/>
      <c r="E73" s="90"/>
      <c r="F73" s="90"/>
      <c r="K73" s="90"/>
      <c r="L73" s="90"/>
      <c r="M73" s="90"/>
      <c r="N73" s="90"/>
    </row>
    <row r="74" spans="1:6" ht="14.25">
      <c r="A74" s="90" t="s">
        <v>604</v>
      </c>
      <c r="B74" s="90"/>
      <c r="C74" s="90"/>
      <c r="D74" s="90"/>
      <c r="E74" s="90"/>
      <c r="F74" s="90"/>
    </row>
    <row r="75" spans="1:6" ht="14.25">
      <c r="A75" s="91" t="s">
        <v>605</v>
      </c>
      <c r="B75" s="90"/>
      <c r="C75" s="90"/>
      <c r="D75" s="90"/>
      <c r="E75" s="90"/>
      <c r="F75" s="90"/>
    </row>
    <row r="76" spans="2:6" ht="14.25">
      <c r="B76" s="90"/>
      <c r="C76" s="90"/>
      <c r="D76" s="90"/>
      <c r="E76" s="90"/>
      <c r="F76" s="90"/>
    </row>
  </sheetData>
  <sheetProtection/>
  <mergeCells count="48">
    <mergeCell ref="B6:C6"/>
    <mergeCell ref="J6:L6"/>
    <mergeCell ref="B7:C7"/>
    <mergeCell ref="A2:H2"/>
    <mergeCell ref="A4:C4"/>
    <mergeCell ref="J4:L4"/>
    <mergeCell ref="A5:C5"/>
    <mergeCell ref="J5:L5"/>
    <mergeCell ref="J7:L7"/>
    <mergeCell ref="J2:R2"/>
    <mergeCell ref="J8:L8"/>
    <mergeCell ref="J9:L9"/>
    <mergeCell ref="J42:L42"/>
    <mergeCell ref="J11:L11"/>
    <mergeCell ref="J13:L13"/>
    <mergeCell ref="K43:L43"/>
    <mergeCell ref="B17:C17"/>
    <mergeCell ref="J17:L17"/>
    <mergeCell ref="K19:L19"/>
    <mergeCell ref="B21:C21"/>
    <mergeCell ref="K22:L22"/>
    <mergeCell ref="B24:C24"/>
    <mergeCell ref="B33:C33"/>
    <mergeCell ref="B36:C36"/>
    <mergeCell ref="B39:C39"/>
    <mergeCell ref="B41:C41"/>
    <mergeCell ref="B57:C57"/>
    <mergeCell ref="J57:L57"/>
    <mergeCell ref="B44:C44"/>
    <mergeCell ref="J46:L46"/>
    <mergeCell ref="K47:L47"/>
    <mergeCell ref="J50:L50"/>
    <mergeCell ref="B51:C51"/>
    <mergeCell ref="J51:L51"/>
    <mergeCell ref="B53:C53"/>
    <mergeCell ref="J53:L53"/>
    <mergeCell ref="B55:C55"/>
    <mergeCell ref="J55:L55"/>
    <mergeCell ref="J68:L68"/>
    <mergeCell ref="K60:L60"/>
    <mergeCell ref="A61:C61"/>
    <mergeCell ref="J61:L61"/>
    <mergeCell ref="J69:L69"/>
    <mergeCell ref="J62:L62"/>
    <mergeCell ref="J63:L63"/>
    <mergeCell ref="J65:L65"/>
    <mergeCell ref="J66:L66"/>
    <mergeCell ref="J67:L67"/>
  </mergeCells>
  <printOptions/>
  <pageMargins left="1.5748031496062993" right="0" top="0.984251968503937" bottom="0.984251968503937" header="0.5118110236220472" footer="0.5118110236220472"/>
  <pageSetup fitToHeight="1" fitToWidth="1" horizontalDpi="600" verticalDpi="600" orientation="landscape" paperSize="8" scale="67" r:id="rId1"/>
</worksheet>
</file>

<file path=xl/worksheets/sheet2.xml><?xml version="1.0" encoding="utf-8"?>
<worksheet xmlns="http://schemas.openxmlformats.org/spreadsheetml/2006/main" xmlns:r="http://schemas.openxmlformats.org/officeDocument/2006/relationships">
  <sheetPr>
    <pageSetUpPr fitToPage="1"/>
  </sheetPr>
  <dimension ref="A1:AB139"/>
  <sheetViews>
    <sheetView zoomScalePageLayoutView="0" workbookViewId="0" topLeftCell="J1">
      <selection activeCell="AA1" sqref="AA1"/>
    </sheetView>
  </sheetViews>
  <sheetFormatPr defaultColWidth="10.59765625" defaultRowHeight="15"/>
  <cols>
    <col min="1" max="1" width="2.59765625" style="71" customWidth="1"/>
    <col min="2" max="2" width="11.59765625" style="71" customWidth="1"/>
    <col min="3" max="27" width="7.09765625" style="71" customWidth="1"/>
    <col min="28" max="16384" width="10.59765625" style="71" customWidth="1"/>
  </cols>
  <sheetData>
    <row r="1" spans="1:27" ht="19.5" customHeight="1">
      <c r="A1" s="2" t="s">
        <v>39</v>
      </c>
      <c r="AA1" s="3" t="s">
        <v>40</v>
      </c>
    </row>
    <row r="2" spans="1:27" ht="19.5" customHeight="1">
      <c r="A2" s="300" t="s">
        <v>41</v>
      </c>
      <c r="B2" s="300"/>
      <c r="C2" s="300"/>
      <c r="D2" s="300"/>
      <c r="E2" s="300"/>
      <c r="F2" s="300"/>
      <c r="G2" s="300"/>
      <c r="H2" s="300"/>
      <c r="I2" s="300"/>
      <c r="J2" s="300"/>
      <c r="K2" s="300"/>
      <c r="L2" s="300"/>
      <c r="M2" s="300"/>
      <c r="N2" s="300"/>
      <c r="O2" s="300"/>
      <c r="P2" s="300"/>
      <c r="Q2" s="300"/>
      <c r="R2" s="300"/>
      <c r="S2" s="300"/>
      <c r="T2" s="300"/>
      <c r="U2" s="300"/>
      <c r="V2" s="300"/>
      <c r="W2" s="300"/>
      <c r="X2" s="300"/>
      <c r="Y2" s="300"/>
      <c r="Z2" s="300"/>
      <c r="AA2" s="300"/>
    </row>
    <row r="3" spans="1:27" ht="19.5" customHeight="1">
      <c r="A3" s="349" t="s">
        <v>42</v>
      </c>
      <c r="B3" s="349"/>
      <c r="C3" s="349"/>
      <c r="D3" s="349"/>
      <c r="E3" s="349"/>
      <c r="F3" s="349"/>
      <c r="G3" s="349"/>
      <c r="H3" s="349"/>
      <c r="I3" s="349"/>
      <c r="J3" s="349"/>
      <c r="K3" s="349"/>
      <c r="L3" s="349"/>
      <c r="M3" s="349"/>
      <c r="N3" s="349"/>
      <c r="O3" s="349"/>
      <c r="P3" s="349"/>
      <c r="Q3" s="349"/>
      <c r="R3" s="349"/>
      <c r="S3" s="349"/>
      <c r="T3" s="349"/>
      <c r="U3" s="349"/>
      <c r="V3" s="349"/>
      <c r="W3" s="349"/>
      <c r="X3" s="349"/>
      <c r="Y3" s="349"/>
      <c r="Z3" s="349"/>
      <c r="AA3" s="349"/>
    </row>
    <row r="4" ht="18" customHeight="1" thickBot="1">
      <c r="AA4" s="156" t="s">
        <v>2</v>
      </c>
    </row>
    <row r="5" spans="1:27" ht="22.5" customHeight="1">
      <c r="A5" s="317" t="s">
        <v>37</v>
      </c>
      <c r="B5" s="318"/>
      <c r="C5" s="132"/>
      <c r="D5" s="301" t="s">
        <v>685</v>
      </c>
      <c r="E5" s="352"/>
      <c r="F5" s="301" t="s">
        <v>686</v>
      </c>
      <c r="G5" s="352"/>
      <c r="H5" s="301" t="s">
        <v>687</v>
      </c>
      <c r="I5" s="352"/>
      <c r="J5" s="301" t="s">
        <v>43</v>
      </c>
      <c r="K5" s="353"/>
      <c r="L5" s="352"/>
      <c r="M5" s="301" t="s">
        <v>44</v>
      </c>
      <c r="N5" s="352"/>
      <c r="O5" s="301" t="s">
        <v>45</v>
      </c>
      <c r="P5" s="353"/>
      <c r="Q5" s="352"/>
      <c r="R5" s="301" t="s">
        <v>46</v>
      </c>
      <c r="S5" s="353"/>
      <c r="T5" s="352"/>
      <c r="U5" s="314" t="s">
        <v>47</v>
      </c>
      <c r="V5" s="314" t="s">
        <v>48</v>
      </c>
      <c r="W5" s="314" t="s">
        <v>49</v>
      </c>
      <c r="X5" s="343" t="s">
        <v>50</v>
      </c>
      <c r="Y5" s="343" t="s">
        <v>51</v>
      </c>
      <c r="Z5" s="314" t="s">
        <v>52</v>
      </c>
      <c r="AA5" s="344" t="s">
        <v>53</v>
      </c>
    </row>
    <row r="6" spans="1:27" ht="22.5" customHeight="1">
      <c r="A6" s="319"/>
      <c r="B6" s="320"/>
      <c r="C6" s="347" t="s">
        <v>8</v>
      </c>
      <c r="D6" s="304" t="s">
        <v>54</v>
      </c>
      <c r="E6" s="304" t="s">
        <v>55</v>
      </c>
      <c r="F6" s="304" t="s">
        <v>56</v>
      </c>
      <c r="G6" s="304" t="s">
        <v>57</v>
      </c>
      <c r="H6" s="304" t="s">
        <v>58</v>
      </c>
      <c r="I6" s="304" t="s">
        <v>59</v>
      </c>
      <c r="J6" s="304" t="s">
        <v>60</v>
      </c>
      <c r="K6" s="304" t="s">
        <v>61</v>
      </c>
      <c r="L6" s="304" t="s">
        <v>62</v>
      </c>
      <c r="M6" s="304" t="s">
        <v>63</v>
      </c>
      <c r="N6" s="304" t="s">
        <v>64</v>
      </c>
      <c r="O6" s="310" t="s">
        <v>65</v>
      </c>
      <c r="P6" s="304" t="s">
        <v>688</v>
      </c>
      <c r="Q6" s="310" t="s">
        <v>66</v>
      </c>
      <c r="R6" s="310" t="s">
        <v>67</v>
      </c>
      <c r="S6" s="310" t="s">
        <v>68</v>
      </c>
      <c r="T6" s="304" t="s">
        <v>69</v>
      </c>
      <c r="U6" s="335"/>
      <c r="V6" s="335"/>
      <c r="W6" s="335"/>
      <c r="X6" s="341"/>
      <c r="Y6" s="341"/>
      <c r="Z6" s="335"/>
      <c r="AA6" s="345"/>
    </row>
    <row r="7" spans="1:27" ht="22.5" customHeight="1">
      <c r="A7" s="319"/>
      <c r="B7" s="320"/>
      <c r="C7" s="348"/>
      <c r="D7" s="335"/>
      <c r="E7" s="335"/>
      <c r="F7" s="335"/>
      <c r="G7" s="335"/>
      <c r="H7" s="335"/>
      <c r="I7" s="335"/>
      <c r="J7" s="335"/>
      <c r="K7" s="335"/>
      <c r="L7" s="335"/>
      <c r="M7" s="335"/>
      <c r="N7" s="335"/>
      <c r="O7" s="341"/>
      <c r="P7" s="335"/>
      <c r="Q7" s="341"/>
      <c r="R7" s="341"/>
      <c r="S7" s="341"/>
      <c r="T7" s="335"/>
      <c r="U7" s="335"/>
      <c r="V7" s="335"/>
      <c r="W7" s="335"/>
      <c r="X7" s="341"/>
      <c r="Y7" s="341"/>
      <c r="Z7" s="335"/>
      <c r="AA7" s="345"/>
    </row>
    <row r="8" spans="1:27" ht="22.5" customHeight="1">
      <c r="A8" s="350"/>
      <c r="B8" s="351"/>
      <c r="C8" s="138"/>
      <c r="D8" s="336"/>
      <c r="E8" s="336"/>
      <c r="F8" s="336"/>
      <c r="G8" s="336"/>
      <c r="H8" s="336"/>
      <c r="I8" s="336"/>
      <c r="J8" s="336"/>
      <c r="K8" s="336"/>
      <c r="L8" s="336"/>
      <c r="M8" s="336"/>
      <c r="N8" s="336"/>
      <c r="O8" s="342"/>
      <c r="P8" s="336"/>
      <c r="Q8" s="342"/>
      <c r="R8" s="342"/>
      <c r="S8" s="342"/>
      <c r="T8" s="336"/>
      <c r="U8" s="336"/>
      <c r="V8" s="336"/>
      <c r="W8" s="336"/>
      <c r="X8" s="342"/>
      <c r="Y8" s="342"/>
      <c r="Z8" s="336"/>
      <c r="AA8" s="346"/>
    </row>
    <row r="9" spans="1:27" ht="22.5" customHeight="1">
      <c r="A9" s="333" t="s">
        <v>789</v>
      </c>
      <c r="B9" s="334"/>
      <c r="C9" s="202">
        <f>SUM(D9:AA9)</f>
        <v>2733</v>
      </c>
      <c r="D9" s="157">
        <v>26</v>
      </c>
      <c r="E9" s="157">
        <v>271</v>
      </c>
      <c r="F9" s="157">
        <v>48</v>
      </c>
      <c r="G9" s="157">
        <v>21</v>
      </c>
      <c r="H9" s="157">
        <v>2</v>
      </c>
      <c r="I9" s="157">
        <v>18</v>
      </c>
      <c r="J9" s="158" t="s">
        <v>13</v>
      </c>
      <c r="K9" s="158">
        <v>1</v>
      </c>
      <c r="L9" s="157">
        <v>1017</v>
      </c>
      <c r="M9" s="158" t="s">
        <v>13</v>
      </c>
      <c r="N9" s="158" t="s">
        <v>13</v>
      </c>
      <c r="O9" s="157">
        <v>1</v>
      </c>
      <c r="P9" s="158" t="s">
        <v>13</v>
      </c>
      <c r="Q9" s="157">
        <v>85</v>
      </c>
      <c r="R9" s="157">
        <v>151</v>
      </c>
      <c r="S9" s="157">
        <v>5</v>
      </c>
      <c r="T9" s="157">
        <v>220</v>
      </c>
      <c r="U9" s="157">
        <v>10</v>
      </c>
      <c r="V9" s="157">
        <v>28</v>
      </c>
      <c r="W9" s="157">
        <v>166</v>
      </c>
      <c r="X9" s="157">
        <v>293</v>
      </c>
      <c r="Y9" s="157">
        <v>159</v>
      </c>
      <c r="Z9" s="157">
        <v>111</v>
      </c>
      <c r="AA9" s="157">
        <v>100</v>
      </c>
    </row>
    <row r="10" spans="1:27" ht="22.5" customHeight="1">
      <c r="A10" s="337" t="s">
        <v>822</v>
      </c>
      <c r="B10" s="338"/>
      <c r="C10" s="143">
        <f>SUM(D10:AA10)</f>
        <v>2783</v>
      </c>
      <c r="D10" s="144">
        <v>24</v>
      </c>
      <c r="E10" s="144">
        <v>257</v>
      </c>
      <c r="F10" s="144">
        <v>87</v>
      </c>
      <c r="G10" s="144">
        <v>28</v>
      </c>
      <c r="H10" s="144">
        <v>2</v>
      </c>
      <c r="I10" s="144">
        <v>9</v>
      </c>
      <c r="J10" s="147" t="s">
        <v>13</v>
      </c>
      <c r="K10" s="147" t="s">
        <v>13</v>
      </c>
      <c r="L10" s="144">
        <v>911</v>
      </c>
      <c r="M10" s="147" t="s">
        <v>13</v>
      </c>
      <c r="N10" s="147" t="s">
        <v>13</v>
      </c>
      <c r="O10" s="144">
        <v>1</v>
      </c>
      <c r="P10" s="147" t="s">
        <v>13</v>
      </c>
      <c r="Q10" s="144">
        <v>84</v>
      </c>
      <c r="R10" s="144">
        <v>139</v>
      </c>
      <c r="S10" s="147" t="s">
        <v>13</v>
      </c>
      <c r="T10" s="144">
        <v>271</v>
      </c>
      <c r="U10" s="144">
        <v>5</v>
      </c>
      <c r="V10" s="144">
        <v>44</v>
      </c>
      <c r="W10" s="144">
        <v>163</v>
      </c>
      <c r="X10" s="144">
        <v>392</v>
      </c>
      <c r="Y10" s="144">
        <v>129</v>
      </c>
      <c r="Z10" s="144">
        <v>124</v>
      </c>
      <c r="AA10" s="144">
        <v>113</v>
      </c>
    </row>
    <row r="11" spans="1:27" ht="22.5" customHeight="1">
      <c r="A11" s="337" t="s">
        <v>823</v>
      </c>
      <c r="B11" s="338"/>
      <c r="C11" s="143">
        <f>SUM(D11:AA11)</f>
        <v>2720</v>
      </c>
      <c r="D11" s="144">
        <v>24</v>
      </c>
      <c r="E11" s="144">
        <v>261</v>
      </c>
      <c r="F11" s="144">
        <v>66</v>
      </c>
      <c r="G11" s="144">
        <v>16</v>
      </c>
      <c r="H11" s="144">
        <v>2</v>
      </c>
      <c r="I11" s="144">
        <v>8</v>
      </c>
      <c r="J11" s="147" t="s">
        <v>13</v>
      </c>
      <c r="K11" s="147" t="s">
        <v>13</v>
      </c>
      <c r="L11" s="144">
        <v>879</v>
      </c>
      <c r="M11" s="147" t="s">
        <v>13</v>
      </c>
      <c r="N11" s="147" t="s">
        <v>13</v>
      </c>
      <c r="O11" s="144">
        <v>1</v>
      </c>
      <c r="P11" s="147" t="s">
        <v>13</v>
      </c>
      <c r="Q11" s="144">
        <v>75</v>
      </c>
      <c r="R11" s="144">
        <v>153</v>
      </c>
      <c r="S11" s="147" t="s">
        <v>13</v>
      </c>
      <c r="T11" s="144">
        <v>269</v>
      </c>
      <c r="U11" s="144">
        <v>3</v>
      </c>
      <c r="V11" s="144">
        <v>42</v>
      </c>
      <c r="W11" s="144">
        <v>167</v>
      </c>
      <c r="X11" s="144">
        <v>379</v>
      </c>
      <c r="Y11" s="144">
        <v>127</v>
      </c>
      <c r="Z11" s="144">
        <v>141</v>
      </c>
      <c r="AA11" s="144">
        <v>107</v>
      </c>
    </row>
    <row r="12" spans="1:27" ht="22.5" customHeight="1">
      <c r="A12" s="337" t="s">
        <v>824</v>
      </c>
      <c r="B12" s="338"/>
      <c r="C12" s="143">
        <f>SUM(D12:AA12)</f>
        <v>2575</v>
      </c>
      <c r="D12" s="144">
        <v>23</v>
      </c>
      <c r="E12" s="144">
        <v>272</v>
      </c>
      <c r="F12" s="144">
        <v>49</v>
      </c>
      <c r="G12" s="144">
        <v>16</v>
      </c>
      <c r="H12" s="144">
        <v>2</v>
      </c>
      <c r="I12" s="144">
        <v>9</v>
      </c>
      <c r="J12" s="147" t="s">
        <v>13</v>
      </c>
      <c r="K12" s="147" t="s">
        <v>13</v>
      </c>
      <c r="L12" s="144">
        <v>813</v>
      </c>
      <c r="M12" s="147" t="s">
        <v>13</v>
      </c>
      <c r="N12" s="147" t="s">
        <v>13</v>
      </c>
      <c r="O12" s="144">
        <v>1</v>
      </c>
      <c r="P12" s="147" t="s">
        <v>13</v>
      </c>
      <c r="Q12" s="144">
        <v>74</v>
      </c>
      <c r="R12" s="144">
        <v>120</v>
      </c>
      <c r="S12" s="147" t="s">
        <v>13</v>
      </c>
      <c r="T12" s="144">
        <v>248</v>
      </c>
      <c r="U12" s="144">
        <v>3</v>
      </c>
      <c r="V12" s="144">
        <v>41</v>
      </c>
      <c r="W12" s="144">
        <v>162</v>
      </c>
      <c r="X12" s="144">
        <v>378</v>
      </c>
      <c r="Y12" s="144">
        <v>144</v>
      </c>
      <c r="Z12" s="144">
        <v>115</v>
      </c>
      <c r="AA12" s="144">
        <v>105</v>
      </c>
    </row>
    <row r="13" spans="1:27" ht="22.5" customHeight="1">
      <c r="A13" s="339" t="s">
        <v>825</v>
      </c>
      <c r="B13" s="340"/>
      <c r="C13" s="86">
        <f>SUM(C15:C35)</f>
        <v>2439</v>
      </c>
      <c r="D13" s="87">
        <f>SUM(D15:D35)</f>
        <v>23</v>
      </c>
      <c r="E13" s="87">
        <f aca="true" t="shared" si="0" ref="E13:AA13">SUM(E15:E35)</f>
        <v>239</v>
      </c>
      <c r="F13" s="87">
        <f t="shared" si="0"/>
        <v>41</v>
      </c>
      <c r="G13" s="87">
        <f t="shared" si="0"/>
        <v>19</v>
      </c>
      <c r="H13" s="87">
        <f t="shared" si="0"/>
        <v>2</v>
      </c>
      <c r="I13" s="87">
        <f t="shared" si="0"/>
        <v>9</v>
      </c>
      <c r="J13" s="110" t="s">
        <v>13</v>
      </c>
      <c r="K13" s="110" t="s">
        <v>13</v>
      </c>
      <c r="L13" s="87">
        <f t="shared" si="0"/>
        <v>835</v>
      </c>
      <c r="M13" s="110" t="s">
        <v>13</v>
      </c>
      <c r="N13" s="110" t="s">
        <v>13</v>
      </c>
      <c r="O13" s="87">
        <f t="shared" si="0"/>
        <v>1</v>
      </c>
      <c r="P13" s="110" t="s">
        <v>13</v>
      </c>
      <c r="Q13" s="87">
        <f t="shared" si="0"/>
        <v>63</v>
      </c>
      <c r="R13" s="87">
        <f t="shared" si="0"/>
        <v>112</v>
      </c>
      <c r="S13" s="110" t="s">
        <v>13</v>
      </c>
      <c r="T13" s="87">
        <f t="shared" si="0"/>
        <v>263</v>
      </c>
      <c r="U13" s="87">
        <f t="shared" si="0"/>
        <v>4</v>
      </c>
      <c r="V13" s="87">
        <f t="shared" si="0"/>
        <v>40</v>
      </c>
      <c r="W13" s="87">
        <f t="shared" si="0"/>
        <v>151</v>
      </c>
      <c r="X13" s="87">
        <f t="shared" si="0"/>
        <v>312</v>
      </c>
      <c r="Y13" s="87">
        <f t="shared" si="0"/>
        <v>92</v>
      </c>
      <c r="Z13" s="87">
        <f t="shared" si="0"/>
        <v>127</v>
      </c>
      <c r="AA13" s="87">
        <f t="shared" si="0"/>
        <v>106</v>
      </c>
    </row>
    <row r="14" spans="1:27" ht="22.5" customHeight="1">
      <c r="A14" s="129"/>
      <c r="B14" s="145"/>
      <c r="C14" s="115"/>
      <c r="D14" s="97"/>
      <c r="E14" s="97"/>
      <c r="F14" s="97"/>
      <c r="G14" s="97"/>
      <c r="H14" s="97"/>
      <c r="I14" s="97"/>
      <c r="J14" s="97"/>
      <c r="K14" s="97"/>
      <c r="L14" s="97"/>
      <c r="M14" s="97"/>
      <c r="N14" s="97"/>
      <c r="O14" s="97"/>
      <c r="P14" s="97"/>
      <c r="Q14" s="97"/>
      <c r="R14" s="97"/>
      <c r="S14" s="97"/>
      <c r="T14" s="97"/>
      <c r="U14" s="97"/>
      <c r="V14" s="97"/>
      <c r="W14" s="97"/>
      <c r="X14" s="97"/>
      <c r="Y14" s="97"/>
      <c r="Z14" s="97"/>
      <c r="AA14" s="97"/>
    </row>
    <row r="15" spans="1:27" ht="22.5" customHeight="1">
      <c r="A15" s="295" t="s">
        <v>14</v>
      </c>
      <c r="B15" s="296"/>
      <c r="C15" s="143">
        <f>SUM(D15:AA15)</f>
        <v>5</v>
      </c>
      <c r="D15" s="147" t="s">
        <v>13</v>
      </c>
      <c r="E15" s="147" t="s">
        <v>13</v>
      </c>
      <c r="F15" s="147" t="s">
        <v>13</v>
      </c>
      <c r="G15" s="147" t="s">
        <v>13</v>
      </c>
      <c r="H15" s="147" t="s">
        <v>13</v>
      </c>
      <c r="I15" s="147" t="s">
        <v>13</v>
      </c>
      <c r="J15" s="147" t="s">
        <v>13</v>
      </c>
      <c r="K15" s="147" t="s">
        <v>13</v>
      </c>
      <c r="L15" s="147" t="s">
        <v>13</v>
      </c>
      <c r="M15" s="147" t="s">
        <v>13</v>
      </c>
      <c r="N15" s="147" t="s">
        <v>13</v>
      </c>
      <c r="O15" s="147" t="s">
        <v>13</v>
      </c>
      <c r="P15" s="147" t="s">
        <v>13</v>
      </c>
      <c r="Q15" s="147" t="s">
        <v>13</v>
      </c>
      <c r="R15" s="147" t="s">
        <v>13</v>
      </c>
      <c r="S15" s="147" t="s">
        <v>13</v>
      </c>
      <c r="T15" s="147" t="s">
        <v>13</v>
      </c>
      <c r="U15" s="147" t="s">
        <v>13</v>
      </c>
      <c r="V15" s="147" t="s">
        <v>13</v>
      </c>
      <c r="W15" s="147" t="s">
        <v>13</v>
      </c>
      <c r="X15" s="147" t="s">
        <v>13</v>
      </c>
      <c r="Y15" s="147">
        <v>5</v>
      </c>
      <c r="Z15" s="147" t="s">
        <v>13</v>
      </c>
      <c r="AA15" s="147" t="s">
        <v>13</v>
      </c>
    </row>
    <row r="16" spans="1:27" ht="22.5" customHeight="1">
      <c r="A16" s="295" t="s">
        <v>15</v>
      </c>
      <c r="B16" s="296"/>
      <c r="C16" s="143">
        <f>SUM(D16:AA16)</f>
        <v>2</v>
      </c>
      <c r="D16" s="147" t="s">
        <v>13</v>
      </c>
      <c r="E16" s="147" t="s">
        <v>13</v>
      </c>
      <c r="F16" s="147" t="s">
        <v>13</v>
      </c>
      <c r="G16" s="147" t="s">
        <v>13</v>
      </c>
      <c r="H16" s="147" t="s">
        <v>13</v>
      </c>
      <c r="I16" s="147" t="s">
        <v>13</v>
      </c>
      <c r="J16" s="147" t="s">
        <v>13</v>
      </c>
      <c r="K16" s="147" t="s">
        <v>13</v>
      </c>
      <c r="L16" s="147" t="s">
        <v>13</v>
      </c>
      <c r="M16" s="147" t="s">
        <v>13</v>
      </c>
      <c r="N16" s="147" t="s">
        <v>13</v>
      </c>
      <c r="O16" s="147" t="s">
        <v>13</v>
      </c>
      <c r="P16" s="147" t="s">
        <v>13</v>
      </c>
      <c r="Q16" s="147" t="s">
        <v>13</v>
      </c>
      <c r="R16" s="147" t="s">
        <v>13</v>
      </c>
      <c r="S16" s="147" t="s">
        <v>13</v>
      </c>
      <c r="T16" s="147" t="s">
        <v>13</v>
      </c>
      <c r="U16" s="147" t="s">
        <v>13</v>
      </c>
      <c r="V16" s="147" t="s">
        <v>13</v>
      </c>
      <c r="W16" s="147" t="s">
        <v>13</v>
      </c>
      <c r="X16" s="147" t="s">
        <v>13</v>
      </c>
      <c r="Y16" s="147" t="s">
        <v>13</v>
      </c>
      <c r="Z16" s="147">
        <v>2</v>
      </c>
      <c r="AA16" s="147" t="s">
        <v>13</v>
      </c>
    </row>
    <row r="17" spans="1:27" ht="22.5" customHeight="1">
      <c r="A17" s="295" t="s">
        <v>16</v>
      </c>
      <c r="B17" s="296"/>
      <c r="C17" s="143">
        <f>SUM(D17:AA17)</f>
        <v>778</v>
      </c>
      <c r="D17" s="147" t="s">
        <v>13</v>
      </c>
      <c r="E17" s="147">
        <v>2</v>
      </c>
      <c r="F17" s="147" t="s">
        <v>13</v>
      </c>
      <c r="G17" s="147" t="s">
        <v>13</v>
      </c>
      <c r="H17" s="147" t="s">
        <v>13</v>
      </c>
      <c r="I17" s="147" t="s">
        <v>13</v>
      </c>
      <c r="J17" s="147" t="s">
        <v>13</v>
      </c>
      <c r="K17" s="147" t="s">
        <v>13</v>
      </c>
      <c r="L17" s="147">
        <v>301</v>
      </c>
      <c r="M17" s="147" t="s">
        <v>13</v>
      </c>
      <c r="N17" s="147" t="s">
        <v>13</v>
      </c>
      <c r="O17" s="147" t="s">
        <v>13</v>
      </c>
      <c r="P17" s="147" t="s">
        <v>13</v>
      </c>
      <c r="Q17" s="147">
        <v>1</v>
      </c>
      <c r="R17" s="147">
        <v>10</v>
      </c>
      <c r="S17" s="147" t="s">
        <v>13</v>
      </c>
      <c r="T17" s="147">
        <v>103</v>
      </c>
      <c r="U17" s="147" t="s">
        <v>13</v>
      </c>
      <c r="V17" s="147" t="s">
        <v>13</v>
      </c>
      <c r="W17" s="147" t="s">
        <v>13</v>
      </c>
      <c r="X17" s="147">
        <v>242</v>
      </c>
      <c r="Y17" s="147">
        <v>66</v>
      </c>
      <c r="Z17" s="147">
        <v>53</v>
      </c>
      <c r="AA17" s="147" t="s">
        <v>13</v>
      </c>
    </row>
    <row r="18" spans="1:27" ht="22.5" customHeight="1">
      <c r="A18" s="90"/>
      <c r="B18" s="262" t="s">
        <v>828</v>
      </c>
      <c r="C18" s="143">
        <f>SUM(D18:AA18)</f>
        <v>558</v>
      </c>
      <c r="D18" s="147" t="s">
        <v>13</v>
      </c>
      <c r="E18" s="147">
        <v>82</v>
      </c>
      <c r="F18" s="147" t="s">
        <v>13</v>
      </c>
      <c r="G18" s="147" t="s">
        <v>13</v>
      </c>
      <c r="H18" s="147" t="s">
        <v>13</v>
      </c>
      <c r="I18" s="147" t="s">
        <v>13</v>
      </c>
      <c r="J18" s="147" t="s">
        <v>13</v>
      </c>
      <c r="K18" s="147" t="s">
        <v>13</v>
      </c>
      <c r="L18" s="147">
        <v>226</v>
      </c>
      <c r="M18" s="147" t="s">
        <v>13</v>
      </c>
      <c r="N18" s="147" t="s">
        <v>13</v>
      </c>
      <c r="O18" s="147" t="s">
        <v>13</v>
      </c>
      <c r="P18" s="147" t="s">
        <v>13</v>
      </c>
      <c r="Q18" s="147">
        <v>5</v>
      </c>
      <c r="R18" s="147">
        <v>24</v>
      </c>
      <c r="S18" s="147" t="s">
        <v>13</v>
      </c>
      <c r="T18" s="147">
        <v>101</v>
      </c>
      <c r="U18" s="147" t="s">
        <v>13</v>
      </c>
      <c r="V18" s="147" t="s">
        <v>13</v>
      </c>
      <c r="W18" s="147" t="s">
        <v>13</v>
      </c>
      <c r="X18" s="147">
        <v>54</v>
      </c>
      <c r="Y18" s="147">
        <v>20</v>
      </c>
      <c r="Z18" s="147">
        <v>46</v>
      </c>
      <c r="AA18" s="147" t="s">
        <v>13</v>
      </c>
    </row>
    <row r="19" spans="1:27" ht="22.5" customHeight="1">
      <c r="A19" s="90"/>
      <c r="B19" s="262" t="s">
        <v>827</v>
      </c>
      <c r="C19" s="143">
        <f>SUM(D19:AA19)</f>
        <v>413</v>
      </c>
      <c r="D19" s="147" t="s">
        <v>13</v>
      </c>
      <c r="E19" s="147">
        <v>60</v>
      </c>
      <c r="F19" s="147">
        <v>1</v>
      </c>
      <c r="G19" s="147">
        <v>9</v>
      </c>
      <c r="H19" s="147" t="s">
        <v>13</v>
      </c>
      <c r="I19" s="147" t="s">
        <v>13</v>
      </c>
      <c r="J19" s="147" t="s">
        <v>13</v>
      </c>
      <c r="K19" s="147" t="s">
        <v>13</v>
      </c>
      <c r="L19" s="147">
        <v>198</v>
      </c>
      <c r="M19" s="147" t="s">
        <v>13</v>
      </c>
      <c r="N19" s="147" t="s">
        <v>13</v>
      </c>
      <c r="O19" s="147" t="s">
        <v>13</v>
      </c>
      <c r="P19" s="147" t="s">
        <v>13</v>
      </c>
      <c r="Q19" s="147">
        <v>38</v>
      </c>
      <c r="R19" s="147">
        <v>29</v>
      </c>
      <c r="S19" s="147" t="s">
        <v>13</v>
      </c>
      <c r="T19" s="147">
        <v>55</v>
      </c>
      <c r="U19" s="147" t="s">
        <v>13</v>
      </c>
      <c r="V19" s="147" t="s">
        <v>13</v>
      </c>
      <c r="W19" s="147" t="s">
        <v>13</v>
      </c>
      <c r="X19" s="147">
        <v>14</v>
      </c>
      <c r="Y19" s="147">
        <v>1</v>
      </c>
      <c r="Z19" s="147">
        <v>8</v>
      </c>
      <c r="AA19" s="147" t="s">
        <v>13</v>
      </c>
    </row>
    <row r="20" spans="1:27" ht="22.5" customHeight="1">
      <c r="A20" s="90"/>
      <c r="B20" s="116"/>
      <c r="C20" s="146"/>
      <c r="D20" s="73"/>
      <c r="E20" s="73"/>
      <c r="F20" s="73"/>
      <c r="G20" s="73"/>
      <c r="H20" s="73"/>
      <c r="I20" s="73"/>
      <c r="J20" s="73"/>
      <c r="K20" s="73"/>
      <c r="L20" s="73"/>
      <c r="M20" s="73"/>
      <c r="N20" s="73"/>
      <c r="O20" s="73"/>
      <c r="P20" s="73"/>
      <c r="Q20" s="73"/>
      <c r="R20" s="73"/>
      <c r="S20" s="73"/>
      <c r="T20" s="73"/>
      <c r="U20" s="73"/>
      <c r="V20" s="73"/>
      <c r="W20" s="73"/>
      <c r="X20" s="73"/>
      <c r="Y20" s="73"/>
      <c r="Z20" s="73"/>
      <c r="AA20" s="73"/>
    </row>
    <row r="21" spans="1:27" ht="22.5" customHeight="1">
      <c r="A21" s="90"/>
      <c r="B21" s="260" t="s">
        <v>826</v>
      </c>
      <c r="C21" s="143">
        <f>SUM(D21:AA21)</f>
        <v>225</v>
      </c>
      <c r="D21" s="147" t="s">
        <v>13</v>
      </c>
      <c r="E21" s="147">
        <v>62</v>
      </c>
      <c r="F21" s="147">
        <v>39</v>
      </c>
      <c r="G21" s="147">
        <v>9</v>
      </c>
      <c r="H21" s="147" t="s">
        <v>13</v>
      </c>
      <c r="I21" s="147">
        <v>1</v>
      </c>
      <c r="J21" s="147" t="s">
        <v>13</v>
      </c>
      <c r="K21" s="147" t="s">
        <v>13</v>
      </c>
      <c r="L21" s="147">
        <v>69</v>
      </c>
      <c r="M21" s="147" t="s">
        <v>13</v>
      </c>
      <c r="N21" s="147" t="s">
        <v>13</v>
      </c>
      <c r="O21" s="147" t="s">
        <v>13</v>
      </c>
      <c r="P21" s="147" t="s">
        <v>13</v>
      </c>
      <c r="Q21" s="147">
        <v>19</v>
      </c>
      <c r="R21" s="147">
        <v>11</v>
      </c>
      <c r="S21" s="147" t="s">
        <v>13</v>
      </c>
      <c r="T21" s="147">
        <v>3</v>
      </c>
      <c r="U21" s="147" t="s">
        <v>13</v>
      </c>
      <c r="V21" s="147" t="s">
        <v>13</v>
      </c>
      <c r="W21" s="147" t="s">
        <v>13</v>
      </c>
      <c r="X21" s="147">
        <v>1</v>
      </c>
      <c r="Y21" s="147" t="s">
        <v>13</v>
      </c>
      <c r="Z21" s="147">
        <v>11</v>
      </c>
      <c r="AA21" s="147" t="s">
        <v>13</v>
      </c>
    </row>
    <row r="22" spans="1:27" ht="22.5" customHeight="1">
      <c r="A22" s="90"/>
      <c r="B22" s="260" t="s">
        <v>829</v>
      </c>
      <c r="C22" s="143">
        <f>SUM(D22:AA22)</f>
        <v>97</v>
      </c>
      <c r="D22" s="147">
        <v>7</v>
      </c>
      <c r="E22" s="147">
        <v>30</v>
      </c>
      <c r="F22" s="147">
        <v>1</v>
      </c>
      <c r="G22" s="147">
        <v>1</v>
      </c>
      <c r="H22" s="147" t="s">
        <v>13</v>
      </c>
      <c r="I22" s="147">
        <v>2</v>
      </c>
      <c r="J22" s="147" t="s">
        <v>13</v>
      </c>
      <c r="K22" s="147" t="s">
        <v>13</v>
      </c>
      <c r="L22" s="147">
        <v>35</v>
      </c>
      <c r="M22" s="147" t="s">
        <v>13</v>
      </c>
      <c r="N22" s="147" t="s">
        <v>13</v>
      </c>
      <c r="O22" s="147" t="s">
        <v>13</v>
      </c>
      <c r="P22" s="147" t="s">
        <v>13</v>
      </c>
      <c r="Q22" s="147" t="s">
        <v>13</v>
      </c>
      <c r="R22" s="147">
        <v>14</v>
      </c>
      <c r="S22" s="147" t="s">
        <v>13</v>
      </c>
      <c r="T22" s="147">
        <v>1</v>
      </c>
      <c r="U22" s="147" t="s">
        <v>13</v>
      </c>
      <c r="V22" s="147" t="s">
        <v>13</v>
      </c>
      <c r="W22" s="147" t="s">
        <v>13</v>
      </c>
      <c r="X22" s="147">
        <v>1</v>
      </c>
      <c r="Y22" s="147" t="s">
        <v>13</v>
      </c>
      <c r="Z22" s="147">
        <v>5</v>
      </c>
      <c r="AA22" s="147" t="s">
        <v>13</v>
      </c>
    </row>
    <row r="23" spans="1:27" ht="22.5" customHeight="1">
      <c r="A23" s="90"/>
      <c r="B23" s="260" t="s">
        <v>830</v>
      </c>
      <c r="C23" s="143">
        <f>SUM(D23:AA23)</f>
        <v>10</v>
      </c>
      <c r="D23" s="147">
        <v>1</v>
      </c>
      <c r="E23" s="147">
        <v>2</v>
      </c>
      <c r="F23" s="147" t="s">
        <v>13</v>
      </c>
      <c r="G23" s="147" t="s">
        <v>13</v>
      </c>
      <c r="H23" s="147" t="s">
        <v>13</v>
      </c>
      <c r="I23" s="147" t="s">
        <v>13</v>
      </c>
      <c r="J23" s="147" t="s">
        <v>13</v>
      </c>
      <c r="K23" s="147" t="s">
        <v>13</v>
      </c>
      <c r="L23" s="147">
        <v>4</v>
      </c>
      <c r="M23" s="147" t="s">
        <v>13</v>
      </c>
      <c r="N23" s="147" t="s">
        <v>13</v>
      </c>
      <c r="O23" s="147" t="s">
        <v>13</v>
      </c>
      <c r="P23" s="147" t="s">
        <v>13</v>
      </c>
      <c r="Q23" s="147" t="s">
        <v>13</v>
      </c>
      <c r="R23" s="147">
        <v>2</v>
      </c>
      <c r="S23" s="147" t="s">
        <v>13</v>
      </c>
      <c r="T23" s="147" t="s">
        <v>13</v>
      </c>
      <c r="U23" s="147" t="s">
        <v>13</v>
      </c>
      <c r="V23" s="147" t="s">
        <v>13</v>
      </c>
      <c r="W23" s="147" t="s">
        <v>13</v>
      </c>
      <c r="X23" s="147" t="s">
        <v>13</v>
      </c>
      <c r="Y23" s="147" t="s">
        <v>13</v>
      </c>
      <c r="Z23" s="147">
        <v>1</v>
      </c>
      <c r="AA23" s="147" t="s">
        <v>13</v>
      </c>
    </row>
    <row r="24" spans="1:27" ht="22.5" customHeight="1">
      <c r="A24" s="90"/>
      <c r="B24" s="260" t="s">
        <v>831</v>
      </c>
      <c r="C24" s="143">
        <f>SUM(D24:AA24)</f>
        <v>15</v>
      </c>
      <c r="D24" s="147">
        <v>12</v>
      </c>
      <c r="E24" s="147">
        <v>1</v>
      </c>
      <c r="F24" s="147" t="s">
        <v>13</v>
      </c>
      <c r="G24" s="147" t="s">
        <v>13</v>
      </c>
      <c r="H24" s="147" t="s">
        <v>13</v>
      </c>
      <c r="I24" s="147">
        <v>1</v>
      </c>
      <c r="J24" s="147" t="s">
        <v>13</v>
      </c>
      <c r="K24" s="147" t="s">
        <v>13</v>
      </c>
      <c r="L24" s="147">
        <v>1</v>
      </c>
      <c r="M24" s="147" t="s">
        <v>13</v>
      </c>
      <c r="N24" s="147" t="s">
        <v>13</v>
      </c>
      <c r="O24" s="147" t="s">
        <v>13</v>
      </c>
      <c r="P24" s="147" t="s">
        <v>13</v>
      </c>
      <c r="Q24" s="147" t="s">
        <v>13</v>
      </c>
      <c r="R24" s="147" t="s">
        <v>13</v>
      </c>
      <c r="S24" s="147" t="s">
        <v>13</v>
      </c>
      <c r="T24" s="147" t="s">
        <v>13</v>
      </c>
      <c r="U24" s="147" t="s">
        <v>13</v>
      </c>
      <c r="V24" s="147" t="s">
        <v>13</v>
      </c>
      <c r="W24" s="147" t="s">
        <v>13</v>
      </c>
      <c r="X24" s="147" t="s">
        <v>13</v>
      </c>
      <c r="Y24" s="147" t="s">
        <v>13</v>
      </c>
      <c r="Z24" s="147" t="s">
        <v>13</v>
      </c>
      <c r="AA24" s="147" t="s">
        <v>13</v>
      </c>
    </row>
    <row r="25" spans="1:27" ht="22.5" customHeight="1">
      <c r="A25" s="90"/>
      <c r="B25" s="260" t="s">
        <v>832</v>
      </c>
      <c r="C25" s="143">
        <f>SUM(D25:AA25)</f>
        <v>7</v>
      </c>
      <c r="D25" s="147">
        <v>2</v>
      </c>
      <c r="E25" s="147" t="s">
        <v>13</v>
      </c>
      <c r="F25" s="147" t="s">
        <v>13</v>
      </c>
      <c r="G25" s="147" t="s">
        <v>13</v>
      </c>
      <c r="H25" s="147" t="s">
        <v>13</v>
      </c>
      <c r="I25" s="147">
        <v>5</v>
      </c>
      <c r="J25" s="147" t="s">
        <v>13</v>
      </c>
      <c r="K25" s="147" t="s">
        <v>13</v>
      </c>
      <c r="L25" s="147" t="s">
        <v>13</v>
      </c>
      <c r="M25" s="147" t="s">
        <v>13</v>
      </c>
      <c r="N25" s="147" t="s">
        <v>13</v>
      </c>
      <c r="O25" s="147" t="s">
        <v>13</v>
      </c>
      <c r="P25" s="147" t="s">
        <v>13</v>
      </c>
      <c r="Q25" s="147" t="s">
        <v>13</v>
      </c>
      <c r="R25" s="147" t="s">
        <v>13</v>
      </c>
      <c r="S25" s="147" t="s">
        <v>13</v>
      </c>
      <c r="T25" s="147" t="s">
        <v>13</v>
      </c>
      <c r="U25" s="147" t="s">
        <v>13</v>
      </c>
      <c r="V25" s="147" t="s">
        <v>13</v>
      </c>
      <c r="W25" s="147" t="s">
        <v>13</v>
      </c>
      <c r="X25" s="147" t="s">
        <v>13</v>
      </c>
      <c r="Y25" s="147" t="s">
        <v>13</v>
      </c>
      <c r="Z25" s="147" t="s">
        <v>13</v>
      </c>
      <c r="AA25" s="147" t="s">
        <v>13</v>
      </c>
    </row>
    <row r="26" spans="1:27" ht="22.5" customHeight="1">
      <c r="A26" s="90"/>
      <c r="B26" s="145"/>
      <c r="C26" s="146"/>
      <c r="D26" s="73"/>
      <c r="E26" s="73"/>
      <c r="F26" s="73"/>
      <c r="G26" s="73"/>
      <c r="H26" s="73"/>
      <c r="I26" s="73"/>
      <c r="J26" s="73"/>
      <c r="K26" s="73"/>
      <c r="L26" s="73"/>
      <c r="M26" s="73"/>
      <c r="N26" s="73"/>
      <c r="O26" s="73"/>
      <c r="P26" s="73"/>
      <c r="Q26" s="73"/>
      <c r="R26" s="73"/>
      <c r="S26" s="73"/>
      <c r="T26" s="73"/>
      <c r="U26" s="73"/>
      <c r="V26" s="73"/>
      <c r="W26" s="73"/>
      <c r="X26" s="73"/>
      <c r="Y26" s="73"/>
      <c r="Z26" s="73"/>
      <c r="AA26" s="73"/>
    </row>
    <row r="27" spans="1:27" ht="22.5" customHeight="1">
      <c r="A27" s="90"/>
      <c r="B27" s="260" t="s">
        <v>833</v>
      </c>
      <c r="C27" s="143">
        <f>SUM(D27:AA27)</f>
        <v>12</v>
      </c>
      <c r="D27" s="147">
        <v>1</v>
      </c>
      <c r="E27" s="147" t="s">
        <v>13</v>
      </c>
      <c r="F27" s="147" t="s">
        <v>13</v>
      </c>
      <c r="G27" s="147" t="s">
        <v>13</v>
      </c>
      <c r="H27" s="147" t="s">
        <v>13</v>
      </c>
      <c r="I27" s="147" t="s">
        <v>13</v>
      </c>
      <c r="J27" s="147" t="s">
        <v>13</v>
      </c>
      <c r="K27" s="147" t="s">
        <v>13</v>
      </c>
      <c r="L27" s="147">
        <v>1</v>
      </c>
      <c r="M27" s="147" t="s">
        <v>13</v>
      </c>
      <c r="N27" s="147" t="s">
        <v>13</v>
      </c>
      <c r="O27" s="147" t="s">
        <v>13</v>
      </c>
      <c r="P27" s="147" t="s">
        <v>13</v>
      </c>
      <c r="Q27" s="147" t="s">
        <v>13</v>
      </c>
      <c r="R27" s="147">
        <v>9</v>
      </c>
      <c r="S27" s="147" t="s">
        <v>13</v>
      </c>
      <c r="T27" s="147" t="s">
        <v>13</v>
      </c>
      <c r="U27" s="147" t="s">
        <v>13</v>
      </c>
      <c r="V27" s="147" t="s">
        <v>13</v>
      </c>
      <c r="W27" s="147" t="s">
        <v>13</v>
      </c>
      <c r="X27" s="147" t="s">
        <v>13</v>
      </c>
      <c r="Y27" s="147" t="s">
        <v>13</v>
      </c>
      <c r="Z27" s="147">
        <v>1</v>
      </c>
      <c r="AA27" s="147" t="s">
        <v>13</v>
      </c>
    </row>
    <row r="28" spans="1:27" ht="22.5" customHeight="1">
      <c r="A28" s="90"/>
      <c r="B28" s="260" t="s">
        <v>834</v>
      </c>
      <c r="C28" s="143">
        <f>SUM(D28:AA28)</f>
        <v>11</v>
      </c>
      <c r="D28" s="147" t="s">
        <v>13</v>
      </c>
      <c r="E28" s="147" t="s">
        <v>13</v>
      </c>
      <c r="F28" s="147" t="s">
        <v>13</v>
      </c>
      <c r="G28" s="147" t="s">
        <v>13</v>
      </c>
      <c r="H28" s="147" t="s">
        <v>13</v>
      </c>
      <c r="I28" s="147" t="s">
        <v>13</v>
      </c>
      <c r="J28" s="147" t="s">
        <v>13</v>
      </c>
      <c r="K28" s="147" t="s">
        <v>13</v>
      </c>
      <c r="L28" s="147" t="s">
        <v>13</v>
      </c>
      <c r="M28" s="147" t="s">
        <v>13</v>
      </c>
      <c r="N28" s="147" t="s">
        <v>13</v>
      </c>
      <c r="O28" s="147">
        <v>1</v>
      </c>
      <c r="P28" s="147" t="s">
        <v>13</v>
      </c>
      <c r="Q28" s="147" t="s">
        <v>13</v>
      </c>
      <c r="R28" s="147">
        <v>10</v>
      </c>
      <c r="S28" s="147" t="s">
        <v>13</v>
      </c>
      <c r="T28" s="147" t="s">
        <v>13</v>
      </c>
      <c r="U28" s="147" t="s">
        <v>13</v>
      </c>
      <c r="V28" s="147" t="s">
        <v>13</v>
      </c>
      <c r="W28" s="147" t="s">
        <v>13</v>
      </c>
      <c r="X28" s="147" t="s">
        <v>13</v>
      </c>
      <c r="Y28" s="147" t="s">
        <v>13</v>
      </c>
      <c r="Z28" s="147" t="s">
        <v>13</v>
      </c>
      <c r="AA28" s="147" t="s">
        <v>13</v>
      </c>
    </row>
    <row r="29" spans="1:27" ht="22.5" customHeight="1">
      <c r="A29" s="90"/>
      <c r="B29" s="260" t="s">
        <v>835</v>
      </c>
      <c r="C29" s="143">
        <f>SUM(D29:AA29)</f>
        <v>2</v>
      </c>
      <c r="D29" s="147" t="s">
        <v>13</v>
      </c>
      <c r="E29" s="147" t="s">
        <v>13</v>
      </c>
      <c r="F29" s="147" t="s">
        <v>13</v>
      </c>
      <c r="G29" s="147" t="s">
        <v>13</v>
      </c>
      <c r="H29" s="147" t="s">
        <v>13</v>
      </c>
      <c r="I29" s="147" t="s">
        <v>13</v>
      </c>
      <c r="J29" s="147" t="s">
        <v>13</v>
      </c>
      <c r="K29" s="147" t="s">
        <v>13</v>
      </c>
      <c r="L29" s="147" t="s">
        <v>13</v>
      </c>
      <c r="M29" s="147" t="s">
        <v>13</v>
      </c>
      <c r="N29" s="147" t="s">
        <v>13</v>
      </c>
      <c r="O29" s="147" t="s">
        <v>13</v>
      </c>
      <c r="P29" s="147" t="s">
        <v>13</v>
      </c>
      <c r="Q29" s="147" t="s">
        <v>13</v>
      </c>
      <c r="R29" s="147">
        <v>2</v>
      </c>
      <c r="S29" s="147" t="s">
        <v>13</v>
      </c>
      <c r="T29" s="147" t="s">
        <v>13</v>
      </c>
      <c r="U29" s="147" t="s">
        <v>13</v>
      </c>
      <c r="V29" s="147" t="s">
        <v>13</v>
      </c>
      <c r="W29" s="147" t="s">
        <v>13</v>
      </c>
      <c r="X29" s="147" t="s">
        <v>13</v>
      </c>
      <c r="Y29" s="147" t="s">
        <v>13</v>
      </c>
      <c r="Z29" s="147" t="s">
        <v>13</v>
      </c>
      <c r="AA29" s="147" t="s">
        <v>13</v>
      </c>
    </row>
    <row r="30" spans="1:27" ht="22.5" customHeight="1">
      <c r="A30" s="90"/>
      <c r="B30" s="92" t="s">
        <v>28</v>
      </c>
      <c r="C30" s="143">
        <f>SUM(D30:AA30)</f>
        <v>3</v>
      </c>
      <c r="D30" s="147" t="s">
        <v>13</v>
      </c>
      <c r="E30" s="147" t="s">
        <v>13</v>
      </c>
      <c r="F30" s="147" t="s">
        <v>13</v>
      </c>
      <c r="G30" s="147" t="s">
        <v>13</v>
      </c>
      <c r="H30" s="147">
        <v>2</v>
      </c>
      <c r="I30" s="147" t="s">
        <v>13</v>
      </c>
      <c r="J30" s="147" t="s">
        <v>13</v>
      </c>
      <c r="K30" s="147" t="s">
        <v>13</v>
      </c>
      <c r="L30" s="147" t="s">
        <v>13</v>
      </c>
      <c r="M30" s="147" t="s">
        <v>13</v>
      </c>
      <c r="N30" s="147" t="s">
        <v>13</v>
      </c>
      <c r="O30" s="147" t="s">
        <v>13</v>
      </c>
      <c r="P30" s="147" t="s">
        <v>13</v>
      </c>
      <c r="Q30" s="147" t="s">
        <v>13</v>
      </c>
      <c r="R30" s="147">
        <v>1</v>
      </c>
      <c r="S30" s="147" t="s">
        <v>13</v>
      </c>
      <c r="T30" s="147" t="s">
        <v>13</v>
      </c>
      <c r="U30" s="147" t="s">
        <v>13</v>
      </c>
      <c r="V30" s="147" t="s">
        <v>13</v>
      </c>
      <c r="W30" s="147" t="s">
        <v>13</v>
      </c>
      <c r="X30" s="147" t="s">
        <v>13</v>
      </c>
      <c r="Y30" s="147" t="s">
        <v>13</v>
      </c>
      <c r="Z30" s="147" t="s">
        <v>13</v>
      </c>
      <c r="AA30" s="147" t="s">
        <v>13</v>
      </c>
    </row>
    <row r="31" spans="1:27" ht="22.5" customHeight="1">
      <c r="A31" s="295" t="s">
        <v>17</v>
      </c>
      <c r="B31" s="329"/>
      <c r="C31" s="143">
        <f>SUM(D31:AA31)</f>
        <v>40</v>
      </c>
      <c r="D31" s="147" t="s">
        <v>13</v>
      </c>
      <c r="E31" s="147" t="s">
        <v>13</v>
      </c>
      <c r="F31" s="147" t="s">
        <v>13</v>
      </c>
      <c r="G31" s="147" t="s">
        <v>13</v>
      </c>
      <c r="H31" s="147" t="s">
        <v>13</v>
      </c>
      <c r="I31" s="147" t="s">
        <v>13</v>
      </c>
      <c r="J31" s="147" t="s">
        <v>13</v>
      </c>
      <c r="K31" s="147" t="s">
        <v>13</v>
      </c>
      <c r="L31" s="147" t="s">
        <v>13</v>
      </c>
      <c r="M31" s="147" t="s">
        <v>13</v>
      </c>
      <c r="N31" s="147" t="s">
        <v>13</v>
      </c>
      <c r="O31" s="147" t="s">
        <v>13</v>
      </c>
      <c r="P31" s="147" t="s">
        <v>13</v>
      </c>
      <c r="Q31" s="147" t="s">
        <v>13</v>
      </c>
      <c r="R31" s="147" t="s">
        <v>13</v>
      </c>
      <c r="S31" s="147" t="s">
        <v>13</v>
      </c>
      <c r="T31" s="147" t="s">
        <v>13</v>
      </c>
      <c r="U31" s="147" t="s">
        <v>13</v>
      </c>
      <c r="V31" s="147">
        <v>40</v>
      </c>
      <c r="W31" s="147" t="s">
        <v>13</v>
      </c>
      <c r="X31" s="147" t="s">
        <v>13</v>
      </c>
      <c r="Y31" s="147" t="s">
        <v>13</v>
      </c>
      <c r="Z31" s="147" t="s">
        <v>13</v>
      </c>
      <c r="AA31" s="147" t="s">
        <v>13</v>
      </c>
    </row>
    <row r="32" spans="1:27" ht="22.5" customHeight="1">
      <c r="A32" s="129"/>
      <c r="B32" s="145"/>
      <c r="C32" s="146"/>
      <c r="D32" s="73"/>
      <c r="E32" s="73"/>
      <c r="F32" s="73"/>
      <c r="G32" s="73"/>
      <c r="H32" s="73"/>
      <c r="I32" s="73"/>
      <c r="J32" s="73"/>
      <c r="K32" s="73"/>
      <c r="L32" s="73"/>
      <c r="M32" s="73"/>
      <c r="N32" s="73"/>
      <c r="O32" s="73"/>
      <c r="P32" s="73"/>
      <c r="Q32" s="73"/>
      <c r="R32" s="73"/>
      <c r="S32" s="73"/>
      <c r="T32" s="73"/>
      <c r="U32" s="73"/>
      <c r="V32" s="73"/>
      <c r="W32" s="73"/>
      <c r="X32" s="73"/>
      <c r="Y32" s="73"/>
      <c r="Z32" s="73"/>
      <c r="AA32" s="73"/>
    </row>
    <row r="33" spans="1:27" ht="22.5" customHeight="1">
      <c r="A33" s="295" t="s">
        <v>18</v>
      </c>
      <c r="B33" s="329"/>
      <c r="C33" s="143">
        <f>SUM(D33:AA33)</f>
        <v>151</v>
      </c>
      <c r="D33" s="147" t="s">
        <v>13</v>
      </c>
      <c r="E33" s="147" t="s">
        <v>13</v>
      </c>
      <c r="F33" s="147" t="s">
        <v>13</v>
      </c>
      <c r="G33" s="147" t="s">
        <v>13</v>
      </c>
      <c r="H33" s="147" t="s">
        <v>13</v>
      </c>
      <c r="I33" s="147" t="s">
        <v>13</v>
      </c>
      <c r="J33" s="147" t="s">
        <v>13</v>
      </c>
      <c r="K33" s="147" t="s">
        <v>13</v>
      </c>
      <c r="L33" s="147" t="s">
        <v>13</v>
      </c>
      <c r="M33" s="147" t="s">
        <v>13</v>
      </c>
      <c r="N33" s="147" t="s">
        <v>13</v>
      </c>
      <c r="O33" s="147" t="s">
        <v>13</v>
      </c>
      <c r="P33" s="147" t="s">
        <v>13</v>
      </c>
      <c r="Q33" s="147" t="s">
        <v>13</v>
      </c>
      <c r="R33" s="147" t="s">
        <v>13</v>
      </c>
      <c r="S33" s="147" t="s">
        <v>13</v>
      </c>
      <c r="T33" s="147" t="s">
        <v>13</v>
      </c>
      <c r="U33" s="147" t="s">
        <v>13</v>
      </c>
      <c r="V33" s="147" t="s">
        <v>13</v>
      </c>
      <c r="W33" s="147">
        <v>151</v>
      </c>
      <c r="X33" s="147" t="s">
        <v>13</v>
      </c>
      <c r="Y33" s="147" t="s">
        <v>13</v>
      </c>
      <c r="Z33" s="147" t="s">
        <v>13</v>
      </c>
      <c r="AA33" s="147" t="s">
        <v>13</v>
      </c>
    </row>
    <row r="34" spans="1:27" ht="22.5" customHeight="1">
      <c r="A34" s="295" t="s">
        <v>19</v>
      </c>
      <c r="B34" s="329"/>
      <c r="C34" s="143">
        <f>SUM(D34:AA34)</f>
        <v>4</v>
      </c>
      <c r="D34" s="147" t="s">
        <v>13</v>
      </c>
      <c r="E34" s="147" t="s">
        <v>13</v>
      </c>
      <c r="F34" s="147" t="s">
        <v>13</v>
      </c>
      <c r="G34" s="147" t="s">
        <v>13</v>
      </c>
      <c r="H34" s="147" t="s">
        <v>13</v>
      </c>
      <c r="I34" s="147" t="s">
        <v>13</v>
      </c>
      <c r="J34" s="147" t="s">
        <v>13</v>
      </c>
      <c r="K34" s="147" t="s">
        <v>13</v>
      </c>
      <c r="L34" s="147" t="s">
        <v>13</v>
      </c>
      <c r="M34" s="147" t="s">
        <v>13</v>
      </c>
      <c r="N34" s="147" t="s">
        <v>13</v>
      </c>
      <c r="O34" s="147" t="s">
        <v>13</v>
      </c>
      <c r="P34" s="147" t="s">
        <v>13</v>
      </c>
      <c r="Q34" s="147" t="s">
        <v>13</v>
      </c>
      <c r="R34" s="147" t="s">
        <v>13</v>
      </c>
      <c r="S34" s="147" t="s">
        <v>13</v>
      </c>
      <c r="T34" s="147" t="s">
        <v>13</v>
      </c>
      <c r="U34" s="147">
        <v>4</v>
      </c>
      <c r="V34" s="147" t="s">
        <v>13</v>
      </c>
      <c r="W34" s="147" t="s">
        <v>13</v>
      </c>
      <c r="X34" s="147" t="s">
        <v>13</v>
      </c>
      <c r="Y34" s="147" t="s">
        <v>13</v>
      </c>
      <c r="Z34" s="147" t="s">
        <v>13</v>
      </c>
      <c r="AA34" s="147" t="s">
        <v>13</v>
      </c>
    </row>
    <row r="35" spans="1:27" ht="22.5" customHeight="1">
      <c r="A35" s="295" t="s">
        <v>20</v>
      </c>
      <c r="B35" s="329"/>
      <c r="C35" s="143">
        <f>SUM(D35:AA35)</f>
        <v>106</v>
      </c>
      <c r="D35" s="147" t="s">
        <v>13</v>
      </c>
      <c r="E35" s="147" t="s">
        <v>13</v>
      </c>
      <c r="F35" s="147" t="s">
        <v>13</v>
      </c>
      <c r="G35" s="147" t="s">
        <v>13</v>
      </c>
      <c r="H35" s="147" t="s">
        <v>13</v>
      </c>
      <c r="I35" s="147" t="s">
        <v>13</v>
      </c>
      <c r="J35" s="147" t="s">
        <v>13</v>
      </c>
      <c r="K35" s="147" t="s">
        <v>13</v>
      </c>
      <c r="L35" s="147" t="s">
        <v>13</v>
      </c>
      <c r="M35" s="147" t="s">
        <v>13</v>
      </c>
      <c r="N35" s="147" t="s">
        <v>13</v>
      </c>
      <c r="O35" s="147" t="s">
        <v>13</v>
      </c>
      <c r="P35" s="147" t="s">
        <v>13</v>
      </c>
      <c r="Q35" s="147" t="s">
        <v>13</v>
      </c>
      <c r="R35" s="147" t="s">
        <v>13</v>
      </c>
      <c r="S35" s="147" t="s">
        <v>13</v>
      </c>
      <c r="T35" s="147" t="s">
        <v>13</v>
      </c>
      <c r="U35" s="147" t="s">
        <v>13</v>
      </c>
      <c r="V35" s="147" t="s">
        <v>13</v>
      </c>
      <c r="W35" s="147" t="s">
        <v>13</v>
      </c>
      <c r="X35" s="147" t="s">
        <v>13</v>
      </c>
      <c r="Y35" s="147" t="s">
        <v>13</v>
      </c>
      <c r="Z35" s="147" t="s">
        <v>13</v>
      </c>
      <c r="AA35" s="147">
        <v>106</v>
      </c>
    </row>
    <row r="36" spans="1:27" ht="22.5" customHeight="1">
      <c r="A36" s="330" t="s">
        <v>21</v>
      </c>
      <c r="B36" s="329"/>
      <c r="C36" s="146">
        <f>SUM(C15:C21,C31:C35)</f>
        <v>2282</v>
      </c>
      <c r="D36" s="147" t="s">
        <v>13</v>
      </c>
      <c r="E36" s="147">
        <f aca="true" t="shared" si="1" ref="E36:AA36">SUM(E15:E21,E31:E35)</f>
        <v>206</v>
      </c>
      <c r="F36" s="147">
        <f t="shared" si="1"/>
        <v>40</v>
      </c>
      <c r="G36" s="147">
        <f t="shared" si="1"/>
        <v>18</v>
      </c>
      <c r="H36" s="147" t="s">
        <v>13</v>
      </c>
      <c r="I36" s="147">
        <f t="shared" si="1"/>
        <v>1</v>
      </c>
      <c r="J36" s="147" t="s">
        <v>13</v>
      </c>
      <c r="K36" s="147" t="s">
        <v>13</v>
      </c>
      <c r="L36" s="147">
        <f t="shared" si="1"/>
        <v>794</v>
      </c>
      <c r="M36" s="147" t="s">
        <v>13</v>
      </c>
      <c r="N36" s="147" t="s">
        <v>13</v>
      </c>
      <c r="O36" s="147" t="s">
        <v>13</v>
      </c>
      <c r="P36" s="147" t="s">
        <v>13</v>
      </c>
      <c r="Q36" s="147">
        <f t="shared" si="1"/>
        <v>63</v>
      </c>
      <c r="R36" s="147">
        <f t="shared" si="1"/>
        <v>74</v>
      </c>
      <c r="S36" s="147" t="s">
        <v>13</v>
      </c>
      <c r="T36" s="147">
        <f t="shared" si="1"/>
        <v>262</v>
      </c>
      <c r="U36" s="147">
        <f t="shared" si="1"/>
        <v>4</v>
      </c>
      <c r="V36" s="147">
        <f t="shared" si="1"/>
        <v>40</v>
      </c>
      <c r="W36" s="147">
        <f t="shared" si="1"/>
        <v>151</v>
      </c>
      <c r="X36" s="147">
        <f t="shared" si="1"/>
        <v>311</v>
      </c>
      <c r="Y36" s="147">
        <f t="shared" si="1"/>
        <v>92</v>
      </c>
      <c r="Z36" s="147">
        <f t="shared" si="1"/>
        <v>120</v>
      </c>
      <c r="AA36" s="147">
        <f t="shared" si="1"/>
        <v>106</v>
      </c>
    </row>
    <row r="37" spans="1:27" ht="22.5" customHeight="1">
      <c r="A37" s="327" t="s">
        <v>22</v>
      </c>
      <c r="B37" s="328"/>
      <c r="C37" s="280">
        <f>SUM(C22:C29)</f>
        <v>154</v>
      </c>
      <c r="D37" s="161">
        <f>SUM(D22:D29)</f>
        <v>23</v>
      </c>
      <c r="E37" s="161">
        <f>SUM(E22:E29)</f>
        <v>33</v>
      </c>
      <c r="F37" s="161">
        <f>SUM(F22:F29)</f>
        <v>1</v>
      </c>
      <c r="G37" s="161">
        <f>SUM(G22:G29)</f>
        <v>1</v>
      </c>
      <c r="H37" s="161" t="s">
        <v>13</v>
      </c>
      <c r="I37" s="161">
        <f>SUM(I22:I29)</f>
        <v>8</v>
      </c>
      <c r="J37" s="161" t="s">
        <v>13</v>
      </c>
      <c r="K37" s="161" t="s">
        <v>13</v>
      </c>
      <c r="L37" s="161">
        <f>SUM(L22:L29)</f>
        <v>41</v>
      </c>
      <c r="M37" s="161" t="s">
        <v>13</v>
      </c>
      <c r="N37" s="161" t="s">
        <v>13</v>
      </c>
      <c r="O37" s="161">
        <f>SUM(O22:O29)</f>
        <v>1</v>
      </c>
      <c r="P37" s="161" t="s">
        <v>13</v>
      </c>
      <c r="Q37" s="161" t="s">
        <v>13</v>
      </c>
      <c r="R37" s="161">
        <f>SUM(R22:R29)</f>
        <v>37</v>
      </c>
      <c r="S37" s="161" t="s">
        <v>13</v>
      </c>
      <c r="T37" s="161" t="s">
        <v>13</v>
      </c>
      <c r="U37" s="161" t="s">
        <v>13</v>
      </c>
      <c r="V37" s="161" t="s">
        <v>13</v>
      </c>
      <c r="W37" s="161" t="s">
        <v>13</v>
      </c>
      <c r="X37" s="161">
        <f>SUM(X22:X29)</f>
        <v>1</v>
      </c>
      <c r="Y37" s="161" t="s">
        <v>13</v>
      </c>
      <c r="Z37" s="161">
        <f>SUM(Z22:Z29)</f>
        <v>7</v>
      </c>
      <c r="AA37" s="161" t="s">
        <v>13</v>
      </c>
    </row>
    <row r="38" spans="1:28" ht="15" customHeight="1">
      <c r="A38" s="159" t="s">
        <v>70</v>
      </c>
      <c r="B38" s="159"/>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row>
    <row r="39" ht="15" customHeight="1">
      <c r="A39" s="160" t="s">
        <v>596</v>
      </c>
    </row>
    <row r="40" spans="1:2" ht="14.25">
      <c r="A40" s="160"/>
      <c r="B40" s="160"/>
    </row>
    <row r="41" spans="1:2" ht="14.25">
      <c r="A41" s="160"/>
      <c r="B41" s="160"/>
    </row>
    <row r="42" spans="1:2" ht="14.25">
      <c r="A42" s="160"/>
      <c r="B42" s="160"/>
    </row>
    <row r="43" spans="1:2" ht="14.25">
      <c r="A43" s="160"/>
      <c r="B43" s="160"/>
    </row>
    <row r="44" spans="1:2" ht="14.25">
      <c r="A44" s="160"/>
      <c r="B44" s="160"/>
    </row>
    <row r="45" spans="1:2" ht="14.25">
      <c r="A45" s="160"/>
      <c r="B45" s="160"/>
    </row>
    <row r="46" spans="1:2" ht="14.25">
      <c r="A46" s="160"/>
      <c r="B46" s="160"/>
    </row>
    <row r="47" spans="1:2" ht="14.25">
      <c r="A47" s="160"/>
      <c r="B47" s="160"/>
    </row>
    <row r="48" spans="1:2" ht="14.25">
      <c r="A48" s="160"/>
      <c r="B48" s="160"/>
    </row>
    <row r="49" spans="1:2" ht="14.25">
      <c r="A49" s="160"/>
      <c r="B49" s="160"/>
    </row>
    <row r="50" spans="1:2" ht="14.25">
      <c r="A50" s="160"/>
      <c r="B50" s="160"/>
    </row>
    <row r="51" spans="1:2" ht="14.25">
      <c r="A51" s="160"/>
      <c r="B51" s="160"/>
    </row>
    <row r="52" spans="1:2" ht="14.25">
      <c r="A52" s="160"/>
      <c r="B52" s="160"/>
    </row>
    <row r="53" spans="1:2" ht="14.25">
      <c r="A53" s="160"/>
      <c r="B53" s="160"/>
    </row>
    <row r="54" spans="1:2" ht="14.25">
      <c r="A54" s="160"/>
      <c r="B54" s="160"/>
    </row>
    <row r="55" spans="1:2" ht="14.25">
      <c r="A55" s="160"/>
      <c r="B55" s="160"/>
    </row>
    <row r="56" spans="1:2" ht="14.25">
      <c r="A56" s="160"/>
      <c r="B56" s="160"/>
    </row>
    <row r="57" spans="1:2" ht="14.25">
      <c r="A57" s="160"/>
      <c r="B57" s="160"/>
    </row>
    <row r="58" spans="1:2" ht="14.25">
      <c r="A58" s="160"/>
      <c r="B58" s="160"/>
    </row>
    <row r="59" spans="1:2" ht="14.25">
      <c r="A59" s="160"/>
      <c r="B59" s="160"/>
    </row>
    <row r="60" spans="1:2" ht="14.25">
      <c r="A60" s="160"/>
      <c r="B60" s="160"/>
    </row>
    <row r="61" spans="1:2" ht="14.25">
      <c r="A61" s="160"/>
      <c r="B61" s="160"/>
    </row>
    <row r="62" spans="1:2" ht="14.25">
      <c r="A62" s="160"/>
      <c r="B62" s="160"/>
    </row>
    <row r="63" spans="1:2" ht="14.25">
      <c r="A63" s="160"/>
      <c r="B63" s="160"/>
    </row>
    <row r="64" spans="1:2" ht="14.25">
      <c r="A64" s="160"/>
      <c r="B64" s="160"/>
    </row>
    <row r="65" spans="1:2" ht="14.25">
      <c r="A65" s="160"/>
      <c r="B65" s="160"/>
    </row>
    <row r="66" spans="1:2" ht="14.25">
      <c r="A66" s="160"/>
      <c r="B66" s="160"/>
    </row>
    <row r="67" spans="1:2" ht="14.25">
      <c r="A67" s="160"/>
      <c r="B67" s="160"/>
    </row>
    <row r="68" spans="1:2" ht="14.25">
      <c r="A68" s="160"/>
      <c r="B68" s="160"/>
    </row>
    <row r="69" spans="1:2" ht="14.25">
      <c r="A69" s="160"/>
      <c r="B69" s="160"/>
    </row>
    <row r="70" spans="1:2" ht="14.25">
      <c r="A70" s="160"/>
      <c r="B70" s="160"/>
    </row>
    <row r="71" spans="1:2" ht="14.25">
      <c r="A71" s="160"/>
      <c r="B71" s="160"/>
    </row>
    <row r="72" spans="1:2" ht="14.25">
      <c r="A72" s="160"/>
      <c r="B72" s="160"/>
    </row>
    <row r="73" spans="1:2" ht="14.25">
      <c r="A73" s="160"/>
      <c r="B73" s="160"/>
    </row>
    <row r="74" spans="1:2" ht="14.25">
      <c r="A74" s="160"/>
      <c r="B74" s="160"/>
    </row>
    <row r="75" spans="1:2" ht="14.25">
      <c r="A75" s="160"/>
      <c r="B75" s="160"/>
    </row>
    <row r="76" spans="1:2" ht="14.25">
      <c r="A76" s="160"/>
      <c r="B76" s="160"/>
    </row>
    <row r="77" spans="1:2" ht="14.25">
      <c r="A77" s="160"/>
      <c r="B77" s="160"/>
    </row>
    <row r="78" spans="1:2" ht="14.25">
      <c r="A78" s="160"/>
      <c r="B78" s="160"/>
    </row>
    <row r="79" spans="1:2" ht="14.25">
      <c r="A79" s="160"/>
      <c r="B79" s="160"/>
    </row>
    <row r="80" spans="1:2" ht="14.25">
      <c r="A80" s="160"/>
      <c r="B80" s="160"/>
    </row>
    <row r="81" spans="1:2" ht="14.25">
      <c r="A81" s="160"/>
      <c r="B81" s="160"/>
    </row>
    <row r="82" spans="1:2" ht="14.25">
      <c r="A82" s="160"/>
      <c r="B82" s="160"/>
    </row>
    <row r="83" spans="1:2" ht="14.25">
      <c r="A83" s="160"/>
      <c r="B83" s="160"/>
    </row>
    <row r="84" spans="1:2" ht="14.25">
      <c r="A84" s="160"/>
      <c r="B84" s="160"/>
    </row>
    <row r="85" spans="1:2" ht="14.25">
      <c r="A85" s="160"/>
      <c r="B85" s="160"/>
    </row>
    <row r="86" spans="1:2" ht="14.25">
      <c r="A86" s="160"/>
      <c r="B86" s="160"/>
    </row>
    <row r="87" spans="1:2" ht="14.25">
      <c r="A87" s="160"/>
      <c r="B87" s="160"/>
    </row>
    <row r="88" spans="1:2" ht="14.25">
      <c r="A88" s="160"/>
      <c r="B88" s="160"/>
    </row>
    <row r="89" spans="1:2" ht="14.25">
      <c r="A89" s="160"/>
      <c r="B89" s="160"/>
    </row>
    <row r="90" spans="1:2" ht="14.25">
      <c r="A90" s="160"/>
      <c r="B90" s="160"/>
    </row>
    <row r="91" spans="1:2" ht="14.25">
      <c r="A91" s="160"/>
      <c r="B91" s="160"/>
    </row>
    <row r="92" spans="1:2" ht="14.25">
      <c r="A92" s="160"/>
      <c r="B92" s="160"/>
    </row>
    <row r="93" spans="1:2" ht="14.25">
      <c r="A93" s="160"/>
      <c r="B93" s="160"/>
    </row>
    <row r="94" spans="1:2" ht="14.25">
      <c r="A94" s="160"/>
      <c r="B94" s="160"/>
    </row>
    <row r="95" spans="1:2" ht="14.25">
      <c r="A95" s="160"/>
      <c r="B95" s="160"/>
    </row>
    <row r="96" spans="1:2" ht="14.25">
      <c r="A96" s="160"/>
      <c r="B96" s="160"/>
    </row>
    <row r="97" spans="1:2" ht="14.25">
      <c r="A97" s="160"/>
      <c r="B97" s="160"/>
    </row>
    <row r="98" spans="1:2" ht="14.25">
      <c r="A98" s="160"/>
      <c r="B98" s="160"/>
    </row>
    <row r="99" spans="1:2" ht="14.25">
      <c r="A99" s="160"/>
      <c r="B99" s="160"/>
    </row>
    <row r="100" spans="1:2" ht="14.25">
      <c r="A100" s="160"/>
      <c r="B100" s="160"/>
    </row>
    <row r="101" spans="1:2" ht="14.25">
      <c r="A101" s="160"/>
      <c r="B101" s="160"/>
    </row>
    <row r="102" spans="1:2" ht="14.25">
      <c r="A102" s="160"/>
      <c r="B102" s="160"/>
    </row>
    <row r="103" spans="1:2" ht="14.25">
      <c r="A103" s="160"/>
      <c r="B103" s="160"/>
    </row>
    <row r="104" spans="1:2" ht="14.25">
      <c r="A104" s="160"/>
      <c r="B104" s="160"/>
    </row>
    <row r="105" spans="1:2" ht="14.25">
      <c r="A105" s="160"/>
      <c r="B105" s="160"/>
    </row>
    <row r="106" spans="1:2" ht="14.25">
      <c r="A106" s="160"/>
      <c r="B106" s="160"/>
    </row>
    <row r="107" spans="1:2" ht="14.25">
      <c r="A107" s="160"/>
      <c r="B107" s="160"/>
    </row>
    <row r="108" spans="1:2" ht="14.25">
      <c r="A108" s="160"/>
      <c r="B108" s="160"/>
    </row>
    <row r="109" spans="1:2" ht="14.25">
      <c r="A109" s="160"/>
      <c r="B109" s="160"/>
    </row>
    <row r="110" spans="1:2" ht="14.25">
      <c r="A110" s="160"/>
      <c r="B110" s="160"/>
    </row>
    <row r="111" spans="1:2" ht="14.25">
      <c r="A111" s="160"/>
      <c r="B111" s="160"/>
    </row>
    <row r="112" spans="1:2" ht="14.25">
      <c r="A112" s="160"/>
      <c r="B112" s="160"/>
    </row>
    <row r="113" spans="1:2" ht="14.25">
      <c r="A113" s="160"/>
      <c r="B113" s="160"/>
    </row>
    <row r="114" spans="1:2" ht="14.25">
      <c r="A114" s="160"/>
      <c r="B114" s="160"/>
    </row>
    <row r="115" spans="1:2" ht="14.25">
      <c r="A115" s="160"/>
      <c r="B115" s="160"/>
    </row>
    <row r="116" spans="1:2" ht="14.25">
      <c r="A116" s="160"/>
      <c r="B116" s="160"/>
    </row>
    <row r="117" spans="1:2" ht="14.25">
      <c r="A117" s="160"/>
      <c r="B117" s="160"/>
    </row>
    <row r="118" spans="1:2" ht="14.25">
      <c r="A118" s="160"/>
      <c r="B118" s="160"/>
    </row>
    <row r="119" spans="1:2" ht="14.25">
      <c r="A119" s="160"/>
      <c r="B119" s="160"/>
    </row>
    <row r="120" spans="1:2" ht="14.25">
      <c r="A120" s="160"/>
      <c r="B120" s="160"/>
    </row>
    <row r="121" spans="1:2" ht="14.25">
      <c r="A121" s="160"/>
      <c r="B121" s="160"/>
    </row>
    <row r="122" spans="1:2" ht="14.25">
      <c r="A122" s="160"/>
      <c r="B122" s="160"/>
    </row>
    <row r="123" spans="1:2" ht="14.25">
      <c r="A123" s="160"/>
      <c r="B123" s="160"/>
    </row>
    <row r="124" spans="1:2" ht="14.25">
      <c r="A124" s="160"/>
      <c r="B124" s="160"/>
    </row>
    <row r="125" spans="1:2" ht="14.25">
      <c r="A125" s="160"/>
      <c r="B125" s="160"/>
    </row>
    <row r="126" spans="1:2" ht="14.25">
      <c r="A126" s="160"/>
      <c r="B126" s="160"/>
    </row>
    <row r="127" spans="1:2" ht="14.25">
      <c r="A127" s="160"/>
      <c r="B127" s="160"/>
    </row>
    <row r="128" spans="1:2" ht="14.25">
      <c r="A128" s="160"/>
      <c r="B128" s="160"/>
    </row>
    <row r="129" spans="1:2" ht="14.25">
      <c r="A129" s="160"/>
      <c r="B129" s="160"/>
    </row>
    <row r="130" spans="1:2" ht="14.25">
      <c r="A130" s="160"/>
      <c r="B130" s="160"/>
    </row>
    <row r="131" spans="1:2" ht="14.25">
      <c r="A131" s="160"/>
      <c r="B131" s="160"/>
    </row>
    <row r="132" spans="1:2" ht="14.25">
      <c r="A132" s="160"/>
      <c r="B132" s="160"/>
    </row>
    <row r="133" spans="1:2" ht="14.25">
      <c r="A133" s="160"/>
      <c r="B133" s="160"/>
    </row>
    <row r="134" spans="1:2" ht="14.25">
      <c r="A134" s="160"/>
      <c r="B134" s="160"/>
    </row>
    <row r="135" spans="1:2" ht="14.25">
      <c r="A135" s="160"/>
      <c r="B135" s="160"/>
    </row>
    <row r="136" spans="1:2" ht="14.25">
      <c r="A136" s="160"/>
      <c r="B136" s="160"/>
    </row>
    <row r="137" spans="1:2" ht="14.25">
      <c r="A137" s="160"/>
      <c r="B137" s="160"/>
    </row>
    <row r="138" spans="1:2" ht="14.25">
      <c r="A138" s="160"/>
      <c r="B138" s="160"/>
    </row>
    <row r="139" spans="1:2" ht="14.25">
      <c r="A139" s="160"/>
      <c r="B139" s="160"/>
    </row>
  </sheetData>
  <sheetProtection/>
  <mergeCells count="49">
    <mergeCell ref="A2:AA2"/>
    <mergeCell ref="A3:AA3"/>
    <mergeCell ref="A5:B8"/>
    <mergeCell ref="D5:E5"/>
    <mergeCell ref="F5:G5"/>
    <mergeCell ref="H5:I5"/>
    <mergeCell ref="J5:L5"/>
    <mergeCell ref="M5:N5"/>
    <mergeCell ref="O5:Q5"/>
    <mergeCell ref="R5:T5"/>
    <mergeCell ref="AA5:AA8"/>
    <mergeCell ref="C6:C7"/>
    <mergeCell ref="D6:D8"/>
    <mergeCell ref="E6:E8"/>
    <mergeCell ref="F6:F8"/>
    <mergeCell ref="G6:G8"/>
    <mergeCell ref="H6:H8"/>
    <mergeCell ref="I6:I8"/>
    <mergeCell ref="U5:U8"/>
    <mergeCell ref="V5:V8"/>
    <mergeCell ref="Y5:Y8"/>
    <mergeCell ref="Z5:Z8"/>
    <mergeCell ref="W5:W8"/>
    <mergeCell ref="X5:X8"/>
    <mergeCell ref="R6:R8"/>
    <mergeCell ref="S6:S8"/>
    <mergeCell ref="T6:T8"/>
    <mergeCell ref="Q6:Q8"/>
    <mergeCell ref="O6:O8"/>
    <mergeCell ref="P6:P8"/>
    <mergeCell ref="J6:J8"/>
    <mergeCell ref="K6:K8"/>
    <mergeCell ref="L6:L8"/>
    <mergeCell ref="M6:M8"/>
    <mergeCell ref="A15:B15"/>
    <mergeCell ref="A16:B16"/>
    <mergeCell ref="A9:B9"/>
    <mergeCell ref="N6:N8"/>
    <mergeCell ref="A10:B10"/>
    <mergeCell ref="A11:B11"/>
    <mergeCell ref="A12:B12"/>
    <mergeCell ref="A13:B13"/>
    <mergeCell ref="A17:B17"/>
    <mergeCell ref="A31:B31"/>
    <mergeCell ref="A37:B37"/>
    <mergeCell ref="A33:B33"/>
    <mergeCell ref="A34:B34"/>
    <mergeCell ref="A35:B35"/>
    <mergeCell ref="A36:B36"/>
  </mergeCells>
  <printOptions/>
  <pageMargins left="1.3779527559055118" right="0.1968503937007874" top="0.984251968503937" bottom="0.984251968503937" header="0.5118110236220472" footer="0.5118110236220472"/>
  <pageSetup fitToHeight="1" fitToWidth="1" horizontalDpi="600" verticalDpi="600" orientation="landscape" paperSize="8" scale="86" r:id="rId1"/>
</worksheet>
</file>

<file path=xl/worksheets/sheet3.xml><?xml version="1.0" encoding="utf-8"?>
<worksheet xmlns="http://schemas.openxmlformats.org/spreadsheetml/2006/main" xmlns:r="http://schemas.openxmlformats.org/officeDocument/2006/relationships">
  <sheetPr>
    <pageSetUpPr fitToPage="1"/>
  </sheetPr>
  <dimension ref="A1:AB61"/>
  <sheetViews>
    <sheetView zoomScale="60" zoomScaleNormal="60" zoomScalePageLayoutView="0" workbookViewId="0" topLeftCell="A1">
      <selection activeCell="V1" sqref="V1"/>
    </sheetView>
  </sheetViews>
  <sheetFormatPr defaultColWidth="10.59765625" defaultRowHeight="15"/>
  <cols>
    <col min="1" max="1" width="9.59765625" style="71" customWidth="1"/>
    <col min="2" max="2" width="1.59765625" style="71" customWidth="1"/>
    <col min="3" max="3" width="9.59765625" style="71" customWidth="1"/>
    <col min="4" max="16" width="9.8984375" style="71" customWidth="1"/>
    <col min="17" max="17" width="10.3984375" style="71" customWidth="1"/>
    <col min="18" max="18" width="10.8984375" style="71" customWidth="1"/>
    <col min="19" max="22" width="9.8984375" style="71" customWidth="1"/>
    <col min="23" max="16384" width="10.59765625" style="71" customWidth="1"/>
  </cols>
  <sheetData>
    <row r="1" spans="1:22" s="69" customFormat="1" ht="19.5" customHeight="1">
      <c r="A1" s="2" t="s">
        <v>71</v>
      </c>
      <c r="V1" s="3" t="s">
        <v>72</v>
      </c>
    </row>
    <row r="2" spans="1:27" ht="19.5" customHeight="1">
      <c r="A2" s="300" t="s">
        <v>73</v>
      </c>
      <c r="B2" s="300"/>
      <c r="C2" s="300"/>
      <c r="D2" s="300"/>
      <c r="E2" s="300"/>
      <c r="F2" s="300"/>
      <c r="G2" s="300"/>
      <c r="H2" s="300"/>
      <c r="I2" s="300"/>
      <c r="J2" s="300"/>
      <c r="K2" s="300"/>
      <c r="L2" s="300"/>
      <c r="M2" s="300"/>
      <c r="N2" s="300"/>
      <c r="O2" s="300"/>
      <c r="P2" s="300"/>
      <c r="Q2" s="300"/>
      <c r="R2" s="300"/>
      <c r="S2" s="300"/>
      <c r="T2" s="300"/>
      <c r="U2" s="300"/>
      <c r="V2" s="300"/>
      <c r="W2" s="18"/>
      <c r="X2" s="18"/>
      <c r="Y2" s="18"/>
      <c r="Z2" s="18"/>
      <c r="AA2" s="18"/>
    </row>
    <row r="3" spans="2:22" ht="19.5" customHeight="1">
      <c r="B3" s="129"/>
      <c r="C3" s="129"/>
      <c r="D3" s="129"/>
      <c r="E3" s="129"/>
      <c r="F3" s="129"/>
      <c r="G3" s="129"/>
      <c r="H3" s="129"/>
      <c r="I3" s="129"/>
      <c r="J3" s="242" t="s">
        <v>754</v>
      </c>
      <c r="K3" s="129"/>
      <c r="L3" s="129"/>
      <c r="M3" s="129"/>
      <c r="N3" s="129"/>
      <c r="O3" s="129"/>
      <c r="P3" s="129"/>
      <c r="Q3" s="129"/>
      <c r="R3" s="129"/>
      <c r="S3" s="129"/>
      <c r="T3" s="129"/>
      <c r="U3" s="129"/>
      <c r="V3" s="129"/>
    </row>
    <row r="4" spans="1:22" ht="19.5" customHeight="1">
      <c r="A4" s="349" t="s">
        <v>74</v>
      </c>
      <c r="B4" s="349"/>
      <c r="C4" s="349"/>
      <c r="D4" s="349"/>
      <c r="E4" s="349"/>
      <c r="F4" s="349"/>
      <c r="G4" s="349"/>
      <c r="H4" s="349"/>
      <c r="I4" s="349"/>
      <c r="J4" s="349"/>
      <c r="K4" s="349"/>
      <c r="L4" s="349"/>
      <c r="M4" s="349"/>
      <c r="N4" s="349"/>
      <c r="O4" s="349"/>
      <c r="P4" s="349"/>
      <c r="Q4" s="349"/>
      <c r="R4" s="349"/>
      <c r="S4" s="349"/>
      <c r="T4" s="349"/>
      <c r="U4" s="349"/>
      <c r="V4" s="349"/>
    </row>
    <row r="5" ht="18" customHeight="1" thickBot="1">
      <c r="V5" s="121" t="s">
        <v>2</v>
      </c>
    </row>
    <row r="6" spans="1:22" ht="15" customHeight="1">
      <c r="A6" s="317" t="s">
        <v>75</v>
      </c>
      <c r="B6" s="317"/>
      <c r="C6" s="322"/>
      <c r="D6" s="343" t="s">
        <v>8</v>
      </c>
      <c r="E6" s="314" t="s">
        <v>689</v>
      </c>
      <c r="F6" s="343" t="s">
        <v>76</v>
      </c>
      <c r="G6" s="301" t="s">
        <v>77</v>
      </c>
      <c r="H6" s="302"/>
      <c r="I6" s="302"/>
      <c r="J6" s="302"/>
      <c r="K6" s="302"/>
      <c r="L6" s="302"/>
      <c r="M6" s="302"/>
      <c r="N6" s="302"/>
      <c r="O6" s="302"/>
      <c r="P6" s="302"/>
      <c r="Q6" s="302"/>
      <c r="R6" s="358"/>
      <c r="S6" s="314" t="s">
        <v>690</v>
      </c>
      <c r="T6" s="314" t="s">
        <v>691</v>
      </c>
      <c r="U6" s="314" t="s">
        <v>78</v>
      </c>
      <c r="V6" s="344" t="s">
        <v>79</v>
      </c>
    </row>
    <row r="7" spans="1:22" ht="15" customHeight="1">
      <c r="A7" s="350"/>
      <c r="B7" s="350"/>
      <c r="C7" s="351"/>
      <c r="D7" s="311"/>
      <c r="E7" s="305"/>
      <c r="F7" s="311"/>
      <c r="G7" s="263" t="s">
        <v>80</v>
      </c>
      <c r="H7" s="264" t="s">
        <v>836</v>
      </c>
      <c r="I7" s="264" t="s">
        <v>837</v>
      </c>
      <c r="J7" s="264" t="s">
        <v>838</v>
      </c>
      <c r="K7" s="162" t="s">
        <v>692</v>
      </c>
      <c r="L7" s="162" t="s">
        <v>693</v>
      </c>
      <c r="M7" s="265" t="s">
        <v>694</v>
      </c>
      <c r="N7" s="265" t="s">
        <v>695</v>
      </c>
      <c r="O7" s="265" t="s">
        <v>696</v>
      </c>
      <c r="P7" s="265" t="s">
        <v>697</v>
      </c>
      <c r="Q7" s="265" t="s">
        <v>27</v>
      </c>
      <c r="R7" s="265" t="s">
        <v>28</v>
      </c>
      <c r="S7" s="305"/>
      <c r="T7" s="305"/>
      <c r="U7" s="305"/>
      <c r="V7" s="354"/>
    </row>
    <row r="8" spans="1:28" ht="15" customHeight="1">
      <c r="A8" s="355" t="s">
        <v>8</v>
      </c>
      <c r="B8" s="356"/>
      <c r="C8" s="357"/>
      <c r="D8" s="78">
        <f>SUM(D10:D59)</f>
        <v>2439</v>
      </c>
      <c r="E8" s="79">
        <f aca="true" t="shared" si="0" ref="E8:V8">SUM(E10:E59)</f>
        <v>5</v>
      </c>
      <c r="F8" s="79">
        <f t="shared" si="0"/>
        <v>2</v>
      </c>
      <c r="G8" s="79">
        <f t="shared" si="0"/>
        <v>778</v>
      </c>
      <c r="H8" s="79">
        <f t="shared" si="0"/>
        <v>558</v>
      </c>
      <c r="I8" s="79">
        <f t="shared" si="0"/>
        <v>413</v>
      </c>
      <c r="J8" s="79">
        <f t="shared" si="0"/>
        <v>225</v>
      </c>
      <c r="K8" s="79">
        <f t="shared" si="0"/>
        <v>97</v>
      </c>
      <c r="L8" s="79">
        <f t="shared" si="0"/>
        <v>10</v>
      </c>
      <c r="M8" s="79">
        <f t="shared" si="0"/>
        <v>15</v>
      </c>
      <c r="N8" s="79">
        <f t="shared" si="0"/>
        <v>7</v>
      </c>
      <c r="O8" s="79">
        <f t="shared" si="0"/>
        <v>12</v>
      </c>
      <c r="P8" s="79">
        <f t="shared" si="0"/>
        <v>11</v>
      </c>
      <c r="Q8" s="79">
        <f t="shared" si="0"/>
        <v>2</v>
      </c>
      <c r="R8" s="79">
        <f t="shared" si="0"/>
        <v>3</v>
      </c>
      <c r="S8" s="79">
        <f t="shared" si="0"/>
        <v>40</v>
      </c>
      <c r="T8" s="79">
        <f t="shared" si="0"/>
        <v>151</v>
      </c>
      <c r="U8" s="79">
        <f t="shared" si="0"/>
        <v>4</v>
      </c>
      <c r="V8" s="79">
        <f t="shared" si="0"/>
        <v>106</v>
      </c>
      <c r="W8" s="20"/>
      <c r="X8" s="20"/>
      <c r="Y8" s="20"/>
      <c r="Z8" s="20"/>
      <c r="AA8" s="163"/>
      <c r="AB8" s="163"/>
    </row>
    <row r="9" spans="1:22" ht="15" customHeight="1">
      <c r="A9" s="91"/>
      <c r="B9" s="91"/>
      <c r="C9" s="116"/>
      <c r="D9" s="115"/>
      <c r="E9" s="97"/>
      <c r="F9" s="97"/>
      <c r="G9" s="97"/>
      <c r="H9" s="97"/>
      <c r="I9" s="97"/>
      <c r="J9" s="97"/>
      <c r="K9" s="97"/>
      <c r="L9" s="97"/>
      <c r="M9" s="97"/>
      <c r="N9" s="97"/>
      <c r="O9" s="97"/>
      <c r="P9" s="97"/>
      <c r="Q9" s="97"/>
      <c r="R9" s="97"/>
      <c r="S9" s="97"/>
      <c r="T9" s="97"/>
      <c r="U9" s="97"/>
      <c r="V9" s="97"/>
    </row>
    <row r="10" spans="1:22" ht="15" customHeight="1">
      <c r="A10" s="83" t="s">
        <v>81</v>
      </c>
      <c r="B10" s="83"/>
      <c r="C10" s="92" t="s">
        <v>82</v>
      </c>
      <c r="D10" s="143">
        <f>SUM(E10:V10)</f>
        <v>69</v>
      </c>
      <c r="E10" s="73" t="s">
        <v>13</v>
      </c>
      <c r="F10" s="73" t="s">
        <v>13</v>
      </c>
      <c r="G10" s="73">
        <v>19</v>
      </c>
      <c r="H10" s="73">
        <v>17</v>
      </c>
      <c r="I10" s="73">
        <v>7</v>
      </c>
      <c r="J10" s="73" t="s">
        <v>13</v>
      </c>
      <c r="K10" s="73" t="s">
        <v>13</v>
      </c>
      <c r="L10" s="73" t="s">
        <v>13</v>
      </c>
      <c r="M10" s="73" t="s">
        <v>13</v>
      </c>
      <c r="N10" s="73" t="s">
        <v>13</v>
      </c>
      <c r="O10" s="73" t="s">
        <v>13</v>
      </c>
      <c r="P10" s="73" t="s">
        <v>13</v>
      </c>
      <c r="Q10" s="73" t="s">
        <v>13</v>
      </c>
      <c r="R10" s="73" t="s">
        <v>13</v>
      </c>
      <c r="S10" s="73">
        <v>4</v>
      </c>
      <c r="T10" s="73">
        <v>22</v>
      </c>
      <c r="U10" s="73" t="s">
        <v>13</v>
      </c>
      <c r="V10" s="73" t="s">
        <v>13</v>
      </c>
    </row>
    <row r="11" spans="1:22" ht="15" customHeight="1">
      <c r="A11" s="83"/>
      <c r="B11" s="83"/>
      <c r="C11" s="92" t="s">
        <v>83</v>
      </c>
      <c r="D11" s="143">
        <f>SUM(E11:V11)</f>
        <v>34</v>
      </c>
      <c r="E11" s="73" t="s">
        <v>13</v>
      </c>
      <c r="F11" s="73" t="s">
        <v>13</v>
      </c>
      <c r="G11" s="73">
        <v>6</v>
      </c>
      <c r="H11" s="73">
        <v>15</v>
      </c>
      <c r="I11" s="73">
        <v>2</v>
      </c>
      <c r="J11" s="73">
        <v>1</v>
      </c>
      <c r="K11" s="73" t="s">
        <v>13</v>
      </c>
      <c r="L11" s="73" t="s">
        <v>13</v>
      </c>
      <c r="M11" s="73" t="s">
        <v>13</v>
      </c>
      <c r="N11" s="73" t="s">
        <v>13</v>
      </c>
      <c r="O11" s="73" t="s">
        <v>13</v>
      </c>
      <c r="P11" s="73" t="s">
        <v>13</v>
      </c>
      <c r="Q11" s="73" t="s">
        <v>13</v>
      </c>
      <c r="R11" s="73" t="s">
        <v>13</v>
      </c>
      <c r="S11" s="73">
        <v>1</v>
      </c>
      <c r="T11" s="73">
        <v>9</v>
      </c>
      <c r="U11" s="73" t="s">
        <v>13</v>
      </c>
      <c r="V11" s="73" t="s">
        <v>13</v>
      </c>
    </row>
    <row r="12" spans="1:22" ht="15" customHeight="1">
      <c r="A12" s="83"/>
      <c r="B12" s="83"/>
      <c r="C12" s="92" t="s">
        <v>84</v>
      </c>
      <c r="D12" s="143">
        <f>SUM(E12:V12)</f>
        <v>86</v>
      </c>
      <c r="E12" s="73" t="s">
        <v>13</v>
      </c>
      <c r="F12" s="73" t="s">
        <v>13</v>
      </c>
      <c r="G12" s="73">
        <v>11</v>
      </c>
      <c r="H12" s="73">
        <v>17</v>
      </c>
      <c r="I12" s="73">
        <v>26</v>
      </c>
      <c r="J12" s="73">
        <v>19</v>
      </c>
      <c r="K12" s="73">
        <v>2</v>
      </c>
      <c r="L12" s="73" t="s">
        <v>13</v>
      </c>
      <c r="M12" s="73" t="s">
        <v>13</v>
      </c>
      <c r="N12" s="73" t="s">
        <v>13</v>
      </c>
      <c r="O12" s="73" t="s">
        <v>13</v>
      </c>
      <c r="P12" s="73" t="s">
        <v>13</v>
      </c>
      <c r="Q12" s="73" t="s">
        <v>13</v>
      </c>
      <c r="R12" s="73" t="s">
        <v>13</v>
      </c>
      <c r="S12" s="73" t="s">
        <v>13</v>
      </c>
      <c r="T12" s="73">
        <v>1</v>
      </c>
      <c r="U12" s="73" t="s">
        <v>13</v>
      </c>
      <c r="V12" s="73">
        <v>10</v>
      </c>
    </row>
    <row r="13" spans="1:22" ht="15" customHeight="1">
      <c r="A13" s="83" t="s">
        <v>85</v>
      </c>
      <c r="B13" s="83"/>
      <c r="C13" s="92" t="s">
        <v>86</v>
      </c>
      <c r="D13" s="143">
        <f>SUM(E13:V13)</f>
        <v>14</v>
      </c>
      <c r="E13" s="73" t="s">
        <v>13</v>
      </c>
      <c r="F13" s="73" t="s">
        <v>13</v>
      </c>
      <c r="G13" s="73">
        <v>7</v>
      </c>
      <c r="H13" s="73" t="s">
        <v>13</v>
      </c>
      <c r="I13" s="73" t="s">
        <v>13</v>
      </c>
      <c r="J13" s="73" t="s">
        <v>13</v>
      </c>
      <c r="K13" s="73" t="s">
        <v>13</v>
      </c>
      <c r="L13" s="73" t="s">
        <v>13</v>
      </c>
      <c r="M13" s="73" t="s">
        <v>13</v>
      </c>
      <c r="N13" s="73" t="s">
        <v>13</v>
      </c>
      <c r="O13" s="73" t="s">
        <v>13</v>
      </c>
      <c r="P13" s="73" t="s">
        <v>13</v>
      </c>
      <c r="Q13" s="73" t="s">
        <v>13</v>
      </c>
      <c r="R13" s="73" t="s">
        <v>13</v>
      </c>
      <c r="S13" s="73" t="s">
        <v>13</v>
      </c>
      <c r="T13" s="73" t="s">
        <v>13</v>
      </c>
      <c r="U13" s="73" t="s">
        <v>13</v>
      </c>
      <c r="V13" s="73">
        <v>7</v>
      </c>
    </row>
    <row r="14" spans="1:22" ht="15" customHeight="1">
      <c r="A14" s="83" t="s">
        <v>87</v>
      </c>
      <c r="B14" s="83"/>
      <c r="C14" s="92" t="s">
        <v>88</v>
      </c>
      <c r="D14" s="143">
        <f>SUM(E14:V14)</f>
        <v>26</v>
      </c>
      <c r="E14" s="73" t="s">
        <v>13</v>
      </c>
      <c r="F14" s="73" t="s">
        <v>13</v>
      </c>
      <c r="G14" s="73">
        <v>2</v>
      </c>
      <c r="H14" s="73" t="s">
        <v>13</v>
      </c>
      <c r="I14" s="73" t="s">
        <v>13</v>
      </c>
      <c r="J14" s="73" t="s">
        <v>13</v>
      </c>
      <c r="K14" s="73" t="s">
        <v>13</v>
      </c>
      <c r="L14" s="73" t="s">
        <v>13</v>
      </c>
      <c r="M14" s="73" t="s">
        <v>13</v>
      </c>
      <c r="N14" s="73" t="s">
        <v>13</v>
      </c>
      <c r="O14" s="73" t="s">
        <v>13</v>
      </c>
      <c r="P14" s="73" t="s">
        <v>13</v>
      </c>
      <c r="Q14" s="73" t="s">
        <v>13</v>
      </c>
      <c r="R14" s="73" t="s">
        <v>13</v>
      </c>
      <c r="S14" s="73" t="s">
        <v>13</v>
      </c>
      <c r="T14" s="73" t="s">
        <v>13</v>
      </c>
      <c r="U14" s="73" t="s">
        <v>13</v>
      </c>
      <c r="V14" s="73">
        <v>24</v>
      </c>
    </row>
    <row r="15" spans="1:22" ht="15" customHeight="1">
      <c r="A15" s="83"/>
      <c r="B15" s="83"/>
      <c r="C15" s="92"/>
      <c r="D15" s="143"/>
      <c r="E15" s="73"/>
      <c r="F15" s="73"/>
      <c r="G15" s="73"/>
      <c r="H15" s="73"/>
      <c r="I15" s="73"/>
      <c r="J15" s="73"/>
      <c r="K15" s="73"/>
      <c r="L15" s="73"/>
      <c r="M15" s="73"/>
      <c r="N15" s="73"/>
      <c r="O15" s="73"/>
      <c r="P15" s="73"/>
      <c r="Q15" s="73"/>
      <c r="R15" s="73"/>
      <c r="S15" s="73"/>
      <c r="T15" s="73"/>
      <c r="U15" s="73"/>
      <c r="V15" s="73"/>
    </row>
    <row r="16" spans="1:22" ht="15" customHeight="1">
      <c r="A16" s="83"/>
      <c r="B16" s="83"/>
      <c r="C16" s="92" t="s">
        <v>89</v>
      </c>
      <c r="D16" s="143">
        <f>SUM(E16:V16)</f>
        <v>45</v>
      </c>
      <c r="E16" s="73" t="s">
        <v>13</v>
      </c>
      <c r="F16" s="73" t="s">
        <v>13</v>
      </c>
      <c r="G16" s="73">
        <v>8</v>
      </c>
      <c r="H16" s="73">
        <v>13</v>
      </c>
      <c r="I16" s="73" t="s">
        <v>13</v>
      </c>
      <c r="J16" s="73" t="s">
        <v>13</v>
      </c>
      <c r="K16" s="73" t="s">
        <v>13</v>
      </c>
      <c r="L16" s="73" t="s">
        <v>13</v>
      </c>
      <c r="M16" s="73" t="s">
        <v>13</v>
      </c>
      <c r="N16" s="73" t="s">
        <v>13</v>
      </c>
      <c r="O16" s="73" t="s">
        <v>13</v>
      </c>
      <c r="P16" s="73" t="s">
        <v>13</v>
      </c>
      <c r="Q16" s="73" t="s">
        <v>13</v>
      </c>
      <c r="R16" s="73" t="s">
        <v>13</v>
      </c>
      <c r="S16" s="73" t="s">
        <v>13</v>
      </c>
      <c r="T16" s="73" t="s">
        <v>13</v>
      </c>
      <c r="U16" s="73" t="s">
        <v>13</v>
      </c>
      <c r="V16" s="73">
        <v>24</v>
      </c>
    </row>
    <row r="17" spans="1:22" ht="15" customHeight="1">
      <c r="A17" s="83" t="s">
        <v>90</v>
      </c>
      <c r="B17" s="83"/>
      <c r="C17" s="92" t="s">
        <v>91</v>
      </c>
      <c r="D17" s="143">
        <f>SUM(E17:V17)</f>
        <v>116</v>
      </c>
      <c r="E17" s="73" t="s">
        <v>13</v>
      </c>
      <c r="F17" s="73" t="s">
        <v>13</v>
      </c>
      <c r="G17" s="73">
        <v>29</v>
      </c>
      <c r="H17" s="73">
        <v>51</v>
      </c>
      <c r="I17" s="73">
        <v>23</v>
      </c>
      <c r="J17" s="73">
        <v>3</v>
      </c>
      <c r="K17" s="73" t="s">
        <v>13</v>
      </c>
      <c r="L17" s="73" t="s">
        <v>13</v>
      </c>
      <c r="M17" s="73" t="s">
        <v>13</v>
      </c>
      <c r="N17" s="73" t="s">
        <v>13</v>
      </c>
      <c r="O17" s="73" t="s">
        <v>13</v>
      </c>
      <c r="P17" s="73" t="s">
        <v>13</v>
      </c>
      <c r="Q17" s="73" t="s">
        <v>13</v>
      </c>
      <c r="R17" s="73" t="s">
        <v>13</v>
      </c>
      <c r="S17" s="73" t="s">
        <v>13</v>
      </c>
      <c r="T17" s="73">
        <v>4</v>
      </c>
      <c r="U17" s="73" t="s">
        <v>13</v>
      </c>
      <c r="V17" s="73">
        <v>6</v>
      </c>
    </row>
    <row r="18" spans="1:22" ht="15" customHeight="1">
      <c r="A18" s="83"/>
      <c r="B18" s="83"/>
      <c r="C18" s="92" t="s">
        <v>92</v>
      </c>
      <c r="D18" s="143">
        <f>SUM(E18:V18)</f>
        <v>91</v>
      </c>
      <c r="E18" s="73" t="s">
        <v>13</v>
      </c>
      <c r="F18" s="73" t="s">
        <v>13</v>
      </c>
      <c r="G18" s="73">
        <v>30</v>
      </c>
      <c r="H18" s="73">
        <v>30</v>
      </c>
      <c r="I18" s="73">
        <v>4</v>
      </c>
      <c r="J18" s="73" t="s">
        <v>13</v>
      </c>
      <c r="K18" s="73" t="s">
        <v>13</v>
      </c>
      <c r="L18" s="73" t="s">
        <v>13</v>
      </c>
      <c r="M18" s="73" t="s">
        <v>13</v>
      </c>
      <c r="N18" s="73" t="s">
        <v>13</v>
      </c>
      <c r="O18" s="73" t="s">
        <v>13</v>
      </c>
      <c r="P18" s="73" t="s">
        <v>13</v>
      </c>
      <c r="Q18" s="73" t="s">
        <v>13</v>
      </c>
      <c r="R18" s="73" t="s">
        <v>13</v>
      </c>
      <c r="S18" s="73">
        <v>2</v>
      </c>
      <c r="T18" s="73">
        <v>24</v>
      </c>
      <c r="U18" s="73" t="s">
        <v>13</v>
      </c>
      <c r="V18" s="73">
        <v>1</v>
      </c>
    </row>
    <row r="19" spans="1:22" ht="15" customHeight="1">
      <c r="A19" s="83" t="s">
        <v>93</v>
      </c>
      <c r="B19" s="83"/>
      <c r="C19" s="92" t="s">
        <v>94</v>
      </c>
      <c r="D19" s="143">
        <f>SUM(E19:V19)</f>
        <v>73</v>
      </c>
      <c r="E19" s="73" t="s">
        <v>13</v>
      </c>
      <c r="F19" s="73">
        <v>1</v>
      </c>
      <c r="G19" s="73">
        <v>19</v>
      </c>
      <c r="H19" s="73">
        <v>23</v>
      </c>
      <c r="I19" s="73" t="s">
        <v>13</v>
      </c>
      <c r="J19" s="73">
        <v>1</v>
      </c>
      <c r="K19" s="73" t="s">
        <v>13</v>
      </c>
      <c r="L19" s="73" t="s">
        <v>13</v>
      </c>
      <c r="M19" s="73" t="s">
        <v>13</v>
      </c>
      <c r="N19" s="73" t="s">
        <v>13</v>
      </c>
      <c r="O19" s="73" t="s">
        <v>13</v>
      </c>
      <c r="P19" s="73" t="s">
        <v>13</v>
      </c>
      <c r="Q19" s="73" t="s">
        <v>13</v>
      </c>
      <c r="R19" s="73" t="s">
        <v>13</v>
      </c>
      <c r="S19" s="73" t="s">
        <v>13</v>
      </c>
      <c r="T19" s="73">
        <v>2</v>
      </c>
      <c r="U19" s="73" t="s">
        <v>13</v>
      </c>
      <c r="V19" s="73">
        <v>27</v>
      </c>
    </row>
    <row r="20" spans="1:22" ht="15" customHeight="1">
      <c r="A20" s="83"/>
      <c r="B20" s="83"/>
      <c r="C20" s="136" t="s">
        <v>698</v>
      </c>
      <c r="D20" s="143">
        <f>SUM(E20:V20)</f>
        <v>38</v>
      </c>
      <c r="E20" s="73" t="s">
        <v>13</v>
      </c>
      <c r="F20" s="73" t="s">
        <v>13</v>
      </c>
      <c r="G20" s="73">
        <v>11</v>
      </c>
      <c r="H20" s="73">
        <v>16</v>
      </c>
      <c r="I20" s="73">
        <v>2</v>
      </c>
      <c r="J20" s="73">
        <v>1</v>
      </c>
      <c r="K20" s="73" t="s">
        <v>13</v>
      </c>
      <c r="L20" s="73" t="s">
        <v>13</v>
      </c>
      <c r="M20" s="73" t="s">
        <v>13</v>
      </c>
      <c r="N20" s="73" t="s">
        <v>13</v>
      </c>
      <c r="O20" s="73" t="s">
        <v>13</v>
      </c>
      <c r="P20" s="73" t="s">
        <v>13</v>
      </c>
      <c r="Q20" s="73" t="s">
        <v>13</v>
      </c>
      <c r="R20" s="73" t="s">
        <v>13</v>
      </c>
      <c r="S20" s="73">
        <v>5</v>
      </c>
      <c r="T20" s="73">
        <v>3</v>
      </c>
      <c r="U20" s="73" t="s">
        <v>13</v>
      </c>
      <c r="V20" s="73" t="s">
        <v>13</v>
      </c>
    </row>
    <row r="21" spans="1:22" ht="15" customHeight="1">
      <c r="A21" s="83"/>
      <c r="B21" s="83"/>
      <c r="C21" s="92"/>
      <c r="D21" s="143"/>
      <c r="E21" s="73"/>
      <c r="F21" s="73"/>
      <c r="G21" s="73"/>
      <c r="H21" s="73"/>
      <c r="I21" s="73"/>
      <c r="J21" s="73"/>
      <c r="K21" s="73"/>
      <c r="L21" s="73"/>
      <c r="M21" s="73"/>
      <c r="N21" s="73"/>
      <c r="O21" s="73"/>
      <c r="P21" s="73"/>
      <c r="Q21" s="73"/>
      <c r="R21" s="73"/>
      <c r="S21" s="73"/>
      <c r="T21" s="73"/>
      <c r="U21" s="73"/>
      <c r="V21" s="73"/>
    </row>
    <row r="22" spans="1:22" ht="15" customHeight="1">
      <c r="A22" s="83"/>
      <c r="B22" s="83"/>
      <c r="C22" s="92" t="s">
        <v>95</v>
      </c>
      <c r="D22" s="143">
        <f>SUM(E22:V22)</f>
        <v>44</v>
      </c>
      <c r="E22" s="73" t="s">
        <v>13</v>
      </c>
      <c r="F22" s="73" t="s">
        <v>13</v>
      </c>
      <c r="G22" s="73">
        <v>17</v>
      </c>
      <c r="H22" s="73">
        <v>12</v>
      </c>
      <c r="I22" s="73">
        <v>1</v>
      </c>
      <c r="J22" s="73" t="s">
        <v>13</v>
      </c>
      <c r="K22" s="73" t="s">
        <v>13</v>
      </c>
      <c r="L22" s="73" t="s">
        <v>13</v>
      </c>
      <c r="M22" s="73" t="s">
        <v>13</v>
      </c>
      <c r="N22" s="73" t="s">
        <v>13</v>
      </c>
      <c r="O22" s="73" t="s">
        <v>13</v>
      </c>
      <c r="P22" s="73" t="s">
        <v>13</v>
      </c>
      <c r="Q22" s="73" t="s">
        <v>13</v>
      </c>
      <c r="R22" s="73" t="s">
        <v>13</v>
      </c>
      <c r="S22" s="73">
        <v>2</v>
      </c>
      <c r="T22" s="73">
        <v>12</v>
      </c>
      <c r="U22" s="73" t="s">
        <v>13</v>
      </c>
      <c r="V22" s="73" t="s">
        <v>13</v>
      </c>
    </row>
    <row r="23" spans="1:22" ht="15" customHeight="1">
      <c r="A23" s="83" t="s">
        <v>96</v>
      </c>
      <c r="B23" s="83"/>
      <c r="C23" s="92" t="s">
        <v>97</v>
      </c>
      <c r="D23" s="143">
        <f>SUM(E23:V23)</f>
        <v>147</v>
      </c>
      <c r="E23" s="73" t="s">
        <v>13</v>
      </c>
      <c r="F23" s="73">
        <v>1</v>
      </c>
      <c r="G23" s="73">
        <v>32</v>
      </c>
      <c r="H23" s="73">
        <v>39</v>
      </c>
      <c r="I23" s="73">
        <v>22</v>
      </c>
      <c r="J23" s="73">
        <v>9</v>
      </c>
      <c r="K23" s="73">
        <v>4</v>
      </c>
      <c r="L23" s="73">
        <v>1</v>
      </c>
      <c r="M23" s="73" t="s">
        <v>13</v>
      </c>
      <c r="N23" s="73" t="s">
        <v>13</v>
      </c>
      <c r="O23" s="73">
        <v>1</v>
      </c>
      <c r="P23" s="73">
        <v>2</v>
      </c>
      <c r="Q23" s="73" t="s">
        <v>13</v>
      </c>
      <c r="R23" s="73" t="s">
        <v>13</v>
      </c>
      <c r="S23" s="73">
        <v>11</v>
      </c>
      <c r="T23" s="73">
        <v>25</v>
      </c>
      <c r="U23" s="73" t="s">
        <v>13</v>
      </c>
      <c r="V23" s="73" t="s">
        <v>13</v>
      </c>
    </row>
    <row r="24" spans="1:22" ht="15" customHeight="1">
      <c r="A24" s="83"/>
      <c r="B24" s="83"/>
      <c r="C24" s="136" t="s">
        <v>699</v>
      </c>
      <c r="D24" s="143">
        <f>SUM(E24:V24)</f>
        <v>32</v>
      </c>
      <c r="E24" s="73" t="s">
        <v>13</v>
      </c>
      <c r="F24" s="73" t="s">
        <v>13</v>
      </c>
      <c r="G24" s="73">
        <v>7</v>
      </c>
      <c r="H24" s="73">
        <v>5</v>
      </c>
      <c r="I24" s="73">
        <v>6</v>
      </c>
      <c r="J24" s="73">
        <v>3</v>
      </c>
      <c r="K24" s="73">
        <v>2</v>
      </c>
      <c r="L24" s="73" t="s">
        <v>13</v>
      </c>
      <c r="M24" s="73" t="s">
        <v>13</v>
      </c>
      <c r="N24" s="73" t="s">
        <v>13</v>
      </c>
      <c r="O24" s="73">
        <v>6</v>
      </c>
      <c r="P24" s="73">
        <v>3</v>
      </c>
      <c r="Q24" s="73" t="s">
        <v>13</v>
      </c>
      <c r="R24" s="73" t="s">
        <v>13</v>
      </c>
      <c r="S24" s="73" t="s">
        <v>13</v>
      </c>
      <c r="T24" s="73" t="s">
        <v>13</v>
      </c>
      <c r="U24" s="73" t="s">
        <v>13</v>
      </c>
      <c r="V24" s="73" t="s">
        <v>13</v>
      </c>
    </row>
    <row r="25" spans="1:22" ht="15" customHeight="1">
      <c r="A25" s="83" t="s">
        <v>98</v>
      </c>
      <c r="B25" s="83"/>
      <c r="C25" s="92" t="s">
        <v>99</v>
      </c>
      <c r="D25" s="143">
        <f>SUM(E25:V25)</f>
        <v>69</v>
      </c>
      <c r="E25" s="73" t="s">
        <v>13</v>
      </c>
      <c r="F25" s="73" t="s">
        <v>13</v>
      </c>
      <c r="G25" s="73">
        <v>7</v>
      </c>
      <c r="H25" s="73">
        <v>18</v>
      </c>
      <c r="I25" s="73">
        <v>21</v>
      </c>
      <c r="J25" s="73">
        <v>7</v>
      </c>
      <c r="K25" s="73">
        <v>3</v>
      </c>
      <c r="L25" s="73" t="s">
        <v>13</v>
      </c>
      <c r="M25" s="73" t="s">
        <v>13</v>
      </c>
      <c r="N25" s="73" t="s">
        <v>13</v>
      </c>
      <c r="O25" s="73">
        <v>3</v>
      </c>
      <c r="P25" s="73">
        <v>6</v>
      </c>
      <c r="Q25" s="73">
        <v>2</v>
      </c>
      <c r="R25" s="73">
        <v>1</v>
      </c>
      <c r="S25" s="73" t="s">
        <v>13</v>
      </c>
      <c r="T25" s="73">
        <v>1</v>
      </c>
      <c r="U25" s="73" t="s">
        <v>13</v>
      </c>
      <c r="V25" s="73" t="s">
        <v>13</v>
      </c>
    </row>
    <row r="26" spans="1:22" ht="15" customHeight="1">
      <c r="A26" s="83"/>
      <c r="B26" s="83"/>
      <c r="C26" s="92" t="s">
        <v>100</v>
      </c>
      <c r="D26" s="143">
        <f>SUM(E26:V26)</f>
        <v>107</v>
      </c>
      <c r="E26" s="73" t="s">
        <v>13</v>
      </c>
      <c r="F26" s="73" t="s">
        <v>13</v>
      </c>
      <c r="G26" s="73">
        <v>41</v>
      </c>
      <c r="H26" s="73">
        <v>24</v>
      </c>
      <c r="I26" s="73">
        <v>34</v>
      </c>
      <c r="J26" s="73">
        <v>5</v>
      </c>
      <c r="K26" s="73" t="s">
        <v>13</v>
      </c>
      <c r="L26" s="73" t="s">
        <v>13</v>
      </c>
      <c r="M26" s="73" t="s">
        <v>13</v>
      </c>
      <c r="N26" s="73" t="s">
        <v>13</v>
      </c>
      <c r="O26" s="73" t="s">
        <v>13</v>
      </c>
      <c r="P26" s="73" t="s">
        <v>13</v>
      </c>
      <c r="Q26" s="73" t="s">
        <v>13</v>
      </c>
      <c r="R26" s="73" t="s">
        <v>13</v>
      </c>
      <c r="S26" s="73" t="s">
        <v>13</v>
      </c>
      <c r="T26" s="73">
        <v>3</v>
      </c>
      <c r="U26" s="73" t="s">
        <v>13</v>
      </c>
      <c r="V26" s="73" t="s">
        <v>13</v>
      </c>
    </row>
    <row r="27" spans="1:22" ht="15" customHeight="1">
      <c r="A27" s="83"/>
      <c r="B27" s="83"/>
      <c r="C27" s="92"/>
      <c r="D27" s="143"/>
      <c r="E27" s="73"/>
      <c r="F27" s="73"/>
      <c r="G27" s="73"/>
      <c r="H27" s="73"/>
      <c r="I27" s="73"/>
      <c r="J27" s="73"/>
      <c r="K27" s="73"/>
      <c r="L27" s="73"/>
      <c r="M27" s="73"/>
      <c r="N27" s="73"/>
      <c r="O27" s="73"/>
      <c r="P27" s="73"/>
      <c r="Q27" s="73"/>
      <c r="R27" s="73"/>
      <c r="S27" s="73"/>
      <c r="T27" s="73"/>
      <c r="U27" s="73"/>
      <c r="V27" s="73"/>
    </row>
    <row r="28" spans="1:22" ht="15" customHeight="1">
      <c r="A28" s="83" t="s">
        <v>101</v>
      </c>
      <c r="B28" s="83"/>
      <c r="C28" s="92" t="s">
        <v>102</v>
      </c>
      <c r="D28" s="143">
        <f>SUM(E28:V28)</f>
        <v>39</v>
      </c>
      <c r="E28" s="73" t="s">
        <v>13</v>
      </c>
      <c r="F28" s="73" t="s">
        <v>13</v>
      </c>
      <c r="G28" s="73">
        <v>6</v>
      </c>
      <c r="H28" s="73">
        <v>16</v>
      </c>
      <c r="I28" s="73">
        <v>4</v>
      </c>
      <c r="J28" s="73">
        <v>4</v>
      </c>
      <c r="K28" s="73">
        <v>2</v>
      </c>
      <c r="L28" s="73" t="s">
        <v>13</v>
      </c>
      <c r="M28" s="73" t="s">
        <v>13</v>
      </c>
      <c r="N28" s="73" t="s">
        <v>13</v>
      </c>
      <c r="O28" s="73" t="s">
        <v>13</v>
      </c>
      <c r="P28" s="73" t="s">
        <v>13</v>
      </c>
      <c r="Q28" s="73" t="s">
        <v>13</v>
      </c>
      <c r="R28" s="73" t="s">
        <v>13</v>
      </c>
      <c r="S28" s="73">
        <v>2</v>
      </c>
      <c r="T28" s="73">
        <v>4</v>
      </c>
      <c r="U28" s="73">
        <v>1</v>
      </c>
      <c r="V28" s="73" t="s">
        <v>13</v>
      </c>
    </row>
    <row r="29" spans="1:22" ht="15" customHeight="1">
      <c r="A29" s="83"/>
      <c r="B29" s="83"/>
      <c r="C29" s="92" t="s">
        <v>103</v>
      </c>
      <c r="D29" s="143">
        <f>SUM(E29:V29)</f>
        <v>42</v>
      </c>
      <c r="E29" s="73" t="s">
        <v>13</v>
      </c>
      <c r="F29" s="73" t="s">
        <v>13</v>
      </c>
      <c r="G29" s="73">
        <v>7</v>
      </c>
      <c r="H29" s="73">
        <v>11</v>
      </c>
      <c r="I29" s="73">
        <v>14</v>
      </c>
      <c r="J29" s="73">
        <v>4</v>
      </c>
      <c r="K29" s="73">
        <v>3</v>
      </c>
      <c r="L29" s="73">
        <v>1</v>
      </c>
      <c r="M29" s="73" t="s">
        <v>13</v>
      </c>
      <c r="N29" s="73" t="s">
        <v>13</v>
      </c>
      <c r="O29" s="73" t="s">
        <v>13</v>
      </c>
      <c r="P29" s="73" t="s">
        <v>13</v>
      </c>
      <c r="Q29" s="73" t="s">
        <v>13</v>
      </c>
      <c r="R29" s="73" t="s">
        <v>13</v>
      </c>
      <c r="S29" s="73" t="s">
        <v>13</v>
      </c>
      <c r="T29" s="73">
        <v>2</v>
      </c>
      <c r="U29" s="73" t="s">
        <v>13</v>
      </c>
      <c r="V29" s="73" t="s">
        <v>13</v>
      </c>
    </row>
    <row r="30" spans="1:22" ht="15" customHeight="1">
      <c r="A30" s="83"/>
      <c r="B30" s="83"/>
      <c r="C30" s="92" t="s">
        <v>104</v>
      </c>
      <c r="D30" s="143">
        <f>SUM(E30:V30)</f>
        <v>79</v>
      </c>
      <c r="E30" s="73" t="s">
        <v>13</v>
      </c>
      <c r="F30" s="73" t="s">
        <v>13</v>
      </c>
      <c r="G30" s="73">
        <v>31</v>
      </c>
      <c r="H30" s="73">
        <v>9</v>
      </c>
      <c r="I30" s="73">
        <v>20</v>
      </c>
      <c r="J30" s="73">
        <v>9</v>
      </c>
      <c r="K30" s="73">
        <v>2</v>
      </c>
      <c r="L30" s="73" t="s">
        <v>13</v>
      </c>
      <c r="M30" s="73" t="s">
        <v>13</v>
      </c>
      <c r="N30" s="73" t="s">
        <v>13</v>
      </c>
      <c r="O30" s="73" t="s">
        <v>13</v>
      </c>
      <c r="P30" s="73" t="s">
        <v>13</v>
      </c>
      <c r="Q30" s="73" t="s">
        <v>13</v>
      </c>
      <c r="R30" s="73">
        <v>1</v>
      </c>
      <c r="S30" s="73">
        <v>3</v>
      </c>
      <c r="T30" s="73">
        <v>2</v>
      </c>
      <c r="U30" s="73" t="s">
        <v>13</v>
      </c>
      <c r="V30" s="73">
        <v>2</v>
      </c>
    </row>
    <row r="31" spans="1:22" ht="15" customHeight="1">
      <c r="A31" s="83"/>
      <c r="B31" s="83"/>
      <c r="C31" s="92" t="s">
        <v>105</v>
      </c>
      <c r="D31" s="143">
        <f>SUM(E31:V31)</f>
        <v>108</v>
      </c>
      <c r="E31" s="73">
        <v>3</v>
      </c>
      <c r="F31" s="73" t="s">
        <v>13</v>
      </c>
      <c r="G31" s="73">
        <v>61</v>
      </c>
      <c r="H31" s="73">
        <v>20</v>
      </c>
      <c r="I31" s="73">
        <v>12</v>
      </c>
      <c r="J31" s="73">
        <v>2</v>
      </c>
      <c r="K31" s="73" t="s">
        <v>13</v>
      </c>
      <c r="L31" s="73" t="s">
        <v>13</v>
      </c>
      <c r="M31" s="73" t="s">
        <v>13</v>
      </c>
      <c r="N31" s="73" t="s">
        <v>13</v>
      </c>
      <c r="O31" s="73" t="s">
        <v>13</v>
      </c>
      <c r="P31" s="73" t="s">
        <v>13</v>
      </c>
      <c r="Q31" s="73" t="s">
        <v>13</v>
      </c>
      <c r="R31" s="73" t="s">
        <v>13</v>
      </c>
      <c r="S31" s="73">
        <v>1</v>
      </c>
      <c r="T31" s="73">
        <v>6</v>
      </c>
      <c r="U31" s="73" t="s">
        <v>13</v>
      </c>
      <c r="V31" s="73">
        <v>3</v>
      </c>
    </row>
    <row r="32" spans="1:22" ht="15" customHeight="1">
      <c r="A32" s="83"/>
      <c r="B32" s="83"/>
      <c r="C32" s="92" t="s">
        <v>106</v>
      </c>
      <c r="D32" s="143">
        <f>SUM(E32:V32)</f>
        <v>84</v>
      </c>
      <c r="E32" s="73" t="s">
        <v>13</v>
      </c>
      <c r="F32" s="73" t="s">
        <v>13</v>
      </c>
      <c r="G32" s="73">
        <v>58</v>
      </c>
      <c r="H32" s="73">
        <v>6</v>
      </c>
      <c r="I32" s="73">
        <v>14</v>
      </c>
      <c r="J32" s="73">
        <v>4</v>
      </c>
      <c r="K32" s="73" t="s">
        <v>13</v>
      </c>
      <c r="L32" s="73" t="s">
        <v>13</v>
      </c>
      <c r="M32" s="73" t="s">
        <v>13</v>
      </c>
      <c r="N32" s="73" t="s">
        <v>13</v>
      </c>
      <c r="O32" s="73" t="s">
        <v>13</v>
      </c>
      <c r="P32" s="73" t="s">
        <v>13</v>
      </c>
      <c r="Q32" s="73" t="s">
        <v>13</v>
      </c>
      <c r="R32" s="73" t="s">
        <v>13</v>
      </c>
      <c r="S32" s="73" t="s">
        <v>13</v>
      </c>
      <c r="T32" s="73">
        <v>2</v>
      </c>
      <c r="U32" s="73" t="s">
        <v>13</v>
      </c>
      <c r="V32" s="73" t="s">
        <v>13</v>
      </c>
    </row>
    <row r="33" spans="1:22" ht="15" customHeight="1">
      <c r="A33" s="83"/>
      <c r="B33" s="83"/>
      <c r="C33" s="92"/>
      <c r="D33" s="143"/>
      <c r="E33" s="73"/>
      <c r="F33" s="73"/>
      <c r="G33" s="73"/>
      <c r="H33" s="73"/>
      <c r="I33" s="73"/>
      <c r="J33" s="73"/>
      <c r="K33" s="73"/>
      <c r="L33" s="73"/>
      <c r="M33" s="73"/>
      <c r="N33" s="73"/>
      <c r="O33" s="73"/>
      <c r="P33" s="73"/>
      <c r="Q33" s="73"/>
      <c r="R33" s="73"/>
      <c r="S33" s="73"/>
      <c r="T33" s="73"/>
      <c r="U33" s="73"/>
      <c r="V33" s="73"/>
    </row>
    <row r="34" spans="1:22" ht="15" customHeight="1">
      <c r="A34" s="83" t="s">
        <v>107</v>
      </c>
      <c r="B34" s="83"/>
      <c r="C34" s="92" t="s">
        <v>108</v>
      </c>
      <c r="D34" s="143">
        <f>SUM(E34:V34)</f>
        <v>63</v>
      </c>
      <c r="E34" s="73" t="s">
        <v>13</v>
      </c>
      <c r="F34" s="73" t="s">
        <v>13</v>
      </c>
      <c r="G34" s="73">
        <v>47</v>
      </c>
      <c r="H34" s="73">
        <v>7</v>
      </c>
      <c r="I34" s="73">
        <v>5</v>
      </c>
      <c r="J34" s="73">
        <v>1</v>
      </c>
      <c r="K34" s="73" t="s">
        <v>13</v>
      </c>
      <c r="L34" s="73" t="s">
        <v>13</v>
      </c>
      <c r="M34" s="73" t="s">
        <v>13</v>
      </c>
      <c r="N34" s="73" t="s">
        <v>13</v>
      </c>
      <c r="O34" s="73" t="s">
        <v>13</v>
      </c>
      <c r="P34" s="73" t="s">
        <v>13</v>
      </c>
      <c r="Q34" s="73" t="s">
        <v>13</v>
      </c>
      <c r="R34" s="73" t="s">
        <v>13</v>
      </c>
      <c r="S34" s="73">
        <v>1</v>
      </c>
      <c r="T34" s="73">
        <v>2</v>
      </c>
      <c r="U34" s="73" t="s">
        <v>13</v>
      </c>
      <c r="V34" s="73" t="s">
        <v>13</v>
      </c>
    </row>
    <row r="35" spans="1:22" ht="15" customHeight="1">
      <c r="A35" s="83"/>
      <c r="B35" s="83"/>
      <c r="C35" s="92" t="s">
        <v>109</v>
      </c>
      <c r="D35" s="143">
        <f>SUM(E35:V35)</f>
        <v>323</v>
      </c>
      <c r="E35" s="73" t="s">
        <v>13</v>
      </c>
      <c r="F35" s="73" t="s">
        <v>13</v>
      </c>
      <c r="G35" s="73">
        <v>50</v>
      </c>
      <c r="H35" s="73">
        <v>51</v>
      </c>
      <c r="I35" s="73">
        <v>55</v>
      </c>
      <c r="J35" s="73">
        <v>95</v>
      </c>
      <c r="K35" s="73">
        <v>52</v>
      </c>
      <c r="L35" s="73">
        <v>7</v>
      </c>
      <c r="M35" s="73">
        <v>2</v>
      </c>
      <c r="N35" s="73">
        <v>3</v>
      </c>
      <c r="O35" s="73">
        <v>1</v>
      </c>
      <c r="P35" s="73" t="s">
        <v>13</v>
      </c>
      <c r="Q35" s="73" t="s">
        <v>13</v>
      </c>
      <c r="R35" s="73">
        <v>1</v>
      </c>
      <c r="S35" s="73">
        <v>3</v>
      </c>
      <c r="T35" s="73">
        <v>3</v>
      </c>
      <c r="U35" s="73" t="s">
        <v>13</v>
      </c>
      <c r="V35" s="73" t="s">
        <v>13</v>
      </c>
    </row>
    <row r="36" spans="1:22" ht="15" customHeight="1">
      <c r="A36" s="83" t="s">
        <v>110</v>
      </c>
      <c r="B36" s="83"/>
      <c r="C36" s="92" t="s">
        <v>111</v>
      </c>
      <c r="D36" s="143">
        <f>SUM(E36:V36)</f>
        <v>137</v>
      </c>
      <c r="E36" s="73">
        <v>2</v>
      </c>
      <c r="F36" s="73" t="s">
        <v>13</v>
      </c>
      <c r="G36" s="73">
        <v>100</v>
      </c>
      <c r="H36" s="73">
        <v>23</v>
      </c>
      <c r="I36" s="73">
        <v>4</v>
      </c>
      <c r="J36" s="73">
        <v>1</v>
      </c>
      <c r="K36" s="73">
        <v>1</v>
      </c>
      <c r="L36" s="73" t="s">
        <v>13</v>
      </c>
      <c r="M36" s="73" t="s">
        <v>13</v>
      </c>
      <c r="N36" s="73" t="s">
        <v>13</v>
      </c>
      <c r="O36" s="73" t="s">
        <v>13</v>
      </c>
      <c r="P36" s="73" t="s">
        <v>13</v>
      </c>
      <c r="Q36" s="73" t="s">
        <v>13</v>
      </c>
      <c r="R36" s="73" t="s">
        <v>13</v>
      </c>
      <c r="S36" s="73">
        <v>2</v>
      </c>
      <c r="T36" s="73">
        <v>4</v>
      </c>
      <c r="U36" s="73" t="s">
        <v>13</v>
      </c>
      <c r="V36" s="73" t="s">
        <v>13</v>
      </c>
    </row>
    <row r="37" spans="1:22" ht="15.75" customHeight="1">
      <c r="A37" s="83" t="s">
        <v>112</v>
      </c>
      <c r="B37" s="83"/>
      <c r="C37" s="272" t="s">
        <v>597</v>
      </c>
      <c r="D37" s="143">
        <f>SUM(E37:V37)</f>
        <v>220</v>
      </c>
      <c r="E37" s="73" t="s">
        <v>13</v>
      </c>
      <c r="F37" s="73" t="s">
        <v>13</v>
      </c>
      <c r="G37" s="73">
        <v>106</v>
      </c>
      <c r="H37" s="73">
        <v>50</v>
      </c>
      <c r="I37" s="73">
        <v>26</v>
      </c>
      <c r="J37" s="73">
        <v>21</v>
      </c>
      <c r="K37" s="73">
        <v>5</v>
      </c>
      <c r="L37" s="73" t="s">
        <v>13</v>
      </c>
      <c r="M37" s="73">
        <v>1</v>
      </c>
      <c r="N37" s="73">
        <v>2</v>
      </c>
      <c r="O37" s="73" t="s">
        <v>13</v>
      </c>
      <c r="P37" s="73" t="s">
        <v>13</v>
      </c>
      <c r="Q37" s="73" t="s">
        <v>13</v>
      </c>
      <c r="R37" s="73" t="s">
        <v>13</v>
      </c>
      <c r="S37" s="73">
        <v>2</v>
      </c>
      <c r="T37" s="73">
        <v>6</v>
      </c>
      <c r="U37" s="73" t="s">
        <v>13</v>
      </c>
      <c r="V37" s="73">
        <v>1</v>
      </c>
    </row>
    <row r="38" spans="1:22" ht="15" customHeight="1">
      <c r="A38" s="83"/>
      <c r="B38" s="83"/>
      <c r="C38" s="92" t="s">
        <v>113</v>
      </c>
      <c r="D38" s="143">
        <f>SUM(E38:V38)</f>
        <v>39</v>
      </c>
      <c r="E38" s="73" t="s">
        <v>13</v>
      </c>
      <c r="F38" s="73" t="s">
        <v>13</v>
      </c>
      <c r="G38" s="73">
        <v>27</v>
      </c>
      <c r="H38" s="73">
        <v>6</v>
      </c>
      <c r="I38" s="73">
        <v>2</v>
      </c>
      <c r="J38" s="73">
        <v>2</v>
      </c>
      <c r="K38" s="73" t="s">
        <v>13</v>
      </c>
      <c r="L38" s="73" t="s">
        <v>13</v>
      </c>
      <c r="M38" s="73" t="s">
        <v>13</v>
      </c>
      <c r="N38" s="73" t="s">
        <v>13</v>
      </c>
      <c r="O38" s="73">
        <v>1</v>
      </c>
      <c r="P38" s="73" t="s">
        <v>13</v>
      </c>
      <c r="Q38" s="73" t="s">
        <v>13</v>
      </c>
      <c r="R38" s="73" t="s">
        <v>13</v>
      </c>
      <c r="S38" s="73" t="s">
        <v>13</v>
      </c>
      <c r="T38" s="73">
        <v>1</v>
      </c>
      <c r="U38" s="73" t="s">
        <v>13</v>
      </c>
      <c r="V38" s="73" t="s">
        <v>13</v>
      </c>
    </row>
    <row r="39" spans="1:22" ht="15" customHeight="1">
      <c r="A39" s="83"/>
      <c r="B39" s="83"/>
      <c r="C39" s="92"/>
      <c r="D39" s="143"/>
      <c r="E39" s="73"/>
      <c r="F39" s="73"/>
      <c r="G39" s="73"/>
      <c r="H39" s="73"/>
      <c r="I39" s="73"/>
      <c r="J39" s="73"/>
      <c r="K39" s="73"/>
      <c r="L39" s="73"/>
      <c r="M39" s="73"/>
      <c r="N39" s="73"/>
      <c r="O39" s="73"/>
      <c r="P39" s="73"/>
      <c r="Q39" s="73"/>
      <c r="R39" s="73"/>
      <c r="S39" s="73"/>
      <c r="T39" s="73"/>
      <c r="U39" s="73"/>
      <c r="V39" s="73"/>
    </row>
    <row r="40" spans="1:22" ht="15" customHeight="1">
      <c r="A40" s="83" t="s">
        <v>114</v>
      </c>
      <c r="B40" s="83"/>
      <c r="C40" s="92" t="s">
        <v>115</v>
      </c>
      <c r="D40" s="143">
        <f>SUM(E40:V40)</f>
        <v>27</v>
      </c>
      <c r="E40" s="73" t="s">
        <v>13</v>
      </c>
      <c r="F40" s="73" t="s">
        <v>13</v>
      </c>
      <c r="G40" s="73">
        <v>7</v>
      </c>
      <c r="H40" s="73">
        <v>5</v>
      </c>
      <c r="I40" s="73">
        <v>9</v>
      </c>
      <c r="J40" s="73">
        <v>3</v>
      </c>
      <c r="K40" s="73">
        <v>1</v>
      </c>
      <c r="L40" s="73" t="s">
        <v>13</v>
      </c>
      <c r="M40" s="73" t="s">
        <v>13</v>
      </c>
      <c r="N40" s="73" t="s">
        <v>13</v>
      </c>
      <c r="O40" s="73" t="s">
        <v>13</v>
      </c>
      <c r="P40" s="73" t="s">
        <v>13</v>
      </c>
      <c r="Q40" s="73" t="s">
        <v>13</v>
      </c>
      <c r="R40" s="73" t="s">
        <v>13</v>
      </c>
      <c r="S40" s="73" t="s">
        <v>13</v>
      </c>
      <c r="T40" s="73">
        <v>1</v>
      </c>
      <c r="U40" s="73" t="s">
        <v>13</v>
      </c>
      <c r="V40" s="73">
        <v>1</v>
      </c>
    </row>
    <row r="41" spans="1:22" ht="15" customHeight="1">
      <c r="A41" s="83"/>
      <c r="B41" s="83"/>
      <c r="C41" s="92" t="s">
        <v>116</v>
      </c>
      <c r="D41" s="143">
        <f>SUM(E41:V41)</f>
        <v>20</v>
      </c>
      <c r="E41" s="73" t="s">
        <v>13</v>
      </c>
      <c r="F41" s="73" t="s">
        <v>13</v>
      </c>
      <c r="G41" s="73">
        <v>7</v>
      </c>
      <c r="H41" s="73">
        <v>4</v>
      </c>
      <c r="I41" s="73">
        <v>4</v>
      </c>
      <c r="J41" s="73">
        <v>4</v>
      </c>
      <c r="K41" s="73">
        <v>1</v>
      </c>
      <c r="L41" s="73" t="s">
        <v>13</v>
      </c>
      <c r="M41" s="73" t="s">
        <v>13</v>
      </c>
      <c r="N41" s="73" t="s">
        <v>13</v>
      </c>
      <c r="O41" s="73" t="s">
        <v>13</v>
      </c>
      <c r="P41" s="73" t="s">
        <v>13</v>
      </c>
      <c r="Q41" s="73" t="s">
        <v>13</v>
      </c>
      <c r="R41" s="73" t="s">
        <v>13</v>
      </c>
      <c r="S41" s="73" t="s">
        <v>13</v>
      </c>
      <c r="T41" s="73" t="s">
        <v>13</v>
      </c>
      <c r="U41" s="73" t="s">
        <v>13</v>
      </c>
      <c r="V41" s="73" t="s">
        <v>13</v>
      </c>
    </row>
    <row r="42" spans="1:22" ht="15" customHeight="1">
      <c r="A42" s="83" t="s">
        <v>117</v>
      </c>
      <c r="B42" s="83"/>
      <c r="C42" s="92" t="s">
        <v>118</v>
      </c>
      <c r="D42" s="143">
        <f>SUM(E42:V42)</f>
        <v>18</v>
      </c>
      <c r="E42" s="73" t="s">
        <v>13</v>
      </c>
      <c r="F42" s="73" t="s">
        <v>13</v>
      </c>
      <c r="G42" s="73">
        <v>2</v>
      </c>
      <c r="H42" s="73">
        <v>2</v>
      </c>
      <c r="I42" s="73">
        <v>10</v>
      </c>
      <c r="J42" s="73">
        <v>4</v>
      </c>
      <c r="K42" s="73" t="s">
        <v>13</v>
      </c>
      <c r="L42" s="73" t="s">
        <v>13</v>
      </c>
      <c r="M42" s="73" t="s">
        <v>13</v>
      </c>
      <c r="N42" s="73" t="s">
        <v>13</v>
      </c>
      <c r="O42" s="73" t="s">
        <v>13</v>
      </c>
      <c r="P42" s="73" t="s">
        <v>13</v>
      </c>
      <c r="Q42" s="73" t="s">
        <v>13</v>
      </c>
      <c r="R42" s="73" t="s">
        <v>13</v>
      </c>
      <c r="S42" s="73" t="s">
        <v>13</v>
      </c>
      <c r="T42" s="73" t="s">
        <v>13</v>
      </c>
      <c r="U42" s="73" t="s">
        <v>13</v>
      </c>
      <c r="V42" s="73" t="s">
        <v>13</v>
      </c>
    </row>
    <row r="43" spans="2:22" ht="15" customHeight="1">
      <c r="B43" s="83"/>
      <c r="C43" s="92" t="s">
        <v>119</v>
      </c>
      <c r="D43" s="143">
        <f>SUM(E43:V43)</f>
        <v>37</v>
      </c>
      <c r="E43" s="73" t="s">
        <v>13</v>
      </c>
      <c r="F43" s="73" t="s">
        <v>13</v>
      </c>
      <c r="G43" s="73">
        <v>4</v>
      </c>
      <c r="H43" s="73">
        <v>16</v>
      </c>
      <c r="I43" s="73">
        <v>10</v>
      </c>
      <c r="J43" s="73">
        <v>4</v>
      </c>
      <c r="K43" s="73" t="s">
        <v>13</v>
      </c>
      <c r="L43" s="73" t="s">
        <v>13</v>
      </c>
      <c r="M43" s="73">
        <v>1</v>
      </c>
      <c r="N43" s="73" t="s">
        <v>13</v>
      </c>
      <c r="O43" s="73" t="s">
        <v>13</v>
      </c>
      <c r="P43" s="73" t="s">
        <v>13</v>
      </c>
      <c r="Q43" s="73" t="s">
        <v>13</v>
      </c>
      <c r="R43" s="73" t="s">
        <v>13</v>
      </c>
      <c r="S43" s="73" t="s">
        <v>13</v>
      </c>
      <c r="T43" s="73">
        <v>1</v>
      </c>
      <c r="U43" s="73">
        <v>1</v>
      </c>
      <c r="V43" s="73" t="s">
        <v>13</v>
      </c>
    </row>
    <row r="44" spans="1:22" ht="15" customHeight="1">
      <c r="A44" s="83" t="s">
        <v>120</v>
      </c>
      <c r="B44" s="83"/>
      <c r="C44" s="92" t="s">
        <v>121</v>
      </c>
      <c r="D44" s="164" t="s">
        <v>867</v>
      </c>
      <c r="E44" s="73" t="s">
        <v>13</v>
      </c>
      <c r="F44" s="73" t="s">
        <v>13</v>
      </c>
      <c r="G44" s="73" t="s">
        <v>13</v>
      </c>
      <c r="H44" s="73" t="s">
        <v>13</v>
      </c>
      <c r="I44" s="73" t="s">
        <v>13</v>
      </c>
      <c r="J44" s="73" t="s">
        <v>13</v>
      </c>
      <c r="K44" s="73" t="s">
        <v>13</v>
      </c>
      <c r="L44" s="73" t="s">
        <v>13</v>
      </c>
      <c r="M44" s="73" t="s">
        <v>13</v>
      </c>
      <c r="N44" s="73" t="s">
        <v>13</v>
      </c>
      <c r="O44" s="73" t="s">
        <v>13</v>
      </c>
      <c r="P44" s="73" t="s">
        <v>13</v>
      </c>
      <c r="Q44" s="73" t="s">
        <v>13</v>
      </c>
      <c r="R44" s="73" t="s">
        <v>13</v>
      </c>
      <c r="S44" s="73" t="s">
        <v>13</v>
      </c>
      <c r="T44" s="73" t="s">
        <v>13</v>
      </c>
      <c r="U44" s="73" t="s">
        <v>13</v>
      </c>
      <c r="V44" s="73" t="s">
        <v>13</v>
      </c>
    </row>
    <row r="45" spans="1:22" ht="15" customHeight="1">
      <c r="A45" s="83"/>
      <c r="B45" s="83"/>
      <c r="C45" s="92"/>
      <c r="D45" s="164"/>
      <c r="E45" s="73"/>
      <c r="F45" s="73"/>
      <c r="G45" s="73"/>
      <c r="H45" s="73"/>
      <c r="I45" s="73"/>
      <c r="J45" s="73"/>
      <c r="K45" s="73"/>
      <c r="L45" s="73"/>
      <c r="M45" s="73"/>
      <c r="N45" s="73"/>
      <c r="O45" s="73"/>
      <c r="P45" s="73"/>
      <c r="Q45" s="73"/>
      <c r="R45" s="73"/>
      <c r="S45" s="73"/>
      <c r="T45" s="73"/>
      <c r="U45" s="73"/>
      <c r="V45" s="73"/>
    </row>
    <row r="46" spans="1:22" ht="15" customHeight="1">
      <c r="A46" s="83" t="s">
        <v>123</v>
      </c>
      <c r="B46" s="83"/>
      <c r="C46" s="92" t="s">
        <v>124</v>
      </c>
      <c r="D46" s="143">
        <f>SUM(E46:V46)</f>
        <v>11</v>
      </c>
      <c r="E46" s="73" t="s">
        <v>13</v>
      </c>
      <c r="F46" s="73" t="s">
        <v>13</v>
      </c>
      <c r="G46" s="73">
        <v>1</v>
      </c>
      <c r="H46" s="73">
        <v>3</v>
      </c>
      <c r="I46" s="73">
        <v>2</v>
      </c>
      <c r="J46" s="73">
        <v>3</v>
      </c>
      <c r="K46" s="73">
        <v>1</v>
      </c>
      <c r="L46" s="73" t="s">
        <v>13</v>
      </c>
      <c r="M46" s="73" t="s">
        <v>13</v>
      </c>
      <c r="N46" s="73" t="s">
        <v>13</v>
      </c>
      <c r="O46" s="73" t="s">
        <v>13</v>
      </c>
      <c r="P46" s="73" t="s">
        <v>13</v>
      </c>
      <c r="Q46" s="73" t="s">
        <v>13</v>
      </c>
      <c r="R46" s="73" t="s">
        <v>13</v>
      </c>
      <c r="S46" s="73" t="s">
        <v>13</v>
      </c>
      <c r="T46" s="73" t="s">
        <v>13</v>
      </c>
      <c r="U46" s="73">
        <v>1</v>
      </c>
      <c r="V46" s="73" t="s">
        <v>13</v>
      </c>
    </row>
    <row r="47" spans="1:22" ht="15" customHeight="1">
      <c r="A47" s="83" t="s">
        <v>125</v>
      </c>
      <c r="B47" s="83"/>
      <c r="C47" s="92" t="s">
        <v>126</v>
      </c>
      <c r="D47" s="143">
        <f>SUM(E47:V47)</f>
        <v>7</v>
      </c>
      <c r="E47" s="73" t="s">
        <v>13</v>
      </c>
      <c r="F47" s="73" t="s">
        <v>13</v>
      </c>
      <c r="G47" s="73">
        <v>1</v>
      </c>
      <c r="H47" s="73">
        <v>3</v>
      </c>
      <c r="I47" s="73">
        <v>2</v>
      </c>
      <c r="J47" s="73" t="s">
        <v>13</v>
      </c>
      <c r="K47" s="73" t="s">
        <v>13</v>
      </c>
      <c r="L47" s="73" t="s">
        <v>13</v>
      </c>
      <c r="M47" s="73" t="s">
        <v>13</v>
      </c>
      <c r="N47" s="73" t="s">
        <v>13</v>
      </c>
      <c r="O47" s="73" t="s">
        <v>13</v>
      </c>
      <c r="P47" s="73" t="s">
        <v>13</v>
      </c>
      <c r="Q47" s="73" t="s">
        <v>13</v>
      </c>
      <c r="R47" s="73" t="s">
        <v>13</v>
      </c>
      <c r="S47" s="73" t="s">
        <v>13</v>
      </c>
      <c r="T47" s="73" t="s">
        <v>13</v>
      </c>
      <c r="U47" s="73">
        <v>1</v>
      </c>
      <c r="V47" s="73" t="s">
        <v>13</v>
      </c>
    </row>
    <row r="48" spans="1:22" ht="15" customHeight="1">
      <c r="A48" s="83" t="s">
        <v>127</v>
      </c>
      <c r="B48" s="83"/>
      <c r="C48" s="92" t="s">
        <v>128</v>
      </c>
      <c r="D48" s="143">
        <f>SUM(E48:V48)</f>
        <v>16</v>
      </c>
      <c r="E48" s="73" t="s">
        <v>13</v>
      </c>
      <c r="F48" s="73" t="s">
        <v>13</v>
      </c>
      <c r="G48" s="73" t="s">
        <v>13</v>
      </c>
      <c r="H48" s="73">
        <v>4</v>
      </c>
      <c r="I48" s="73">
        <v>4</v>
      </c>
      <c r="J48" s="73">
        <v>1</v>
      </c>
      <c r="K48" s="73" t="s">
        <v>13</v>
      </c>
      <c r="L48" s="73" t="s">
        <v>13</v>
      </c>
      <c r="M48" s="73">
        <v>4</v>
      </c>
      <c r="N48" s="73" t="s">
        <v>13</v>
      </c>
      <c r="O48" s="73" t="s">
        <v>13</v>
      </c>
      <c r="P48" s="73" t="s">
        <v>13</v>
      </c>
      <c r="Q48" s="73" t="s">
        <v>13</v>
      </c>
      <c r="R48" s="73" t="s">
        <v>13</v>
      </c>
      <c r="S48" s="73" t="s">
        <v>13</v>
      </c>
      <c r="T48" s="73">
        <v>3</v>
      </c>
      <c r="U48" s="73" t="s">
        <v>13</v>
      </c>
      <c r="V48" s="73" t="s">
        <v>13</v>
      </c>
    </row>
    <row r="49" spans="1:22" ht="15" customHeight="1">
      <c r="A49" s="83" t="s">
        <v>129</v>
      </c>
      <c r="B49" s="83"/>
      <c r="C49" s="92" t="s">
        <v>130</v>
      </c>
      <c r="D49" s="143">
        <f>SUM(E49:V49)</f>
        <v>1</v>
      </c>
      <c r="E49" s="73" t="s">
        <v>13</v>
      </c>
      <c r="F49" s="73" t="s">
        <v>13</v>
      </c>
      <c r="G49" s="73" t="s">
        <v>13</v>
      </c>
      <c r="H49" s="73" t="s">
        <v>13</v>
      </c>
      <c r="I49" s="73">
        <v>1</v>
      </c>
      <c r="J49" s="73" t="s">
        <v>13</v>
      </c>
      <c r="K49" s="73" t="s">
        <v>13</v>
      </c>
      <c r="L49" s="73" t="s">
        <v>13</v>
      </c>
      <c r="M49" s="73" t="s">
        <v>13</v>
      </c>
      <c r="N49" s="73" t="s">
        <v>13</v>
      </c>
      <c r="O49" s="73" t="s">
        <v>13</v>
      </c>
      <c r="P49" s="73" t="s">
        <v>13</v>
      </c>
      <c r="Q49" s="73" t="s">
        <v>13</v>
      </c>
      <c r="R49" s="73" t="s">
        <v>13</v>
      </c>
      <c r="S49" s="73" t="s">
        <v>13</v>
      </c>
      <c r="T49" s="73" t="s">
        <v>13</v>
      </c>
      <c r="U49" s="73" t="s">
        <v>13</v>
      </c>
      <c r="V49" s="73" t="s">
        <v>13</v>
      </c>
    </row>
    <row r="50" spans="1:22" ht="15" customHeight="1">
      <c r="A50" s="83" t="s">
        <v>131</v>
      </c>
      <c r="B50" s="83"/>
      <c r="C50" s="92" t="s">
        <v>132</v>
      </c>
      <c r="D50" s="143">
        <f>SUM(E50:V50)</f>
        <v>28</v>
      </c>
      <c r="E50" s="73" t="s">
        <v>13</v>
      </c>
      <c r="F50" s="73" t="s">
        <v>13</v>
      </c>
      <c r="G50" s="73">
        <v>2</v>
      </c>
      <c r="H50" s="73">
        <v>8</v>
      </c>
      <c r="I50" s="73">
        <v>13</v>
      </c>
      <c r="J50" s="73">
        <v>4</v>
      </c>
      <c r="K50" s="73">
        <v>1</v>
      </c>
      <c r="L50" s="73" t="s">
        <v>13</v>
      </c>
      <c r="M50" s="73" t="s">
        <v>13</v>
      </c>
      <c r="N50" s="73" t="s">
        <v>13</v>
      </c>
      <c r="O50" s="73" t="s">
        <v>13</v>
      </c>
      <c r="P50" s="73" t="s">
        <v>13</v>
      </c>
      <c r="Q50" s="73" t="s">
        <v>13</v>
      </c>
      <c r="R50" s="73" t="s">
        <v>13</v>
      </c>
      <c r="S50" s="73" t="s">
        <v>13</v>
      </c>
      <c r="T50" s="73" t="s">
        <v>13</v>
      </c>
      <c r="U50" s="73" t="s">
        <v>13</v>
      </c>
      <c r="V50" s="73" t="s">
        <v>13</v>
      </c>
    </row>
    <row r="51" spans="1:22" ht="15" customHeight="1">
      <c r="A51" s="83"/>
      <c r="B51" s="83"/>
      <c r="C51" s="92"/>
      <c r="D51" s="143"/>
      <c r="E51" s="73"/>
      <c r="F51" s="73"/>
      <c r="G51" s="73"/>
      <c r="H51" s="73"/>
      <c r="I51" s="73"/>
      <c r="J51" s="73"/>
      <c r="K51" s="73"/>
      <c r="L51" s="73"/>
      <c r="M51" s="73"/>
      <c r="N51" s="73"/>
      <c r="O51" s="73"/>
      <c r="P51" s="73"/>
      <c r="Q51" s="73"/>
      <c r="R51" s="73"/>
      <c r="S51" s="73"/>
      <c r="T51" s="73"/>
      <c r="U51" s="73"/>
      <c r="V51" s="73"/>
    </row>
    <row r="52" spans="1:22" ht="15" customHeight="1">
      <c r="A52" s="83" t="s">
        <v>133</v>
      </c>
      <c r="B52" s="83"/>
      <c r="C52" s="92" t="s">
        <v>134</v>
      </c>
      <c r="D52" s="143">
        <f>SUM(E52:V52)</f>
        <v>35</v>
      </c>
      <c r="E52" s="73" t="s">
        <v>13</v>
      </c>
      <c r="F52" s="73" t="s">
        <v>13</v>
      </c>
      <c r="G52" s="73">
        <v>1</v>
      </c>
      <c r="H52" s="73">
        <v>3</v>
      </c>
      <c r="I52" s="73">
        <v>9</v>
      </c>
      <c r="J52" s="73">
        <v>3</v>
      </c>
      <c r="K52" s="73">
        <v>12</v>
      </c>
      <c r="L52" s="73">
        <v>1</v>
      </c>
      <c r="M52" s="73">
        <v>5</v>
      </c>
      <c r="N52" s="73">
        <v>1</v>
      </c>
      <c r="O52" s="73" t="s">
        <v>13</v>
      </c>
      <c r="P52" s="73" t="s">
        <v>13</v>
      </c>
      <c r="Q52" s="73" t="s">
        <v>13</v>
      </c>
      <c r="R52" s="73" t="s">
        <v>13</v>
      </c>
      <c r="S52" s="73" t="s">
        <v>13</v>
      </c>
      <c r="T52" s="73" t="s">
        <v>13</v>
      </c>
      <c r="U52" s="73" t="s">
        <v>13</v>
      </c>
      <c r="V52" s="73" t="s">
        <v>13</v>
      </c>
    </row>
    <row r="53" spans="1:22" ht="15" customHeight="1">
      <c r="A53" s="83" t="s">
        <v>135</v>
      </c>
      <c r="B53" s="83"/>
      <c r="C53" s="92" t="s">
        <v>136</v>
      </c>
      <c r="D53" s="143">
        <f>SUM(E53:V53)</f>
        <v>14</v>
      </c>
      <c r="E53" s="73" t="s">
        <v>13</v>
      </c>
      <c r="F53" s="73" t="s">
        <v>13</v>
      </c>
      <c r="G53" s="73">
        <v>6</v>
      </c>
      <c r="H53" s="73">
        <v>3</v>
      </c>
      <c r="I53" s="73">
        <v>5</v>
      </c>
      <c r="J53" s="73" t="s">
        <v>13</v>
      </c>
      <c r="K53" s="73" t="s">
        <v>13</v>
      </c>
      <c r="L53" s="73" t="s">
        <v>13</v>
      </c>
      <c r="M53" s="73" t="s">
        <v>13</v>
      </c>
      <c r="N53" s="73" t="s">
        <v>13</v>
      </c>
      <c r="O53" s="73" t="s">
        <v>13</v>
      </c>
      <c r="P53" s="73" t="s">
        <v>13</v>
      </c>
      <c r="Q53" s="73" t="s">
        <v>13</v>
      </c>
      <c r="R53" s="73" t="s">
        <v>13</v>
      </c>
      <c r="S53" s="73" t="s">
        <v>13</v>
      </c>
      <c r="T53" s="73" t="s">
        <v>13</v>
      </c>
      <c r="U53" s="73" t="s">
        <v>13</v>
      </c>
      <c r="V53" s="73" t="s">
        <v>13</v>
      </c>
    </row>
    <row r="54" spans="1:22" ht="15" customHeight="1">
      <c r="A54" s="83" t="s">
        <v>137</v>
      </c>
      <c r="B54" s="83"/>
      <c r="C54" s="92" t="s">
        <v>138</v>
      </c>
      <c r="D54" s="143">
        <f>SUM(E54:V54)</f>
        <v>9</v>
      </c>
      <c r="E54" s="73" t="s">
        <v>13</v>
      </c>
      <c r="F54" s="73" t="s">
        <v>13</v>
      </c>
      <c r="G54" s="73" t="s">
        <v>13</v>
      </c>
      <c r="H54" s="73">
        <v>4</v>
      </c>
      <c r="I54" s="73">
        <v>4</v>
      </c>
      <c r="J54" s="73" t="s">
        <v>13</v>
      </c>
      <c r="K54" s="73" t="s">
        <v>13</v>
      </c>
      <c r="L54" s="73" t="s">
        <v>13</v>
      </c>
      <c r="M54" s="73" t="s">
        <v>13</v>
      </c>
      <c r="N54" s="73" t="s">
        <v>13</v>
      </c>
      <c r="O54" s="73" t="s">
        <v>13</v>
      </c>
      <c r="P54" s="73" t="s">
        <v>13</v>
      </c>
      <c r="Q54" s="73" t="s">
        <v>13</v>
      </c>
      <c r="R54" s="73" t="s">
        <v>13</v>
      </c>
      <c r="S54" s="73" t="s">
        <v>13</v>
      </c>
      <c r="T54" s="73">
        <v>1</v>
      </c>
      <c r="U54" s="73" t="s">
        <v>13</v>
      </c>
      <c r="V54" s="73" t="s">
        <v>13</v>
      </c>
    </row>
    <row r="55" spans="1:22" ht="15" customHeight="1">
      <c r="A55" s="83" t="s">
        <v>139</v>
      </c>
      <c r="B55" s="83"/>
      <c r="C55" s="92" t="s">
        <v>140</v>
      </c>
      <c r="D55" s="143">
        <f>SUM(E55:V55)</f>
        <v>4</v>
      </c>
      <c r="E55" s="73" t="s">
        <v>13</v>
      </c>
      <c r="F55" s="73" t="s">
        <v>13</v>
      </c>
      <c r="G55" s="73" t="s">
        <v>13</v>
      </c>
      <c r="H55" s="73">
        <v>2</v>
      </c>
      <c r="I55" s="73">
        <v>2</v>
      </c>
      <c r="J55" s="73" t="s">
        <v>13</v>
      </c>
      <c r="K55" s="73" t="s">
        <v>13</v>
      </c>
      <c r="L55" s="73" t="s">
        <v>13</v>
      </c>
      <c r="M55" s="73" t="s">
        <v>13</v>
      </c>
      <c r="N55" s="73" t="s">
        <v>13</v>
      </c>
      <c r="O55" s="73" t="s">
        <v>13</v>
      </c>
      <c r="P55" s="73" t="s">
        <v>13</v>
      </c>
      <c r="Q55" s="73" t="s">
        <v>13</v>
      </c>
      <c r="R55" s="73" t="s">
        <v>13</v>
      </c>
      <c r="S55" s="73" t="s">
        <v>13</v>
      </c>
      <c r="T55" s="73" t="s">
        <v>13</v>
      </c>
      <c r="U55" s="73" t="s">
        <v>13</v>
      </c>
      <c r="V55" s="73" t="s">
        <v>13</v>
      </c>
    </row>
    <row r="56" spans="1:22" ht="15" customHeight="1">
      <c r="A56" s="83" t="s">
        <v>141</v>
      </c>
      <c r="B56" s="83"/>
      <c r="C56" s="92" t="s">
        <v>142</v>
      </c>
      <c r="D56" s="143">
        <f>SUM(E56:V56)</f>
        <v>23</v>
      </c>
      <c r="E56" s="73" t="s">
        <v>13</v>
      </c>
      <c r="F56" s="73" t="s">
        <v>13</v>
      </c>
      <c r="G56" s="73">
        <v>1</v>
      </c>
      <c r="H56" s="73">
        <v>8</v>
      </c>
      <c r="I56" s="73">
        <v>13</v>
      </c>
      <c r="J56" s="73" t="s">
        <v>13</v>
      </c>
      <c r="K56" s="73" t="s">
        <v>13</v>
      </c>
      <c r="L56" s="73" t="s">
        <v>13</v>
      </c>
      <c r="M56" s="73" t="s">
        <v>13</v>
      </c>
      <c r="N56" s="73" t="s">
        <v>13</v>
      </c>
      <c r="O56" s="73" t="s">
        <v>13</v>
      </c>
      <c r="P56" s="73" t="s">
        <v>13</v>
      </c>
      <c r="Q56" s="73" t="s">
        <v>13</v>
      </c>
      <c r="R56" s="73" t="s">
        <v>13</v>
      </c>
      <c r="S56" s="73" t="s">
        <v>13</v>
      </c>
      <c r="T56" s="73">
        <v>1</v>
      </c>
      <c r="U56" s="73" t="s">
        <v>13</v>
      </c>
      <c r="V56" s="73" t="s">
        <v>13</v>
      </c>
    </row>
    <row r="57" spans="1:22" ht="15" customHeight="1">
      <c r="A57" s="83"/>
      <c r="B57" s="83"/>
      <c r="C57" s="92"/>
      <c r="D57" s="143"/>
      <c r="E57" s="73"/>
      <c r="F57" s="73"/>
      <c r="G57" s="73"/>
      <c r="H57" s="73"/>
      <c r="I57" s="73"/>
      <c r="J57" s="73"/>
      <c r="K57" s="73"/>
      <c r="L57" s="73"/>
      <c r="M57" s="73"/>
      <c r="N57" s="73"/>
      <c r="O57" s="73"/>
      <c r="P57" s="73"/>
      <c r="Q57" s="73"/>
      <c r="R57" s="73"/>
      <c r="S57" s="73"/>
      <c r="T57" s="73"/>
      <c r="U57" s="73"/>
      <c r="V57" s="73"/>
    </row>
    <row r="58" spans="1:22" ht="15" customHeight="1">
      <c r="A58" s="83" t="s">
        <v>143</v>
      </c>
      <c r="B58" s="83"/>
      <c r="C58" s="92" t="s">
        <v>144</v>
      </c>
      <c r="D58" s="143">
        <f>SUM(E58:V58)</f>
        <v>53</v>
      </c>
      <c r="E58" s="73" t="s">
        <v>13</v>
      </c>
      <c r="F58" s="73" t="s">
        <v>13</v>
      </c>
      <c r="G58" s="73">
        <v>6</v>
      </c>
      <c r="H58" s="73">
        <v>8</v>
      </c>
      <c r="I58" s="73">
        <v>19</v>
      </c>
      <c r="J58" s="73">
        <v>6</v>
      </c>
      <c r="K58" s="73">
        <v>5</v>
      </c>
      <c r="L58" s="73" t="s">
        <v>13</v>
      </c>
      <c r="M58" s="73">
        <v>2</v>
      </c>
      <c r="N58" s="73">
        <v>1</v>
      </c>
      <c r="O58" s="73" t="s">
        <v>13</v>
      </c>
      <c r="P58" s="73" t="s">
        <v>13</v>
      </c>
      <c r="Q58" s="73" t="s">
        <v>13</v>
      </c>
      <c r="R58" s="73" t="s">
        <v>13</v>
      </c>
      <c r="S58" s="73">
        <v>1</v>
      </c>
      <c r="T58" s="73">
        <v>5</v>
      </c>
      <c r="U58" s="73" t="s">
        <v>13</v>
      </c>
      <c r="V58" s="73" t="s">
        <v>13</v>
      </c>
    </row>
    <row r="59" spans="1:22" ht="15" customHeight="1">
      <c r="A59" s="168"/>
      <c r="B59" s="169"/>
      <c r="C59" s="170" t="s">
        <v>145</v>
      </c>
      <c r="D59" s="281">
        <f>SUM(E59:V59)</f>
        <v>11</v>
      </c>
      <c r="E59" s="167" t="s">
        <v>13</v>
      </c>
      <c r="F59" s="167" t="s">
        <v>13</v>
      </c>
      <c r="G59" s="167">
        <v>1</v>
      </c>
      <c r="H59" s="167">
        <v>6</v>
      </c>
      <c r="I59" s="167">
        <v>2</v>
      </c>
      <c r="J59" s="167">
        <v>1</v>
      </c>
      <c r="K59" s="167" t="s">
        <v>13</v>
      </c>
      <c r="L59" s="167" t="s">
        <v>13</v>
      </c>
      <c r="M59" s="167" t="s">
        <v>13</v>
      </c>
      <c r="N59" s="167" t="s">
        <v>13</v>
      </c>
      <c r="O59" s="167" t="s">
        <v>13</v>
      </c>
      <c r="P59" s="167" t="s">
        <v>13</v>
      </c>
      <c r="Q59" s="167" t="s">
        <v>13</v>
      </c>
      <c r="R59" s="167" t="s">
        <v>13</v>
      </c>
      <c r="S59" s="167" t="s">
        <v>13</v>
      </c>
      <c r="T59" s="167">
        <v>1</v>
      </c>
      <c r="U59" s="167" t="s">
        <v>13</v>
      </c>
      <c r="V59" s="167" t="s">
        <v>13</v>
      </c>
    </row>
    <row r="60" spans="1:4" ht="15" customHeight="1">
      <c r="A60" s="71" t="s">
        <v>700</v>
      </c>
      <c r="D60" s="70"/>
    </row>
    <row r="61" spans="1:4" ht="15" customHeight="1">
      <c r="A61" s="71" t="s">
        <v>596</v>
      </c>
      <c r="D61" s="70"/>
    </row>
    <row r="62" ht="15" customHeight="1"/>
  </sheetData>
  <sheetProtection/>
  <mergeCells count="12">
    <mergeCell ref="F6:F7"/>
    <mergeCell ref="G6:R6"/>
    <mergeCell ref="S6:S7"/>
    <mergeCell ref="T6:T7"/>
    <mergeCell ref="U6:U7"/>
    <mergeCell ref="V6:V7"/>
    <mergeCell ref="A8:C8"/>
    <mergeCell ref="A2:V2"/>
    <mergeCell ref="A4:V4"/>
    <mergeCell ref="A6:C7"/>
    <mergeCell ref="D6:D7"/>
    <mergeCell ref="E6:E7"/>
  </mergeCells>
  <printOptions/>
  <pageMargins left="1.3779527559055118" right="0.1968503937007874" top="0.984251968503937" bottom="0.984251968503937" header="0.5118110236220472" footer="0.5118110236220472"/>
  <pageSetup fitToHeight="1" fitToWidth="1" horizontalDpi="600" verticalDpi="600" orientation="landscape" paperSize="8" scale="81" r:id="rId1"/>
</worksheet>
</file>

<file path=xl/worksheets/sheet4.xml><?xml version="1.0" encoding="utf-8"?>
<worksheet xmlns="http://schemas.openxmlformats.org/spreadsheetml/2006/main" xmlns:r="http://schemas.openxmlformats.org/officeDocument/2006/relationships">
  <sheetPr>
    <pageSetUpPr fitToPage="1"/>
  </sheetPr>
  <dimension ref="A1:AD63"/>
  <sheetViews>
    <sheetView zoomScalePageLayoutView="0" workbookViewId="0" topLeftCell="L1">
      <selection activeCell="AD1" sqref="AD1"/>
    </sheetView>
  </sheetViews>
  <sheetFormatPr defaultColWidth="10.59765625" defaultRowHeight="15"/>
  <cols>
    <col min="1" max="1" width="9.59765625" style="71" customWidth="1"/>
    <col min="2" max="2" width="1.59765625" style="71" customWidth="1"/>
    <col min="3" max="3" width="9.59765625" style="71" customWidth="1"/>
    <col min="4" max="11" width="13.59765625" style="71" customWidth="1"/>
    <col min="12" max="12" width="8.3984375" style="71" customWidth="1"/>
    <col min="13" max="13" width="2.59765625" style="71" customWidth="1"/>
    <col min="14" max="14" width="12.19921875" style="71" customWidth="1"/>
    <col min="15" max="15" width="7.59765625" style="71" customWidth="1"/>
    <col min="16" max="16" width="6.59765625" style="71" customWidth="1"/>
    <col min="17" max="17" width="7.59765625" style="71" customWidth="1"/>
    <col min="18" max="18" width="8" style="71" customWidth="1"/>
    <col min="19" max="19" width="6.59765625" style="71" customWidth="1"/>
    <col min="20" max="20" width="7.5" style="71" customWidth="1"/>
    <col min="21" max="29" width="6.59765625" style="71" customWidth="1"/>
    <col min="30" max="30" width="12.59765625" style="71" customWidth="1"/>
    <col min="31" max="16384" width="10.59765625" style="71" customWidth="1"/>
  </cols>
  <sheetData>
    <row r="1" spans="1:30" s="69" customFormat="1" ht="19.5" customHeight="1">
      <c r="A1" s="2" t="s">
        <v>146</v>
      </c>
      <c r="B1" s="2"/>
      <c r="AD1" s="3" t="s">
        <v>147</v>
      </c>
    </row>
    <row r="2" spans="1:30" ht="19.5" customHeight="1">
      <c r="A2" s="375" t="s">
        <v>148</v>
      </c>
      <c r="B2" s="375"/>
      <c r="C2" s="375"/>
      <c r="D2" s="375"/>
      <c r="E2" s="375"/>
      <c r="F2" s="375"/>
      <c r="G2" s="375"/>
      <c r="H2" s="375"/>
      <c r="I2" s="375"/>
      <c r="J2" s="375"/>
      <c r="K2" s="375"/>
      <c r="L2" s="70"/>
      <c r="M2" s="300" t="s">
        <v>149</v>
      </c>
      <c r="N2" s="300"/>
      <c r="O2" s="300"/>
      <c r="P2" s="300"/>
      <c r="Q2" s="300"/>
      <c r="R2" s="300"/>
      <c r="S2" s="300"/>
      <c r="T2" s="300"/>
      <c r="U2" s="300"/>
      <c r="V2" s="300"/>
      <c r="W2" s="300"/>
      <c r="X2" s="300"/>
      <c r="Y2" s="300"/>
      <c r="Z2" s="300"/>
      <c r="AA2" s="300"/>
      <c r="AB2" s="300"/>
      <c r="AC2" s="300"/>
      <c r="AD2" s="300"/>
    </row>
    <row r="3" spans="2:30" ht="19.5" customHeight="1">
      <c r="B3" s="129"/>
      <c r="C3" s="129"/>
      <c r="D3" s="129"/>
      <c r="E3" s="242" t="s">
        <v>761</v>
      </c>
      <c r="G3" s="129"/>
      <c r="H3" s="129"/>
      <c r="I3" s="129"/>
      <c r="J3" s="129"/>
      <c r="K3" s="129"/>
      <c r="L3" s="70"/>
      <c r="M3" s="349" t="s">
        <v>150</v>
      </c>
      <c r="N3" s="349"/>
      <c r="O3" s="349"/>
      <c r="P3" s="349"/>
      <c r="Q3" s="349"/>
      <c r="R3" s="349"/>
      <c r="S3" s="349"/>
      <c r="T3" s="349"/>
      <c r="U3" s="349"/>
      <c r="V3" s="349"/>
      <c r="W3" s="349"/>
      <c r="X3" s="349"/>
      <c r="Y3" s="349"/>
      <c r="Z3" s="349"/>
      <c r="AA3" s="349"/>
      <c r="AB3" s="349"/>
      <c r="AC3" s="349"/>
      <c r="AD3" s="349"/>
    </row>
    <row r="4" spans="1:28" ht="18" customHeight="1">
      <c r="A4" s="349" t="s">
        <v>151</v>
      </c>
      <c r="B4" s="349"/>
      <c r="C4" s="349"/>
      <c r="D4" s="349"/>
      <c r="E4" s="349"/>
      <c r="F4" s="349"/>
      <c r="G4" s="349"/>
      <c r="H4" s="349"/>
      <c r="I4" s="349"/>
      <c r="J4" s="349"/>
      <c r="K4" s="349"/>
      <c r="L4" s="70"/>
      <c r="N4" s="72"/>
      <c r="O4" s="72"/>
      <c r="P4" s="72"/>
      <c r="Q4" s="72"/>
      <c r="R4" s="72"/>
      <c r="S4" s="72"/>
      <c r="T4" s="72"/>
      <c r="U4" s="72"/>
      <c r="V4" s="72"/>
      <c r="W4" s="72"/>
      <c r="X4" s="72"/>
      <c r="Y4" s="72"/>
      <c r="Z4" s="72"/>
      <c r="AA4" s="72"/>
      <c r="AB4" s="72"/>
    </row>
    <row r="5" spans="3:30" ht="18" customHeight="1" thickBot="1">
      <c r="C5" s="72"/>
      <c r="D5" s="72"/>
      <c r="E5" s="72"/>
      <c r="F5" s="72"/>
      <c r="G5" s="72"/>
      <c r="H5" s="72"/>
      <c r="I5" s="72"/>
      <c r="J5" s="72"/>
      <c r="K5" s="73" t="s">
        <v>2</v>
      </c>
      <c r="L5" s="70"/>
      <c r="M5" s="171"/>
      <c r="N5" s="171"/>
      <c r="O5" s="172"/>
      <c r="P5" s="171"/>
      <c r="Q5" s="171"/>
      <c r="R5" s="90"/>
      <c r="S5" s="90"/>
      <c r="T5" s="90"/>
      <c r="U5" s="90"/>
      <c r="V5" s="90"/>
      <c r="W5" s="90"/>
      <c r="X5" s="90"/>
      <c r="Y5" s="90"/>
      <c r="Z5" s="90"/>
      <c r="AA5" s="90"/>
      <c r="AB5" s="90"/>
      <c r="AC5" s="73" t="s">
        <v>152</v>
      </c>
      <c r="AD5" s="171"/>
    </row>
    <row r="6" spans="1:30" ht="19.5" customHeight="1">
      <c r="A6" s="317" t="s">
        <v>153</v>
      </c>
      <c r="B6" s="370"/>
      <c r="C6" s="318"/>
      <c r="D6" s="132"/>
      <c r="E6" s="132"/>
      <c r="F6" s="301" t="s">
        <v>154</v>
      </c>
      <c r="G6" s="302"/>
      <c r="H6" s="302"/>
      <c r="I6" s="302"/>
      <c r="J6" s="302"/>
      <c r="K6" s="302"/>
      <c r="L6" s="70"/>
      <c r="M6" s="317" t="s">
        <v>155</v>
      </c>
      <c r="N6" s="318"/>
      <c r="O6" s="173"/>
      <c r="P6" s="314" t="s">
        <v>701</v>
      </c>
      <c r="Q6" s="314" t="s">
        <v>156</v>
      </c>
      <c r="R6" s="301" t="s">
        <v>157</v>
      </c>
      <c r="S6" s="302"/>
      <c r="T6" s="302"/>
      <c r="U6" s="302"/>
      <c r="V6" s="302"/>
      <c r="W6" s="302"/>
      <c r="X6" s="302"/>
      <c r="Y6" s="302"/>
      <c r="Z6" s="302"/>
      <c r="AA6" s="302"/>
      <c r="AB6" s="302"/>
      <c r="AC6" s="303"/>
      <c r="AD6" s="372" t="s">
        <v>158</v>
      </c>
    </row>
    <row r="7" spans="1:30" ht="19.5" customHeight="1">
      <c r="A7" s="371"/>
      <c r="B7" s="371"/>
      <c r="C7" s="320"/>
      <c r="D7" s="136" t="s">
        <v>159</v>
      </c>
      <c r="E7" s="136" t="s">
        <v>160</v>
      </c>
      <c r="F7" s="310" t="s">
        <v>8</v>
      </c>
      <c r="G7" s="310" t="s">
        <v>9</v>
      </c>
      <c r="H7" s="304" t="s">
        <v>161</v>
      </c>
      <c r="I7" s="304" t="s">
        <v>702</v>
      </c>
      <c r="J7" s="310" t="s">
        <v>162</v>
      </c>
      <c r="K7" s="369" t="s">
        <v>163</v>
      </c>
      <c r="L7" s="70"/>
      <c r="M7" s="371"/>
      <c r="N7" s="320"/>
      <c r="O7" s="136" t="s">
        <v>6</v>
      </c>
      <c r="P7" s="315"/>
      <c r="Q7" s="315"/>
      <c r="R7" s="310" t="s">
        <v>8</v>
      </c>
      <c r="S7" s="243" t="s">
        <v>768</v>
      </c>
      <c r="T7" s="145">
        <v>1</v>
      </c>
      <c r="U7" s="145">
        <v>3</v>
      </c>
      <c r="V7" s="145">
        <v>5</v>
      </c>
      <c r="W7" s="145">
        <v>10</v>
      </c>
      <c r="X7" s="145">
        <v>20</v>
      </c>
      <c r="Y7" s="145">
        <v>30</v>
      </c>
      <c r="Z7" s="145">
        <v>50</v>
      </c>
      <c r="AA7" s="145">
        <v>100</v>
      </c>
      <c r="AB7" s="145">
        <v>200</v>
      </c>
      <c r="AC7" s="136" t="s">
        <v>703</v>
      </c>
      <c r="AD7" s="373"/>
    </row>
    <row r="8" spans="1:30" ht="19.5" customHeight="1">
      <c r="A8" s="350"/>
      <c r="B8" s="350"/>
      <c r="C8" s="351"/>
      <c r="D8" s="138"/>
      <c r="E8" s="138"/>
      <c r="F8" s="311"/>
      <c r="G8" s="311"/>
      <c r="H8" s="305"/>
      <c r="I8" s="305"/>
      <c r="J8" s="311"/>
      <c r="K8" s="354"/>
      <c r="L8" s="70"/>
      <c r="M8" s="350"/>
      <c r="N8" s="351"/>
      <c r="O8" s="124"/>
      <c r="P8" s="305"/>
      <c r="Q8" s="305"/>
      <c r="R8" s="311"/>
      <c r="S8" s="162" t="s">
        <v>704</v>
      </c>
      <c r="T8" s="266" t="s">
        <v>840</v>
      </c>
      <c r="U8" s="266" t="s">
        <v>839</v>
      </c>
      <c r="V8" s="174" t="s">
        <v>705</v>
      </c>
      <c r="W8" s="174" t="s">
        <v>706</v>
      </c>
      <c r="X8" s="174" t="s">
        <v>707</v>
      </c>
      <c r="Y8" s="174" t="s">
        <v>708</v>
      </c>
      <c r="Z8" s="174" t="s">
        <v>709</v>
      </c>
      <c r="AA8" s="174" t="s">
        <v>710</v>
      </c>
      <c r="AB8" s="174" t="s">
        <v>711</v>
      </c>
      <c r="AC8" s="162" t="s">
        <v>164</v>
      </c>
      <c r="AD8" s="374"/>
    </row>
    <row r="9" spans="1:30" ht="19.5" customHeight="1">
      <c r="A9" s="355" t="s">
        <v>8</v>
      </c>
      <c r="B9" s="355"/>
      <c r="C9" s="367"/>
      <c r="D9" s="78">
        <f>SUM(D11:D60)</f>
        <v>2439</v>
      </c>
      <c r="E9" s="79">
        <f>SUM(E11:E60)</f>
        <v>2290</v>
      </c>
      <c r="F9" s="79">
        <f>SUM(F11:F60)</f>
        <v>149</v>
      </c>
      <c r="G9" s="79">
        <f>SUM(G11:G60)</f>
        <v>64</v>
      </c>
      <c r="H9" s="110" t="s">
        <v>13</v>
      </c>
      <c r="I9" s="79">
        <f>SUM(I11:I60)</f>
        <v>4</v>
      </c>
      <c r="J9" s="79">
        <f>SUM(J11:J60)</f>
        <v>75</v>
      </c>
      <c r="K9" s="79">
        <f>SUM(K11:K60)</f>
        <v>6</v>
      </c>
      <c r="L9" s="70"/>
      <c r="M9" s="127"/>
      <c r="N9" s="175"/>
      <c r="O9" s="176"/>
      <c r="P9" s="127"/>
      <c r="Q9" s="127"/>
      <c r="R9" s="127"/>
      <c r="S9" s="127"/>
      <c r="T9" s="127"/>
      <c r="U9" s="127"/>
      <c r="V9" s="127"/>
      <c r="W9" s="127"/>
      <c r="X9" s="127"/>
      <c r="Y9" s="127"/>
      <c r="Z9" s="127"/>
      <c r="AA9" s="127"/>
      <c r="AB9" s="127"/>
      <c r="AC9" s="127"/>
      <c r="AD9" s="142" t="s">
        <v>712</v>
      </c>
    </row>
    <row r="10" spans="1:30" ht="19.5" customHeight="1">
      <c r="A10" s="91"/>
      <c r="B10" s="91"/>
      <c r="C10" s="116"/>
      <c r="D10" s="115"/>
      <c r="E10" s="97"/>
      <c r="F10" s="97"/>
      <c r="G10" s="97"/>
      <c r="H10" s="97"/>
      <c r="I10" s="97"/>
      <c r="J10" s="97"/>
      <c r="K10" s="97"/>
      <c r="L10" s="163"/>
      <c r="M10" s="368" t="s">
        <v>764</v>
      </c>
      <c r="N10" s="324"/>
      <c r="O10" s="143">
        <f>SUM(P10:R10)</f>
        <v>3748</v>
      </c>
      <c r="P10" s="144">
        <v>90</v>
      </c>
      <c r="Q10" s="144">
        <v>1643</v>
      </c>
      <c r="R10" s="144">
        <f>SUM(S10:AC10)</f>
        <v>2015</v>
      </c>
      <c r="S10" s="144">
        <v>102</v>
      </c>
      <c r="T10" s="144">
        <v>807</v>
      </c>
      <c r="U10" s="144">
        <v>584</v>
      </c>
      <c r="V10" s="144">
        <v>300</v>
      </c>
      <c r="W10" s="144">
        <v>133</v>
      </c>
      <c r="X10" s="147" t="s">
        <v>13</v>
      </c>
      <c r="Y10" s="144">
        <v>18</v>
      </c>
      <c r="Z10" s="144">
        <v>8</v>
      </c>
      <c r="AA10" s="144">
        <v>54</v>
      </c>
      <c r="AB10" s="144">
        <v>9</v>
      </c>
      <c r="AC10" s="147" t="s">
        <v>13</v>
      </c>
      <c r="AD10" s="144">
        <v>20075.89</v>
      </c>
    </row>
    <row r="11" spans="1:30" ht="19.5" customHeight="1">
      <c r="A11" s="83" t="s">
        <v>81</v>
      </c>
      <c r="B11" s="83"/>
      <c r="C11" s="92" t="s">
        <v>82</v>
      </c>
      <c r="D11" s="146">
        <f>SUM(E11:F11)</f>
        <v>69</v>
      </c>
      <c r="E11" s="147">
        <v>66</v>
      </c>
      <c r="F11" s="147">
        <f>SUM(G11:K11)</f>
        <v>3</v>
      </c>
      <c r="G11" s="147">
        <v>1</v>
      </c>
      <c r="H11" s="147" t="s">
        <v>13</v>
      </c>
      <c r="I11" s="147" t="s">
        <v>13</v>
      </c>
      <c r="J11" s="147">
        <v>2</v>
      </c>
      <c r="K11" s="147" t="s">
        <v>13</v>
      </c>
      <c r="L11" s="163"/>
      <c r="M11" s="376" t="s">
        <v>762</v>
      </c>
      <c r="N11" s="377"/>
      <c r="O11" s="143">
        <f>SUM(P11:R11)</f>
        <v>3563</v>
      </c>
      <c r="P11" s="144">
        <v>39</v>
      </c>
      <c r="Q11" s="144">
        <v>1462</v>
      </c>
      <c r="R11" s="144">
        <f>SUM(S11:AC11)</f>
        <v>2062</v>
      </c>
      <c r="S11" s="144">
        <v>125</v>
      </c>
      <c r="T11" s="144">
        <v>849</v>
      </c>
      <c r="U11" s="144">
        <v>595</v>
      </c>
      <c r="V11" s="144">
        <v>270</v>
      </c>
      <c r="W11" s="144">
        <v>126</v>
      </c>
      <c r="X11" s="147" t="s">
        <v>13</v>
      </c>
      <c r="Y11" s="144">
        <v>20</v>
      </c>
      <c r="Z11" s="144">
        <v>9</v>
      </c>
      <c r="AA11" s="144">
        <v>59</v>
      </c>
      <c r="AB11" s="144">
        <v>9</v>
      </c>
      <c r="AC11" s="147" t="s">
        <v>13</v>
      </c>
      <c r="AD11" s="144">
        <v>18988.94</v>
      </c>
    </row>
    <row r="12" spans="1:30" ht="19.5" customHeight="1">
      <c r="A12" s="83"/>
      <c r="B12" s="83"/>
      <c r="C12" s="92" t="s">
        <v>83</v>
      </c>
      <c r="D12" s="146">
        <f aca="true" t="shared" si="0" ref="D12:D60">SUM(E12:F12)</f>
        <v>34</v>
      </c>
      <c r="E12" s="147">
        <v>33</v>
      </c>
      <c r="F12" s="147">
        <f aca="true" t="shared" si="1" ref="F12:F59">SUM(G12:K12)</f>
        <v>1</v>
      </c>
      <c r="G12" s="147" t="s">
        <v>13</v>
      </c>
      <c r="H12" s="147" t="s">
        <v>13</v>
      </c>
      <c r="I12" s="147" t="s">
        <v>13</v>
      </c>
      <c r="J12" s="147">
        <v>1</v>
      </c>
      <c r="K12" s="147" t="s">
        <v>13</v>
      </c>
      <c r="L12" s="163"/>
      <c r="M12" s="376" t="s">
        <v>765</v>
      </c>
      <c r="N12" s="377"/>
      <c r="O12" s="143">
        <f>SUM(P12:R12)</f>
        <v>3470</v>
      </c>
      <c r="P12" s="144">
        <v>33</v>
      </c>
      <c r="Q12" s="144">
        <v>1396</v>
      </c>
      <c r="R12" s="144">
        <f>SUM(S12:AC12)</f>
        <v>2041</v>
      </c>
      <c r="S12" s="144">
        <v>130</v>
      </c>
      <c r="T12" s="144">
        <v>840</v>
      </c>
      <c r="U12" s="144">
        <v>596</v>
      </c>
      <c r="V12" s="144">
        <v>266</v>
      </c>
      <c r="W12" s="144">
        <v>129</v>
      </c>
      <c r="X12" s="147" t="s">
        <v>13</v>
      </c>
      <c r="Y12" s="144">
        <v>17</v>
      </c>
      <c r="Z12" s="144">
        <v>7</v>
      </c>
      <c r="AA12" s="144">
        <v>50</v>
      </c>
      <c r="AB12" s="144">
        <v>6</v>
      </c>
      <c r="AC12" s="147" t="s">
        <v>13</v>
      </c>
      <c r="AD12" s="147">
        <v>18449.32</v>
      </c>
    </row>
    <row r="13" spans="1:30" ht="19.5" customHeight="1">
      <c r="A13" s="83"/>
      <c r="B13" s="83"/>
      <c r="C13" s="92" t="s">
        <v>165</v>
      </c>
      <c r="D13" s="146">
        <f t="shared" si="0"/>
        <v>86</v>
      </c>
      <c r="E13" s="147">
        <v>72</v>
      </c>
      <c r="F13" s="147">
        <f t="shared" si="1"/>
        <v>14</v>
      </c>
      <c r="G13" s="147" t="s">
        <v>13</v>
      </c>
      <c r="H13" s="147" t="s">
        <v>13</v>
      </c>
      <c r="I13" s="147" t="s">
        <v>13</v>
      </c>
      <c r="J13" s="147">
        <v>14</v>
      </c>
      <c r="K13" s="147" t="s">
        <v>13</v>
      </c>
      <c r="L13" s="163"/>
      <c r="M13" s="376" t="s">
        <v>766</v>
      </c>
      <c r="N13" s="377"/>
      <c r="O13" s="143">
        <f>SUM(P13:R13)</f>
        <v>3373</v>
      </c>
      <c r="P13" s="144">
        <v>31</v>
      </c>
      <c r="Q13" s="144">
        <v>1373</v>
      </c>
      <c r="R13" s="144">
        <f>SUM(S13:AC13)</f>
        <v>1969</v>
      </c>
      <c r="S13" s="144">
        <v>128</v>
      </c>
      <c r="T13" s="144">
        <v>799</v>
      </c>
      <c r="U13" s="144">
        <v>567</v>
      </c>
      <c r="V13" s="144">
        <v>262</v>
      </c>
      <c r="W13" s="144">
        <v>127</v>
      </c>
      <c r="X13" s="147" t="s">
        <v>13</v>
      </c>
      <c r="Y13" s="144">
        <v>20</v>
      </c>
      <c r="Z13" s="144">
        <v>6</v>
      </c>
      <c r="AA13" s="144">
        <v>52</v>
      </c>
      <c r="AB13" s="144">
        <v>8</v>
      </c>
      <c r="AC13" s="147" t="s">
        <v>13</v>
      </c>
      <c r="AD13" s="147">
        <v>17120.4</v>
      </c>
    </row>
    <row r="14" spans="1:30" ht="19.5" customHeight="1">
      <c r="A14" s="83" t="s">
        <v>85</v>
      </c>
      <c r="B14" s="83"/>
      <c r="C14" s="92" t="s">
        <v>86</v>
      </c>
      <c r="D14" s="146">
        <f t="shared" si="0"/>
        <v>14</v>
      </c>
      <c r="E14" s="147">
        <v>13</v>
      </c>
      <c r="F14" s="147">
        <f t="shared" si="1"/>
        <v>1</v>
      </c>
      <c r="G14" s="147">
        <v>1</v>
      </c>
      <c r="H14" s="147" t="s">
        <v>13</v>
      </c>
      <c r="I14" s="147" t="s">
        <v>13</v>
      </c>
      <c r="J14" s="147" t="s">
        <v>13</v>
      </c>
      <c r="K14" s="147" t="s">
        <v>13</v>
      </c>
      <c r="L14" s="163"/>
      <c r="M14" s="378" t="s">
        <v>767</v>
      </c>
      <c r="N14" s="379"/>
      <c r="O14" s="86">
        <f aca="true" t="shared" si="2" ref="O14:W14">SUM(O16:O53)</f>
        <v>4369</v>
      </c>
      <c r="P14" s="87">
        <f t="shared" si="2"/>
        <v>30</v>
      </c>
      <c r="Q14" s="87">
        <f t="shared" si="2"/>
        <v>1924</v>
      </c>
      <c r="R14" s="87">
        <f t="shared" si="2"/>
        <v>2415</v>
      </c>
      <c r="S14" s="87">
        <f t="shared" si="2"/>
        <v>158</v>
      </c>
      <c r="T14" s="87">
        <f t="shared" si="2"/>
        <v>1033</v>
      </c>
      <c r="U14" s="87">
        <f t="shared" si="2"/>
        <v>721</v>
      </c>
      <c r="V14" s="87">
        <f t="shared" si="2"/>
        <v>289</v>
      </c>
      <c r="W14" s="87">
        <f t="shared" si="2"/>
        <v>134</v>
      </c>
      <c r="X14" s="110" t="s">
        <v>13</v>
      </c>
      <c r="Y14" s="87">
        <f>SUM(Y16:Y53)</f>
        <v>17</v>
      </c>
      <c r="Z14" s="87">
        <f>SUM(Z16:Z53)</f>
        <v>7</v>
      </c>
      <c r="AA14" s="87">
        <f>SUM(AA16:AA53)</f>
        <v>50</v>
      </c>
      <c r="AB14" s="87">
        <f>SUM(AB16:AB53)</f>
        <v>6</v>
      </c>
      <c r="AC14" s="110" t="s">
        <v>13</v>
      </c>
      <c r="AD14" s="87">
        <f>SUM(AD16:AD53)</f>
        <v>19489.609999999997</v>
      </c>
    </row>
    <row r="15" spans="1:30" ht="19.5" customHeight="1">
      <c r="A15" s="83" t="s">
        <v>87</v>
      </c>
      <c r="B15" s="83"/>
      <c r="C15" s="92" t="s">
        <v>166</v>
      </c>
      <c r="D15" s="146">
        <f t="shared" si="0"/>
        <v>26</v>
      </c>
      <c r="E15" s="147">
        <v>26</v>
      </c>
      <c r="F15" s="147" t="s">
        <v>13</v>
      </c>
      <c r="G15" s="147" t="s">
        <v>13</v>
      </c>
      <c r="H15" s="147" t="s">
        <v>13</v>
      </c>
      <c r="I15" s="147" t="s">
        <v>13</v>
      </c>
      <c r="J15" s="147" t="s">
        <v>13</v>
      </c>
      <c r="K15" s="147" t="s">
        <v>13</v>
      </c>
      <c r="L15" s="163"/>
      <c r="M15" s="90"/>
      <c r="N15" s="107"/>
      <c r="O15" s="108"/>
      <c r="P15" s="90"/>
      <c r="Q15" s="90"/>
      <c r="R15" s="90"/>
      <c r="S15" s="90"/>
      <c r="T15" s="90"/>
      <c r="U15" s="90"/>
      <c r="V15" s="90"/>
      <c r="W15" s="90"/>
      <c r="X15" s="90"/>
      <c r="Y15" s="90"/>
      <c r="Z15" s="90"/>
      <c r="AA15" s="90"/>
      <c r="AB15" s="90"/>
      <c r="AC15" s="90"/>
      <c r="AD15" s="90"/>
    </row>
    <row r="16" spans="1:30" ht="19.5" customHeight="1">
      <c r="A16" s="83"/>
      <c r="B16" s="83"/>
      <c r="C16" s="92"/>
      <c r="D16" s="147"/>
      <c r="E16" s="147"/>
      <c r="F16" s="147"/>
      <c r="G16" s="147"/>
      <c r="H16" s="147"/>
      <c r="I16" s="147"/>
      <c r="J16" s="147"/>
      <c r="K16" s="147"/>
      <c r="L16" s="163"/>
      <c r="M16" s="365" t="s">
        <v>14</v>
      </c>
      <c r="N16" s="380"/>
      <c r="O16" s="146" t="s">
        <v>13</v>
      </c>
      <c r="P16" s="147" t="s">
        <v>13</v>
      </c>
      <c r="Q16" s="147" t="s">
        <v>13</v>
      </c>
      <c r="R16" s="147" t="s">
        <v>13</v>
      </c>
      <c r="S16" s="147" t="s">
        <v>13</v>
      </c>
      <c r="T16" s="147" t="s">
        <v>13</v>
      </c>
      <c r="U16" s="147" t="s">
        <v>13</v>
      </c>
      <c r="V16" s="147" t="s">
        <v>13</v>
      </c>
      <c r="W16" s="147" t="s">
        <v>13</v>
      </c>
      <c r="X16" s="147" t="s">
        <v>13</v>
      </c>
      <c r="Y16" s="147" t="s">
        <v>13</v>
      </c>
      <c r="Z16" s="147" t="s">
        <v>13</v>
      </c>
      <c r="AA16" s="147" t="s">
        <v>13</v>
      </c>
      <c r="AB16" s="147" t="s">
        <v>13</v>
      </c>
      <c r="AC16" s="147" t="s">
        <v>13</v>
      </c>
      <c r="AD16" s="147" t="s">
        <v>13</v>
      </c>
    </row>
    <row r="17" spans="1:30" ht="19.5" customHeight="1">
      <c r="A17" s="83"/>
      <c r="B17" s="83"/>
      <c r="C17" s="92" t="s">
        <v>167</v>
      </c>
      <c r="D17" s="146">
        <f t="shared" si="0"/>
        <v>45</v>
      </c>
      <c r="E17" s="147">
        <v>45</v>
      </c>
      <c r="F17" s="147" t="s">
        <v>13</v>
      </c>
      <c r="G17" s="147" t="s">
        <v>13</v>
      </c>
      <c r="H17" s="147" t="s">
        <v>13</v>
      </c>
      <c r="I17" s="147" t="s">
        <v>13</v>
      </c>
      <c r="J17" s="147" t="s">
        <v>13</v>
      </c>
      <c r="K17" s="147" t="s">
        <v>13</v>
      </c>
      <c r="L17" s="163"/>
      <c r="M17" s="90"/>
      <c r="N17" s="107"/>
      <c r="O17" s="177"/>
      <c r="P17" s="178"/>
      <c r="Q17" s="178"/>
      <c r="R17" s="178"/>
      <c r="S17" s="147"/>
      <c r="T17" s="147"/>
      <c r="U17" s="147"/>
      <c r="V17" s="147"/>
      <c r="W17" s="147"/>
      <c r="X17" s="147"/>
      <c r="Y17" s="147"/>
      <c r="Z17" s="147"/>
      <c r="AA17" s="147"/>
      <c r="AB17" s="147"/>
      <c r="AC17" s="147"/>
      <c r="AD17" s="147"/>
    </row>
    <row r="18" spans="1:30" ht="19.5" customHeight="1">
      <c r="A18" s="83" t="s">
        <v>90</v>
      </c>
      <c r="B18" s="83"/>
      <c r="C18" s="92" t="s">
        <v>91</v>
      </c>
      <c r="D18" s="146">
        <f t="shared" si="0"/>
        <v>116</v>
      </c>
      <c r="E18" s="147">
        <v>111</v>
      </c>
      <c r="F18" s="147">
        <f t="shared" si="1"/>
        <v>5</v>
      </c>
      <c r="G18" s="147">
        <v>2</v>
      </c>
      <c r="H18" s="147" t="s">
        <v>13</v>
      </c>
      <c r="I18" s="147" t="s">
        <v>13</v>
      </c>
      <c r="J18" s="147">
        <v>1</v>
      </c>
      <c r="K18" s="147">
        <v>2</v>
      </c>
      <c r="L18" s="163"/>
      <c r="M18" s="365" t="s">
        <v>15</v>
      </c>
      <c r="N18" s="380"/>
      <c r="O18" s="143">
        <f>SUM(P18:R18)</f>
        <v>3</v>
      </c>
      <c r="P18" s="147">
        <v>3</v>
      </c>
      <c r="Q18" s="147" t="s">
        <v>13</v>
      </c>
      <c r="R18" s="147" t="s">
        <v>13</v>
      </c>
      <c r="S18" s="147" t="s">
        <v>13</v>
      </c>
      <c r="T18" s="147" t="s">
        <v>13</v>
      </c>
      <c r="U18" s="147" t="s">
        <v>13</v>
      </c>
      <c r="V18" s="147" t="s">
        <v>13</v>
      </c>
      <c r="W18" s="147" t="s">
        <v>13</v>
      </c>
      <c r="X18" s="147" t="s">
        <v>13</v>
      </c>
      <c r="Y18" s="147" t="s">
        <v>13</v>
      </c>
      <c r="Z18" s="147" t="s">
        <v>13</v>
      </c>
      <c r="AA18" s="147" t="s">
        <v>13</v>
      </c>
      <c r="AB18" s="147" t="s">
        <v>13</v>
      </c>
      <c r="AC18" s="147" t="s">
        <v>13</v>
      </c>
      <c r="AD18" s="147" t="s">
        <v>13</v>
      </c>
    </row>
    <row r="19" spans="1:30" ht="19.5" customHeight="1">
      <c r="A19" s="83"/>
      <c r="B19" s="83"/>
      <c r="C19" s="92" t="s">
        <v>92</v>
      </c>
      <c r="D19" s="146">
        <f t="shared" si="0"/>
        <v>91</v>
      </c>
      <c r="E19" s="147">
        <v>89</v>
      </c>
      <c r="F19" s="147">
        <f t="shared" si="1"/>
        <v>2</v>
      </c>
      <c r="G19" s="147" t="s">
        <v>13</v>
      </c>
      <c r="H19" s="147" t="s">
        <v>13</v>
      </c>
      <c r="I19" s="147" t="s">
        <v>13</v>
      </c>
      <c r="J19" s="147">
        <v>2</v>
      </c>
      <c r="K19" s="147" t="s">
        <v>13</v>
      </c>
      <c r="L19" s="163"/>
      <c r="M19" s="90"/>
      <c r="N19" s="107"/>
      <c r="O19" s="146"/>
      <c r="P19" s="178"/>
      <c r="Q19" s="178"/>
      <c r="R19" s="147"/>
      <c r="S19" s="178"/>
      <c r="T19" s="178"/>
      <c r="U19" s="178"/>
      <c r="V19" s="178"/>
      <c r="W19" s="178"/>
      <c r="X19" s="178"/>
      <c r="Y19" s="178"/>
      <c r="Z19" s="178"/>
      <c r="AA19" s="178"/>
      <c r="AB19" s="178"/>
      <c r="AC19" s="178"/>
      <c r="AD19" s="179"/>
    </row>
    <row r="20" spans="1:30" ht="19.5" customHeight="1">
      <c r="A20" s="83" t="s">
        <v>93</v>
      </c>
      <c r="B20" s="83"/>
      <c r="C20" s="92" t="s">
        <v>94</v>
      </c>
      <c r="D20" s="146">
        <f t="shared" si="0"/>
        <v>73</v>
      </c>
      <c r="E20" s="147">
        <v>73</v>
      </c>
      <c r="F20" s="147" t="s">
        <v>13</v>
      </c>
      <c r="G20" s="147" t="s">
        <v>13</v>
      </c>
      <c r="H20" s="147" t="s">
        <v>13</v>
      </c>
      <c r="I20" s="147" t="s">
        <v>13</v>
      </c>
      <c r="J20" s="147" t="s">
        <v>13</v>
      </c>
      <c r="K20" s="147" t="s">
        <v>13</v>
      </c>
      <c r="L20" s="163"/>
      <c r="M20" s="365" t="s">
        <v>16</v>
      </c>
      <c r="N20" s="364"/>
      <c r="O20" s="143">
        <f>SUM(P20:R20)</f>
        <v>1207</v>
      </c>
      <c r="P20" s="147">
        <v>4</v>
      </c>
      <c r="Q20" s="147">
        <v>1103</v>
      </c>
      <c r="R20" s="144">
        <f>SUM(S20:AC20)</f>
        <v>100</v>
      </c>
      <c r="S20" s="147">
        <v>100</v>
      </c>
      <c r="T20" s="147" t="s">
        <v>13</v>
      </c>
      <c r="U20" s="147" t="s">
        <v>13</v>
      </c>
      <c r="V20" s="147" t="s">
        <v>13</v>
      </c>
      <c r="W20" s="147" t="s">
        <v>13</v>
      </c>
      <c r="X20" s="147" t="s">
        <v>13</v>
      </c>
      <c r="Y20" s="147" t="s">
        <v>13</v>
      </c>
      <c r="Z20" s="147" t="s">
        <v>13</v>
      </c>
      <c r="AA20" s="147" t="s">
        <v>13</v>
      </c>
      <c r="AB20" s="147" t="s">
        <v>13</v>
      </c>
      <c r="AC20" s="147" t="s">
        <v>13</v>
      </c>
      <c r="AD20" s="148">
        <v>73.26</v>
      </c>
    </row>
    <row r="21" spans="1:30" ht="19.5" customHeight="1">
      <c r="A21" s="83"/>
      <c r="B21" s="83"/>
      <c r="C21" s="92" t="s">
        <v>168</v>
      </c>
      <c r="D21" s="146">
        <f t="shared" si="0"/>
        <v>38</v>
      </c>
      <c r="E21" s="147">
        <v>38</v>
      </c>
      <c r="F21" s="147" t="s">
        <v>13</v>
      </c>
      <c r="G21" s="147" t="s">
        <v>13</v>
      </c>
      <c r="H21" s="147" t="s">
        <v>13</v>
      </c>
      <c r="I21" s="147" t="s">
        <v>13</v>
      </c>
      <c r="J21" s="147" t="s">
        <v>13</v>
      </c>
      <c r="K21" s="147" t="s">
        <v>13</v>
      </c>
      <c r="L21" s="163"/>
      <c r="M21" s="181"/>
      <c r="N21" s="107"/>
      <c r="O21" s="146"/>
      <c r="P21" s="147"/>
      <c r="Q21" s="178"/>
      <c r="R21" s="147"/>
      <c r="S21" s="178"/>
      <c r="T21" s="178"/>
      <c r="U21" s="147"/>
      <c r="V21" s="147"/>
      <c r="W21" s="147"/>
      <c r="X21" s="147"/>
      <c r="Y21" s="147"/>
      <c r="Z21" s="147"/>
      <c r="AA21" s="147"/>
      <c r="AB21" s="147"/>
      <c r="AC21" s="147"/>
      <c r="AD21" s="179"/>
    </row>
    <row r="22" spans="1:30" ht="19.5" customHeight="1">
      <c r="A22" s="83"/>
      <c r="B22" s="83"/>
      <c r="C22" s="92"/>
      <c r="D22" s="147"/>
      <c r="E22" s="147"/>
      <c r="F22" s="147"/>
      <c r="G22" s="147"/>
      <c r="H22" s="147"/>
      <c r="I22" s="147"/>
      <c r="J22" s="147"/>
      <c r="K22" s="147"/>
      <c r="L22" s="163"/>
      <c r="M22" s="181"/>
      <c r="N22" s="267" t="s">
        <v>841</v>
      </c>
      <c r="O22" s="143">
        <f>SUM(P22:R22)</f>
        <v>1017</v>
      </c>
      <c r="P22" s="147">
        <v>7</v>
      </c>
      <c r="Q22" s="147">
        <v>284</v>
      </c>
      <c r="R22" s="144">
        <f>SUM(S22:AC22)</f>
        <v>726</v>
      </c>
      <c r="S22" s="147">
        <v>18</v>
      </c>
      <c r="T22" s="147">
        <v>708</v>
      </c>
      <c r="U22" s="147" t="s">
        <v>13</v>
      </c>
      <c r="V22" s="147" t="s">
        <v>13</v>
      </c>
      <c r="W22" s="147" t="s">
        <v>13</v>
      </c>
      <c r="X22" s="147" t="s">
        <v>13</v>
      </c>
      <c r="Y22" s="147" t="s">
        <v>13</v>
      </c>
      <c r="Z22" s="147" t="s">
        <v>13</v>
      </c>
      <c r="AA22" s="147" t="s">
        <v>13</v>
      </c>
      <c r="AB22" s="147" t="s">
        <v>13</v>
      </c>
      <c r="AC22" s="147" t="s">
        <v>13</v>
      </c>
      <c r="AD22" s="148">
        <v>1295.84</v>
      </c>
    </row>
    <row r="23" spans="1:30" ht="19.5" customHeight="1">
      <c r="A23" s="83"/>
      <c r="B23" s="83"/>
      <c r="C23" s="92" t="s">
        <v>169</v>
      </c>
      <c r="D23" s="146">
        <f t="shared" si="0"/>
        <v>44</v>
      </c>
      <c r="E23" s="147">
        <v>41</v>
      </c>
      <c r="F23" s="147">
        <f t="shared" si="1"/>
        <v>3</v>
      </c>
      <c r="G23" s="147">
        <v>1</v>
      </c>
      <c r="H23" s="147" t="s">
        <v>13</v>
      </c>
      <c r="I23" s="147" t="s">
        <v>13</v>
      </c>
      <c r="J23" s="147">
        <v>2</v>
      </c>
      <c r="K23" s="147" t="s">
        <v>13</v>
      </c>
      <c r="L23" s="163"/>
      <c r="M23" s="90"/>
      <c r="N23" s="107"/>
      <c r="O23" s="146"/>
      <c r="P23" s="147"/>
      <c r="Q23" s="178"/>
      <c r="R23" s="147"/>
      <c r="S23" s="178"/>
      <c r="T23" s="178"/>
      <c r="U23" s="178"/>
      <c r="V23" s="178"/>
      <c r="W23" s="178"/>
      <c r="X23" s="178"/>
      <c r="Y23" s="178"/>
      <c r="Z23" s="178"/>
      <c r="AA23" s="178"/>
      <c r="AB23" s="178"/>
      <c r="AC23" s="178"/>
      <c r="AD23" s="179"/>
    </row>
    <row r="24" spans="1:30" ht="19.5" customHeight="1">
      <c r="A24" s="83" t="s">
        <v>96</v>
      </c>
      <c r="B24" s="83"/>
      <c r="C24" s="92" t="s">
        <v>170</v>
      </c>
      <c r="D24" s="146">
        <f t="shared" si="0"/>
        <v>147</v>
      </c>
      <c r="E24" s="147">
        <v>136</v>
      </c>
      <c r="F24" s="147">
        <f t="shared" si="1"/>
        <v>11</v>
      </c>
      <c r="G24" s="147" t="s">
        <v>13</v>
      </c>
      <c r="H24" s="147" t="s">
        <v>13</v>
      </c>
      <c r="I24" s="147" t="s">
        <v>13</v>
      </c>
      <c r="J24" s="147">
        <v>9</v>
      </c>
      <c r="K24" s="147">
        <v>2</v>
      </c>
      <c r="L24" s="163"/>
      <c r="M24" s="90"/>
      <c r="N24" s="267" t="s">
        <v>842</v>
      </c>
      <c r="O24" s="143">
        <f>SUM(P24:R24)</f>
        <v>610</v>
      </c>
      <c r="P24" s="147">
        <v>1</v>
      </c>
      <c r="Q24" s="147">
        <v>116</v>
      </c>
      <c r="R24" s="144">
        <f>SUM(S24:AC24)</f>
        <v>493</v>
      </c>
      <c r="S24" s="147">
        <v>9</v>
      </c>
      <c r="T24" s="147">
        <v>50</v>
      </c>
      <c r="U24" s="147">
        <v>434</v>
      </c>
      <c r="V24" s="147" t="s">
        <v>13</v>
      </c>
      <c r="W24" s="147" t="s">
        <v>13</v>
      </c>
      <c r="X24" s="147" t="s">
        <v>13</v>
      </c>
      <c r="Y24" s="147" t="s">
        <v>13</v>
      </c>
      <c r="Z24" s="147" t="s">
        <v>13</v>
      </c>
      <c r="AA24" s="147" t="s">
        <v>13</v>
      </c>
      <c r="AB24" s="147" t="s">
        <v>13</v>
      </c>
      <c r="AC24" s="147" t="s">
        <v>13</v>
      </c>
      <c r="AD24" s="148">
        <v>1881.28</v>
      </c>
    </row>
    <row r="25" spans="1:30" ht="19.5" customHeight="1">
      <c r="A25" s="83"/>
      <c r="B25" s="83"/>
      <c r="C25" s="92" t="s">
        <v>171</v>
      </c>
      <c r="D25" s="146">
        <f t="shared" si="0"/>
        <v>32</v>
      </c>
      <c r="E25" s="147">
        <v>30</v>
      </c>
      <c r="F25" s="147">
        <f t="shared" si="1"/>
        <v>2</v>
      </c>
      <c r="G25" s="147">
        <v>1</v>
      </c>
      <c r="H25" s="147" t="s">
        <v>13</v>
      </c>
      <c r="I25" s="147" t="s">
        <v>13</v>
      </c>
      <c r="J25" s="147">
        <v>1</v>
      </c>
      <c r="K25" s="147" t="s">
        <v>13</v>
      </c>
      <c r="L25" s="163"/>
      <c r="M25" s="90"/>
      <c r="N25" s="107"/>
      <c r="O25" s="108"/>
      <c r="P25" s="90"/>
      <c r="Q25" s="90"/>
      <c r="R25" s="90"/>
      <c r="S25" s="90"/>
      <c r="T25" s="90"/>
      <c r="U25" s="90"/>
      <c r="V25" s="90"/>
      <c r="W25" s="90"/>
      <c r="X25" s="90"/>
      <c r="Y25" s="90"/>
      <c r="Z25" s="90"/>
      <c r="AA25" s="90"/>
      <c r="AB25" s="90"/>
      <c r="AC25" s="90"/>
      <c r="AD25" s="90"/>
    </row>
    <row r="26" spans="1:30" ht="19.5" customHeight="1">
      <c r="A26" s="83" t="s">
        <v>98</v>
      </c>
      <c r="B26" s="83"/>
      <c r="C26" s="92" t="s">
        <v>172</v>
      </c>
      <c r="D26" s="146">
        <f t="shared" si="0"/>
        <v>69</v>
      </c>
      <c r="E26" s="147">
        <v>56</v>
      </c>
      <c r="F26" s="147">
        <f t="shared" si="1"/>
        <v>13</v>
      </c>
      <c r="G26" s="147">
        <v>10</v>
      </c>
      <c r="H26" s="147" t="s">
        <v>13</v>
      </c>
      <c r="I26" s="147">
        <v>2</v>
      </c>
      <c r="J26" s="147">
        <v>1</v>
      </c>
      <c r="K26" s="147" t="s">
        <v>13</v>
      </c>
      <c r="L26" s="163"/>
      <c r="M26" s="90"/>
      <c r="N26" s="107"/>
      <c r="O26" s="108"/>
      <c r="P26" s="90"/>
      <c r="Q26" s="90"/>
      <c r="R26" s="90"/>
      <c r="S26" s="90"/>
      <c r="T26" s="90"/>
      <c r="U26" s="90"/>
      <c r="V26" s="90"/>
      <c r="W26" s="90"/>
      <c r="X26" s="90"/>
      <c r="Y26" s="90"/>
      <c r="Z26" s="90"/>
      <c r="AA26" s="90"/>
      <c r="AB26" s="90"/>
      <c r="AC26" s="90"/>
      <c r="AD26" s="90"/>
    </row>
    <row r="27" spans="1:30" ht="19.5" customHeight="1">
      <c r="A27" s="83"/>
      <c r="B27" s="83"/>
      <c r="C27" s="92" t="s">
        <v>173</v>
      </c>
      <c r="D27" s="146">
        <f t="shared" si="0"/>
        <v>107</v>
      </c>
      <c r="E27" s="147">
        <v>102</v>
      </c>
      <c r="F27" s="147">
        <f t="shared" si="1"/>
        <v>5</v>
      </c>
      <c r="G27" s="147">
        <v>1</v>
      </c>
      <c r="H27" s="147" t="s">
        <v>13</v>
      </c>
      <c r="I27" s="147" t="s">
        <v>13</v>
      </c>
      <c r="J27" s="147">
        <v>4</v>
      </c>
      <c r="K27" s="147" t="s">
        <v>13</v>
      </c>
      <c r="L27" s="163"/>
      <c r="M27" s="90"/>
      <c r="N27" s="267" t="s">
        <v>826</v>
      </c>
      <c r="O27" s="143">
        <f>SUM(P27:R27)</f>
        <v>394</v>
      </c>
      <c r="P27" s="147">
        <v>2</v>
      </c>
      <c r="Q27" s="147">
        <v>42</v>
      </c>
      <c r="R27" s="144">
        <f>SUM(S27:AC27)</f>
        <v>350</v>
      </c>
      <c r="S27" s="147">
        <v>9</v>
      </c>
      <c r="T27" s="147">
        <v>48</v>
      </c>
      <c r="U27" s="147">
        <v>145</v>
      </c>
      <c r="V27" s="147">
        <v>148</v>
      </c>
      <c r="W27" s="147" t="s">
        <v>13</v>
      </c>
      <c r="X27" s="147" t="s">
        <v>13</v>
      </c>
      <c r="Y27" s="147" t="s">
        <v>13</v>
      </c>
      <c r="Z27" s="147" t="s">
        <v>13</v>
      </c>
      <c r="AA27" s="147" t="s">
        <v>13</v>
      </c>
      <c r="AB27" s="147" t="s">
        <v>13</v>
      </c>
      <c r="AC27" s="147" t="s">
        <v>13</v>
      </c>
      <c r="AD27" s="148">
        <v>1856.91</v>
      </c>
    </row>
    <row r="28" spans="1:30" ht="19.5" customHeight="1">
      <c r="A28" s="83"/>
      <c r="B28" s="83"/>
      <c r="C28" s="92"/>
      <c r="D28" s="147"/>
      <c r="E28" s="147"/>
      <c r="F28" s="147"/>
      <c r="G28" s="147"/>
      <c r="H28" s="147"/>
      <c r="I28" s="147"/>
      <c r="J28" s="147"/>
      <c r="K28" s="147"/>
      <c r="L28" s="163"/>
      <c r="M28" s="90"/>
      <c r="N28" s="107"/>
      <c r="O28" s="146"/>
      <c r="P28" s="147"/>
      <c r="Q28" s="178"/>
      <c r="R28" s="147"/>
      <c r="S28" s="178"/>
      <c r="T28" s="178"/>
      <c r="U28" s="178"/>
      <c r="V28" s="178"/>
      <c r="W28" s="178"/>
      <c r="X28" s="178"/>
      <c r="Y28" s="178"/>
      <c r="Z28" s="178"/>
      <c r="AA28" s="178"/>
      <c r="AB28" s="178"/>
      <c r="AC28" s="178"/>
      <c r="AD28" s="179"/>
    </row>
    <row r="29" spans="1:30" ht="19.5" customHeight="1">
      <c r="A29" s="83" t="s">
        <v>101</v>
      </c>
      <c r="B29" s="83"/>
      <c r="C29" s="92" t="s">
        <v>174</v>
      </c>
      <c r="D29" s="146">
        <f t="shared" si="0"/>
        <v>39</v>
      </c>
      <c r="E29" s="147">
        <v>35</v>
      </c>
      <c r="F29" s="147">
        <f t="shared" si="1"/>
        <v>4</v>
      </c>
      <c r="G29" s="147">
        <v>3</v>
      </c>
      <c r="H29" s="147" t="s">
        <v>13</v>
      </c>
      <c r="I29" s="147" t="s">
        <v>13</v>
      </c>
      <c r="J29" s="147">
        <v>1</v>
      </c>
      <c r="K29" s="147" t="s">
        <v>13</v>
      </c>
      <c r="L29" s="163"/>
      <c r="M29" s="90"/>
      <c r="N29" s="267" t="s">
        <v>829</v>
      </c>
      <c r="O29" s="143">
        <f>SUM(P29:R29)</f>
        <v>223</v>
      </c>
      <c r="P29" s="147">
        <v>1</v>
      </c>
      <c r="Q29" s="147">
        <v>23</v>
      </c>
      <c r="R29" s="144">
        <f>SUM(S29:AC29)</f>
        <v>199</v>
      </c>
      <c r="S29" s="147">
        <v>2</v>
      </c>
      <c r="T29" s="147">
        <v>35</v>
      </c>
      <c r="U29" s="147">
        <v>62</v>
      </c>
      <c r="V29" s="147">
        <v>68</v>
      </c>
      <c r="W29" s="147">
        <v>32</v>
      </c>
      <c r="X29" s="147" t="s">
        <v>13</v>
      </c>
      <c r="Y29" s="147" t="s">
        <v>13</v>
      </c>
      <c r="Z29" s="147" t="s">
        <v>13</v>
      </c>
      <c r="AA29" s="147" t="s">
        <v>13</v>
      </c>
      <c r="AB29" s="147" t="s">
        <v>13</v>
      </c>
      <c r="AC29" s="147" t="s">
        <v>13</v>
      </c>
      <c r="AD29" s="148">
        <v>1387.3</v>
      </c>
    </row>
    <row r="30" spans="1:30" ht="19.5" customHeight="1">
      <c r="A30" s="83"/>
      <c r="B30" s="83"/>
      <c r="C30" s="92" t="s">
        <v>175</v>
      </c>
      <c r="D30" s="146">
        <f t="shared" si="0"/>
        <v>42</v>
      </c>
      <c r="E30" s="147">
        <v>40</v>
      </c>
      <c r="F30" s="147">
        <f t="shared" si="1"/>
        <v>2</v>
      </c>
      <c r="G30" s="147" t="s">
        <v>13</v>
      </c>
      <c r="H30" s="147" t="s">
        <v>13</v>
      </c>
      <c r="I30" s="147" t="s">
        <v>13</v>
      </c>
      <c r="J30" s="147">
        <v>2</v>
      </c>
      <c r="K30" s="147" t="s">
        <v>13</v>
      </c>
      <c r="L30" s="163"/>
      <c r="M30" s="181"/>
      <c r="N30" s="107"/>
      <c r="O30" s="146"/>
      <c r="P30" s="147"/>
      <c r="Q30" s="178"/>
      <c r="R30" s="147"/>
      <c r="S30" s="178"/>
      <c r="T30" s="178"/>
      <c r="U30" s="178"/>
      <c r="V30" s="178"/>
      <c r="W30" s="178"/>
      <c r="X30" s="147"/>
      <c r="Y30" s="147"/>
      <c r="Z30" s="147"/>
      <c r="AA30" s="147"/>
      <c r="AB30" s="147"/>
      <c r="AC30" s="147"/>
      <c r="AD30" s="179"/>
    </row>
    <row r="31" spans="1:30" ht="19.5" customHeight="1">
      <c r="A31" s="83"/>
      <c r="B31" s="83"/>
      <c r="C31" s="92" t="s">
        <v>176</v>
      </c>
      <c r="D31" s="146">
        <f t="shared" si="0"/>
        <v>79</v>
      </c>
      <c r="E31" s="147">
        <v>72</v>
      </c>
      <c r="F31" s="147">
        <f t="shared" si="1"/>
        <v>7</v>
      </c>
      <c r="G31" s="147">
        <v>3</v>
      </c>
      <c r="H31" s="147" t="s">
        <v>13</v>
      </c>
      <c r="I31" s="147">
        <v>1</v>
      </c>
      <c r="J31" s="147">
        <v>2</v>
      </c>
      <c r="K31" s="147">
        <v>1</v>
      </c>
      <c r="L31" s="163"/>
      <c r="M31" s="90"/>
      <c r="N31" s="267" t="s">
        <v>830</v>
      </c>
      <c r="O31" s="143">
        <f>SUM(P31:R31)</f>
        <v>34</v>
      </c>
      <c r="P31" s="147" t="s">
        <v>13</v>
      </c>
      <c r="Q31" s="147">
        <v>4</v>
      </c>
      <c r="R31" s="144">
        <f>SUM(S31:AC31)</f>
        <v>30</v>
      </c>
      <c r="S31" s="147">
        <v>2</v>
      </c>
      <c r="T31" s="147">
        <v>1</v>
      </c>
      <c r="U31" s="147">
        <v>8</v>
      </c>
      <c r="V31" s="147">
        <v>13</v>
      </c>
      <c r="W31" s="147">
        <v>6</v>
      </c>
      <c r="X31" s="147" t="s">
        <v>13</v>
      </c>
      <c r="Y31" s="147" t="s">
        <v>13</v>
      </c>
      <c r="Z31" s="147" t="s">
        <v>13</v>
      </c>
      <c r="AA31" s="147" t="s">
        <v>13</v>
      </c>
      <c r="AB31" s="147" t="s">
        <v>13</v>
      </c>
      <c r="AC31" s="147" t="s">
        <v>13</v>
      </c>
      <c r="AD31" s="148">
        <v>236.07</v>
      </c>
    </row>
    <row r="32" spans="1:30" ht="19.5" customHeight="1">
      <c r="A32" s="83"/>
      <c r="B32" s="83"/>
      <c r="C32" s="92" t="s">
        <v>177</v>
      </c>
      <c r="D32" s="146">
        <f t="shared" si="0"/>
        <v>108</v>
      </c>
      <c r="E32" s="147">
        <v>102</v>
      </c>
      <c r="F32" s="147">
        <f t="shared" si="1"/>
        <v>6</v>
      </c>
      <c r="G32" s="147">
        <v>1</v>
      </c>
      <c r="H32" s="147"/>
      <c r="I32" s="147" t="s">
        <v>13</v>
      </c>
      <c r="J32" s="147">
        <v>5</v>
      </c>
      <c r="K32" s="147" t="s">
        <v>13</v>
      </c>
      <c r="L32" s="163"/>
      <c r="M32" s="90"/>
      <c r="N32" s="107"/>
      <c r="O32" s="146"/>
      <c r="P32" s="147"/>
      <c r="Q32" s="178"/>
      <c r="R32" s="147"/>
      <c r="S32" s="178"/>
      <c r="T32" s="178"/>
      <c r="U32" s="178"/>
      <c r="V32" s="178"/>
      <c r="W32" s="178"/>
      <c r="X32" s="178"/>
      <c r="Y32" s="178"/>
      <c r="Z32" s="178"/>
      <c r="AA32" s="178"/>
      <c r="AB32" s="178"/>
      <c r="AC32" s="178"/>
      <c r="AD32" s="179"/>
    </row>
    <row r="33" spans="1:30" ht="19.5" customHeight="1">
      <c r="A33" s="83"/>
      <c r="B33" s="83"/>
      <c r="C33" s="92" t="s">
        <v>106</v>
      </c>
      <c r="D33" s="146">
        <f t="shared" si="0"/>
        <v>84</v>
      </c>
      <c r="E33" s="147">
        <v>80</v>
      </c>
      <c r="F33" s="147">
        <f t="shared" si="1"/>
        <v>4</v>
      </c>
      <c r="G33" s="147" t="s">
        <v>13</v>
      </c>
      <c r="H33" s="147" t="s">
        <v>13</v>
      </c>
      <c r="I33" s="147" t="s">
        <v>13</v>
      </c>
      <c r="J33" s="147">
        <v>4</v>
      </c>
      <c r="K33" s="147" t="s">
        <v>13</v>
      </c>
      <c r="L33" s="163"/>
      <c r="M33" s="90"/>
      <c r="N33" s="267" t="s">
        <v>831</v>
      </c>
      <c r="O33" s="143">
        <f>SUM(P33:R33)</f>
        <v>30</v>
      </c>
      <c r="P33" s="147" t="s">
        <v>13</v>
      </c>
      <c r="Q33" s="147">
        <v>4</v>
      </c>
      <c r="R33" s="144">
        <f>SUM(S33:AC33)</f>
        <v>26</v>
      </c>
      <c r="S33" s="147" t="s">
        <v>13</v>
      </c>
      <c r="T33" s="147" t="s">
        <v>13</v>
      </c>
      <c r="U33" s="147">
        <v>2</v>
      </c>
      <c r="V33" s="147">
        <v>3</v>
      </c>
      <c r="W33" s="147">
        <v>12</v>
      </c>
      <c r="X33" s="147" t="s">
        <v>13</v>
      </c>
      <c r="Y33" s="147">
        <v>9</v>
      </c>
      <c r="Z33" s="147" t="s">
        <v>13</v>
      </c>
      <c r="AA33" s="147" t="s">
        <v>13</v>
      </c>
      <c r="AB33" s="147" t="s">
        <v>13</v>
      </c>
      <c r="AC33" s="147" t="s">
        <v>13</v>
      </c>
      <c r="AD33" s="148">
        <v>579.54</v>
      </c>
    </row>
    <row r="34" spans="1:30" ht="19.5" customHeight="1">
      <c r="A34" s="83"/>
      <c r="B34" s="83"/>
      <c r="C34" s="92"/>
      <c r="D34" s="147"/>
      <c r="E34" s="147"/>
      <c r="F34" s="147"/>
      <c r="G34" s="147"/>
      <c r="H34" s="147"/>
      <c r="I34" s="147"/>
      <c r="J34" s="147"/>
      <c r="K34" s="147"/>
      <c r="L34" s="163"/>
      <c r="M34" s="90"/>
      <c r="N34" s="107"/>
      <c r="O34" s="146"/>
      <c r="P34" s="178"/>
      <c r="Q34" s="178"/>
      <c r="R34" s="147"/>
      <c r="S34" s="178"/>
      <c r="T34" s="178"/>
      <c r="U34" s="178"/>
      <c r="V34" s="178"/>
      <c r="W34" s="178"/>
      <c r="X34" s="178"/>
      <c r="Y34" s="178"/>
      <c r="Z34" s="178"/>
      <c r="AA34" s="178"/>
      <c r="AB34" s="178"/>
      <c r="AC34" s="178"/>
      <c r="AD34" s="179"/>
    </row>
    <row r="35" spans="1:30" ht="19.5" customHeight="1">
      <c r="A35" s="83" t="s">
        <v>107</v>
      </c>
      <c r="B35" s="83"/>
      <c r="C35" s="92" t="s">
        <v>178</v>
      </c>
      <c r="D35" s="146">
        <f t="shared" si="0"/>
        <v>63</v>
      </c>
      <c r="E35" s="147">
        <v>61</v>
      </c>
      <c r="F35" s="147">
        <f t="shared" si="1"/>
        <v>2</v>
      </c>
      <c r="G35" s="147">
        <v>1</v>
      </c>
      <c r="H35" s="147" t="s">
        <v>13</v>
      </c>
      <c r="I35" s="147" t="s">
        <v>13</v>
      </c>
      <c r="J35" s="147">
        <v>1</v>
      </c>
      <c r="K35" s="147" t="s">
        <v>13</v>
      </c>
      <c r="L35" s="163"/>
      <c r="M35" s="181"/>
      <c r="N35" s="267" t="s">
        <v>843</v>
      </c>
      <c r="O35" s="143">
        <f>SUM(P35:R35)</f>
        <v>46</v>
      </c>
      <c r="P35" s="147" t="s">
        <v>13</v>
      </c>
      <c r="Q35" s="147">
        <v>7</v>
      </c>
      <c r="R35" s="144">
        <f>SUM(S35:AC35)</f>
        <v>39</v>
      </c>
      <c r="S35" s="147" t="s">
        <v>13</v>
      </c>
      <c r="T35" s="147">
        <v>3</v>
      </c>
      <c r="U35" s="147">
        <v>4</v>
      </c>
      <c r="V35" s="147">
        <v>14</v>
      </c>
      <c r="W35" s="147">
        <v>16</v>
      </c>
      <c r="X35" s="147" t="s">
        <v>13</v>
      </c>
      <c r="Y35" s="147">
        <v>1</v>
      </c>
      <c r="Z35" s="147">
        <v>1</v>
      </c>
      <c r="AA35" s="147" t="s">
        <v>13</v>
      </c>
      <c r="AB35" s="147" t="s">
        <v>13</v>
      </c>
      <c r="AC35" s="147" t="s">
        <v>13</v>
      </c>
      <c r="AD35" s="148">
        <v>524.25</v>
      </c>
    </row>
    <row r="36" spans="1:30" ht="19.5" customHeight="1">
      <c r="A36" s="83"/>
      <c r="B36" s="83"/>
      <c r="C36" s="92" t="s">
        <v>180</v>
      </c>
      <c r="D36" s="146">
        <f t="shared" si="0"/>
        <v>323</v>
      </c>
      <c r="E36" s="147">
        <v>310</v>
      </c>
      <c r="F36" s="147">
        <f t="shared" si="1"/>
        <v>13</v>
      </c>
      <c r="G36" s="147">
        <v>5</v>
      </c>
      <c r="H36" s="147" t="s">
        <v>13</v>
      </c>
      <c r="I36" s="147">
        <v>1</v>
      </c>
      <c r="J36" s="147">
        <v>7</v>
      </c>
      <c r="K36" s="147" t="s">
        <v>13</v>
      </c>
      <c r="L36" s="163"/>
      <c r="M36" s="181"/>
      <c r="N36" s="107"/>
      <c r="O36" s="108"/>
      <c r="P36" s="90"/>
      <c r="Q36" s="90"/>
      <c r="R36" s="90"/>
      <c r="S36" s="90"/>
      <c r="T36" s="90"/>
      <c r="U36" s="90"/>
      <c r="V36" s="90"/>
      <c r="W36" s="90"/>
      <c r="X36" s="90"/>
      <c r="Y36" s="90"/>
      <c r="Z36" s="90"/>
      <c r="AA36" s="90"/>
      <c r="AB36" s="90"/>
      <c r="AC36" s="90"/>
      <c r="AD36" s="90"/>
    </row>
    <row r="37" spans="1:30" ht="19.5" customHeight="1">
      <c r="A37" s="83" t="s">
        <v>110</v>
      </c>
      <c r="B37" s="83"/>
      <c r="C37" s="92" t="s">
        <v>181</v>
      </c>
      <c r="D37" s="146">
        <f t="shared" si="0"/>
        <v>137</v>
      </c>
      <c r="E37" s="147">
        <v>135</v>
      </c>
      <c r="F37" s="147">
        <f t="shared" si="1"/>
        <v>2</v>
      </c>
      <c r="G37" s="147">
        <v>1</v>
      </c>
      <c r="H37" s="147" t="s">
        <v>13</v>
      </c>
      <c r="I37" s="147" t="s">
        <v>13</v>
      </c>
      <c r="J37" s="147">
        <v>1</v>
      </c>
      <c r="K37" s="147" t="s">
        <v>13</v>
      </c>
      <c r="L37" s="163"/>
      <c r="M37" s="181"/>
      <c r="N37" s="107"/>
      <c r="O37" s="108"/>
      <c r="P37" s="90"/>
      <c r="Q37" s="90"/>
      <c r="R37" s="90"/>
      <c r="S37" s="90"/>
      <c r="T37" s="90"/>
      <c r="U37" s="90"/>
      <c r="V37" s="90"/>
      <c r="W37" s="90"/>
      <c r="X37" s="90"/>
      <c r="Y37" s="90"/>
      <c r="Z37" s="90"/>
      <c r="AA37" s="90"/>
      <c r="AB37" s="90"/>
      <c r="AC37" s="90"/>
      <c r="AD37" s="90"/>
    </row>
    <row r="38" spans="1:30" ht="19.5" customHeight="1">
      <c r="A38" s="83" t="s">
        <v>112</v>
      </c>
      <c r="B38" s="83"/>
      <c r="C38" s="245" t="s">
        <v>597</v>
      </c>
      <c r="D38" s="146">
        <f t="shared" si="0"/>
        <v>220</v>
      </c>
      <c r="E38" s="147">
        <v>211</v>
      </c>
      <c r="F38" s="147">
        <f t="shared" si="1"/>
        <v>9</v>
      </c>
      <c r="G38" s="147">
        <v>5</v>
      </c>
      <c r="H38" s="147" t="s">
        <v>13</v>
      </c>
      <c r="I38" s="147" t="s">
        <v>13</v>
      </c>
      <c r="J38" s="147">
        <v>4</v>
      </c>
      <c r="K38" s="147" t="s">
        <v>13</v>
      </c>
      <c r="L38" s="163"/>
      <c r="M38" s="181"/>
      <c r="N38" s="180" t="s">
        <v>713</v>
      </c>
      <c r="O38" s="143">
        <f>SUM(P38:R38)</f>
        <v>19</v>
      </c>
      <c r="P38" s="147" t="s">
        <v>13</v>
      </c>
      <c r="Q38" s="147">
        <v>3</v>
      </c>
      <c r="R38" s="144">
        <f>SUM(S38:AC38)</f>
        <v>16</v>
      </c>
      <c r="S38" s="147" t="s">
        <v>13</v>
      </c>
      <c r="T38" s="147" t="s">
        <v>13</v>
      </c>
      <c r="U38" s="147">
        <v>1</v>
      </c>
      <c r="V38" s="147" t="s">
        <v>13</v>
      </c>
      <c r="W38" s="147" t="s">
        <v>13</v>
      </c>
      <c r="X38" s="147" t="s">
        <v>13</v>
      </c>
      <c r="Y38" s="147">
        <v>4</v>
      </c>
      <c r="Z38" s="147">
        <v>1</v>
      </c>
      <c r="AA38" s="147">
        <v>10</v>
      </c>
      <c r="AB38" s="147" t="s">
        <v>13</v>
      </c>
      <c r="AC38" s="147" t="s">
        <v>13</v>
      </c>
      <c r="AD38" s="148">
        <v>1642.17</v>
      </c>
    </row>
    <row r="39" spans="1:30" ht="19.5" customHeight="1">
      <c r="A39" s="83"/>
      <c r="B39" s="83"/>
      <c r="C39" s="92" t="s">
        <v>182</v>
      </c>
      <c r="D39" s="146">
        <f t="shared" si="0"/>
        <v>39</v>
      </c>
      <c r="E39" s="147">
        <v>37</v>
      </c>
      <c r="F39" s="147">
        <f t="shared" si="1"/>
        <v>2</v>
      </c>
      <c r="G39" s="147">
        <v>1</v>
      </c>
      <c r="H39" s="147" t="s">
        <v>13</v>
      </c>
      <c r="I39" s="147" t="s">
        <v>13</v>
      </c>
      <c r="J39" s="147">
        <v>1</v>
      </c>
      <c r="K39" s="147" t="s">
        <v>13</v>
      </c>
      <c r="L39" s="163"/>
      <c r="M39" s="181"/>
      <c r="N39" s="180"/>
      <c r="O39" s="143"/>
      <c r="P39" s="147"/>
      <c r="Q39" s="147"/>
      <c r="R39" s="147"/>
      <c r="S39" s="147"/>
      <c r="T39" s="147"/>
      <c r="U39" s="147"/>
      <c r="V39" s="147"/>
      <c r="W39" s="147"/>
      <c r="X39" s="147"/>
      <c r="Y39" s="147"/>
      <c r="Z39" s="147"/>
      <c r="AA39" s="147"/>
      <c r="AB39" s="147"/>
      <c r="AC39" s="147"/>
      <c r="AD39" s="147"/>
    </row>
    <row r="40" spans="1:30" ht="19.5" customHeight="1">
      <c r="A40" s="83"/>
      <c r="B40" s="83"/>
      <c r="C40" s="92"/>
      <c r="D40" s="146"/>
      <c r="E40" s="147"/>
      <c r="F40" s="147"/>
      <c r="G40" s="147"/>
      <c r="H40" s="147"/>
      <c r="I40" s="147"/>
      <c r="J40" s="147"/>
      <c r="K40" s="147"/>
      <c r="L40" s="163"/>
      <c r="M40" s="181"/>
      <c r="N40" s="180" t="s">
        <v>697</v>
      </c>
      <c r="O40" s="143">
        <f>SUM(P40:R40)</f>
        <v>24</v>
      </c>
      <c r="P40" s="147" t="s">
        <v>13</v>
      </c>
      <c r="Q40" s="147" t="s">
        <v>13</v>
      </c>
      <c r="R40" s="144">
        <f>SUM(S40:AC40)</f>
        <v>24</v>
      </c>
      <c r="S40" s="147" t="s">
        <v>13</v>
      </c>
      <c r="T40" s="147">
        <v>1</v>
      </c>
      <c r="U40" s="147" t="s">
        <v>13</v>
      </c>
      <c r="V40" s="147" t="s">
        <v>13</v>
      </c>
      <c r="W40" s="147" t="s">
        <v>13</v>
      </c>
      <c r="X40" s="147" t="s">
        <v>13</v>
      </c>
      <c r="Y40" s="147">
        <v>1</v>
      </c>
      <c r="Z40" s="147">
        <v>1</v>
      </c>
      <c r="AA40" s="147">
        <v>20</v>
      </c>
      <c r="AB40" s="147">
        <v>1</v>
      </c>
      <c r="AC40" s="147" t="s">
        <v>13</v>
      </c>
      <c r="AD40" s="148">
        <v>3379.79</v>
      </c>
    </row>
    <row r="41" spans="1:30" ht="19.5" customHeight="1">
      <c r="A41" s="83" t="s">
        <v>114</v>
      </c>
      <c r="B41" s="83"/>
      <c r="C41" s="92" t="s">
        <v>183</v>
      </c>
      <c r="D41" s="146">
        <f t="shared" si="0"/>
        <v>27</v>
      </c>
      <c r="E41" s="147">
        <v>26</v>
      </c>
      <c r="F41" s="147">
        <f t="shared" si="1"/>
        <v>1</v>
      </c>
      <c r="G41" s="147" t="s">
        <v>13</v>
      </c>
      <c r="H41" s="147" t="s">
        <v>13</v>
      </c>
      <c r="I41" s="147" t="s">
        <v>13</v>
      </c>
      <c r="J41" s="147" t="s">
        <v>13</v>
      </c>
      <c r="K41" s="147">
        <v>1</v>
      </c>
      <c r="L41" s="163"/>
      <c r="M41" s="90"/>
      <c r="N41" s="180"/>
      <c r="O41" s="143"/>
      <c r="P41" s="147"/>
      <c r="Q41" s="147"/>
      <c r="R41" s="147"/>
      <c r="S41" s="147"/>
      <c r="T41" s="147"/>
      <c r="U41" s="147"/>
      <c r="V41" s="147"/>
      <c r="W41" s="147"/>
      <c r="X41" s="147"/>
      <c r="Y41" s="147"/>
      <c r="Z41" s="147"/>
      <c r="AA41" s="147"/>
      <c r="AB41" s="147"/>
      <c r="AC41" s="147"/>
      <c r="AD41" s="147"/>
    </row>
    <row r="42" spans="1:30" ht="19.5" customHeight="1">
      <c r="A42" s="83"/>
      <c r="B42" s="83"/>
      <c r="C42" s="92" t="s">
        <v>184</v>
      </c>
      <c r="D42" s="146">
        <f t="shared" si="0"/>
        <v>20</v>
      </c>
      <c r="E42" s="147">
        <v>19</v>
      </c>
      <c r="F42" s="147">
        <f t="shared" si="1"/>
        <v>1</v>
      </c>
      <c r="G42" s="147" t="s">
        <v>13</v>
      </c>
      <c r="H42" s="147" t="s">
        <v>13</v>
      </c>
      <c r="I42" s="147" t="s">
        <v>13</v>
      </c>
      <c r="J42" s="147">
        <v>1</v>
      </c>
      <c r="K42" s="147" t="s">
        <v>13</v>
      </c>
      <c r="M42" s="181"/>
      <c r="N42" s="180" t="s">
        <v>27</v>
      </c>
      <c r="O42" s="143">
        <f>SUM(P42:R42)</f>
        <v>7</v>
      </c>
      <c r="P42" s="147" t="s">
        <v>13</v>
      </c>
      <c r="Q42" s="147" t="s">
        <v>13</v>
      </c>
      <c r="R42" s="144">
        <f>SUM(S42:AC42)</f>
        <v>7</v>
      </c>
      <c r="S42" s="147" t="s">
        <v>13</v>
      </c>
      <c r="T42" s="147" t="s">
        <v>13</v>
      </c>
      <c r="U42" s="147" t="s">
        <v>13</v>
      </c>
      <c r="V42" s="147" t="s">
        <v>13</v>
      </c>
      <c r="W42" s="147" t="s">
        <v>13</v>
      </c>
      <c r="X42" s="147" t="s">
        <v>13</v>
      </c>
      <c r="Y42" s="147" t="s">
        <v>13</v>
      </c>
      <c r="Z42" s="147" t="s">
        <v>13</v>
      </c>
      <c r="AA42" s="147">
        <v>6</v>
      </c>
      <c r="AB42" s="147">
        <v>1</v>
      </c>
      <c r="AC42" s="147" t="s">
        <v>13</v>
      </c>
      <c r="AD42" s="148">
        <v>1104</v>
      </c>
    </row>
    <row r="43" spans="1:30" ht="19.5" customHeight="1">
      <c r="A43" s="83" t="s">
        <v>117</v>
      </c>
      <c r="B43" s="83"/>
      <c r="C43" s="92" t="s">
        <v>185</v>
      </c>
      <c r="D43" s="146">
        <f t="shared" si="0"/>
        <v>18</v>
      </c>
      <c r="E43" s="147">
        <v>15</v>
      </c>
      <c r="F43" s="147">
        <f t="shared" si="1"/>
        <v>3</v>
      </c>
      <c r="G43" s="147" t="s">
        <v>13</v>
      </c>
      <c r="H43" s="147" t="s">
        <v>13</v>
      </c>
      <c r="I43" s="147" t="s">
        <v>13</v>
      </c>
      <c r="J43" s="147">
        <v>3</v>
      </c>
      <c r="K43" s="147" t="s">
        <v>13</v>
      </c>
      <c r="M43" s="90"/>
      <c r="N43" s="182"/>
      <c r="O43" s="143"/>
      <c r="P43" s="147"/>
      <c r="Q43" s="147"/>
      <c r="R43" s="147"/>
      <c r="S43" s="147"/>
      <c r="T43" s="147"/>
      <c r="U43" s="147"/>
      <c r="V43" s="147"/>
      <c r="W43" s="147"/>
      <c r="X43" s="147"/>
      <c r="Y43" s="147"/>
      <c r="Z43" s="147"/>
      <c r="AA43" s="147"/>
      <c r="AB43" s="147"/>
      <c r="AC43" s="147"/>
      <c r="AD43" s="147"/>
    </row>
    <row r="44" spans="1:30" ht="19.5" customHeight="1">
      <c r="A44" s="83"/>
      <c r="B44" s="83"/>
      <c r="C44" s="92" t="s">
        <v>119</v>
      </c>
      <c r="D44" s="146">
        <f t="shared" si="0"/>
        <v>37</v>
      </c>
      <c r="E44" s="147">
        <v>35</v>
      </c>
      <c r="F44" s="147">
        <f t="shared" si="1"/>
        <v>2</v>
      </c>
      <c r="G44" s="147">
        <v>2</v>
      </c>
      <c r="H44" s="147" t="s">
        <v>13</v>
      </c>
      <c r="I44" s="147" t="s">
        <v>13</v>
      </c>
      <c r="J44" s="147" t="s">
        <v>13</v>
      </c>
      <c r="K44" s="147" t="s">
        <v>13</v>
      </c>
      <c r="L44" s="163"/>
      <c r="M44" s="181"/>
      <c r="N44" s="182" t="s">
        <v>28</v>
      </c>
      <c r="O44" s="143">
        <f>SUM(P44:R44)</f>
        <v>28</v>
      </c>
      <c r="P44" s="147" t="s">
        <v>13</v>
      </c>
      <c r="Q44" s="147" t="s">
        <v>13</v>
      </c>
      <c r="R44" s="144">
        <f>SUM(S44:AC44)</f>
        <v>28</v>
      </c>
      <c r="S44" s="147">
        <v>1</v>
      </c>
      <c r="T44" s="147" t="s">
        <v>13</v>
      </c>
      <c r="U44" s="147">
        <v>1</v>
      </c>
      <c r="V44" s="147">
        <v>3</v>
      </c>
      <c r="W44" s="147" t="s">
        <v>13</v>
      </c>
      <c r="X44" s="147" t="s">
        <v>13</v>
      </c>
      <c r="Y44" s="147">
        <v>1</v>
      </c>
      <c r="Z44" s="147">
        <v>4</v>
      </c>
      <c r="AA44" s="147">
        <v>14</v>
      </c>
      <c r="AB44" s="147">
        <v>4</v>
      </c>
      <c r="AC44" s="147" t="s">
        <v>13</v>
      </c>
      <c r="AD44" s="148">
        <v>3563.08</v>
      </c>
    </row>
    <row r="45" spans="1:30" ht="19.5" customHeight="1">
      <c r="A45" s="83" t="s">
        <v>120</v>
      </c>
      <c r="B45" s="83"/>
      <c r="C45" s="92" t="s">
        <v>186</v>
      </c>
      <c r="D45" s="147" t="s">
        <v>13</v>
      </c>
      <c r="E45" s="147" t="s">
        <v>13</v>
      </c>
      <c r="F45" s="147" t="s">
        <v>13</v>
      </c>
      <c r="G45" s="147" t="s">
        <v>13</v>
      </c>
      <c r="H45" s="147" t="s">
        <v>13</v>
      </c>
      <c r="I45" s="147" t="s">
        <v>13</v>
      </c>
      <c r="J45" s="147" t="s">
        <v>13</v>
      </c>
      <c r="K45" s="147" t="s">
        <v>13</v>
      </c>
      <c r="L45" s="163"/>
      <c r="M45" s="365"/>
      <c r="N45" s="364"/>
      <c r="O45" s="143"/>
      <c r="P45" s="147"/>
      <c r="Q45" s="147"/>
      <c r="R45" s="147"/>
      <c r="S45" s="147"/>
      <c r="T45" s="147"/>
      <c r="U45" s="147"/>
      <c r="V45" s="147"/>
      <c r="W45" s="147"/>
      <c r="X45" s="147"/>
      <c r="Y45" s="147"/>
      <c r="Z45" s="147"/>
      <c r="AA45" s="147"/>
      <c r="AB45" s="147"/>
      <c r="AC45" s="147"/>
      <c r="AD45" s="147"/>
    </row>
    <row r="46" spans="1:30" ht="19.5" customHeight="1">
      <c r="A46" s="83"/>
      <c r="B46" s="83"/>
      <c r="C46" s="92"/>
      <c r="D46" s="147"/>
      <c r="E46" s="147"/>
      <c r="F46" s="147"/>
      <c r="G46" s="147"/>
      <c r="H46" s="147"/>
      <c r="I46" s="147"/>
      <c r="J46" s="147"/>
      <c r="K46" s="147"/>
      <c r="L46" s="163"/>
      <c r="M46" s="365" t="s">
        <v>17</v>
      </c>
      <c r="N46" s="364"/>
      <c r="O46" s="143">
        <f>SUM(P46:R46)</f>
        <v>148</v>
      </c>
      <c r="P46" s="147">
        <v>6</v>
      </c>
      <c r="Q46" s="147">
        <v>31</v>
      </c>
      <c r="R46" s="144">
        <f>SUM(S46:AC46)</f>
        <v>111</v>
      </c>
      <c r="S46" s="147" t="s">
        <v>13</v>
      </c>
      <c r="T46" s="147">
        <v>20</v>
      </c>
      <c r="U46" s="147">
        <v>9</v>
      </c>
      <c r="V46" s="147">
        <v>22</v>
      </c>
      <c r="W46" s="147">
        <v>59</v>
      </c>
      <c r="X46" s="147" t="s">
        <v>13</v>
      </c>
      <c r="Y46" s="147">
        <v>1</v>
      </c>
      <c r="Z46" s="147" t="s">
        <v>13</v>
      </c>
      <c r="AA46" s="147" t="s">
        <v>13</v>
      </c>
      <c r="AB46" s="147" t="s">
        <v>13</v>
      </c>
      <c r="AC46" s="147" t="s">
        <v>13</v>
      </c>
      <c r="AD46" s="148">
        <v>1199.16</v>
      </c>
    </row>
    <row r="47" spans="1:30" ht="19.5" customHeight="1">
      <c r="A47" s="83" t="s">
        <v>123</v>
      </c>
      <c r="B47" s="83"/>
      <c r="C47" s="92" t="s">
        <v>187</v>
      </c>
      <c r="D47" s="146">
        <f t="shared" si="0"/>
        <v>11</v>
      </c>
      <c r="E47" s="147">
        <v>11</v>
      </c>
      <c r="F47" s="147" t="s">
        <v>13</v>
      </c>
      <c r="G47" s="147" t="s">
        <v>13</v>
      </c>
      <c r="H47" s="147" t="s">
        <v>13</v>
      </c>
      <c r="I47" s="147" t="s">
        <v>13</v>
      </c>
      <c r="J47" s="147" t="s">
        <v>13</v>
      </c>
      <c r="K47" s="147" t="s">
        <v>13</v>
      </c>
      <c r="L47" s="163"/>
      <c r="M47" s="90"/>
      <c r="N47" s="107"/>
      <c r="O47" s="108"/>
      <c r="P47" s="90"/>
      <c r="Q47" s="90"/>
      <c r="R47" s="90"/>
      <c r="S47" s="90"/>
      <c r="T47" s="90"/>
      <c r="U47" s="90"/>
      <c r="V47" s="90"/>
      <c r="W47" s="90"/>
      <c r="X47" s="90"/>
      <c r="Y47" s="90"/>
      <c r="Z47" s="90"/>
      <c r="AA47" s="90"/>
      <c r="AB47" s="90"/>
      <c r="AC47" s="90"/>
      <c r="AD47" s="90"/>
    </row>
    <row r="48" spans="1:30" ht="19.5" customHeight="1">
      <c r="A48" s="83" t="s">
        <v>125</v>
      </c>
      <c r="B48" s="83"/>
      <c r="C48" s="92" t="s">
        <v>188</v>
      </c>
      <c r="D48" s="146">
        <f t="shared" si="0"/>
        <v>7</v>
      </c>
      <c r="E48" s="147">
        <v>7</v>
      </c>
      <c r="F48" s="147" t="s">
        <v>13</v>
      </c>
      <c r="G48" s="147" t="s">
        <v>13</v>
      </c>
      <c r="H48" s="147" t="s">
        <v>13</v>
      </c>
      <c r="I48" s="147" t="s">
        <v>13</v>
      </c>
      <c r="J48" s="147" t="s">
        <v>13</v>
      </c>
      <c r="K48" s="147" t="s">
        <v>13</v>
      </c>
      <c r="L48" s="163"/>
      <c r="M48" s="360"/>
      <c r="N48" s="362"/>
      <c r="O48" s="143"/>
      <c r="P48" s="147"/>
      <c r="Q48" s="147"/>
      <c r="R48" s="147"/>
      <c r="S48" s="147"/>
      <c r="T48" s="147"/>
      <c r="U48" s="147"/>
      <c r="V48" s="147"/>
      <c r="W48" s="147"/>
      <c r="X48" s="147"/>
      <c r="Y48" s="147"/>
      <c r="Z48" s="147"/>
      <c r="AA48" s="147"/>
      <c r="AB48" s="147"/>
      <c r="AC48" s="147"/>
      <c r="AD48" s="147"/>
    </row>
    <row r="49" spans="1:30" ht="19.5" customHeight="1">
      <c r="A49" s="83" t="s">
        <v>127</v>
      </c>
      <c r="B49" s="83"/>
      <c r="C49" s="92" t="s">
        <v>189</v>
      </c>
      <c r="D49" s="146">
        <f t="shared" si="0"/>
        <v>16</v>
      </c>
      <c r="E49" s="147">
        <v>12</v>
      </c>
      <c r="F49" s="147">
        <f t="shared" si="1"/>
        <v>4</v>
      </c>
      <c r="G49" s="147">
        <v>4</v>
      </c>
      <c r="H49" s="147" t="s">
        <v>13</v>
      </c>
      <c r="I49" s="147" t="s">
        <v>13</v>
      </c>
      <c r="J49" s="147" t="s">
        <v>13</v>
      </c>
      <c r="K49" s="147" t="s">
        <v>13</v>
      </c>
      <c r="L49" s="163"/>
      <c r="M49" s="360" t="s">
        <v>755</v>
      </c>
      <c r="N49" s="362"/>
      <c r="O49" s="143">
        <f>SUM(P49:R49)</f>
        <v>269</v>
      </c>
      <c r="P49" s="147">
        <v>4</v>
      </c>
      <c r="Q49" s="147">
        <v>94</v>
      </c>
      <c r="R49" s="144">
        <f>SUM(S49:AC49)</f>
        <v>171</v>
      </c>
      <c r="S49" s="147">
        <v>14</v>
      </c>
      <c r="T49" s="147">
        <v>98</v>
      </c>
      <c r="U49" s="147">
        <v>35</v>
      </c>
      <c r="V49" s="147">
        <v>15</v>
      </c>
      <c r="W49" s="147">
        <v>9</v>
      </c>
      <c r="X49" s="147" t="s">
        <v>13</v>
      </c>
      <c r="Y49" s="147" t="s">
        <v>13</v>
      </c>
      <c r="Z49" s="147" t="s">
        <v>13</v>
      </c>
      <c r="AA49" s="147" t="s">
        <v>13</v>
      </c>
      <c r="AB49" s="147" t="s">
        <v>13</v>
      </c>
      <c r="AC49" s="147" t="s">
        <v>13</v>
      </c>
      <c r="AD49" s="148">
        <v>534.47</v>
      </c>
    </row>
    <row r="50" spans="1:30" ht="19.5" customHeight="1">
      <c r="A50" s="83" t="s">
        <v>129</v>
      </c>
      <c r="B50" s="83"/>
      <c r="C50" s="92" t="s">
        <v>190</v>
      </c>
      <c r="D50" s="146">
        <f t="shared" si="0"/>
        <v>1</v>
      </c>
      <c r="E50" s="147">
        <v>1</v>
      </c>
      <c r="F50" s="147" t="s">
        <v>13</v>
      </c>
      <c r="G50" s="147" t="s">
        <v>13</v>
      </c>
      <c r="H50" s="147" t="s">
        <v>13</v>
      </c>
      <c r="I50" s="147" t="s">
        <v>13</v>
      </c>
      <c r="J50" s="147" t="s">
        <v>13</v>
      </c>
      <c r="K50" s="147" t="s">
        <v>13</v>
      </c>
      <c r="M50" s="360"/>
      <c r="N50" s="361"/>
      <c r="O50" s="143"/>
      <c r="P50" s="147"/>
      <c r="Q50" s="147"/>
      <c r="R50" s="147"/>
      <c r="S50" s="147"/>
      <c r="T50" s="147"/>
      <c r="U50" s="147"/>
      <c r="V50" s="147"/>
      <c r="W50" s="147"/>
      <c r="X50" s="147"/>
      <c r="Y50" s="147"/>
      <c r="Z50" s="147"/>
      <c r="AA50" s="147"/>
      <c r="AB50" s="147"/>
      <c r="AC50" s="147"/>
      <c r="AD50" s="147"/>
    </row>
    <row r="51" spans="1:30" ht="19.5" customHeight="1">
      <c r="A51" s="83" t="s">
        <v>131</v>
      </c>
      <c r="B51" s="83"/>
      <c r="C51" s="92" t="s">
        <v>191</v>
      </c>
      <c r="D51" s="146">
        <f>SUM(E51:F51)</f>
        <v>28</v>
      </c>
      <c r="E51" s="147">
        <v>26</v>
      </c>
      <c r="F51" s="147">
        <f>SUM(G51:K51)</f>
        <v>2</v>
      </c>
      <c r="G51" s="147" t="s">
        <v>13</v>
      </c>
      <c r="H51" s="147" t="s">
        <v>13</v>
      </c>
      <c r="I51" s="147" t="s">
        <v>13</v>
      </c>
      <c r="J51" s="147">
        <v>2</v>
      </c>
      <c r="K51" s="147" t="s">
        <v>13</v>
      </c>
      <c r="M51" s="360" t="s">
        <v>756</v>
      </c>
      <c r="N51" s="361"/>
      <c r="O51" s="143">
        <f>SUM(P51:R51)</f>
        <v>12</v>
      </c>
      <c r="P51" s="147" t="s">
        <v>13</v>
      </c>
      <c r="Q51" s="147">
        <v>5</v>
      </c>
      <c r="R51" s="144">
        <f>SUM(S51:AC51)</f>
        <v>7</v>
      </c>
      <c r="S51" s="147" t="s">
        <v>13</v>
      </c>
      <c r="T51" s="147">
        <v>5</v>
      </c>
      <c r="U51" s="147">
        <v>2</v>
      </c>
      <c r="V51" s="147" t="s">
        <v>13</v>
      </c>
      <c r="W51" s="147" t="s">
        <v>13</v>
      </c>
      <c r="X51" s="147" t="s">
        <v>13</v>
      </c>
      <c r="Y51" s="147" t="s">
        <v>13</v>
      </c>
      <c r="Z51" s="147" t="s">
        <v>13</v>
      </c>
      <c r="AA51" s="147" t="s">
        <v>13</v>
      </c>
      <c r="AB51" s="147" t="s">
        <v>13</v>
      </c>
      <c r="AC51" s="147" t="s">
        <v>13</v>
      </c>
      <c r="AD51" s="148">
        <v>17.85</v>
      </c>
    </row>
    <row r="52" spans="1:30" ht="19.5" customHeight="1">
      <c r="A52" s="83"/>
      <c r="B52" s="83"/>
      <c r="C52" s="92"/>
      <c r="D52" s="146"/>
      <c r="E52" s="147"/>
      <c r="F52" s="147"/>
      <c r="G52" s="147"/>
      <c r="H52" s="147"/>
      <c r="I52" s="147"/>
      <c r="J52" s="147"/>
      <c r="K52" s="147"/>
      <c r="M52" s="360"/>
      <c r="N52" s="361"/>
      <c r="O52" s="143"/>
      <c r="P52" s="144"/>
      <c r="Q52" s="144"/>
      <c r="R52" s="144"/>
      <c r="S52" s="144"/>
      <c r="T52" s="144"/>
      <c r="U52" s="144"/>
      <c r="V52" s="144"/>
      <c r="W52" s="144"/>
      <c r="X52" s="144"/>
      <c r="Y52" s="144"/>
      <c r="Z52" s="144"/>
      <c r="AA52" s="144"/>
      <c r="AB52" s="144"/>
      <c r="AC52" s="144"/>
      <c r="AD52" s="144"/>
    </row>
    <row r="53" spans="1:30" ht="19.5" customHeight="1">
      <c r="A53" s="83" t="s">
        <v>133</v>
      </c>
      <c r="B53" s="83"/>
      <c r="C53" s="92" t="s">
        <v>192</v>
      </c>
      <c r="D53" s="146">
        <f>SUM(E53:F53)</f>
        <v>35</v>
      </c>
      <c r="E53" s="147">
        <v>19</v>
      </c>
      <c r="F53" s="147">
        <f>SUM(G53:K53)</f>
        <v>16</v>
      </c>
      <c r="G53" s="147">
        <v>16</v>
      </c>
      <c r="H53" s="147" t="s">
        <v>13</v>
      </c>
      <c r="I53" s="147" t="s">
        <v>13</v>
      </c>
      <c r="J53" s="147" t="s">
        <v>13</v>
      </c>
      <c r="K53" s="147" t="s">
        <v>13</v>
      </c>
      <c r="M53" s="360" t="s">
        <v>757</v>
      </c>
      <c r="N53" s="361"/>
      <c r="O53" s="143">
        <f>SUM(P53:R53)</f>
        <v>298</v>
      </c>
      <c r="P53" s="147">
        <v>2</v>
      </c>
      <c r="Q53" s="147">
        <v>208</v>
      </c>
      <c r="R53" s="144">
        <f>SUM(S53:AC53)</f>
        <v>88</v>
      </c>
      <c r="S53" s="147">
        <v>3</v>
      </c>
      <c r="T53" s="147">
        <v>64</v>
      </c>
      <c r="U53" s="147">
        <v>18</v>
      </c>
      <c r="V53" s="147">
        <v>3</v>
      </c>
      <c r="W53" s="147" t="s">
        <v>13</v>
      </c>
      <c r="X53" s="147" t="s">
        <v>13</v>
      </c>
      <c r="Y53" s="147" t="s">
        <v>13</v>
      </c>
      <c r="Z53" s="147" t="s">
        <v>13</v>
      </c>
      <c r="AA53" s="147" t="s">
        <v>13</v>
      </c>
      <c r="AB53" s="147" t="s">
        <v>13</v>
      </c>
      <c r="AC53" s="147" t="s">
        <v>13</v>
      </c>
      <c r="AD53" s="148">
        <v>214.64</v>
      </c>
    </row>
    <row r="54" spans="1:30" ht="19.5" customHeight="1">
      <c r="A54" s="83" t="s">
        <v>135</v>
      </c>
      <c r="B54" s="83"/>
      <c r="C54" s="92" t="s">
        <v>193</v>
      </c>
      <c r="D54" s="146">
        <f t="shared" si="0"/>
        <v>14</v>
      </c>
      <c r="E54" s="147">
        <v>13</v>
      </c>
      <c r="F54" s="147">
        <f t="shared" si="1"/>
        <v>1</v>
      </c>
      <c r="G54" s="147" t="s">
        <v>13</v>
      </c>
      <c r="H54" s="147" t="s">
        <v>13</v>
      </c>
      <c r="I54" s="147" t="s">
        <v>13</v>
      </c>
      <c r="J54" s="147">
        <v>1</v>
      </c>
      <c r="K54" s="147" t="s">
        <v>13</v>
      </c>
      <c r="M54" s="360"/>
      <c r="N54" s="361"/>
      <c r="O54" s="146"/>
      <c r="P54" s="178"/>
      <c r="Q54" s="178"/>
      <c r="R54" s="147"/>
      <c r="S54" s="178"/>
      <c r="T54" s="178"/>
      <c r="U54" s="178"/>
      <c r="V54" s="178"/>
      <c r="W54" s="178"/>
      <c r="X54" s="178"/>
      <c r="Y54" s="178"/>
      <c r="Z54" s="178"/>
      <c r="AA54" s="178"/>
      <c r="AB54" s="178"/>
      <c r="AC54" s="178"/>
      <c r="AD54" s="179"/>
    </row>
    <row r="55" spans="1:30" ht="19.5" customHeight="1">
      <c r="A55" s="83" t="s">
        <v>137</v>
      </c>
      <c r="B55" s="83"/>
      <c r="C55" s="92" t="s">
        <v>194</v>
      </c>
      <c r="D55" s="146">
        <f t="shared" si="0"/>
        <v>9</v>
      </c>
      <c r="E55" s="147">
        <v>8</v>
      </c>
      <c r="F55" s="147">
        <f t="shared" si="1"/>
        <v>1</v>
      </c>
      <c r="G55" s="147" t="s">
        <v>13</v>
      </c>
      <c r="H55" s="147" t="s">
        <v>13</v>
      </c>
      <c r="I55" s="147" t="s">
        <v>13</v>
      </c>
      <c r="J55" s="147">
        <v>1</v>
      </c>
      <c r="K55" s="147" t="s">
        <v>13</v>
      </c>
      <c r="M55" s="363" t="s">
        <v>758</v>
      </c>
      <c r="N55" s="364"/>
      <c r="O55" s="146">
        <f>SUM(O16:O27,O45:O53)</f>
        <v>3958</v>
      </c>
      <c r="P55" s="147">
        <f>SUM(P16:P27,P46:P53)</f>
        <v>29</v>
      </c>
      <c r="Q55" s="147">
        <f>SUM(Q16:Q27,Q45:Q53)</f>
        <v>1883</v>
      </c>
      <c r="R55" s="147">
        <f>SUM(R16:R27,R45:R53)</f>
        <v>2046</v>
      </c>
      <c r="S55" s="147">
        <f>SUM(S16:S27,S43:S53)</f>
        <v>154</v>
      </c>
      <c r="T55" s="147">
        <f>SUM(T16:T27,T45:T53)</f>
        <v>993</v>
      </c>
      <c r="U55" s="147">
        <f>SUM(U16:U27,U45:U53)</f>
        <v>643</v>
      </c>
      <c r="V55" s="147">
        <f>SUM(V16:V27,V45:V53)</f>
        <v>188</v>
      </c>
      <c r="W55" s="147">
        <f>SUM(W16:W27,W45:W53)</f>
        <v>68</v>
      </c>
      <c r="X55" s="147" t="s">
        <v>13</v>
      </c>
      <c r="Y55" s="147">
        <f>SUM(Y16:Y27,Y46:Y53)</f>
        <v>1</v>
      </c>
      <c r="Z55" s="147" t="s">
        <v>13</v>
      </c>
      <c r="AA55" s="147" t="s">
        <v>13</v>
      </c>
      <c r="AB55" s="147" t="s">
        <v>13</v>
      </c>
      <c r="AC55" s="147" t="s">
        <v>13</v>
      </c>
      <c r="AD55" s="148">
        <f>SUM(AD16:AD27,AD46:AD53)</f>
        <v>7073.410000000001</v>
      </c>
    </row>
    <row r="56" spans="1:30" ht="19.5" customHeight="1">
      <c r="A56" s="83" t="s">
        <v>139</v>
      </c>
      <c r="B56" s="83"/>
      <c r="C56" s="92" t="s">
        <v>195</v>
      </c>
      <c r="D56" s="146">
        <f t="shared" si="0"/>
        <v>4</v>
      </c>
      <c r="E56" s="147">
        <v>4</v>
      </c>
      <c r="F56" s="147" t="s">
        <v>13</v>
      </c>
      <c r="G56" s="147" t="s">
        <v>13</v>
      </c>
      <c r="H56" s="147" t="s">
        <v>13</v>
      </c>
      <c r="I56" s="147" t="s">
        <v>13</v>
      </c>
      <c r="J56" s="147" t="s">
        <v>13</v>
      </c>
      <c r="K56" s="147" t="s">
        <v>13</v>
      </c>
      <c r="M56" s="366"/>
      <c r="N56" s="361"/>
      <c r="O56" s="146"/>
      <c r="P56" s="147"/>
      <c r="Q56" s="147"/>
      <c r="R56" s="147"/>
      <c r="S56" s="147"/>
      <c r="T56" s="147"/>
      <c r="U56" s="147"/>
      <c r="V56" s="147"/>
      <c r="W56" s="147"/>
      <c r="X56" s="147"/>
      <c r="Y56" s="147"/>
      <c r="Z56" s="147"/>
      <c r="AA56" s="147"/>
      <c r="AB56" s="147"/>
      <c r="AC56" s="147"/>
      <c r="AD56" s="148"/>
    </row>
    <row r="57" spans="1:30" ht="19.5" customHeight="1">
      <c r="A57" s="83" t="s">
        <v>141</v>
      </c>
      <c r="B57" s="83"/>
      <c r="C57" s="92" t="s">
        <v>196</v>
      </c>
      <c r="D57" s="146">
        <f t="shared" si="0"/>
        <v>23</v>
      </c>
      <c r="E57" s="147">
        <v>22</v>
      </c>
      <c r="F57" s="147">
        <f t="shared" si="1"/>
        <v>1</v>
      </c>
      <c r="G57" s="147" t="s">
        <v>13</v>
      </c>
      <c r="H57" s="147" t="s">
        <v>13</v>
      </c>
      <c r="I57" s="147" t="s">
        <v>13</v>
      </c>
      <c r="J57" s="147">
        <v>1</v>
      </c>
      <c r="K57" s="147" t="s">
        <v>13</v>
      </c>
      <c r="M57" s="365" t="s">
        <v>22</v>
      </c>
      <c r="N57" s="364"/>
      <c r="O57" s="146">
        <f aca="true" t="shared" si="3" ref="O57:W57">SUM(O29:O42)</f>
        <v>383</v>
      </c>
      <c r="P57" s="147">
        <f t="shared" si="3"/>
        <v>1</v>
      </c>
      <c r="Q57" s="147">
        <f t="shared" si="3"/>
        <v>41</v>
      </c>
      <c r="R57" s="147">
        <f t="shared" si="3"/>
        <v>341</v>
      </c>
      <c r="S57" s="147">
        <f t="shared" si="3"/>
        <v>4</v>
      </c>
      <c r="T57" s="147">
        <f t="shared" si="3"/>
        <v>40</v>
      </c>
      <c r="U57" s="147">
        <f t="shared" si="3"/>
        <v>77</v>
      </c>
      <c r="V57" s="147">
        <f t="shared" si="3"/>
        <v>98</v>
      </c>
      <c r="W57" s="147">
        <f t="shared" si="3"/>
        <v>66</v>
      </c>
      <c r="X57" s="147" t="s">
        <v>13</v>
      </c>
      <c r="Y57" s="147">
        <f>SUM(Y29:Y42)</f>
        <v>15</v>
      </c>
      <c r="Z57" s="147">
        <f>SUM(Z29:Z42)</f>
        <v>3</v>
      </c>
      <c r="AA57" s="147">
        <f>SUM(AA29:AA42)</f>
        <v>36</v>
      </c>
      <c r="AB57" s="147">
        <f>SUM(AB29:AB42)</f>
        <v>2</v>
      </c>
      <c r="AC57" s="147" t="s">
        <v>13</v>
      </c>
      <c r="AD57" s="148">
        <f>SUM(AD29:AD42)</f>
        <v>8853.119999999999</v>
      </c>
    </row>
    <row r="58" spans="1:30" ht="19.5" customHeight="1">
      <c r="A58" s="83"/>
      <c r="B58" s="83"/>
      <c r="C58" s="92"/>
      <c r="D58" s="146"/>
      <c r="E58" s="147"/>
      <c r="F58" s="147"/>
      <c r="G58" s="147"/>
      <c r="H58" s="147"/>
      <c r="I58" s="147"/>
      <c r="J58" s="147"/>
      <c r="K58" s="147"/>
      <c r="M58" s="90"/>
      <c r="N58" s="107"/>
      <c r="O58" s="108"/>
      <c r="P58" s="90"/>
      <c r="Q58" s="90"/>
      <c r="R58" s="90"/>
      <c r="S58" s="90"/>
      <c r="T58" s="90"/>
      <c r="U58" s="90"/>
      <c r="V58" s="90"/>
      <c r="W58" s="90"/>
      <c r="X58" s="90"/>
      <c r="Y58" s="90"/>
      <c r="Z58" s="90"/>
      <c r="AA58" s="90"/>
      <c r="AB58" s="90"/>
      <c r="AC58" s="90"/>
      <c r="AD58" s="90"/>
    </row>
    <row r="59" spans="1:30" ht="19.5" customHeight="1">
      <c r="A59" s="83" t="s">
        <v>143</v>
      </c>
      <c r="B59" s="83"/>
      <c r="C59" s="92" t="s">
        <v>197</v>
      </c>
      <c r="D59" s="146">
        <f t="shared" si="0"/>
        <v>53</v>
      </c>
      <c r="E59" s="147">
        <v>47</v>
      </c>
      <c r="F59" s="147">
        <f t="shared" si="1"/>
        <v>6</v>
      </c>
      <c r="G59" s="147">
        <v>5</v>
      </c>
      <c r="H59" s="147" t="s">
        <v>13</v>
      </c>
      <c r="I59" s="147" t="s">
        <v>13</v>
      </c>
      <c r="J59" s="147">
        <v>1</v>
      </c>
      <c r="K59" s="147" t="s">
        <v>13</v>
      </c>
      <c r="M59" s="359" t="s">
        <v>581</v>
      </c>
      <c r="N59" s="328"/>
      <c r="O59" s="183" t="s">
        <v>581</v>
      </c>
      <c r="P59" s="150"/>
      <c r="Q59" s="150"/>
      <c r="R59" s="184" t="s">
        <v>581</v>
      </c>
      <c r="S59" s="150"/>
      <c r="T59" s="150"/>
      <c r="U59" s="150"/>
      <c r="V59" s="150"/>
      <c r="W59" s="150"/>
      <c r="X59" s="150" t="s">
        <v>581</v>
      </c>
      <c r="Y59" s="150" t="s">
        <v>581</v>
      </c>
      <c r="Z59" s="150" t="s">
        <v>581</v>
      </c>
      <c r="AA59" s="150" t="s">
        <v>581</v>
      </c>
      <c r="AB59" s="150" t="s">
        <v>581</v>
      </c>
      <c r="AC59" s="150" t="s">
        <v>581</v>
      </c>
      <c r="AD59" s="151" t="s">
        <v>581</v>
      </c>
    </row>
    <row r="60" spans="1:13" ht="19.5" customHeight="1">
      <c r="A60" s="168"/>
      <c r="B60" s="169"/>
      <c r="C60" s="170" t="s">
        <v>198</v>
      </c>
      <c r="D60" s="280">
        <f t="shared" si="0"/>
        <v>11</v>
      </c>
      <c r="E60" s="150">
        <v>11</v>
      </c>
      <c r="F60" s="150" t="s">
        <v>13</v>
      </c>
      <c r="G60" s="150" t="s">
        <v>13</v>
      </c>
      <c r="H60" s="150" t="s">
        <v>13</v>
      </c>
      <c r="I60" s="150" t="s">
        <v>13</v>
      </c>
      <c r="J60" s="150" t="s">
        <v>13</v>
      </c>
      <c r="K60" s="150" t="s">
        <v>13</v>
      </c>
      <c r="M60" s="246" t="s">
        <v>769</v>
      </c>
    </row>
    <row r="61" spans="1:13" ht="19.5" customHeight="1">
      <c r="A61" s="71" t="s">
        <v>714</v>
      </c>
      <c r="M61" s="246" t="s">
        <v>770</v>
      </c>
    </row>
    <row r="62" spans="1:30" ht="15" customHeight="1">
      <c r="A62" s="71" t="s">
        <v>596</v>
      </c>
      <c r="M62" s="64" t="s">
        <v>752</v>
      </c>
      <c r="N62" s="90"/>
      <c r="O62" s="90"/>
      <c r="P62" s="178"/>
      <c r="Q62" s="178"/>
      <c r="R62" s="90"/>
      <c r="S62" s="178"/>
      <c r="T62" s="178"/>
      <c r="U62" s="178"/>
      <c r="V62" s="178"/>
      <c r="W62" s="178"/>
      <c r="X62" s="178"/>
      <c r="Y62" s="178"/>
      <c r="Z62" s="178"/>
      <c r="AA62" s="178"/>
      <c r="AB62" s="178"/>
      <c r="AC62" s="178"/>
      <c r="AD62" s="179"/>
    </row>
    <row r="63" spans="13:14" ht="15" customHeight="1">
      <c r="M63" s="90"/>
      <c r="N63" s="90"/>
    </row>
    <row r="64" ht="15" customHeight="1"/>
    <row r="65" ht="15" customHeight="1"/>
    <row r="66" ht="15" customHeight="1"/>
  </sheetData>
  <sheetProtection/>
  <mergeCells count="40">
    <mergeCell ref="M11:N11"/>
    <mergeCell ref="M12:N12"/>
    <mergeCell ref="M49:N49"/>
    <mergeCell ref="M13:N13"/>
    <mergeCell ref="M14:N14"/>
    <mergeCell ref="M16:N16"/>
    <mergeCell ref="M18:N18"/>
    <mergeCell ref="M20:N20"/>
    <mergeCell ref="M46:N46"/>
    <mergeCell ref="M45:N45"/>
    <mergeCell ref="AD6:AD8"/>
    <mergeCell ref="P6:P8"/>
    <mergeCell ref="M6:N8"/>
    <mergeCell ref="A2:K2"/>
    <mergeCell ref="M2:AD2"/>
    <mergeCell ref="M3:AD3"/>
    <mergeCell ref="A4:K4"/>
    <mergeCell ref="R7:R8"/>
    <mergeCell ref="Q6:Q8"/>
    <mergeCell ref="R6:AC6"/>
    <mergeCell ref="A9:C9"/>
    <mergeCell ref="M10:N10"/>
    <mergeCell ref="G7:G8"/>
    <mergeCell ref="H7:H8"/>
    <mergeCell ref="I7:I8"/>
    <mergeCell ref="J7:J8"/>
    <mergeCell ref="K7:K8"/>
    <mergeCell ref="A6:C8"/>
    <mergeCell ref="F6:K6"/>
    <mergeCell ref="F7:F8"/>
    <mergeCell ref="M59:N59"/>
    <mergeCell ref="M52:N52"/>
    <mergeCell ref="M54:N54"/>
    <mergeCell ref="M51:N51"/>
    <mergeCell ref="M53:N53"/>
    <mergeCell ref="M48:N48"/>
    <mergeCell ref="M50:N50"/>
    <mergeCell ref="M55:N55"/>
    <mergeCell ref="M57:N57"/>
    <mergeCell ref="M56:N56"/>
  </mergeCells>
  <printOptions/>
  <pageMargins left="1.5748031496062993" right="0" top="0.984251968503937" bottom="0.984251968503937" header="0.5118110236220472" footer="0.5118110236220472"/>
  <pageSetup fitToHeight="1" fitToWidth="1" horizontalDpi="600" verticalDpi="600" orientation="landscape" paperSize="8" scale="60" r:id="rId1"/>
</worksheet>
</file>

<file path=xl/worksheets/sheet5.xml><?xml version="1.0" encoding="utf-8"?>
<worksheet xmlns="http://schemas.openxmlformats.org/spreadsheetml/2006/main" xmlns:r="http://schemas.openxmlformats.org/officeDocument/2006/relationships">
  <sheetPr>
    <pageSetUpPr fitToPage="1"/>
  </sheetPr>
  <dimension ref="A1:R62"/>
  <sheetViews>
    <sheetView zoomScale="120" zoomScaleNormal="120" zoomScalePageLayoutView="0" workbookViewId="0" topLeftCell="A1">
      <selection activeCell="A1" sqref="A1"/>
    </sheetView>
  </sheetViews>
  <sheetFormatPr defaultColWidth="10.59765625" defaultRowHeight="15"/>
  <cols>
    <col min="1" max="1" width="9.59765625" style="1" customWidth="1"/>
    <col min="2" max="2" width="1.59765625" style="1" customWidth="1"/>
    <col min="3" max="3" width="8.5" style="1" customWidth="1"/>
    <col min="4" max="8" width="11.59765625" style="1" customWidth="1"/>
    <col min="9" max="9" width="12.59765625" style="1" customWidth="1"/>
    <col min="10" max="10" width="12.5" style="1" customWidth="1"/>
    <col min="11" max="17" width="11.59765625" style="1" customWidth="1"/>
    <col min="18" max="18" width="14.59765625" style="1" customWidth="1"/>
    <col min="19" max="16384" width="10.59765625" style="1" customWidth="1"/>
  </cols>
  <sheetData>
    <row r="1" spans="1:18" s="17" customFormat="1" ht="19.5" customHeight="1">
      <c r="A1" s="2" t="s">
        <v>199</v>
      </c>
      <c r="R1" s="3" t="s">
        <v>200</v>
      </c>
    </row>
    <row r="2" spans="1:18" ht="19.5" customHeight="1">
      <c r="A2" s="391" t="s">
        <v>201</v>
      </c>
      <c r="B2" s="391"/>
      <c r="C2" s="391"/>
      <c r="D2" s="391"/>
      <c r="E2" s="391"/>
      <c r="F2" s="391"/>
      <c r="G2" s="391"/>
      <c r="H2" s="391"/>
      <c r="I2" s="391"/>
      <c r="J2" s="391"/>
      <c r="K2" s="391"/>
      <c r="L2" s="391"/>
      <c r="M2" s="391"/>
      <c r="N2" s="391"/>
      <c r="O2" s="391"/>
      <c r="P2" s="391"/>
      <c r="Q2" s="391"/>
      <c r="R2" s="391"/>
    </row>
    <row r="3" spans="2:18" ht="19.5" customHeight="1">
      <c r="B3" s="58"/>
      <c r="C3" s="58"/>
      <c r="D3" s="58"/>
      <c r="E3" s="58"/>
      <c r="F3" s="58"/>
      <c r="G3" s="58"/>
      <c r="H3" s="58" t="s">
        <v>771</v>
      </c>
      <c r="I3" s="58"/>
      <c r="J3" s="58"/>
      <c r="K3" s="58"/>
      <c r="L3" s="58"/>
      <c r="M3" s="58"/>
      <c r="N3" s="58"/>
      <c r="O3" s="58"/>
      <c r="P3" s="58"/>
      <c r="Q3" s="58"/>
      <c r="R3" s="58"/>
    </row>
    <row r="4" ht="18" customHeight="1" thickBot="1">
      <c r="Q4" s="24" t="s">
        <v>202</v>
      </c>
    </row>
    <row r="5" spans="1:18" ht="14.25">
      <c r="A5" s="392" t="s">
        <v>203</v>
      </c>
      <c r="B5" s="392"/>
      <c r="C5" s="393"/>
      <c r="D5" s="13"/>
      <c r="E5" s="397" t="s">
        <v>204</v>
      </c>
      <c r="F5" s="397" t="s">
        <v>205</v>
      </c>
      <c r="G5" s="400" t="s">
        <v>206</v>
      </c>
      <c r="H5" s="401"/>
      <c r="I5" s="401"/>
      <c r="J5" s="401"/>
      <c r="K5" s="401"/>
      <c r="L5" s="401"/>
      <c r="M5" s="401"/>
      <c r="N5" s="401"/>
      <c r="O5" s="401"/>
      <c r="P5" s="401"/>
      <c r="Q5" s="402"/>
      <c r="R5" s="403" t="s">
        <v>207</v>
      </c>
    </row>
    <row r="6" spans="1:18" ht="14.25">
      <c r="A6" s="394"/>
      <c r="B6" s="394"/>
      <c r="C6" s="386"/>
      <c r="D6" s="14" t="s">
        <v>208</v>
      </c>
      <c r="E6" s="398"/>
      <c r="F6" s="398"/>
      <c r="G6" s="387" t="s">
        <v>8</v>
      </c>
      <c r="H6" s="406" t="s">
        <v>209</v>
      </c>
      <c r="I6" s="387" t="s">
        <v>844</v>
      </c>
      <c r="J6" s="387" t="s">
        <v>845</v>
      </c>
      <c r="K6" s="387" t="s">
        <v>846</v>
      </c>
      <c r="L6" s="387" t="s">
        <v>210</v>
      </c>
      <c r="M6" s="387" t="s">
        <v>211</v>
      </c>
      <c r="N6" s="387" t="s">
        <v>212</v>
      </c>
      <c r="O6" s="387" t="s">
        <v>179</v>
      </c>
      <c r="P6" s="387" t="s">
        <v>25</v>
      </c>
      <c r="Q6" s="389" t="s">
        <v>26</v>
      </c>
      <c r="R6" s="404"/>
    </row>
    <row r="7" spans="1:18" ht="14.25">
      <c r="A7" s="395"/>
      <c r="B7" s="395"/>
      <c r="C7" s="396"/>
      <c r="D7" s="15"/>
      <c r="E7" s="399"/>
      <c r="F7" s="399"/>
      <c r="G7" s="388"/>
      <c r="H7" s="399"/>
      <c r="I7" s="388"/>
      <c r="J7" s="388"/>
      <c r="K7" s="388"/>
      <c r="L7" s="388"/>
      <c r="M7" s="388"/>
      <c r="N7" s="388"/>
      <c r="O7" s="388"/>
      <c r="P7" s="388"/>
      <c r="Q7" s="390"/>
      <c r="R7" s="405"/>
    </row>
    <row r="8" spans="1:18" ht="14.25" customHeight="1">
      <c r="A8" s="381"/>
      <c r="B8" s="381"/>
      <c r="C8" s="382"/>
      <c r="D8" s="23"/>
      <c r="E8" s="16"/>
      <c r="F8" s="16"/>
      <c r="G8" s="16"/>
      <c r="H8" s="16"/>
      <c r="I8" s="16"/>
      <c r="J8" s="16"/>
      <c r="K8" s="16"/>
      <c r="L8" s="16"/>
      <c r="M8" s="16"/>
      <c r="N8" s="16"/>
      <c r="O8" s="16"/>
      <c r="P8" s="16"/>
      <c r="Q8" s="16"/>
      <c r="R8" s="27" t="s">
        <v>213</v>
      </c>
    </row>
    <row r="9" spans="1:18" ht="14.25" customHeight="1">
      <c r="A9" s="383" t="s">
        <v>214</v>
      </c>
      <c r="B9" s="383"/>
      <c r="C9" s="384"/>
      <c r="D9" s="86">
        <f>SUM(D11:D60)</f>
        <v>4369</v>
      </c>
      <c r="E9" s="87">
        <f aca="true" t="shared" si="0" ref="E9:R9">SUM(E11:E60)</f>
        <v>30</v>
      </c>
      <c r="F9" s="87">
        <f t="shared" si="0"/>
        <v>1924</v>
      </c>
      <c r="G9" s="87">
        <f t="shared" si="0"/>
        <v>2415</v>
      </c>
      <c r="H9" s="87">
        <f t="shared" si="0"/>
        <v>158</v>
      </c>
      <c r="I9" s="87">
        <f t="shared" si="0"/>
        <v>1033</v>
      </c>
      <c r="J9" s="87">
        <f t="shared" si="0"/>
        <v>721</v>
      </c>
      <c r="K9" s="87">
        <f t="shared" si="0"/>
        <v>289</v>
      </c>
      <c r="L9" s="87">
        <f t="shared" si="0"/>
        <v>134</v>
      </c>
      <c r="M9" s="110" t="s">
        <v>13</v>
      </c>
      <c r="N9" s="87">
        <f t="shared" si="0"/>
        <v>17</v>
      </c>
      <c r="O9" s="87">
        <f t="shared" si="0"/>
        <v>7</v>
      </c>
      <c r="P9" s="87">
        <f t="shared" si="0"/>
        <v>50</v>
      </c>
      <c r="Q9" s="87">
        <f t="shared" si="0"/>
        <v>6</v>
      </c>
      <c r="R9" s="279">
        <f t="shared" si="0"/>
        <v>19489.609999999997</v>
      </c>
    </row>
    <row r="10" spans="1:18" ht="14.25" customHeight="1">
      <c r="A10" s="385"/>
      <c r="B10" s="385"/>
      <c r="C10" s="386"/>
      <c r="D10" s="5"/>
      <c r="E10" s="22"/>
      <c r="F10" s="22"/>
      <c r="G10" s="22"/>
      <c r="H10" s="22"/>
      <c r="I10" s="22"/>
      <c r="J10" s="22"/>
      <c r="K10" s="22"/>
      <c r="L10" s="22"/>
      <c r="M10" s="22"/>
      <c r="N10" s="22"/>
      <c r="O10" s="22"/>
      <c r="P10" s="22"/>
      <c r="Q10" s="22"/>
      <c r="R10" s="28"/>
    </row>
    <row r="11" spans="1:18" ht="14.25" customHeight="1">
      <c r="A11" s="29" t="s">
        <v>215</v>
      </c>
      <c r="B11" s="29"/>
      <c r="C11" s="11" t="s">
        <v>82</v>
      </c>
      <c r="D11" s="143">
        <f>SUM(E11:G11)</f>
        <v>124</v>
      </c>
      <c r="E11" s="147">
        <v>1</v>
      </c>
      <c r="F11" s="144">
        <v>52</v>
      </c>
      <c r="G11" s="144">
        <f>SUM(H11:Q11)</f>
        <v>71</v>
      </c>
      <c r="H11" s="6">
        <v>5</v>
      </c>
      <c r="I11" s="6">
        <v>45</v>
      </c>
      <c r="J11" s="6">
        <v>12</v>
      </c>
      <c r="K11" s="8">
        <v>2</v>
      </c>
      <c r="L11" s="8">
        <v>7</v>
      </c>
      <c r="M11" s="8" t="s">
        <v>13</v>
      </c>
      <c r="N11" s="8" t="s">
        <v>13</v>
      </c>
      <c r="O11" s="8" t="s">
        <v>13</v>
      </c>
      <c r="P11" s="8" t="s">
        <v>13</v>
      </c>
      <c r="Q11" s="8" t="s">
        <v>13</v>
      </c>
      <c r="R11" s="7">
        <v>250.29</v>
      </c>
    </row>
    <row r="12" spans="1:18" ht="14.25" customHeight="1">
      <c r="A12" s="4"/>
      <c r="B12" s="4"/>
      <c r="C12" s="11" t="s">
        <v>83</v>
      </c>
      <c r="D12" s="143">
        <f>SUM(E12:G12)</f>
        <v>70</v>
      </c>
      <c r="E12" s="147" t="s">
        <v>13</v>
      </c>
      <c r="F12" s="144">
        <v>28</v>
      </c>
      <c r="G12" s="144">
        <f>SUM(H12:Q12)</f>
        <v>42</v>
      </c>
      <c r="H12" s="6">
        <v>4</v>
      </c>
      <c r="I12" s="6">
        <v>32</v>
      </c>
      <c r="J12" s="6">
        <v>6</v>
      </c>
      <c r="K12" s="8" t="s">
        <v>13</v>
      </c>
      <c r="L12" s="8" t="s">
        <v>13</v>
      </c>
      <c r="M12" s="8" t="s">
        <v>13</v>
      </c>
      <c r="N12" s="8" t="s">
        <v>13</v>
      </c>
      <c r="O12" s="8" t="s">
        <v>13</v>
      </c>
      <c r="P12" s="8" t="s">
        <v>13</v>
      </c>
      <c r="Q12" s="8" t="s">
        <v>13</v>
      </c>
      <c r="R12" s="7">
        <v>71.98</v>
      </c>
    </row>
    <row r="13" spans="1:18" ht="14.25" customHeight="1">
      <c r="A13" s="4"/>
      <c r="B13" s="4"/>
      <c r="C13" s="11" t="s">
        <v>84</v>
      </c>
      <c r="D13" s="143">
        <f>SUM(E13:G13)</f>
        <v>161</v>
      </c>
      <c r="E13" s="147" t="s">
        <v>13</v>
      </c>
      <c r="F13" s="144">
        <v>48</v>
      </c>
      <c r="G13" s="144">
        <f>SUM(H13:Q13)</f>
        <v>113</v>
      </c>
      <c r="H13" s="8">
        <v>2</v>
      </c>
      <c r="I13" s="6">
        <v>33</v>
      </c>
      <c r="J13" s="6">
        <v>78</v>
      </c>
      <c r="K13" s="8" t="s">
        <v>13</v>
      </c>
      <c r="L13" s="8" t="s">
        <v>13</v>
      </c>
      <c r="M13" s="8" t="s">
        <v>13</v>
      </c>
      <c r="N13" s="8" t="s">
        <v>13</v>
      </c>
      <c r="O13" s="8" t="s">
        <v>13</v>
      </c>
      <c r="P13" s="8" t="s">
        <v>13</v>
      </c>
      <c r="Q13" s="8" t="s">
        <v>13</v>
      </c>
      <c r="R13" s="7">
        <v>394.86</v>
      </c>
    </row>
    <row r="14" spans="1:18" ht="14.25" customHeight="1">
      <c r="A14" s="29" t="s">
        <v>85</v>
      </c>
      <c r="B14" s="29"/>
      <c r="C14" s="11" t="s">
        <v>86</v>
      </c>
      <c r="D14" s="143">
        <f>SUM(E14:G14)</f>
        <v>39</v>
      </c>
      <c r="E14" s="147" t="s">
        <v>13</v>
      </c>
      <c r="F14" s="144">
        <v>34</v>
      </c>
      <c r="G14" s="144">
        <f>SUM(H14:Q14)</f>
        <v>5</v>
      </c>
      <c r="H14" s="8">
        <v>1</v>
      </c>
      <c r="I14" s="8">
        <v>1</v>
      </c>
      <c r="J14" s="8">
        <v>3</v>
      </c>
      <c r="K14" s="8" t="s">
        <v>13</v>
      </c>
      <c r="L14" s="8" t="s">
        <v>13</v>
      </c>
      <c r="M14" s="8" t="s">
        <v>13</v>
      </c>
      <c r="N14" s="8" t="s">
        <v>13</v>
      </c>
      <c r="O14" s="8" t="s">
        <v>13</v>
      </c>
      <c r="P14" s="8" t="s">
        <v>13</v>
      </c>
      <c r="Q14" s="8" t="s">
        <v>13</v>
      </c>
      <c r="R14" s="9">
        <v>14.76</v>
      </c>
    </row>
    <row r="15" spans="1:18" ht="14.25" customHeight="1">
      <c r="A15" s="29" t="s">
        <v>216</v>
      </c>
      <c r="B15" s="29"/>
      <c r="C15" s="11" t="s">
        <v>88</v>
      </c>
      <c r="D15" s="143">
        <f>SUM(E15:G15)</f>
        <v>82</v>
      </c>
      <c r="E15" s="147" t="s">
        <v>13</v>
      </c>
      <c r="F15" s="144">
        <v>65</v>
      </c>
      <c r="G15" s="144">
        <f>SUM(H15:Q15)</f>
        <v>17</v>
      </c>
      <c r="H15" s="8" t="s">
        <v>13</v>
      </c>
      <c r="I15" s="8">
        <v>11</v>
      </c>
      <c r="J15" s="6">
        <v>6</v>
      </c>
      <c r="K15" s="8" t="s">
        <v>13</v>
      </c>
      <c r="L15" s="8" t="s">
        <v>13</v>
      </c>
      <c r="M15" s="8" t="s">
        <v>13</v>
      </c>
      <c r="N15" s="8" t="s">
        <v>13</v>
      </c>
      <c r="O15" s="8" t="s">
        <v>13</v>
      </c>
      <c r="P15" s="8" t="s">
        <v>13</v>
      </c>
      <c r="Q15" s="8" t="s">
        <v>13</v>
      </c>
      <c r="R15" s="7">
        <v>45.47</v>
      </c>
    </row>
    <row r="16" spans="1:18" ht="14.25" customHeight="1">
      <c r="A16" s="4"/>
      <c r="B16" s="4"/>
      <c r="C16" s="11"/>
      <c r="D16" s="143"/>
      <c r="E16" s="147"/>
      <c r="F16" s="277"/>
      <c r="G16" s="144"/>
      <c r="H16" s="22"/>
      <c r="I16" s="22"/>
      <c r="J16" s="22"/>
      <c r="K16" s="22"/>
      <c r="L16" s="22"/>
      <c r="M16" s="8"/>
      <c r="N16" s="8"/>
      <c r="O16" s="8"/>
      <c r="P16" s="8"/>
      <c r="Q16" s="8"/>
      <c r="R16" s="28"/>
    </row>
    <row r="17" spans="1:18" ht="14.25" customHeight="1">
      <c r="A17" s="4"/>
      <c r="B17" s="4"/>
      <c r="C17" s="11" t="s">
        <v>89</v>
      </c>
      <c r="D17" s="143">
        <f>SUM(E17:G17)</f>
        <v>114</v>
      </c>
      <c r="E17" s="147" t="s">
        <v>13</v>
      </c>
      <c r="F17" s="144">
        <v>69</v>
      </c>
      <c r="G17" s="144">
        <f>SUM(H17:Q17)</f>
        <v>45</v>
      </c>
      <c r="H17" s="8">
        <v>2</v>
      </c>
      <c r="I17" s="6">
        <v>37</v>
      </c>
      <c r="J17" s="6">
        <v>5</v>
      </c>
      <c r="K17" s="8">
        <v>1</v>
      </c>
      <c r="L17" s="8" t="s">
        <v>13</v>
      </c>
      <c r="M17" s="8" t="s">
        <v>13</v>
      </c>
      <c r="N17" s="8" t="s">
        <v>13</v>
      </c>
      <c r="O17" s="8" t="s">
        <v>13</v>
      </c>
      <c r="P17" s="8" t="s">
        <v>13</v>
      </c>
      <c r="Q17" s="8" t="s">
        <v>13</v>
      </c>
      <c r="R17" s="7">
        <v>103.04</v>
      </c>
    </row>
    <row r="18" spans="1:18" ht="14.25" customHeight="1">
      <c r="A18" s="29" t="s">
        <v>90</v>
      </c>
      <c r="B18" s="29"/>
      <c r="C18" s="11" t="s">
        <v>91</v>
      </c>
      <c r="D18" s="143">
        <f>SUM(E18:G18)</f>
        <v>187</v>
      </c>
      <c r="E18" s="147" t="s">
        <v>13</v>
      </c>
      <c r="F18" s="144">
        <v>95</v>
      </c>
      <c r="G18" s="144">
        <f>SUM(H18:Q18)</f>
        <v>92</v>
      </c>
      <c r="H18" s="8">
        <v>1</v>
      </c>
      <c r="I18" s="6">
        <v>61</v>
      </c>
      <c r="J18" s="6">
        <v>28</v>
      </c>
      <c r="K18" s="8">
        <v>2</v>
      </c>
      <c r="L18" s="8" t="s">
        <v>13</v>
      </c>
      <c r="M18" s="8" t="s">
        <v>13</v>
      </c>
      <c r="N18" s="8" t="s">
        <v>13</v>
      </c>
      <c r="O18" s="8" t="s">
        <v>13</v>
      </c>
      <c r="P18" s="8" t="s">
        <v>13</v>
      </c>
      <c r="Q18" s="8" t="s">
        <v>13</v>
      </c>
      <c r="R18" s="7">
        <v>248.32</v>
      </c>
    </row>
    <row r="19" spans="1:18" ht="14.25" customHeight="1">
      <c r="A19" s="4"/>
      <c r="B19" s="4"/>
      <c r="C19" s="11" t="s">
        <v>92</v>
      </c>
      <c r="D19" s="143">
        <f>SUM(E19:G19)</f>
        <v>137</v>
      </c>
      <c r="E19" s="147" t="s">
        <v>13</v>
      </c>
      <c r="F19" s="144">
        <v>69</v>
      </c>
      <c r="G19" s="144">
        <f>SUM(H19:Q19)</f>
        <v>68</v>
      </c>
      <c r="H19" s="8">
        <v>2</v>
      </c>
      <c r="I19" s="6">
        <v>54</v>
      </c>
      <c r="J19" s="6">
        <v>6</v>
      </c>
      <c r="K19" s="8">
        <v>4</v>
      </c>
      <c r="L19" s="8">
        <v>2</v>
      </c>
      <c r="M19" s="8" t="s">
        <v>13</v>
      </c>
      <c r="N19" s="8" t="s">
        <v>13</v>
      </c>
      <c r="O19" s="8" t="s">
        <v>13</v>
      </c>
      <c r="P19" s="8" t="s">
        <v>13</v>
      </c>
      <c r="Q19" s="8" t="s">
        <v>13</v>
      </c>
      <c r="R19" s="7">
        <v>184.76</v>
      </c>
    </row>
    <row r="20" spans="1:18" ht="14.25" customHeight="1">
      <c r="A20" s="29" t="s">
        <v>217</v>
      </c>
      <c r="B20" s="29"/>
      <c r="C20" s="11" t="s">
        <v>94</v>
      </c>
      <c r="D20" s="143">
        <f>SUM(E20:G20)</f>
        <v>119</v>
      </c>
      <c r="E20" s="147">
        <v>8</v>
      </c>
      <c r="F20" s="144">
        <v>50</v>
      </c>
      <c r="G20" s="144">
        <f>SUM(H20:Q20)</f>
        <v>61</v>
      </c>
      <c r="H20" s="6">
        <v>7</v>
      </c>
      <c r="I20" s="6">
        <v>50</v>
      </c>
      <c r="J20" s="8">
        <v>3</v>
      </c>
      <c r="K20" s="8">
        <v>1</v>
      </c>
      <c r="L20" s="8" t="s">
        <v>13</v>
      </c>
      <c r="M20" s="8" t="s">
        <v>13</v>
      </c>
      <c r="N20" s="8" t="s">
        <v>13</v>
      </c>
      <c r="O20" s="8" t="s">
        <v>13</v>
      </c>
      <c r="P20" s="8" t="s">
        <v>13</v>
      </c>
      <c r="Q20" s="8" t="s">
        <v>13</v>
      </c>
      <c r="R20" s="7">
        <v>95.89</v>
      </c>
    </row>
    <row r="21" spans="1:18" ht="14.25" customHeight="1">
      <c r="A21" s="4"/>
      <c r="B21" s="4"/>
      <c r="C21" s="14" t="s">
        <v>218</v>
      </c>
      <c r="D21" s="143">
        <f>SUM(E21:G21)</f>
        <v>65</v>
      </c>
      <c r="E21" s="147">
        <v>1</v>
      </c>
      <c r="F21" s="144">
        <v>27</v>
      </c>
      <c r="G21" s="144">
        <f>SUM(H21:Q21)</f>
        <v>37</v>
      </c>
      <c r="H21" s="6">
        <v>5</v>
      </c>
      <c r="I21" s="6">
        <v>29</v>
      </c>
      <c r="J21" s="6">
        <v>3</v>
      </c>
      <c r="K21" s="8" t="s">
        <v>13</v>
      </c>
      <c r="L21" s="8" t="s">
        <v>13</v>
      </c>
      <c r="M21" s="8" t="s">
        <v>13</v>
      </c>
      <c r="N21" s="8" t="s">
        <v>13</v>
      </c>
      <c r="O21" s="8" t="s">
        <v>13</v>
      </c>
      <c r="P21" s="8" t="s">
        <v>13</v>
      </c>
      <c r="Q21" s="8" t="s">
        <v>13</v>
      </c>
      <c r="R21" s="7">
        <v>65.21</v>
      </c>
    </row>
    <row r="22" spans="1:18" ht="14.25" customHeight="1">
      <c r="A22" s="4"/>
      <c r="B22" s="4"/>
      <c r="C22" s="11"/>
      <c r="D22" s="143"/>
      <c r="E22" s="147"/>
      <c r="F22" s="277"/>
      <c r="G22" s="144"/>
      <c r="H22" s="22"/>
      <c r="I22" s="22"/>
      <c r="J22" s="22"/>
      <c r="K22" s="22"/>
      <c r="L22" s="22"/>
      <c r="M22" s="8"/>
      <c r="N22" s="8"/>
      <c r="O22" s="8"/>
      <c r="P22" s="8"/>
      <c r="Q22" s="8"/>
      <c r="R22" s="28"/>
    </row>
    <row r="23" spans="1:18" ht="14.25" customHeight="1">
      <c r="A23" s="4"/>
      <c r="B23" s="4"/>
      <c r="C23" s="11" t="s">
        <v>95</v>
      </c>
      <c r="D23" s="143">
        <f>SUM(E23:G23)</f>
        <v>75</v>
      </c>
      <c r="E23" s="147">
        <v>1</v>
      </c>
      <c r="F23" s="144">
        <v>32</v>
      </c>
      <c r="G23" s="144">
        <f>SUM(H23:Q23)</f>
        <v>42</v>
      </c>
      <c r="H23" s="6">
        <v>9</v>
      </c>
      <c r="I23" s="6">
        <v>25</v>
      </c>
      <c r="J23" s="8">
        <v>1</v>
      </c>
      <c r="K23" s="8">
        <v>3</v>
      </c>
      <c r="L23" s="8">
        <v>4</v>
      </c>
      <c r="M23" s="8" t="s">
        <v>13</v>
      </c>
      <c r="N23" s="8" t="s">
        <v>13</v>
      </c>
      <c r="O23" s="8" t="s">
        <v>13</v>
      </c>
      <c r="P23" s="8" t="s">
        <v>13</v>
      </c>
      <c r="Q23" s="8" t="s">
        <v>13</v>
      </c>
      <c r="R23" s="7">
        <v>134.98</v>
      </c>
    </row>
    <row r="24" spans="1:18" ht="14.25" customHeight="1">
      <c r="A24" s="29" t="s">
        <v>219</v>
      </c>
      <c r="B24" s="29"/>
      <c r="C24" s="11" t="s">
        <v>97</v>
      </c>
      <c r="D24" s="143">
        <f>SUM(E24:G24)</f>
        <v>249</v>
      </c>
      <c r="E24" s="147">
        <v>6</v>
      </c>
      <c r="F24" s="144">
        <v>68</v>
      </c>
      <c r="G24" s="144">
        <f>SUM(H24:Q24)</f>
        <v>175</v>
      </c>
      <c r="H24" s="6">
        <v>20</v>
      </c>
      <c r="I24" s="6">
        <v>64</v>
      </c>
      <c r="J24" s="6">
        <v>47</v>
      </c>
      <c r="K24" s="6">
        <v>10</v>
      </c>
      <c r="L24" s="6">
        <v>30</v>
      </c>
      <c r="M24" s="8" t="s">
        <v>13</v>
      </c>
      <c r="N24" s="8">
        <v>1</v>
      </c>
      <c r="O24" s="8" t="s">
        <v>13</v>
      </c>
      <c r="P24" s="8">
        <v>2</v>
      </c>
      <c r="Q24" s="8">
        <v>1</v>
      </c>
      <c r="R24" s="7">
        <v>1668.96</v>
      </c>
    </row>
    <row r="25" spans="1:18" ht="14.25" customHeight="1">
      <c r="A25" s="4"/>
      <c r="B25" s="4"/>
      <c r="C25" s="14" t="s">
        <v>220</v>
      </c>
      <c r="D25" s="143">
        <f>SUM(E25:G25)</f>
        <v>48</v>
      </c>
      <c r="E25" s="147" t="s">
        <v>13</v>
      </c>
      <c r="F25" s="144">
        <v>13</v>
      </c>
      <c r="G25" s="144">
        <f>SUM(H25:Q25)</f>
        <v>35</v>
      </c>
      <c r="H25" s="8">
        <v>1</v>
      </c>
      <c r="I25" s="6">
        <v>7</v>
      </c>
      <c r="J25" s="6">
        <v>12</v>
      </c>
      <c r="K25" s="6">
        <v>2</v>
      </c>
      <c r="L25" s="6">
        <v>1</v>
      </c>
      <c r="M25" s="8" t="s">
        <v>13</v>
      </c>
      <c r="N25" s="8" t="s">
        <v>13</v>
      </c>
      <c r="O25" s="8">
        <v>1</v>
      </c>
      <c r="P25" s="8">
        <v>11</v>
      </c>
      <c r="Q25" s="8" t="s">
        <v>13</v>
      </c>
      <c r="R25" s="7">
        <v>1712.56</v>
      </c>
    </row>
    <row r="26" spans="1:18" ht="14.25" customHeight="1">
      <c r="A26" s="29" t="s">
        <v>221</v>
      </c>
      <c r="B26" s="29"/>
      <c r="C26" s="11" t="s">
        <v>99</v>
      </c>
      <c r="D26" s="143">
        <f>SUM(E26:G26)</f>
        <v>119</v>
      </c>
      <c r="E26" s="147" t="s">
        <v>13</v>
      </c>
      <c r="F26" s="144">
        <v>18</v>
      </c>
      <c r="G26" s="144">
        <f>SUM(H26:Q26)</f>
        <v>101</v>
      </c>
      <c r="H26" s="8">
        <v>3</v>
      </c>
      <c r="I26" s="6">
        <v>32</v>
      </c>
      <c r="J26" s="6">
        <v>28</v>
      </c>
      <c r="K26" s="6">
        <v>4</v>
      </c>
      <c r="L26" s="6">
        <v>3</v>
      </c>
      <c r="M26" s="8" t="s">
        <v>13</v>
      </c>
      <c r="N26" s="8" t="s">
        <v>13</v>
      </c>
      <c r="O26" s="8" t="s">
        <v>13</v>
      </c>
      <c r="P26" s="8">
        <v>29</v>
      </c>
      <c r="Q26" s="8">
        <v>2</v>
      </c>
      <c r="R26" s="7">
        <v>4918.71</v>
      </c>
    </row>
    <row r="27" spans="1:18" ht="14.25" customHeight="1">
      <c r="A27" s="4"/>
      <c r="B27" s="4"/>
      <c r="C27" s="11" t="s">
        <v>100</v>
      </c>
      <c r="D27" s="143">
        <f>SUM(E27:G27)</f>
        <v>173</v>
      </c>
      <c r="E27" s="147" t="s">
        <v>13</v>
      </c>
      <c r="F27" s="144">
        <v>91</v>
      </c>
      <c r="G27" s="144">
        <f>SUM(H27:Q27)</f>
        <v>82</v>
      </c>
      <c r="H27" s="6">
        <v>7</v>
      </c>
      <c r="I27" s="6">
        <v>31</v>
      </c>
      <c r="J27" s="6">
        <v>42</v>
      </c>
      <c r="K27" s="8">
        <v>1</v>
      </c>
      <c r="L27" s="8">
        <v>1</v>
      </c>
      <c r="M27" s="8" t="s">
        <v>13</v>
      </c>
      <c r="N27" s="8" t="s">
        <v>13</v>
      </c>
      <c r="O27" s="8" t="s">
        <v>13</v>
      </c>
      <c r="P27" s="8" t="s">
        <v>13</v>
      </c>
      <c r="Q27" s="8" t="s">
        <v>13</v>
      </c>
      <c r="R27" s="7">
        <v>267.71</v>
      </c>
    </row>
    <row r="28" spans="1:18" ht="14.25" customHeight="1">
      <c r="A28" s="4"/>
      <c r="B28" s="4"/>
      <c r="C28" s="11"/>
      <c r="D28" s="143"/>
      <c r="E28" s="147"/>
      <c r="F28" s="277"/>
      <c r="G28" s="144"/>
      <c r="H28" s="22"/>
      <c r="I28" s="22"/>
      <c r="J28" s="22"/>
      <c r="K28" s="22"/>
      <c r="L28" s="22"/>
      <c r="M28" s="8"/>
      <c r="N28" s="8"/>
      <c r="O28" s="8"/>
      <c r="P28" s="8"/>
      <c r="Q28" s="8"/>
      <c r="R28" s="28"/>
    </row>
    <row r="29" spans="1:18" ht="14.25" customHeight="1">
      <c r="A29" s="29" t="s">
        <v>222</v>
      </c>
      <c r="B29" s="29"/>
      <c r="C29" s="11" t="s">
        <v>102</v>
      </c>
      <c r="D29" s="143">
        <f>SUM(E29:G29)</f>
        <v>65</v>
      </c>
      <c r="E29" s="147" t="s">
        <v>13</v>
      </c>
      <c r="F29" s="144">
        <v>19</v>
      </c>
      <c r="G29" s="144">
        <f>SUM(H29:Q29)</f>
        <v>46</v>
      </c>
      <c r="H29" s="6">
        <v>3</v>
      </c>
      <c r="I29" s="6">
        <v>23</v>
      </c>
      <c r="J29" s="6">
        <v>14</v>
      </c>
      <c r="K29" s="8">
        <v>1</v>
      </c>
      <c r="L29" s="6">
        <v>5</v>
      </c>
      <c r="M29" s="8" t="s">
        <v>13</v>
      </c>
      <c r="N29" s="8" t="s">
        <v>13</v>
      </c>
      <c r="O29" s="8" t="s">
        <v>13</v>
      </c>
      <c r="P29" s="8" t="s">
        <v>13</v>
      </c>
      <c r="Q29" s="8" t="s">
        <v>13</v>
      </c>
      <c r="R29" s="7">
        <v>180.47</v>
      </c>
    </row>
    <row r="30" spans="1:18" ht="14.25" customHeight="1">
      <c r="A30" s="4"/>
      <c r="B30" s="4"/>
      <c r="C30" s="11" t="s">
        <v>103</v>
      </c>
      <c r="D30" s="143">
        <f>SUM(E30:G30)</f>
        <v>58</v>
      </c>
      <c r="E30" s="147" t="s">
        <v>13</v>
      </c>
      <c r="F30" s="144">
        <v>12</v>
      </c>
      <c r="G30" s="144">
        <f>SUM(H30:Q30)</f>
        <v>46</v>
      </c>
      <c r="H30" s="8">
        <v>1</v>
      </c>
      <c r="I30" s="6">
        <v>18</v>
      </c>
      <c r="J30" s="6">
        <v>20</v>
      </c>
      <c r="K30" s="6">
        <v>3</v>
      </c>
      <c r="L30" s="6">
        <v>4</v>
      </c>
      <c r="M30" s="8" t="s">
        <v>13</v>
      </c>
      <c r="N30" s="8" t="s">
        <v>13</v>
      </c>
      <c r="O30" s="8" t="s">
        <v>13</v>
      </c>
      <c r="P30" s="8" t="s">
        <v>13</v>
      </c>
      <c r="Q30" s="8" t="s">
        <v>13</v>
      </c>
      <c r="R30" s="7">
        <v>200.72</v>
      </c>
    </row>
    <row r="31" spans="1:18" ht="14.25" customHeight="1">
      <c r="A31" s="4"/>
      <c r="B31" s="4"/>
      <c r="C31" s="11" t="s">
        <v>104</v>
      </c>
      <c r="D31" s="143">
        <f>SUM(E31:G31)</f>
        <v>142</v>
      </c>
      <c r="E31" s="147" t="s">
        <v>13</v>
      </c>
      <c r="F31" s="144">
        <v>68</v>
      </c>
      <c r="G31" s="144">
        <f>SUM(H31:Q31)</f>
        <v>74</v>
      </c>
      <c r="H31" s="6">
        <v>1</v>
      </c>
      <c r="I31" s="6">
        <v>16</v>
      </c>
      <c r="J31" s="6">
        <v>25</v>
      </c>
      <c r="K31" s="8">
        <v>13</v>
      </c>
      <c r="L31" s="6">
        <v>12</v>
      </c>
      <c r="M31" s="8" t="s">
        <v>13</v>
      </c>
      <c r="N31" s="8" t="s">
        <v>13</v>
      </c>
      <c r="O31" s="8">
        <v>2</v>
      </c>
      <c r="P31" s="8">
        <v>2</v>
      </c>
      <c r="Q31" s="8">
        <v>3</v>
      </c>
      <c r="R31" s="7">
        <v>1709.59</v>
      </c>
    </row>
    <row r="32" spans="1:18" ht="14.25" customHeight="1">
      <c r="A32" s="4"/>
      <c r="B32" s="4"/>
      <c r="C32" s="11" t="s">
        <v>105</v>
      </c>
      <c r="D32" s="143">
        <f>SUM(E32:G32)</f>
        <v>138</v>
      </c>
      <c r="E32" s="147" t="s">
        <v>13</v>
      </c>
      <c r="F32" s="144">
        <v>79</v>
      </c>
      <c r="G32" s="144">
        <f>SUM(H32:Q32)</f>
        <v>59</v>
      </c>
      <c r="H32" s="6">
        <v>13</v>
      </c>
      <c r="I32" s="6">
        <v>27</v>
      </c>
      <c r="J32" s="6">
        <v>16</v>
      </c>
      <c r="K32" s="8">
        <v>3</v>
      </c>
      <c r="L32" s="8" t="s">
        <v>13</v>
      </c>
      <c r="M32" s="8" t="s">
        <v>13</v>
      </c>
      <c r="N32" s="8" t="s">
        <v>13</v>
      </c>
      <c r="O32" s="8" t="s">
        <v>13</v>
      </c>
      <c r="P32" s="8" t="s">
        <v>13</v>
      </c>
      <c r="Q32" s="8" t="s">
        <v>13</v>
      </c>
      <c r="R32" s="7">
        <v>148.11</v>
      </c>
    </row>
    <row r="33" spans="1:18" ht="14.25" customHeight="1">
      <c r="A33" s="4"/>
      <c r="B33" s="4"/>
      <c r="C33" s="241" t="s">
        <v>106</v>
      </c>
      <c r="D33" s="143">
        <f>SUM(E33:G33)</f>
        <v>122</v>
      </c>
      <c r="E33" s="147" t="s">
        <v>13</v>
      </c>
      <c r="F33" s="144">
        <v>87</v>
      </c>
      <c r="G33" s="144">
        <f>SUM(H33:Q33)</f>
        <v>35</v>
      </c>
      <c r="H33" s="6">
        <v>5</v>
      </c>
      <c r="I33" s="6">
        <v>7</v>
      </c>
      <c r="J33" s="6">
        <v>23</v>
      </c>
      <c r="K33" s="8" t="s">
        <v>13</v>
      </c>
      <c r="L33" s="8" t="s">
        <v>13</v>
      </c>
      <c r="M33" s="8" t="s">
        <v>13</v>
      </c>
      <c r="N33" s="8" t="s">
        <v>13</v>
      </c>
      <c r="O33" s="8" t="s">
        <v>13</v>
      </c>
      <c r="P33" s="8" t="s">
        <v>13</v>
      </c>
      <c r="Q33" s="8" t="s">
        <v>13</v>
      </c>
      <c r="R33" s="7">
        <v>123.83</v>
      </c>
    </row>
    <row r="34" spans="1:18" ht="14.25" customHeight="1">
      <c r="A34" s="4"/>
      <c r="B34" s="4"/>
      <c r="C34" s="11"/>
      <c r="D34" s="143"/>
      <c r="E34" s="147"/>
      <c r="F34" s="277"/>
      <c r="G34" s="144"/>
      <c r="H34" s="22"/>
      <c r="I34" s="22"/>
      <c r="J34" s="22"/>
      <c r="K34" s="22"/>
      <c r="L34" s="22"/>
      <c r="M34" s="8"/>
      <c r="N34" s="8"/>
      <c r="O34" s="8"/>
      <c r="P34" s="8"/>
      <c r="Q34" s="8"/>
      <c r="R34" s="28"/>
    </row>
    <row r="35" spans="1:18" ht="14.25" customHeight="1">
      <c r="A35" s="29" t="s">
        <v>223</v>
      </c>
      <c r="B35" s="29"/>
      <c r="C35" s="11" t="s">
        <v>108</v>
      </c>
      <c r="D35" s="143">
        <f>SUM(E35:G35)</f>
        <v>116</v>
      </c>
      <c r="E35" s="147">
        <v>3</v>
      </c>
      <c r="F35" s="144">
        <v>92</v>
      </c>
      <c r="G35" s="144">
        <f>SUM(H35:Q35)</f>
        <v>21</v>
      </c>
      <c r="H35" s="6">
        <v>2</v>
      </c>
      <c r="I35" s="6">
        <v>9</v>
      </c>
      <c r="J35" s="6">
        <v>6</v>
      </c>
      <c r="K35" s="8">
        <v>3</v>
      </c>
      <c r="L35" s="8">
        <v>1</v>
      </c>
      <c r="M35" s="8" t="s">
        <v>13</v>
      </c>
      <c r="N35" s="8" t="s">
        <v>13</v>
      </c>
      <c r="O35" s="8" t="s">
        <v>13</v>
      </c>
      <c r="P35" s="8" t="s">
        <v>13</v>
      </c>
      <c r="Q35" s="8" t="s">
        <v>13</v>
      </c>
      <c r="R35" s="7">
        <v>77.25</v>
      </c>
    </row>
    <row r="36" spans="1:18" ht="14.25" customHeight="1">
      <c r="A36" s="4"/>
      <c r="B36" s="4"/>
      <c r="C36" s="11" t="s">
        <v>109</v>
      </c>
      <c r="D36" s="143">
        <f>SUM(E36:G36)</f>
        <v>626</v>
      </c>
      <c r="E36" s="147">
        <v>6</v>
      </c>
      <c r="F36" s="144">
        <v>168</v>
      </c>
      <c r="G36" s="144">
        <f>SUM(H36:Q36)</f>
        <v>452</v>
      </c>
      <c r="H36" s="6">
        <v>21</v>
      </c>
      <c r="I36" s="6">
        <v>113</v>
      </c>
      <c r="J36" s="6">
        <v>117</v>
      </c>
      <c r="K36" s="6">
        <v>173</v>
      </c>
      <c r="L36" s="6">
        <v>16</v>
      </c>
      <c r="M36" s="8" t="s">
        <v>13</v>
      </c>
      <c r="N36" s="8">
        <v>3</v>
      </c>
      <c r="O36" s="8">
        <v>3</v>
      </c>
      <c r="P36" s="8">
        <v>6</v>
      </c>
      <c r="Q36" s="8" t="s">
        <v>13</v>
      </c>
      <c r="R36" s="7">
        <v>3616.74</v>
      </c>
    </row>
    <row r="37" spans="1:18" ht="14.25" customHeight="1">
      <c r="A37" s="29" t="s">
        <v>224</v>
      </c>
      <c r="B37" s="29"/>
      <c r="C37" s="11" t="s">
        <v>111</v>
      </c>
      <c r="D37" s="143">
        <f>SUM(E37:G37)</f>
        <v>237</v>
      </c>
      <c r="E37" s="147">
        <v>2</v>
      </c>
      <c r="F37" s="144">
        <v>170</v>
      </c>
      <c r="G37" s="144">
        <f>SUM(H37:Q37)</f>
        <v>65</v>
      </c>
      <c r="H37" s="6">
        <v>23</v>
      </c>
      <c r="I37" s="6">
        <v>30</v>
      </c>
      <c r="J37" s="6">
        <v>7</v>
      </c>
      <c r="K37" s="8">
        <v>2</v>
      </c>
      <c r="L37" s="8">
        <v>3</v>
      </c>
      <c r="M37" s="8" t="s">
        <v>13</v>
      </c>
      <c r="N37" s="8" t="s">
        <v>13</v>
      </c>
      <c r="O37" s="8" t="s">
        <v>13</v>
      </c>
      <c r="P37" s="8" t="s">
        <v>13</v>
      </c>
      <c r="Q37" s="8" t="s">
        <v>13</v>
      </c>
      <c r="R37" s="7">
        <v>164.59</v>
      </c>
    </row>
    <row r="38" spans="1:18" ht="14.25" customHeight="1">
      <c r="A38" s="29" t="s">
        <v>225</v>
      </c>
      <c r="B38" s="29"/>
      <c r="C38" s="268" t="s">
        <v>597</v>
      </c>
      <c r="D38" s="143">
        <f>SUM(E38:G38)</f>
        <v>337</v>
      </c>
      <c r="E38" s="147" t="s">
        <v>13</v>
      </c>
      <c r="F38" s="144">
        <v>189</v>
      </c>
      <c r="G38" s="144">
        <f>SUM(H38:Q38)</f>
        <v>148</v>
      </c>
      <c r="H38" s="6">
        <v>6</v>
      </c>
      <c r="I38" s="6">
        <v>64</v>
      </c>
      <c r="J38" s="6">
        <v>33</v>
      </c>
      <c r="K38" s="8">
        <v>30</v>
      </c>
      <c r="L38" s="8">
        <v>15</v>
      </c>
      <c r="M38" s="8" t="s">
        <v>13</v>
      </c>
      <c r="N38" s="8" t="s">
        <v>13</v>
      </c>
      <c r="O38" s="8" t="s">
        <v>13</v>
      </c>
      <c r="P38" s="8" t="s">
        <v>13</v>
      </c>
      <c r="Q38" s="8" t="s">
        <v>13</v>
      </c>
      <c r="R38" s="7">
        <v>722.96</v>
      </c>
    </row>
    <row r="39" spans="1:18" ht="14.25" customHeight="1">
      <c r="A39" s="4"/>
      <c r="B39" s="4"/>
      <c r="C39" s="11" t="s">
        <v>113</v>
      </c>
      <c r="D39" s="143">
        <f>SUM(E39:G39)</f>
        <v>65</v>
      </c>
      <c r="E39" s="147" t="s">
        <v>13</v>
      </c>
      <c r="F39" s="144">
        <v>44</v>
      </c>
      <c r="G39" s="144">
        <f>SUM(H39:Q39)</f>
        <v>21</v>
      </c>
      <c r="H39" s="8">
        <v>3</v>
      </c>
      <c r="I39" s="6">
        <v>7</v>
      </c>
      <c r="J39" s="6">
        <v>7</v>
      </c>
      <c r="K39" s="8">
        <v>1</v>
      </c>
      <c r="L39" s="8" t="s">
        <v>13</v>
      </c>
      <c r="M39" s="8" t="s">
        <v>13</v>
      </c>
      <c r="N39" s="8">
        <v>3</v>
      </c>
      <c r="O39" s="8" t="s">
        <v>13</v>
      </c>
      <c r="P39" s="8" t="s">
        <v>13</v>
      </c>
      <c r="Q39" s="8" t="s">
        <v>13</v>
      </c>
      <c r="R39" s="7">
        <v>169.23</v>
      </c>
    </row>
    <row r="40" spans="1:18" ht="14.25" customHeight="1">
      <c r="A40" s="4"/>
      <c r="B40" s="4"/>
      <c r="C40" s="11"/>
      <c r="D40" s="147"/>
      <c r="E40" s="147"/>
      <c r="F40" s="144"/>
      <c r="G40" s="144"/>
      <c r="H40" s="8"/>
      <c r="I40" s="6"/>
      <c r="J40" s="6"/>
      <c r="K40" s="8"/>
      <c r="L40" s="8"/>
      <c r="M40" s="8"/>
      <c r="N40" s="8"/>
      <c r="O40" s="8"/>
      <c r="P40" s="8"/>
      <c r="Q40" s="8"/>
      <c r="R40" s="7"/>
    </row>
    <row r="41" spans="1:18" ht="14.25" customHeight="1">
      <c r="A41" s="29" t="s">
        <v>226</v>
      </c>
      <c r="B41" s="4"/>
      <c r="C41" s="11" t="s">
        <v>115</v>
      </c>
      <c r="D41" s="143">
        <f>SUM(E41:G41)</f>
        <v>85</v>
      </c>
      <c r="E41" s="147" t="s">
        <v>13</v>
      </c>
      <c r="F41" s="144">
        <v>43</v>
      </c>
      <c r="G41" s="144">
        <f>SUM(H41:Q41)</f>
        <v>42</v>
      </c>
      <c r="H41" s="6">
        <v>2</v>
      </c>
      <c r="I41" s="6">
        <v>20</v>
      </c>
      <c r="J41" s="6">
        <v>15</v>
      </c>
      <c r="K41" s="6">
        <v>5</v>
      </c>
      <c r="L41" s="8" t="s">
        <v>13</v>
      </c>
      <c r="M41" s="8" t="s">
        <v>13</v>
      </c>
      <c r="N41" s="8" t="s">
        <v>13</v>
      </c>
      <c r="O41" s="8" t="s">
        <v>13</v>
      </c>
      <c r="P41" s="8" t="s">
        <v>13</v>
      </c>
      <c r="Q41" s="8" t="s">
        <v>13</v>
      </c>
      <c r="R41" s="7">
        <v>143.59</v>
      </c>
    </row>
    <row r="42" spans="1:18" ht="14.25" customHeight="1">
      <c r="A42" s="4" t="s">
        <v>227</v>
      </c>
      <c r="B42" s="29"/>
      <c r="C42" s="11" t="s">
        <v>116</v>
      </c>
      <c r="D42" s="143">
        <f>SUM(E42:G42)</f>
        <v>70</v>
      </c>
      <c r="E42" s="147">
        <v>2</v>
      </c>
      <c r="F42" s="144">
        <v>46</v>
      </c>
      <c r="G42" s="144">
        <f>SUM(H42:Q42)</f>
        <v>22</v>
      </c>
      <c r="H42" s="8" t="s">
        <v>13</v>
      </c>
      <c r="I42" s="6">
        <v>10</v>
      </c>
      <c r="J42" s="6">
        <v>9</v>
      </c>
      <c r="K42" s="8">
        <v>3</v>
      </c>
      <c r="L42" s="8" t="s">
        <v>13</v>
      </c>
      <c r="M42" s="8" t="s">
        <v>13</v>
      </c>
      <c r="N42" s="8" t="s">
        <v>13</v>
      </c>
      <c r="O42" s="8" t="s">
        <v>13</v>
      </c>
      <c r="P42" s="8" t="s">
        <v>13</v>
      </c>
      <c r="Q42" s="8" t="s">
        <v>13</v>
      </c>
      <c r="R42" s="7">
        <v>72.62</v>
      </c>
    </row>
    <row r="43" spans="1:18" ht="14.25" customHeight="1">
      <c r="A43" s="29" t="s">
        <v>228</v>
      </c>
      <c r="B43" s="4"/>
      <c r="C43" s="11" t="s">
        <v>118</v>
      </c>
      <c r="D43" s="143">
        <f>SUM(E43:G43)</f>
        <v>38</v>
      </c>
      <c r="E43" s="147" t="s">
        <v>13</v>
      </c>
      <c r="F43" s="144">
        <v>14</v>
      </c>
      <c r="G43" s="144">
        <f>SUM(H43:Q43)</f>
        <v>24</v>
      </c>
      <c r="H43" s="8">
        <v>1</v>
      </c>
      <c r="I43" s="6">
        <v>6</v>
      </c>
      <c r="J43" s="6">
        <v>16</v>
      </c>
      <c r="K43" s="8">
        <v>1</v>
      </c>
      <c r="L43" s="8" t="s">
        <v>13</v>
      </c>
      <c r="M43" s="8" t="s">
        <v>13</v>
      </c>
      <c r="N43" s="8" t="s">
        <v>13</v>
      </c>
      <c r="O43" s="8" t="s">
        <v>13</v>
      </c>
      <c r="P43" s="8" t="s">
        <v>13</v>
      </c>
      <c r="Q43" s="8" t="s">
        <v>13</v>
      </c>
      <c r="R43" s="7">
        <v>78.9</v>
      </c>
    </row>
    <row r="44" spans="1:18" ht="14.25" customHeight="1">
      <c r="A44" s="4"/>
      <c r="B44" s="29"/>
      <c r="C44" s="11" t="s">
        <v>119</v>
      </c>
      <c r="D44" s="143">
        <f>SUM(E44:G44)</f>
        <v>70</v>
      </c>
      <c r="E44" s="147" t="s">
        <v>13</v>
      </c>
      <c r="F44" s="144">
        <v>21</v>
      </c>
      <c r="G44" s="144">
        <f>SUM(H44:Q44)</f>
        <v>49</v>
      </c>
      <c r="H44" s="6">
        <v>3</v>
      </c>
      <c r="I44" s="6">
        <v>27</v>
      </c>
      <c r="J44" s="6">
        <v>17</v>
      </c>
      <c r="K44" s="8" t="s">
        <v>13</v>
      </c>
      <c r="L44" s="8">
        <v>1</v>
      </c>
      <c r="M44" s="8" t="s">
        <v>13</v>
      </c>
      <c r="N44" s="8">
        <v>1</v>
      </c>
      <c r="O44" s="8" t="s">
        <v>13</v>
      </c>
      <c r="P44" s="8" t="s">
        <v>13</v>
      </c>
      <c r="Q44" s="8" t="s">
        <v>13</v>
      </c>
      <c r="R44" s="7">
        <v>182.33</v>
      </c>
    </row>
    <row r="45" spans="1:18" ht="14.25" customHeight="1">
      <c r="A45" s="29" t="s">
        <v>229</v>
      </c>
      <c r="B45" s="4"/>
      <c r="C45" s="11" t="s">
        <v>121</v>
      </c>
      <c r="D45" s="147" t="s">
        <v>13</v>
      </c>
      <c r="E45" s="147" t="s">
        <v>13</v>
      </c>
      <c r="F45" s="147" t="s">
        <v>13</v>
      </c>
      <c r="G45" s="147" t="s">
        <v>13</v>
      </c>
      <c r="H45" s="8" t="s">
        <v>13</v>
      </c>
      <c r="I45" s="8" t="s">
        <v>13</v>
      </c>
      <c r="J45" s="8" t="s">
        <v>13</v>
      </c>
      <c r="K45" s="8" t="s">
        <v>13</v>
      </c>
      <c r="L45" s="8" t="s">
        <v>13</v>
      </c>
      <c r="M45" s="8" t="s">
        <v>13</v>
      </c>
      <c r="N45" s="8" t="s">
        <v>13</v>
      </c>
      <c r="O45" s="8" t="s">
        <v>13</v>
      </c>
      <c r="P45" s="8" t="s">
        <v>13</v>
      </c>
      <c r="Q45" s="8" t="s">
        <v>13</v>
      </c>
      <c r="R45" s="8" t="s">
        <v>13</v>
      </c>
    </row>
    <row r="46" spans="1:18" ht="14.25" customHeight="1">
      <c r="A46" s="29"/>
      <c r="B46" s="4"/>
      <c r="C46" s="11"/>
      <c r="D46" s="147"/>
      <c r="E46" s="147"/>
      <c r="F46" s="147"/>
      <c r="G46" s="147"/>
      <c r="H46" s="8"/>
      <c r="I46" s="8"/>
      <c r="J46" s="8"/>
      <c r="K46" s="8"/>
      <c r="L46" s="8"/>
      <c r="M46" s="8"/>
      <c r="N46" s="8"/>
      <c r="O46" s="8"/>
      <c r="P46" s="8"/>
      <c r="Q46" s="8"/>
      <c r="R46" s="8"/>
    </row>
    <row r="47" spans="1:18" ht="14.25" customHeight="1">
      <c r="A47" s="29" t="s">
        <v>230</v>
      </c>
      <c r="B47" s="29"/>
      <c r="C47" s="11" t="s">
        <v>124</v>
      </c>
      <c r="D47" s="143">
        <f>SUM(E47:G47)</f>
        <v>50</v>
      </c>
      <c r="E47" s="147" t="s">
        <v>13</v>
      </c>
      <c r="F47" s="147">
        <v>21</v>
      </c>
      <c r="G47" s="144">
        <f>SUM(H47:Q47)</f>
        <v>29</v>
      </c>
      <c r="H47" s="8">
        <v>2</v>
      </c>
      <c r="I47" s="8">
        <v>17</v>
      </c>
      <c r="J47" s="8">
        <v>10</v>
      </c>
      <c r="K47" s="8" t="s">
        <v>13</v>
      </c>
      <c r="L47" s="8" t="s">
        <v>13</v>
      </c>
      <c r="M47" s="8" t="s">
        <v>13</v>
      </c>
      <c r="N47" s="8" t="s">
        <v>13</v>
      </c>
      <c r="O47" s="8" t="s">
        <v>13</v>
      </c>
      <c r="P47" s="8" t="s">
        <v>13</v>
      </c>
      <c r="Q47" s="8" t="s">
        <v>13</v>
      </c>
      <c r="R47" s="9">
        <v>80.67</v>
      </c>
    </row>
    <row r="48" spans="1:18" ht="14.25" customHeight="1">
      <c r="A48" s="29" t="s">
        <v>231</v>
      </c>
      <c r="B48" s="29"/>
      <c r="C48" s="11" t="s">
        <v>126</v>
      </c>
      <c r="D48" s="143">
        <f>SUM(E48:G48)</f>
        <v>21</v>
      </c>
      <c r="E48" s="147" t="s">
        <v>13</v>
      </c>
      <c r="F48" s="147">
        <v>9</v>
      </c>
      <c r="G48" s="144">
        <f>SUM(H48:Q48)</f>
        <v>12</v>
      </c>
      <c r="H48" s="8" t="s">
        <v>13</v>
      </c>
      <c r="I48" s="8">
        <v>12</v>
      </c>
      <c r="J48" s="8" t="s">
        <v>13</v>
      </c>
      <c r="K48" s="8" t="s">
        <v>13</v>
      </c>
      <c r="L48" s="8" t="s">
        <v>13</v>
      </c>
      <c r="M48" s="8" t="s">
        <v>13</v>
      </c>
      <c r="N48" s="8" t="s">
        <v>13</v>
      </c>
      <c r="O48" s="8" t="s">
        <v>13</v>
      </c>
      <c r="P48" s="8" t="s">
        <v>13</v>
      </c>
      <c r="Q48" s="8" t="s">
        <v>13</v>
      </c>
      <c r="R48" s="9">
        <v>19.72</v>
      </c>
    </row>
    <row r="49" spans="1:18" ht="14.25" customHeight="1">
      <c r="A49" s="29" t="s">
        <v>232</v>
      </c>
      <c r="B49" s="29"/>
      <c r="C49" s="11" t="s">
        <v>128</v>
      </c>
      <c r="D49" s="143">
        <f>SUM(E49:G49)</f>
        <v>35</v>
      </c>
      <c r="E49" s="147" t="s">
        <v>13</v>
      </c>
      <c r="F49" s="147">
        <v>5</v>
      </c>
      <c r="G49" s="144">
        <f>SUM(H49:Q49)</f>
        <v>30</v>
      </c>
      <c r="H49" s="8" t="s">
        <v>13</v>
      </c>
      <c r="I49" s="8">
        <v>18</v>
      </c>
      <c r="J49" s="8">
        <v>7</v>
      </c>
      <c r="K49" s="8" t="s">
        <v>13</v>
      </c>
      <c r="L49" s="8">
        <v>1</v>
      </c>
      <c r="M49" s="8" t="s">
        <v>13</v>
      </c>
      <c r="N49" s="8">
        <v>4</v>
      </c>
      <c r="O49" s="8" t="s">
        <v>13</v>
      </c>
      <c r="P49" s="8" t="s">
        <v>13</v>
      </c>
      <c r="Q49" s="8" t="s">
        <v>13</v>
      </c>
      <c r="R49" s="9">
        <v>210.27</v>
      </c>
    </row>
    <row r="50" spans="1:18" ht="14.25" customHeight="1">
      <c r="A50" s="29" t="s">
        <v>129</v>
      </c>
      <c r="B50" s="29"/>
      <c r="C50" s="11" t="s">
        <v>130</v>
      </c>
      <c r="D50" s="143">
        <f>SUM(E50:G50)</f>
        <v>2</v>
      </c>
      <c r="E50" s="147" t="s">
        <v>13</v>
      </c>
      <c r="F50" s="147">
        <v>1</v>
      </c>
      <c r="G50" s="144">
        <f>SUM(H50:Q50)</f>
        <v>1</v>
      </c>
      <c r="H50" s="8" t="s">
        <v>13</v>
      </c>
      <c r="I50" s="8" t="s">
        <v>13</v>
      </c>
      <c r="J50" s="8">
        <v>1</v>
      </c>
      <c r="K50" s="8" t="s">
        <v>13</v>
      </c>
      <c r="L50" s="8" t="s">
        <v>13</v>
      </c>
      <c r="M50" s="8" t="s">
        <v>13</v>
      </c>
      <c r="N50" s="8" t="s">
        <v>13</v>
      </c>
      <c r="O50" s="8" t="s">
        <v>13</v>
      </c>
      <c r="P50" s="8" t="s">
        <v>13</v>
      </c>
      <c r="Q50" s="8" t="s">
        <v>13</v>
      </c>
      <c r="R50" s="9">
        <v>3.3</v>
      </c>
    </row>
    <row r="51" spans="1:18" ht="14.25" customHeight="1">
      <c r="A51" s="29" t="s">
        <v>233</v>
      </c>
      <c r="B51" s="4"/>
      <c r="C51" s="11" t="s">
        <v>132</v>
      </c>
      <c r="D51" s="143">
        <f>SUM(E51:G51)</f>
        <v>45</v>
      </c>
      <c r="E51" s="147" t="s">
        <v>13</v>
      </c>
      <c r="F51" s="147">
        <v>7</v>
      </c>
      <c r="G51" s="144">
        <f>SUM(H51:Q51)</f>
        <v>38</v>
      </c>
      <c r="H51" s="8" t="s">
        <v>13</v>
      </c>
      <c r="I51" s="8">
        <v>19</v>
      </c>
      <c r="J51" s="8">
        <v>16</v>
      </c>
      <c r="K51" s="8">
        <v>3</v>
      </c>
      <c r="L51" s="8" t="s">
        <v>13</v>
      </c>
      <c r="M51" s="8" t="s">
        <v>13</v>
      </c>
      <c r="N51" s="8" t="s">
        <v>13</v>
      </c>
      <c r="O51" s="8" t="s">
        <v>13</v>
      </c>
      <c r="P51" s="8" t="s">
        <v>13</v>
      </c>
      <c r="Q51" s="8" t="s">
        <v>13</v>
      </c>
      <c r="R51" s="9">
        <v>121.57</v>
      </c>
    </row>
    <row r="52" spans="1:18" ht="14.25" customHeight="1">
      <c r="A52" s="29"/>
      <c r="B52" s="4"/>
      <c r="C52" s="11"/>
      <c r="D52" s="147"/>
      <c r="E52" s="147"/>
      <c r="F52" s="147"/>
      <c r="G52" s="147"/>
      <c r="H52" s="8"/>
      <c r="I52" s="8"/>
      <c r="J52" s="8"/>
      <c r="K52" s="8"/>
      <c r="L52" s="8"/>
      <c r="M52" s="8"/>
      <c r="N52" s="8"/>
      <c r="O52" s="8"/>
      <c r="P52" s="8"/>
      <c r="Q52" s="8"/>
      <c r="R52" s="9"/>
    </row>
    <row r="53" spans="1:18" ht="14.25" customHeight="1">
      <c r="A53" s="29" t="s">
        <v>234</v>
      </c>
      <c r="B53" s="29"/>
      <c r="C53" s="11" t="s">
        <v>134</v>
      </c>
      <c r="D53" s="143">
        <f aca="true" t="shared" si="1" ref="D53:D60">SUM(E53:G53)</f>
        <v>49</v>
      </c>
      <c r="E53" s="147" t="s">
        <v>13</v>
      </c>
      <c r="F53" s="147">
        <v>4</v>
      </c>
      <c r="G53" s="144">
        <f>SUM(H53:Q53)</f>
        <v>45</v>
      </c>
      <c r="H53" s="8" t="s">
        <v>13</v>
      </c>
      <c r="I53" s="8">
        <v>7</v>
      </c>
      <c r="J53" s="8">
        <v>13</v>
      </c>
      <c r="K53" s="8">
        <v>3</v>
      </c>
      <c r="L53" s="8">
        <v>17</v>
      </c>
      <c r="M53" s="8" t="s">
        <v>13</v>
      </c>
      <c r="N53" s="8">
        <v>5</v>
      </c>
      <c r="O53" s="8" t="s">
        <v>13</v>
      </c>
      <c r="P53" s="8" t="s">
        <v>13</v>
      </c>
      <c r="Q53" s="8" t="s">
        <v>13</v>
      </c>
      <c r="R53" s="9">
        <v>529.77</v>
      </c>
    </row>
    <row r="54" spans="1:18" ht="14.25" customHeight="1">
      <c r="A54" s="29" t="s">
        <v>235</v>
      </c>
      <c r="B54" s="29"/>
      <c r="C54" s="11" t="s">
        <v>136</v>
      </c>
      <c r="D54" s="143">
        <f t="shared" si="1"/>
        <v>35</v>
      </c>
      <c r="E54" s="147" t="s">
        <v>13</v>
      </c>
      <c r="F54" s="147">
        <v>21</v>
      </c>
      <c r="G54" s="144">
        <f>SUM(H54:Q54)</f>
        <v>14</v>
      </c>
      <c r="H54" s="8" t="s">
        <v>13</v>
      </c>
      <c r="I54" s="8">
        <v>7</v>
      </c>
      <c r="J54" s="8">
        <v>7</v>
      </c>
      <c r="K54" s="8" t="s">
        <v>13</v>
      </c>
      <c r="L54" s="8" t="s">
        <v>13</v>
      </c>
      <c r="M54" s="8" t="s">
        <v>13</v>
      </c>
      <c r="N54" s="8" t="s">
        <v>13</v>
      </c>
      <c r="O54" s="8" t="s">
        <v>13</v>
      </c>
      <c r="P54" s="8" t="s">
        <v>13</v>
      </c>
      <c r="Q54" s="8" t="s">
        <v>13</v>
      </c>
      <c r="R54" s="9">
        <v>38.18</v>
      </c>
    </row>
    <row r="55" spans="1:18" ht="14.25" customHeight="1">
      <c r="A55" s="29" t="s">
        <v>236</v>
      </c>
      <c r="B55" s="29"/>
      <c r="C55" s="11" t="s">
        <v>138</v>
      </c>
      <c r="D55" s="143">
        <f t="shared" si="1"/>
        <v>23</v>
      </c>
      <c r="E55" s="147" t="s">
        <v>13</v>
      </c>
      <c r="F55" s="147">
        <v>3</v>
      </c>
      <c r="G55" s="144">
        <f>SUM(H55:Q55)</f>
        <v>20</v>
      </c>
      <c r="H55" s="8" t="s">
        <v>13</v>
      </c>
      <c r="I55" s="8">
        <v>9</v>
      </c>
      <c r="J55" s="8">
        <v>10</v>
      </c>
      <c r="K55" s="8" t="s">
        <v>13</v>
      </c>
      <c r="L55" s="8">
        <v>1</v>
      </c>
      <c r="M55" s="8" t="s">
        <v>13</v>
      </c>
      <c r="N55" s="8" t="s">
        <v>13</v>
      </c>
      <c r="O55" s="8" t="s">
        <v>13</v>
      </c>
      <c r="P55" s="8" t="s">
        <v>13</v>
      </c>
      <c r="Q55" s="8" t="s">
        <v>13</v>
      </c>
      <c r="R55" s="9">
        <v>63.51</v>
      </c>
    </row>
    <row r="56" spans="1:18" ht="14.25" customHeight="1">
      <c r="A56" s="29" t="s">
        <v>237</v>
      </c>
      <c r="B56" s="29"/>
      <c r="C56" s="11" t="s">
        <v>140</v>
      </c>
      <c r="D56" s="143">
        <f t="shared" si="1"/>
        <v>11</v>
      </c>
      <c r="E56" s="147" t="s">
        <v>13</v>
      </c>
      <c r="F56" s="147">
        <v>3</v>
      </c>
      <c r="G56" s="144">
        <f>SUM(H56:Q56)</f>
        <v>8</v>
      </c>
      <c r="H56" s="8" t="s">
        <v>13</v>
      </c>
      <c r="I56" s="8">
        <v>6</v>
      </c>
      <c r="J56" s="8">
        <v>2</v>
      </c>
      <c r="K56" s="8" t="s">
        <v>13</v>
      </c>
      <c r="L56" s="8" t="s">
        <v>13</v>
      </c>
      <c r="M56" s="8" t="s">
        <v>13</v>
      </c>
      <c r="N56" s="8" t="s">
        <v>13</v>
      </c>
      <c r="O56" s="8" t="s">
        <v>13</v>
      </c>
      <c r="P56" s="8" t="s">
        <v>13</v>
      </c>
      <c r="Q56" s="8" t="s">
        <v>13</v>
      </c>
      <c r="R56" s="9">
        <v>16.6</v>
      </c>
    </row>
    <row r="57" spans="1:18" ht="14.25" customHeight="1">
      <c r="A57" s="29" t="s">
        <v>238</v>
      </c>
      <c r="B57" s="4"/>
      <c r="C57" s="11" t="s">
        <v>142</v>
      </c>
      <c r="D57" s="143">
        <f t="shared" si="1"/>
        <v>35</v>
      </c>
      <c r="E57" s="147" t="s">
        <v>13</v>
      </c>
      <c r="F57" s="147">
        <v>1</v>
      </c>
      <c r="G57" s="144">
        <f>SUM(H57:Q57)</f>
        <v>34</v>
      </c>
      <c r="H57" s="8" t="s">
        <v>13</v>
      </c>
      <c r="I57" s="8">
        <v>16</v>
      </c>
      <c r="J57" s="8">
        <v>17</v>
      </c>
      <c r="K57" s="8" t="s">
        <v>13</v>
      </c>
      <c r="L57" s="8">
        <v>1</v>
      </c>
      <c r="M57" s="8" t="s">
        <v>13</v>
      </c>
      <c r="N57" s="8" t="s">
        <v>13</v>
      </c>
      <c r="O57" s="8" t="s">
        <v>13</v>
      </c>
      <c r="P57" s="8" t="s">
        <v>13</v>
      </c>
      <c r="Q57" s="8" t="s">
        <v>13</v>
      </c>
      <c r="R57" s="9">
        <v>116.45</v>
      </c>
    </row>
    <row r="58" spans="1:18" ht="14.25" customHeight="1">
      <c r="A58" s="29"/>
      <c r="B58" s="4"/>
      <c r="C58" s="11"/>
      <c r="D58" s="147"/>
      <c r="E58" s="147"/>
      <c r="F58" s="147"/>
      <c r="G58" s="147"/>
      <c r="H58" s="8"/>
      <c r="I58" s="8"/>
      <c r="J58" s="8"/>
      <c r="K58" s="8"/>
      <c r="L58" s="8"/>
      <c r="M58" s="8"/>
      <c r="N58" s="8"/>
      <c r="O58" s="8"/>
      <c r="P58" s="8"/>
      <c r="Q58" s="8"/>
      <c r="R58" s="9"/>
    </row>
    <row r="59" spans="1:18" ht="14.25" customHeight="1">
      <c r="A59" s="29" t="s">
        <v>239</v>
      </c>
      <c r="B59" s="29"/>
      <c r="C59" s="11" t="s">
        <v>144</v>
      </c>
      <c r="D59" s="143">
        <f t="shared" si="1"/>
        <v>101</v>
      </c>
      <c r="E59" s="147" t="s">
        <v>13</v>
      </c>
      <c r="F59" s="147">
        <v>35</v>
      </c>
      <c r="G59" s="144">
        <f>SUM(H59:Q59)</f>
        <v>66</v>
      </c>
      <c r="H59" s="8">
        <v>2</v>
      </c>
      <c r="I59" s="8">
        <v>15</v>
      </c>
      <c r="J59" s="8">
        <v>27</v>
      </c>
      <c r="K59" s="8">
        <v>12</v>
      </c>
      <c r="L59" s="8">
        <v>9</v>
      </c>
      <c r="M59" s="8" t="s">
        <v>13</v>
      </c>
      <c r="N59" s="8" t="s">
        <v>13</v>
      </c>
      <c r="O59" s="8">
        <v>1</v>
      </c>
      <c r="P59" s="8" t="s">
        <v>13</v>
      </c>
      <c r="Q59" s="8" t="s">
        <v>13</v>
      </c>
      <c r="R59" s="9">
        <v>436.88</v>
      </c>
    </row>
    <row r="60" spans="1:18" ht="14.25" customHeight="1">
      <c r="A60" s="65"/>
      <c r="B60" s="65"/>
      <c r="C60" s="10" t="s">
        <v>145</v>
      </c>
      <c r="D60" s="281">
        <f t="shared" si="1"/>
        <v>31</v>
      </c>
      <c r="E60" s="150" t="s">
        <v>13</v>
      </c>
      <c r="F60" s="150">
        <v>3</v>
      </c>
      <c r="G60" s="282">
        <f>SUM(H60:Q60)</f>
        <v>28</v>
      </c>
      <c r="H60" s="25">
        <v>1</v>
      </c>
      <c r="I60" s="25">
        <v>18</v>
      </c>
      <c r="J60" s="25">
        <v>6</v>
      </c>
      <c r="K60" s="25">
        <v>3</v>
      </c>
      <c r="L60" s="25" t="s">
        <v>13</v>
      </c>
      <c r="M60" s="25" t="s">
        <v>13</v>
      </c>
      <c r="N60" s="25" t="s">
        <v>13</v>
      </c>
      <c r="O60" s="25" t="s">
        <v>13</v>
      </c>
      <c r="P60" s="25" t="s">
        <v>13</v>
      </c>
      <c r="Q60" s="25" t="s">
        <v>13</v>
      </c>
      <c r="R60" s="26">
        <v>84.26</v>
      </c>
    </row>
    <row r="61" spans="1:4" ht="14.25" customHeight="1">
      <c r="A61" s="1" t="s">
        <v>759</v>
      </c>
      <c r="D61" s="21"/>
    </row>
    <row r="62" ht="14.25">
      <c r="A62" s="64" t="s">
        <v>752</v>
      </c>
    </row>
  </sheetData>
  <sheetProtection/>
  <mergeCells count="20">
    <mergeCell ref="A2:R2"/>
    <mergeCell ref="A5:C7"/>
    <mergeCell ref="E5:E7"/>
    <mergeCell ref="F5:F7"/>
    <mergeCell ref="G5:Q5"/>
    <mergeCell ref="R5:R7"/>
    <mergeCell ref="G6:G7"/>
    <mergeCell ref="H6:H7"/>
    <mergeCell ref="I6:I7"/>
    <mergeCell ref="O6:O7"/>
    <mergeCell ref="A8:C8"/>
    <mergeCell ref="A9:C9"/>
    <mergeCell ref="A10:C10"/>
    <mergeCell ref="N6:N7"/>
    <mergeCell ref="P6:P7"/>
    <mergeCell ref="Q6:Q7"/>
    <mergeCell ref="J6:J7"/>
    <mergeCell ref="K6:K7"/>
    <mergeCell ref="L6:L7"/>
    <mergeCell ref="M6:M7"/>
  </mergeCells>
  <printOptions/>
  <pageMargins left="1.3779527559055118" right="0.1968503937007874" top="0.984251968503937" bottom="0.984251968503937" header="0.5118110236220472" footer="0.5118110236220472"/>
  <pageSetup fitToHeight="1" fitToWidth="1" horizontalDpi="600" verticalDpi="600" orientation="landscape" paperSize="8" scale="7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V58"/>
  <sheetViews>
    <sheetView zoomScale="70" zoomScaleNormal="70" zoomScalePageLayoutView="0" workbookViewId="0" topLeftCell="A1">
      <selection activeCell="V1" sqref="V1"/>
    </sheetView>
  </sheetViews>
  <sheetFormatPr defaultColWidth="10.59765625" defaultRowHeight="15"/>
  <cols>
    <col min="1" max="2" width="2.59765625" style="71" customWidth="1"/>
    <col min="3" max="4" width="9.3984375" style="71" customWidth="1"/>
    <col min="5" max="5" width="11.59765625" style="71" customWidth="1"/>
    <col min="6" max="6" width="11" style="71" customWidth="1"/>
    <col min="7" max="7" width="9.5" style="71" customWidth="1"/>
    <col min="8" max="11" width="9.3984375" style="71" customWidth="1"/>
    <col min="12" max="12" width="5.09765625" style="71" customWidth="1"/>
    <col min="13" max="13" width="2.59765625" style="71" customWidth="1"/>
    <col min="14" max="14" width="16.59765625" style="71" customWidth="1"/>
    <col min="15" max="22" width="9.3984375" style="71" customWidth="1"/>
    <col min="23" max="16384" width="10.59765625" style="71" customWidth="1"/>
  </cols>
  <sheetData>
    <row r="1" spans="1:22" s="69" customFormat="1" ht="19.5" customHeight="1">
      <c r="A1" s="2" t="s">
        <v>240</v>
      </c>
      <c r="V1" s="3" t="s">
        <v>241</v>
      </c>
    </row>
    <row r="2" spans="1:22" ht="19.5" customHeight="1">
      <c r="A2" s="300" t="s">
        <v>242</v>
      </c>
      <c r="B2" s="300"/>
      <c r="C2" s="300"/>
      <c r="D2" s="300"/>
      <c r="E2" s="300"/>
      <c r="F2" s="300"/>
      <c r="G2" s="300"/>
      <c r="H2" s="300"/>
      <c r="I2" s="300"/>
      <c r="J2" s="72"/>
      <c r="K2" s="72"/>
      <c r="L2" s="72"/>
      <c r="M2" s="300" t="s">
        <v>243</v>
      </c>
      <c r="N2" s="300"/>
      <c r="O2" s="300"/>
      <c r="P2" s="300"/>
      <c r="Q2" s="300"/>
      <c r="R2" s="300"/>
      <c r="S2" s="300"/>
      <c r="T2" s="300"/>
      <c r="U2" s="300"/>
      <c r="V2" s="300"/>
    </row>
    <row r="3" spans="1:22" ht="19.5" customHeight="1">
      <c r="A3" s="349" t="s">
        <v>244</v>
      </c>
      <c r="B3" s="349"/>
      <c r="C3" s="349"/>
      <c r="D3" s="349"/>
      <c r="E3" s="349"/>
      <c r="F3" s="349"/>
      <c r="G3" s="349"/>
      <c r="H3" s="349"/>
      <c r="I3" s="349"/>
      <c r="J3" s="70"/>
      <c r="K3" s="70"/>
      <c r="L3" s="70"/>
      <c r="M3" s="368" t="s">
        <v>778</v>
      </c>
      <c r="N3" s="349"/>
      <c r="O3" s="349"/>
      <c r="P3" s="349"/>
      <c r="Q3" s="349"/>
      <c r="R3" s="349"/>
      <c r="S3" s="349"/>
      <c r="T3" s="349"/>
      <c r="U3" s="349"/>
      <c r="V3" s="349"/>
    </row>
    <row r="4" spans="2:22" ht="18" customHeight="1" thickBot="1">
      <c r="B4" s="72"/>
      <c r="C4" s="72"/>
      <c r="D4" s="72"/>
      <c r="E4" s="72"/>
      <c r="F4" s="72"/>
      <c r="G4" s="72"/>
      <c r="I4" s="73" t="s">
        <v>245</v>
      </c>
      <c r="N4" s="72"/>
      <c r="O4" s="72"/>
      <c r="P4" s="72"/>
      <c r="Q4" s="72"/>
      <c r="R4" s="72"/>
      <c r="S4" s="72"/>
      <c r="T4" s="72"/>
      <c r="U4" s="72"/>
      <c r="V4" s="73" t="s">
        <v>246</v>
      </c>
    </row>
    <row r="5" spans="1:22" ht="18" customHeight="1">
      <c r="A5" s="302" t="s">
        <v>247</v>
      </c>
      <c r="B5" s="302"/>
      <c r="C5" s="302"/>
      <c r="D5" s="358"/>
      <c r="E5" s="247" t="s">
        <v>772</v>
      </c>
      <c r="F5" s="248" t="s">
        <v>773</v>
      </c>
      <c r="G5" s="248" t="s">
        <v>774</v>
      </c>
      <c r="H5" s="248" t="s">
        <v>775</v>
      </c>
      <c r="I5" s="269" t="s">
        <v>847</v>
      </c>
      <c r="J5" s="70"/>
      <c r="K5" s="70"/>
      <c r="L5" s="70"/>
      <c r="M5" s="317" t="s">
        <v>248</v>
      </c>
      <c r="N5" s="318"/>
      <c r="O5" s="132"/>
      <c r="P5" s="301" t="s">
        <v>249</v>
      </c>
      <c r="Q5" s="302"/>
      <c r="R5" s="302"/>
      <c r="S5" s="302"/>
      <c r="T5" s="302"/>
      <c r="U5" s="358"/>
      <c r="V5" s="186"/>
    </row>
    <row r="6" spans="1:22" ht="18" customHeight="1">
      <c r="A6" s="421" t="s">
        <v>593</v>
      </c>
      <c r="B6" s="422"/>
      <c r="C6" s="422"/>
      <c r="D6" s="423"/>
      <c r="E6" s="78">
        <f>SUM(E8,E14)</f>
        <v>3832</v>
      </c>
      <c r="F6" s="79">
        <f>SUM(F8,F14)</f>
        <v>3780</v>
      </c>
      <c r="G6" s="79">
        <f>SUM(G8,G14)</f>
        <v>3690</v>
      </c>
      <c r="H6" s="79">
        <f>SUM(H8,H14)</f>
        <v>3520</v>
      </c>
      <c r="I6" s="79">
        <f>SUM(I8,I14)</f>
        <v>3330</v>
      </c>
      <c r="J6" s="70"/>
      <c r="K6" s="70"/>
      <c r="L6" s="70"/>
      <c r="M6" s="319"/>
      <c r="N6" s="320"/>
      <c r="O6" s="136" t="s">
        <v>8</v>
      </c>
      <c r="P6" s="420" t="s">
        <v>777</v>
      </c>
      <c r="Q6" s="310" t="s">
        <v>250</v>
      </c>
      <c r="R6" s="310" t="s">
        <v>251</v>
      </c>
      <c r="S6" s="310" t="s">
        <v>252</v>
      </c>
      <c r="T6" s="414" t="s">
        <v>253</v>
      </c>
      <c r="U6" s="140"/>
      <c r="V6" s="97" t="s">
        <v>254</v>
      </c>
    </row>
    <row r="7" spans="1:22" ht="18" customHeight="1">
      <c r="A7" s="91"/>
      <c r="B7" s="91"/>
      <c r="C7" s="91"/>
      <c r="D7" s="107"/>
      <c r="E7" s="115"/>
      <c r="F7" s="144"/>
      <c r="G7" s="144"/>
      <c r="H7" s="144"/>
      <c r="I7" s="144"/>
      <c r="J7" s="70"/>
      <c r="K7" s="70"/>
      <c r="L7" s="70"/>
      <c r="M7" s="350"/>
      <c r="N7" s="351"/>
      <c r="O7" s="138"/>
      <c r="P7" s="411"/>
      <c r="Q7" s="411"/>
      <c r="R7" s="411"/>
      <c r="S7" s="411"/>
      <c r="T7" s="325"/>
      <c r="U7" s="187" t="s">
        <v>255</v>
      </c>
      <c r="V7" s="188"/>
    </row>
    <row r="8" spans="1:22" ht="18" customHeight="1">
      <c r="A8" s="295" t="s">
        <v>612</v>
      </c>
      <c r="B8" s="418"/>
      <c r="C8" s="418"/>
      <c r="D8" s="329"/>
      <c r="E8" s="143">
        <f>SUM(E9:E10)</f>
        <v>2588</v>
      </c>
      <c r="F8" s="144">
        <f>SUM(F9:F10)</f>
        <v>2580</v>
      </c>
      <c r="G8" s="144">
        <f>SUM(G9:G10)</f>
        <v>2540</v>
      </c>
      <c r="H8" s="144">
        <f>SUM(H9:H10)</f>
        <v>2420</v>
      </c>
      <c r="I8" s="144">
        <f>SUM(I9:I10)</f>
        <v>2290</v>
      </c>
      <c r="J8" s="70"/>
      <c r="K8" s="70"/>
      <c r="L8" s="70"/>
      <c r="M8" s="415" t="s">
        <v>764</v>
      </c>
      <c r="N8" s="419"/>
      <c r="O8" s="202">
        <f>SUM(P8,V8)</f>
        <v>4864</v>
      </c>
      <c r="P8" s="157">
        <f>SUM(Q8:T8)</f>
        <v>4270</v>
      </c>
      <c r="Q8" s="157">
        <v>106</v>
      </c>
      <c r="R8" s="157">
        <v>429</v>
      </c>
      <c r="S8" s="157">
        <v>1656</v>
      </c>
      <c r="T8" s="157">
        <v>2079</v>
      </c>
      <c r="U8" s="157">
        <v>1358</v>
      </c>
      <c r="V8" s="157">
        <v>594</v>
      </c>
    </row>
    <row r="9" spans="1:22" ht="18" customHeight="1">
      <c r="A9" s="91"/>
      <c r="B9" s="295" t="s">
        <v>716</v>
      </c>
      <c r="C9" s="418"/>
      <c r="D9" s="329"/>
      <c r="E9" s="143">
        <v>453</v>
      </c>
      <c r="F9" s="144">
        <v>450</v>
      </c>
      <c r="G9" s="144">
        <v>450</v>
      </c>
      <c r="H9" s="144">
        <v>430</v>
      </c>
      <c r="I9" s="144">
        <v>410</v>
      </c>
      <c r="J9" s="70"/>
      <c r="K9" s="70"/>
      <c r="L9" s="70"/>
      <c r="M9" s="376"/>
      <c r="N9" s="412"/>
      <c r="O9" s="144"/>
      <c r="P9" s="144"/>
      <c r="Q9" s="144"/>
      <c r="R9" s="144"/>
      <c r="S9" s="144"/>
      <c r="T9" s="144"/>
      <c r="U9" s="144"/>
      <c r="V9" s="144"/>
    </row>
    <row r="10" spans="1:22" ht="18" customHeight="1">
      <c r="A10" s="91"/>
      <c r="B10" s="295" t="s">
        <v>717</v>
      </c>
      <c r="C10" s="418"/>
      <c r="D10" s="329"/>
      <c r="E10" s="143">
        <f>SUM(E11:E12)</f>
        <v>2135</v>
      </c>
      <c r="F10" s="144">
        <f>SUM(F11:F12)</f>
        <v>2130</v>
      </c>
      <c r="G10" s="144">
        <f>SUM(G11:G12)</f>
        <v>2090</v>
      </c>
      <c r="H10" s="144">
        <f>SUM(H11:H12)</f>
        <v>1990</v>
      </c>
      <c r="I10" s="144">
        <f>SUM(I11:I12)</f>
        <v>1880</v>
      </c>
      <c r="J10" s="70"/>
      <c r="K10" s="70"/>
      <c r="L10" s="70"/>
      <c r="M10" s="376" t="s">
        <v>762</v>
      </c>
      <c r="N10" s="412"/>
      <c r="O10" s="143">
        <v>4830</v>
      </c>
      <c r="P10" s="144">
        <f>SUM(Q10:T10)</f>
        <v>4250</v>
      </c>
      <c r="Q10" s="144">
        <v>100</v>
      </c>
      <c r="R10" s="144">
        <v>390</v>
      </c>
      <c r="S10" s="144">
        <v>1600</v>
      </c>
      <c r="T10" s="144">
        <v>2160</v>
      </c>
      <c r="U10" s="144">
        <v>1460</v>
      </c>
      <c r="V10" s="144">
        <v>590</v>
      </c>
    </row>
    <row r="11" spans="1:22" ht="18" customHeight="1">
      <c r="A11" s="91"/>
      <c r="B11" s="90"/>
      <c r="C11" s="295" t="s">
        <v>256</v>
      </c>
      <c r="D11" s="329"/>
      <c r="E11" s="143">
        <v>820</v>
      </c>
      <c r="F11" s="144">
        <v>820</v>
      </c>
      <c r="G11" s="144">
        <v>800</v>
      </c>
      <c r="H11" s="144">
        <v>780</v>
      </c>
      <c r="I11" s="144">
        <v>780</v>
      </c>
      <c r="J11" s="70"/>
      <c r="K11" s="70"/>
      <c r="L11" s="70"/>
      <c r="M11" s="376"/>
      <c r="N11" s="412"/>
      <c r="O11" s="143"/>
      <c r="P11" s="144"/>
      <c r="Q11" s="144"/>
      <c r="R11" s="144"/>
      <c r="S11" s="144"/>
      <c r="T11" s="144"/>
      <c r="U11" s="144"/>
      <c r="V11" s="144"/>
    </row>
    <row r="12" spans="1:22" ht="18" customHeight="1">
      <c r="A12" s="91"/>
      <c r="B12" s="90"/>
      <c r="C12" s="295" t="s">
        <v>718</v>
      </c>
      <c r="D12" s="329"/>
      <c r="E12" s="143">
        <v>1315</v>
      </c>
      <c r="F12" s="144">
        <v>1310</v>
      </c>
      <c r="G12" s="144">
        <v>1290</v>
      </c>
      <c r="H12" s="144">
        <v>1210</v>
      </c>
      <c r="I12" s="144">
        <v>1100</v>
      </c>
      <c r="J12" s="70"/>
      <c r="K12" s="70"/>
      <c r="L12" s="70"/>
      <c r="M12" s="376" t="s">
        <v>765</v>
      </c>
      <c r="N12" s="412"/>
      <c r="O12" s="143">
        <v>4720</v>
      </c>
      <c r="P12" s="144">
        <f>SUM(Q12:T12)</f>
        <v>4170</v>
      </c>
      <c r="Q12" s="144">
        <v>120</v>
      </c>
      <c r="R12" s="144">
        <v>400</v>
      </c>
      <c r="S12" s="144">
        <v>1550</v>
      </c>
      <c r="T12" s="144">
        <v>2100</v>
      </c>
      <c r="U12" s="144">
        <v>1550</v>
      </c>
      <c r="V12" s="144">
        <v>560</v>
      </c>
    </row>
    <row r="13" spans="1:22" ht="18" customHeight="1">
      <c r="A13" s="91"/>
      <c r="B13" s="91"/>
      <c r="C13" s="91"/>
      <c r="D13" s="107"/>
      <c r="E13" s="143"/>
      <c r="F13" s="144"/>
      <c r="G13" s="144"/>
      <c r="H13" s="144"/>
      <c r="I13" s="144"/>
      <c r="J13" s="70"/>
      <c r="K13" s="70"/>
      <c r="L13" s="70"/>
      <c r="M13" s="349"/>
      <c r="N13" s="324"/>
      <c r="O13" s="108"/>
      <c r="P13" s="90"/>
      <c r="Q13" s="90"/>
      <c r="R13" s="90"/>
      <c r="S13" s="90"/>
      <c r="T13" s="90"/>
      <c r="U13" s="90"/>
      <c r="V13" s="90"/>
    </row>
    <row r="14" spans="1:22" ht="18" customHeight="1">
      <c r="A14" s="327" t="s">
        <v>257</v>
      </c>
      <c r="B14" s="359"/>
      <c r="C14" s="359"/>
      <c r="D14" s="328"/>
      <c r="E14" s="166">
        <v>1244</v>
      </c>
      <c r="F14" s="194">
        <v>1200</v>
      </c>
      <c r="G14" s="194">
        <v>1150</v>
      </c>
      <c r="H14" s="194">
        <v>1100</v>
      </c>
      <c r="I14" s="194">
        <v>1040</v>
      </c>
      <c r="J14" s="70"/>
      <c r="K14" s="70"/>
      <c r="L14" s="70"/>
      <c r="M14" s="376" t="s">
        <v>766</v>
      </c>
      <c r="N14" s="412"/>
      <c r="O14" s="143">
        <f>SUM(P14,V14)</f>
        <v>4520</v>
      </c>
      <c r="P14" s="144">
        <f>SUM(Q14:T14)</f>
        <v>3980</v>
      </c>
      <c r="Q14" s="144">
        <v>120</v>
      </c>
      <c r="R14" s="144">
        <v>390</v>
      </c>
      <c r="S14" s="144">
        <v>1530</v>
      </c>
      <c r="T14" s="144">
        <v>1940</v>
      </c>
      <c r="U14" s="144">
        <v>1470</v>
      </c>
      <c r="V14" s="144">
        <v>540</v>
      </c>
    </row>
    <row r="15" spans="1:22" ht="18" customHeight="1">
      <c r="A15" s="12" t="s">
        <v>848</v>
      </c>
      <c r="B15" s="70"/>
      <c r="C15" s="70"/>
      <c r="D15" s="70"/>
      <c r="E15" s="70"/>
      <c r="F15" s="70"/>
      <c r="G15" s="70"/>
      <c r="H15" s="70"/>
      <c r="I15" s="70"/>
      <c r="J15" s="70"/>
      <c r="K15" s="70"/>
      <c r="L15" s="70"/>
      <c r="M15" s="371"/>
      <c r="N15" s="320"/>
      <c r="O15" s="108"/>
      <c r="P15" s="90"/>
      <c r="Q15" s="90"/>
      <c r="R15" s="90"/>
      <c r="S15" s="90"/>
      <c r="T15" s="90"/>
      <c r="U15" s="90"/>
      <c r="V15" s="90"/>
    </row>
    <row r="16" spans="1:22" ht="18" customHeight="1">
      <c r="A16" s="12" t="s">
        <v>849</v>
      </c>
      <c r="J16" s="70"/>
      <c r="K16" s="70"/>
      <c r="L16" s="70"/>
      <c r="M16" s="378" t="s">
        <v>763</v>
      </c>
      <c r="N16" s="413"/>
      <c r="O16" s="86">
        <v>4330</v>
      </c>
      <c r="P16" s="87">
        <v>3810</v>
      </c>
      <c r="Q16" s="87">
        <f>SUM(Q24:Q28,Q40)</f>
        <v>110</v>
      </c>
      <c r="R16" s="87">
        <v>370</v>
      </c>
      <c r="S16" s="87">
        <v>1540</v>
      </c>
      <c r="T16" s="87">
        <v>1790</v>
      </c>
      <c r="U16" s="87">
        <f>SUM(U24:U28,U40)</f>
        <v>1450</v>
      </c>
      <c r="V16" s="87">
        <f>SUM(V24:V28,V40)</f>
        <v>520</v>
      </c>
    </row>
    <row r="17" spans="1:22" ht="18" customHeight="1">
      <c r="A17" s="12" t="s">
        <v>776</v>
      </c>
      <c r="J17" s="70"/>
      <c r="K17" s="70"/>
      <c r="L17" s="70"/>
      <c r="M17" s="83"/>
      <c r="N17" s="92"/>
      <c r="O17" s="143"/>
      <c r="P17" s="144"/>
      <c r="Q17" s="144"/>
      <c r="R17" s="144"/>
      <c r="S17" s="144"/>
      <c r="T17" s="144"/>
      <c r="U17" s="144"/>
      <c r="V17" s="144"/>
    </row>
    <row r="18" spans="1:22" ht="18" customHeight="1">
      <c r="A18" s="71" t="s">
        <v>598</v>
      </c>
      <c r="B18" s="70"/>
      <c r="C18" s="70"/>
      <c r="D18" s="163"/>
      <c r="E18" s="163"/>
      <c r="F18" s="163"/>
      <c r="G18" s="163"/>
      <c r="H18" s="163"/>
      <c r="I18" s="70"/>
      <c r="J18" s="70"/>
      <c r="K18" s="70"/>
      <c r="L18" s="70"/>
      <c r="M18" s="83"/>
      <c r="N18" s="92"/>
      <c r="O18" s="143"/>
      <c r="P18" s="144"/>
      <c r="Q18" s="147"/>
      <c r="R18" s="147"/>
      <c r="S18" s="144"/>
      <c r="T18" s="144"/>
      <c r="U18" s="144"/>
      <c r="V18" s="147"/>
    </row>
    <row r="19" spans="1:22" ht="18" customHeight="1">
      <c r="A19" s="70"/>
      <c r="B19" s="70"/>
      <c r="C19" s="70"/>
      <c r="D19" s="70"/>
      <c r="E19" s="70"/>
      <c r="F19" s="70"/>
      <c r="G19" s="70"/>
      <c r="H19" s="70"/>
      <c r="I19" s="70"/>
      <c r="J19" s="70"/>
      <c r="K19" s="70"/>
      <c r="L19" s="70"/>
      <c r="M19" s="91"/>
      <c r="N19" s="92"/>
      <c r="O19" s="143"/>
      <c r="P19" s="144"/>
      <c r="Q19" s="147"/>
      <c r="R19" s="147"/>
      <c r="S19" s="147"/>
      <c r="T19" s="144"/>
      <c r="U19" s="144"/>
      <c r="V19" s="147"/>
    </row>
    <row r="20" spans="1:22" ht="18" customHeight="1">
      <c r="A20" s="70"/>
      <c r="B20" s="70"/>
      <c r="C20" s="70"/>
      <c r="D20" s="163"/>
      <c r="E20" s="163"/>
      <c r="F20" s="163"/>
      <c r="G20" s="163"/>
      <c r="H20" s="163"/>
      <c r="I20" s="70"/>
      <c r="J20" s="70"/>
      <c r="K20" s="70"/>
      <c r="L20" s="70"/>
      <c r="M20" s="91"/>
      <c r="N20" s="92"/>
      <c r="O20" s="143"/>
      <c r="P20" s="144"/>
      <c r="Q20" s="147"/>
      <c r="R20" s="147"/>
      <c r="S20" s="144"/>
      <c r="T20" s="144"/>
      <c r="U20" s="144"/>
      <c r="V20" s="147"/>
    </row>
    <row r="21" spans="12:22" ht="18" customHeight="1">
      <c r="L21" s="70"/>
      <c r="M21" s="83"/>
      <c r="N21" s="92"/>
      <c r="O21" s="143"/>
      <c r="P21" s="144"/>
      <c r="Q21" s="144"/>
      <c r="R21" s="144"/>
      <c r="S21" s="144"/>
      <c r="T21" s="144"/>
      <c r="U21" s="144"/>
      <c r="V21" s="144"/>
    </row>
    <row r="22" spans="12:22" ht="18" customHeight="1">
      <c r="L22" s="70"/>
      <c r="M22" s="91"/>
      <c r="N22" s="116"/>
      <c r="O22" s="115"/>
      <c r="P22" s="97"/>
      <c r="Q22" s="97"/>
      <c r="R22" s="97"/>
      <c r="S22" s="97"/>
      <c r="T22" s="97"/>
      <c r="U22" s="97"/>
      <c r="V22" s="97"/>
    </row>
    <row r="23" spans="1:22" ht="19.5" customHeight="1">
      <c r="A23" s="300" t="s">
        <v>243</v>
      </c>
      <c r="B23" s="300"/>
      <c r="C23" s="300"/>
      <c r="D23" s="300"/>
      <c r="E23" s="300"/>
      <c r="F23" s="300"/>
      <c r="G23" s="300"/>
      <c r="H23" s="300"/>
      <c r="I23" s="300"/>
      <c r="J23" s="300"/>
      <c r="K23" s="300"/>
      <c r="L23" s="70"/>
      <c r="M23" s="90"/>
      <c r="N23" s="107"/>
      <c r="O23" s="108"/>
      <c r="P23" s="90"/>
      <c r="Q23" s="90"/>
      <c r="R23" s="90"/>
      <c r="S23" s="90"/>
      <c r="T23" s="90"/>
      <c r="U23" s="90"/>
      <c r="V23" s="90"/>
    </row>
    <row r="24" spans="1:22" ht="19.5" customHeight="1">
      <c r="A24" s="349" t="s">
        <v>715</v>
      </c>
      <c r="B24" s="349"/>
      <c r="C24" s="349"/>
      <c r="D24" s="349"/>
      <c r="E24" s="349"/>
      <c r="F24" s="349"/>
      <c r="G24" s="349"/>
      <c r="H24" s="349"/>
      <c r="I24" s="349"/>
      <c r="J24" s="349"/>
      <c r="K24" s="349"/>
      <c r="L24" s="70"/>
      <c r="M24" s="295" t="s">
        <v>258</v>
      </c>
      <c r="N24" s="296"/>
      <c r="O24" s="143">
        <v>2970</v>
      </c>
      <c r="P24" s="144">
        <v>2470</v>
      </c>
      <c r="Q24" s="144">
        <v>30</v>
      </c>
      <c r="R24" s="144">
        <v>250</v>
      </c>
      <c r="S24" s="144">
        <v>760</v>
      </c>
      <c r="T24" s="144">
        <v>1430</v>
      </c>
      <c r="U24" s="144">
        <v>1140</v>
      </c>
      <c r="V24" s="144">
        <v>500</v>
      </c>
    </row>
    <row r="25" spans="2:22" ht="18" customHeight="1" thickBot="1">
      <c r="B25" s="72"/>
      <c r="C25" s="72"/>
      <c r="D25" s="72"/>
      <c r="E25" s="72"/>
      <c r="F25" s="72"/>
      <c r="G25" s="72"/>
      <c r="H25" s="72"/>
      <c r="I25" s="72"/>
      <c r="J25" s="72"/>
      <c r="K25" s="73" t="s">
        <v>246</v>
      </c>
      <c r="L25" s="70"/>
      <c r="M25" s="91"/>
      <c r="N25" s="116"/>
      <c r="O25" s="143"/>
      <c r="P25" s="144"/>
      <c r="Q25" s="144"/>
      <c r="R25" s="144"/>
      <c r="S25" s="144"/>
      <c r="T25" s="144"/>
      <c r="U25" s="144"/>
      <c r="V25" s="144"/>
    </row>
    <row r="26" spans="1:22" ht="18" customHeight="1">
      <c r="A26" s="317" t="s">
        <v>263</v>
      </c>
      <c r="B26" s="317"/>
      <c r="C26" s="317"/>
      <c r="D26" s="343" t="s">
        <v>8</v>
      </c>
      <c r="E26" s="343" t="s">
        <v>264</v>
      </c>
      <c r="F26" s="301" t="s">
        <v>265</v>
      </c>
      <c r="G26" s="302"/>
      <c r="H26" s="302"/>
      <c r="I26" s="302"/>
      <c r="J26" s="302"/>
      <c r="K26" s="302"/>
      <c r="L26" s="70"/>
      <c r="M26" s="91"/>
      <c r="N26" s="92" t="s">
        <v>581</v>
      </c>
      <c r="O26" s="146" t="s">
        <v>581</v>
      </c>
      <c r="P26" s="147" t="s">
        <v>581</v>
      </c>
      <c r="Q26" s="147"/>
      <c r="R26" s="147"/>
      <c r="S26" s="147"/>
      <c r="T26" s="147"/>
      <c r="U26" s="147"/>
      <c r="V26" s="147"/>
    </row>
    <row r="27" spans="1:22" ht="18" customHeight="1">
      <c r="A27" s="349"/>
      <c r="B27" s="349"/>
      <c r="C27" s="349"/>
      <c r="D27" s="347"/>
      <c r="E27" s="347"/>
      <c r="F27" s="310" t="s">
        <v>266</v>
      </c>
      <c r="G27" s="310" t="s">
        <v>250</v>
      </c>
      <c r="H27" s="310" t="s">
        <v>251</v>
      </c>
      <c r="I27" s="310" t="s">
        <v>252</v>
      </c>
      <c r="J27" s="414" t="s">
        <v>267</v>
      </c>
      <c r="K27" s="191"/>
      <c r="L27" s="70"/>
      <c r="M27" s="91"/>
      <c r="N27" s="92" t="s">
        <v>581</v>
      </c>
      <c r="O27" s="146" t="s">
        <v>581</v>
      </c>
      <c r="P27" s="147" t="s">
        <v>581</v>
      </c>
      <c r="Q27" s="147"/>
      <c r="R27" s="147"/>
      <c r="S27" s="147"/>
      <c r="T27" s="147"/>
      <c r="U27" s="147"/>
      <c r="V27" s="147"/>
    </row>
    <row r="28" spans="1:22" ht="18" customHeight="1">
      <c r="A28" s="407"/>
      <c r="B28" s="407"/>
      <c r="C28" s="407"/>
      <c r="D28" s="411"/>
      <c r="E28" s="411"/>
      <c r="F28" s="411"/>
      <c r="G28" s="411"/>
      <c r="H28" s="411"/>
      <c r="I28" s="411"/>
      <c r="J28" s="325"/>
      <c r="K28" s="192" t="s">
        <v>255</v>
      </c>
      <c r="L28" s="70"/>
      <c r="M28" s="295" t="s">
        <v>259</v>
      </c>
      <c r="N28" s="296"/>
      <c r="O28" s="143">
        <f>SUM(O32:O36)</f>
        <v>210</v>
      </c>
      <c r="P28" s="144">
        <f>SUM(P32:P36)</f>
        <v>210</v>
      </c>
      <c r="Q28" s="147" t="s">
        <v>868</v>
      </c>
      <c r="R28" s="147" t="s">
        <v>868</v>
      </c>
      <c r="S28" s="144">
        <f>SUM(S32:S36)</f>
        <v>140</v>
      </c>
      <c r="T28" s="144">
        <f>SUM(T32:T36)</f>
        <v>70</v>
      </c>
      <c r="U28" s="144">
        <f>SUM(U32:U36)</f>
        <v>70</v>
      </c>
      <c r="V28" s="147" t="s">
        <v>868</v>
      </c>
    </row>
    <row r="29" spans="1:22" ht="18" customHeight="1">
      <c r="A29" s="415" t="s">
        <v>764</v>
      </c>
      <c r="B29" s="416"/>
      <c r="C29" s="417"/>
      <c r="D29" s="202">
        <f>SUM(E29:F29)</f>
        <v>14765</v>
      </c>
      <c r="E29" s="157">
        <v>2100</v>
      </c>
      <c r="F29" s="157">
        <f>SUM(G29:J29)</f>
        <v>12665</v>
      </c>
      <c r="G29" s="157">
        <v>1325</v>
      </c>
      <c r="H29" s="157">
        <v>2121</v>
      </c>
      <c r="I29" s="157">
        <v>4141</v>
      </c>
      <c r="J29" s="157">
        <v>5078</v>
      </c>
      <c r="K29" s="157">
        <v>3597</v>
      </c>
      <c r="L29" s="70"/>
      <c r="M29" s="91"/>
      <c r="N29" s="116"/>
      <c r="O29" s="115"/>
      <c r="P29" s="97"/>
      <c r="Q29" s="97"/>
      <c r="R29" s="97"/>
      <c r="S29" s="97"/>
      <c r="T29" s="97"/>
      <c r="U29" s="97"/>
      <c r="V29" s="97"/>
    </row>
    <row r="30" spans="1:22" ht="18" customHeight="1">
      <c r="A30" s="376" t="s">
        <v>762</v>
      </c>
      <c r="B30" s="410"/>
      <c r="C30" s="377"/>
      <c r="D30" s="143">
        <f>SUM(E30:F30)</f>
        <v>14580</v>
      </c>
      <c r="E30" s="144">
        <v>1860</v>
      </c>
      <c r="F30" s="144">
        <f>SUM(G30:J30)</f>
        <v>12720</v>
      </c>
      <c r="G30" s="144">
        <v>970</v>
      </c>
      <c r="H30" s="144">
        <v>2180</v>
      </c>
      <c r="I30" s="144">
        <v>4210</v>
      </c>
      <c r="J30" s="144">
        <v>5360</v>
      </c>
      <c r="K30" s="144">
        <v>3880</v>
      </c>
      <c r="L30" s="70"/>
      <c r="M30" s="90"/>
      <c r="N30" s="107"/>
      <c r="O30" s="108"/>
      <c r="P30" s="90"/>
      <c r="Q30" s="90"/>
      <c r="R30" s="90"/>
      <c r="S30" s="90"/>
      <c r="T30" s="90"/>
      <c r="U30" s="90"/>
      <c r="V30" s="90"/>
    </row>
    <row r="31" spans="1:22" ht="18" customHeight="1">
      <c r="A31" s="376" t="s">
        <v>765</v>
      </c>
      <c r="B31" s="410"/>
      <c r="C31" s="377"/>
      <c r="D31" s="143">
        <f>SUM(E31:F31)</f>
        <v>14220</v>
      </c>
      <c r="E31" s="144">
        <v>1950</v>
      </c>
      <c r="F31" s="144">
        <f>SUM(G31:J31)</f>
        <v>12270</v>
      </c>
      <c r="G31" s="144">
        <v>960</v>
      </c>
      <c r="H31" s="144">
        <v>2100</v>
      </c>
      <c r="I31" s="144">
        <v>4160</v>
      </c>
      <c r="J31" s="144">
        <v>5050</v>
      </c>
      <c r="K31" s="144">
        <v>3690</v>
      </c>
      <c r="L31" s="70"/>
      <c r="M31" s="90"/>
      <c r="N31" s="107"/>
      <c r="O31" s="190"/>
      <c r="P31" s="90"/>
      <c r="Q31" s="90"/>
      <c r="R31" s="90"/>
      <c r="S31" s="90"/>
      <c r="T31" s="90"/>
      <c r="U31" s="90"/>
      <c r="V31" s="90"/>
    </row>
    <row r="32" spans="1:22" ht="18" customHeight="1">
      <c r="A32" s="376" t="s">
        <v>766</v>
      </c>
      <c r="B32" s="410"/>
      <c r="C32" s="377"/>
      <c r="D32" s="143">
        <f>SUM(E32:F32)</f>
        <v>13530</v>
      </c>
      <c r="E32" s="144">
        <v>1930</v>
      </c>
      <c r="F32" s="144">
        <f>SUM(G32:J32)</f>
        <v>11600</v>
      </c>
      <c r="G32" s="144">
        <v>870</v>
      </c>
      <c r="H32" s="144">
        <v>2000</v>
      </c>
      <c r="I32" s="144">
        <v>3920</v>
      </c>
      <c r="J32" s="144">
        <v>4810</v>
      </c>
      <c r="K32" s="144">
        <v>3680</v>
      </c>
      <c r="L32" s="70"/>
      <c r="M32" s="90"/>
      <c r="N32" s="92" t="s">
        <v>260</v>
      </c>
      <c r="O32" s="143">
        <v>50</v>
      </c>
      <c r="P32" s="144">
        <v>50</v>
      </c>
      <c r="Q32" s="147" t="s">
        <v>610</v>
      </c>
      <c r="R32" s="147" t="s">
        <v>610</v>
      </c>
      <c r="S32" s="147">
        <v>30</v>
      </c>
      <c r="T32" s="144">
        <v>20</v>
      </c>
      <c r="U32" s="144">
        <v>20</v>
      </c>
      <c r="V32" s="147" t="s">
        <v>610</v>
      </c>
    </row>
    <row r="33" spans="1:22" ht="18" customHeight="1">
      <c r="A33" s="378" t="s">
        <v>763</v>
      </c>
      <c r="B33" s="378"/>
      <c r="C33" s="379"/>
      <c r="D33" s="86">
        <f>SUM(D35:D36)</f>
        <v>12720</v>
      </c>
      <c r="E33" s="87">
        <f aca="true" t="shared" si="0" ref="E33:K33">SUM(E35:E36)</f>
        <v>1890</v>
      </c>
      <c r="F33" s="87">
        <f t="shared" si="0"/>
        <v>10820</v>
      </c>
      <c r="G33" s="87">
        <f t="shared" si="0"/>
        <v>860</v>
      </c>
      <c r="H33" s="87">
        <f t="shared" si="0"/>
        <v>1800</v>
      </c>
      <c r="I33" s="87">
        <f t="shared" si="0"/>
        <v>3800</v>
      </c>
      <c r="J33" s="87">
        <f t="shared" si="0"/>
        <v>4360</v>
      </c>
      <c r="K33" s="87">
        <f t="shared" si="0"/>
        <v>3490</v>
      </c>
      <c r="L33" s="70"/>
      <c r="M33" s="295" t="s">
        <v>581</v>
      </c>
      <c r="N33" s="296"/>
      <c r="O33" s="146" t="s">
        <v>581</v>
      </c>
      <c r="P33" s="147" t="s">
        <v>581</v>
      </c>
      <c r="Q33" s="147"/>
      <c r="R33" s="147"/>
      <c r="S33" s="147"/>
      <c r="T33" s="147"/>
      <c r="U33" s="147"/>
      <c r="V33" s="147"/>
    </row>
    <row r="34" spans="1:22" ht="18" customHeight="1">
      <c r="A34" s="30"/>
      <c r="B34" s="91"/>
      <c r="C34" s="116"/>
      <c r="D34" s="115"/>
      <c r="E34" s="97"/>
      <c r="F34" s="97"/>
      <c r="G34" s="97"/>
      <c r="H34" s="97"/>
      <c r="I34" s="97"/>
      <c r="J34" s="97"/>
      <c r="K34" s="97"/>
      <c r="L34" s="70"/>
      <c r="M34" s="91"/>
      <c r="N34" s="92" t="s">
        <v>581</v>
      </c>
      <c r="O34" s="146" t="s">
        <v>581</v>
      </c>
      <c r="P34" s="147" t="s">
        <v>581</v>
      </c>
      <c r="Q34" s="147"/>
      <c r="R34" s="147"/>
      <c r="S34" s="147"/>
      <c r="T34" s="147"/>
      <c r="U34" s="147"/>
      <c r="V34" s="147"/>
    </row>
    <row r="35" spans="1:22" ht="18" customHeight="1">
      <c r="A35" s="349" t="s">
        <v>268</v>
      </c>
      <c r="B35" s="349"/>
      <c r="C35" s="324"/>
      <c r="D35" s="143">
        <v>6360</v>
      </c>
      <c r="E35" s="144">
        <v>900</v>
      </c>
      <c r="F35" s="144">
        <f>SUM(G35:J35)</f>
        <v>5450</v>
      </c>
      <c r="G35" s="144">
        <v>520</v>
      </c>
      <c r="H35" s="144">
        <v>900</v>
      </c>
      <c r="I35" s="144">
        <v>1910</v>
      </c>
      <c r="J35" s="144">
        <v>2120</v>
      </c>
      <c r="K35" s="144">
        <v>1750</v>
      </c>
      <c r="L35" s="70"/>
      <c r="M35" s="91"/>
      <c r="N35" s="92" t="s">
        <v>581</v>
      </c>
      <c r="O35" s="146" t="s">
        <v>581</v>
      </c>
      <c r="P35" s="147" t="s">
        <v>581</v>
      </c>
      <c r="Q35" s="147"/>
      <c r="R35" s="147"/>
      <c r="S35" s="147"/>
      <c r="T35" s="147"/>
      <c r="U35" s="147"/>
      <c r="V35" s="147"/>
    </row>
    <row r="36" spans="1:22" ht="18" customHeight="1">
      <c r="A36" s="349" t="s">
        <v>269</v>
      </c>
      <c r="B36" s="349"/>
      <c r="C36" s="324"/>
      <c r="D36" s="143">
        <f>SUM(E36:F36)</f>
        <v>6360</v>
      </c>
      <c r="E36" s="144">
        <v>990</v>
      </c>
      <c r="F36" s="144">
        <f>SUM(G36:J36)</f>
        <v>5370</v>
      </c>
      <c r="G36" s="144">
        <v>340</v>
      </c>
      <c r="H36" s="144">
        <v>900</v>
      </c>
      <c r="I36" s="144">
        <v>1890</v>
      </c>
      <c r="J36" s="144">
        <v>2240</v>
      </c>
      <c r="K36" s="144">
        <v>1740</v>
      </c>
      <c r="L36" s="97"/>
      <c r="M36" s="91"/>
      <c r="N36" s="92" t="s">
        <v>261</v>
      </c>
      <c r="O36" s="143">
        <v>160</v>
      </c>
      <c r="P36" s="144">
        <v>160</v>
      </c>
      <c r="Q36" s="147" t="s">
        <v>610</v>
      </c>
      <c r="R36" s="147" t="s">
        <v>610</v>
      </c>
      <c r="S36" s="144">
        <v>110</v>
      </c>
      <c r="T36" s="144">
        <v>50</v>
      </c>
      <c r="U36" s="144">
        <v>50</v>
      </c>
      <c r="V36" s="147" t="s">
        <v>610</v>
      </c>
    </row>
    <row r="37" spans="1:22" ht="18" customHeight="1">
      <c r="A37" s="349"/>
      <c r="B37" s="349"/>
      <c r="C37" s="324"/>
      <c r="D37" s="115"/>
      <c r="E37" s="97"/>
      <c r="F37" s="97"/>
      <c r="G37" s="97"/>
      <c r="H37" s="97"/>
      <c r="I37" s="97"/>
      <c r="J37" s="97"/>
      <c r="K37" s="97"/>
      <c r="L37" s="70"/>
      <c r="M37" s="91"/>
      <c r="N37" s="116"/>
      <c r="O37" s="115"/>
      <c r="P37" s="97"/>
      <c r="Q37" s="97"/>
      <c r="R37" s="97"/>
      <c r="S37" s="97"/>
      <c r="T37" s="97"/>
      <c r="U37" s="97"/>
      <c r="V37" s="97"/>
    </row>
    <row r="38" spans="1:22" ht="18" customHeight="1">
      <c r="A38" s="295" t="s">
        <v>612</v>
      </c>
      <c r="B38" s="295"/>
      <c r="C38" s="296"/>
      <c r="D38" s="143">
        <v>8920</v>
      </c>
      <c r="E38" s="144">
        <v>1320</v>
      </c>
      <c r="F38" s="144">
        <f>SUM(G38:J38)</f>
        <v>7590</v>
      </c>
      <c r="G38" s="144">
        <v>490</v>
      </c>
      <c r="H38" s="144">
        <v>1320</v>
      </c>
      <c r="I38" s="144">
        <v>2400</v>
      </c>
      <c r="J38" s="144">
        <v>3380</v>
      </c>
      <c r="K38" s="144">
        <v>2620</v>
      </c>
      <c r="L38" s="70"/>
      <c r="M38" s="90"/>
      <c r="N38" s="107"/>
      <c r="O38" s="108"/>
      <c r="P38" s="90"/>
      <c r="Q38" s="90"/>
      <c r="R38" s="90"/>
      <c r="S38" s="90"/>
      <c r="T38" s="90"/>
      <c r="U38" s="90"/>
      <c r="V38" s="90"/>
    </row>
    <row r="39" spans="1:22" ht="18" customHeight="1">
      <c r="A39" s="349" t="s">
        <v>268</v>
      </c>
      <c r="B39" s="349"/>
      <c r="C39" s="324"/>
      <c r="D39" s="143">
        <v>4440</v>
      </c>
      <c r="E39" s="144">
        <v>650</v>
      </c>
      <c r="F39" s="144">
        <f>SUM(G39:J39)</f>
        <v>3780</v>
      </c>
      <c r="G39" s="144">
        <v>230</v>
      </c>
      <c r="H39" s="144">
        <v>670</v>
      </c>
      <c r="I39" s="144">
        <v>1190</v>
      </c>
      <c r="J39" s="144">
        <v>1690</v>
      </c>
      <c r="K39" s="144">
        <v>1370</v>
      </c>
      <c r="M39" s="90"/>
      <c r="N39" s="107"/>
      <c r="O39" s="108"/>
      <c r="P39" s="90"/>
      <c r="Q39" s="90"/>
      <c r="R39" s="90"/>
      <c r="S39" s="90"/>
      <c r="T39" s="90"/>
      <c r="U39" s="90"/>
      <c r="V39" s="90"/>
    </row>
    <row r="40" spans="1:22" ht="18" customHeight="1">
      <c r="A40" s="349" t="s">
        <v>269</v>
      </c>
      <c r="B40" s="349"/>
      <c r="C40" s="324"/>
      <c r="D40" s="143">
        <f>SUM(E40:F40)</f>
        <v>4480</v>
      </c>
      <c r="E40" s="144">
        <v>670</v>
      </c>
      <c r="F40" s="144">
        <f>SUM(G40:J40)</f>
        <v>3810</v>
      </c>
      <c r="G40" s="144">
        <v>260</v>
      </c>
      <c r="H40" s="144">
        <v>650</v>
      </c>
      <c r="I40" s="144">
        <v>1210</v>
      </c>
      <c r="J40" s="144">
        <v>1690</v>
      </c>
      <c r="K40" s="144">
        <v>1250</v>
      </c>
      <c r="M40" s="295" t="s">
        <v>262</v>
      </c>
      <c r="N40" s="296"/>
      <c r="O40" s="143">
        <v>1160</v>
      </c>
      <c r="P40" s="144">
        <v>1140</v>
      </c>
      <c r="Q40" s="144">
        <v>80</v>
      </c>
      <c r="R40" s="144">
        <v>130</v>
      </c>
      <c r="S40" s="144">
        <v>630</v>
      </c>
      <c r="T40" s="144">
        <v>300</v>
      </c>
      <c r="U40" s="144">
        <v>240</v>
      </c>
      <c r="V40" s="147">
        <v>20</v>
      </c>
    </row>
    <row r="41" spans="1:22" ht="18" customHeight="1">
      <c r="A41" s="72"/>
      <c r="B41" s="72"/>
      <c r="C41" s="193"/>
      <c r="D41" s="115"/>
      <c r="E41" s="97"/>
      <c r="F41" s="97"/>
      <c r="G41" s="97"/>
      <c r="H41" s="97"/>
      <c r="I41" s="97"/>
      <c r="J41" s="97"/>
      <c r="K41" s="97"/>
      <c r="M41" s="295" t="s">
        <v>581</v>
      </c>
      <c r="N41" s="296"/>
      <c r="O41" s="146" t="s">
        <v>581</v>
      </c>
      <c r="P41" s="147" t="s">
        <v>581</v>
      </c>
      <c r="Q41" s="147"/>
      <c r="R41" s="147"/>
      <c r="S41" s="147"/>
      <c r="T41" s="147"/>
      <c r="U41" s="147"/>
      <c r="V41" s="147"/>
    </row>
    <row r="42" spans="1:22" ht="18" customHeight="1">
      <c r="A42" s="408" t="s">
        <v>257</v>
      </c>
      <c r="B42" s="408"/>
      <c r="C42" s="409"/>
      <c r="D42" s="143">
        <f>SUM(E42:F42)</f>
        <v>3800</v>
      </c>
      <c r="E42" s="144">
        <v>570</v>
      </c>
      <c r="F42" s="144">
        <f>SUM(G42:J42)</f>
        <v>3230</v>
      </c>
      <c r="G42" s="144">
        <v>370</v>
      </c>
      <c r="H42" s="144">
        <v>480</v>
      </c>
      <c r="I42" s="144">
        <v>1400</v>
      </c>
      <c r="J42" s="144">
        <v>980</v>
      </c>
      <c r="K42" s="144">
        <v>870</v>
      </c>
      <c r="M42" s="91"/>
      <c r="N42" s="92" t="s">
        <v>581</v>
      </c>
      <c r="O42" s="146" t="s">
        <v>581</v>
      </c>
      <c r="P42" s="147" t="s">
        <v>581</v>
      </c>
      <c r="Q42" s="147"/>
      <c r="R42" s="147"/>
      <c r="S42" s="147"/>
      <c r="T42" s="147"/>
      <c r="U42" s="147"/>
      <c r="V42" s="147"/>
    </row>
    <row r="43" spans="1:22" ht="18" customHeight="1">
      <c r="A43" s="349" t="s">
        <v>268</v>
      </c>
      <c r="B43" s="349"/>
      <c r="C43" s="324"/>
      <c r="D43" s="143">
        <f>SUM(E43:F43)</f>
        <v>1920</v>
      </c>
      <c r="E43" s="144">
        <v>250</v>
      </c>
      <c r="F43" s="144">
        <f>SUM(G43:J43)</f>
        <v>1670</v>
      </c>
      <c r="G43" s="144">
        <v>290</v>
      </c>
      <c r="H43" s="144">
        <v>230</v>
      </c>
      <c r="I43" s="144">
        <v>720</v>
      </c>
      <c r="J43" s="144">
        <v>430</v>
      </c>
      <c r="K43" s="144">
        <v>380</v>
      </c>
      <c r="M43" s="91"/>
      <c r="N43" s="92" t="s">
        <v>581</v>
      </c>
      <c r="O43" s="146" t="s">
        <v>581</v>
      </c>
      <c r="P43" s="147" t="s">
        <v>581</v>
      </c>
      <c r="Q43" s="147"/>
      <c r="R43" s="147"/>
      <c r="S43" s="147"/>
      <c r="T43" s="147"/>
      <c r="U43" s="147"/>
      <c r="V43" s="147"/>
    </row>
    <row r="44" spans="1:22" ht="18" customHeight="1">
      <c r="A44" s="407" t="s">
        <v>269</v>
      </c>
      <c r="B44" s="407"/>
      <c r="C44" s="326"/>
      <c r="D44" s="281">
        <f>SUM(E44:F44)</f>
        <v>1880</v>
      </c>
      <c r="E44" s="194">
        <v>320</v>
      </c>
      <c r="F44" s="282">
        <f>SUM(G44:J44)</f>
        <v>1560</v>
      </c>
      <c r="G44" s="194">
        <v>80</v>
      </c>
      <c r="H44" s="194">
        <v>250</v>
      </c>
      <c r="I44" s="194">
        <v>680</v>
      </c>
      <c r="J44" s="194">
        <v>550</v>
      </c>
      <c r="K44" s="194">
        <v>490</v>
      </c>
      <c r="M44" s="188"/>
      <c r="N44" s="165" t="s">
        <v>581</v>
      </c>
      <c r="O44" s="149" t="s">
        <v>581</v>
      </c>
      <c r="P44" s="150" t="s">
        <v>581</v>
      </c>
      <c r="Q44" s="161"/>
      <c r="R44" s="161"/>
      <c r="S44" s="161"/>
      <c r="T44" s="161"/>
      <c r="U44" s="161"/>
      <c r="V44" s="161"/>
    </row>
    <row r="45" spans="1:13" ht="15" customHeight="1">
      <c r="A45" s="12" t="s">
        <v>848</v>
      </c>
      <c r="M45" s="31" t="s">
        <v>848</v>
      </c>
    </row>
    <row r="46" spans="1:13" ht="15" customHeight="1">
      <c r="A46" s="31" t="s">
        <v>850</v>
      </c>
      <c r="M46" s="31" t="s">
        <v>850</v>
      </c>
    </row>
    <row r="47" spans="1:13" ht="15" customHeight="1">
      <c r="A47" s="71" t="s">
        <v>598</v>
      </c>
      <c r="M47" s="246" t="s">
        <v>851</v>
      </c>
    </row>
    <row r="48" ht="14.25" customHeight="1"/>
    <row r="49" ht="14.25" customHeight="1"/>
    <row r="50" ht="14.25" customHeight="1"/>
    <row r="51" ht="14.25" customHeight="1"/>
    <row r="52" ht="14.25" customHeight="1"/>
    <row r="53" ht="14.25" customHeight="1"/>
    <row r="54" ht="14.25" customHeight="1"/>
    <row r="55" ht="14.25" customHeight="1"/>
    <row r="56" ht="14.25" customHeight="1"/>
    <row r="57" spans="1:22" ht="14.25">
      <c r="A57" s="70"/>
      <c r="B57" s="70"/>
      <c r="C57" s="70"/>
      <c r="D57" s="70"/>
      <c r="E57" s="70"/>
      <c r="F57" s="70"/>
      <c r="G57" s="70"/>
      <c r="H57" s="70"/>
      <c r="I57" s="70"/>
      <c r="J57" s="70"/>
      <c r="K57" s="70"/>
      <c r="L57" s="70"/>
      <c r="M57" s="70"/>
      <c r="N57" s="70"/>
      <c r="O57" s="163"/>
      <c r="P57" s="163"/>
      <c r="Q57" s="163"/>
      <c r="R57" s="163"/>
      <c r="S57" s="163"/>
      <c r="T57" s="163"/>
      <c r="U57" s="163"/>
      <c r="V57" s="163"/>
    </row>
    <row r="58" spans="1:22" ht="14.25">
      <c r="A58" s="70"/>
      <c r="B58" s="70"/>
      <c r="C58" s="70"/>
      <c r="D58" s="70"/>
      <c r="E58" s="70"/>
      <c r="F58" s="70"/>
      <c r="G58" s="70"/>
      <c r="H58" s="70"/>
      <c r="I58" s="70"/>
      <c r="J58" s="70"/>
      <c r="K58" s="70"/>
      <c r="L58" s="70"/>
      <c r="M58" s="70"/>
      <c r="N58" s="70"/>
      <c r="O58" s="163"/>
      <c r="P58" s="163"/>
      <c r="Q58" s="163"/>
      <c r="R58" s="163"/>
      <c r="S58" s="163"/>
      <c r="T58" s="163"/>
      <c r="U58" s="163"/>
      <c r="V58" s="163"/>
    </row>
  </sheetData>
  <sheetProtection/>
  <mergeCells count="58">
    <mergeCell ref="B9:D9"/>
    <mergeCell ref="M9:N9"/>
    <mergeCell ref="A2:I2"/>
    <mergeCell ref="M2:V2"/>
    <mergeCell ref="A3:I3"/>
    <mergeCell ref="M3:V3"/>
    <mergeCell ref="A5:D5"/>
    <mergeCell ref="M5:N7"/>
    <mergeCell ref="P5:U5"/>
    <mergeCell ref="A6:D6"/>
    <mergeCell ref="S6:S7"/>
    <mergeCell ref="T6:T7"/>
    <mergeCell ref="A8:D8"/>
    <mergeCell ref="M8:N8"/>
    <mergeCell ref="P6:P7"/>
    <mergeCell ref="Q6:Q7"/>
    <mergeCell ref="M13:N13"/>
    <mergeCell ref="M14:N14"/>
    <mergeCell ref="M15:N15"/>
    <mergeCell ref="R6:R7"/>
    <mergeCell ref="A24:K24"/>
    <mergeCell ref="A23:K23"/>
    <mergeCell ref="B10:D10"/>
    <mergeCell ref="M10:N10"/>
    <mergeCell ref="C11:D11"/>
    <mergeCell ref="M11:N11"/>
    <mergeCell ref="C12:D12"/>
    <mergeCell ref="M12:N12"/>
    <mergeCell ref="A14:D14"/>
    <mergeCell ref="M16:N16"/>
    <mergeCell ref="A32:C32"/>
    <mergeCell ref="A33:C33"/>
    <mergeCell ref="A26:C28"/>
    <mergeCell ref="D26:D28"/>
    <mergeCell ref="J27:J28"/>
    <mergeCell ref="A29:C29"/>
    <mergeCell ref="E26:E28"/>
    <mergeCell ref="F26:K26"/>
    <mergeCell ref="F27:F28"/>
    <mergeCell ref="G27:G28"/>
    <mergeCell ref="H27:H28"/>
    <mergeCell ref="I27:I28"/>
    <mergeCell ref="A36:C36"/>
    <mergeCell ref="A37:C37"/>
    <mergeCell ref="A38:C38"/>
    <mergeCell ref="A39:C39"/>
    <mergeCell ref="M28:N28"/>
    <mergeCell ref="M24:N24"/>
    <mergeCell ref="M33:N33"/>
    <mergeCell ref="A35:C35"/>
    <mergeCell ref="A30:C30"/>
    <mergeCell ref="A31:C31"/>
    <mergeCell ref="A44:C44"/>
    <mergeCell ref="A40:C40"/>
    <mergeCell ref="M41:N41"/>
    <mergeCell ref="A42:C42"/>
    <mergeCell ref="A43:C43"/>
    <mergeCell ref="M40:N40"/>
  </mergeCells>
  <printOptions/>
  <pageMargins left="1.3779527559055118" right="0.1968503937007874" top="0.984251968503937" bottom="0.984251968503937" header="0.5118110236220472" footer="0.5118110236220472"/>
  <pageSetup fitToHeight="1" fitToWidth="1" horizontalDpi="600" verticalDpi="600" orientation="landscape" paperSize="8" scale="87" r:id="rId1"/>
</worksheet>
</file>

<file path=xl/worksheets/sheet7.xml><?xml version="1.0" encoding="utf-8"?>
<worksheet xmlns="http://schemas.openxmlformats.org/spreadsheetml/2006/main" xmlns:r="http://schemas.openxmlformats.org/officeDocument/2006/relationships">
  <sheetPr>
    <pageSetUpPr fitToPage="1"/>
  </sheetPr>
  <dimension ref="A1:Q45"/>
  <sheetViews>
    <sheetView zoomScalePageLayoutView="0" workbookViewId="0" topLeftCell="A1">
      <selection activeCell="A1" sqref="A1"/>
    </sheetView>
  </sheetViews>
  <sheetFormatPr defaultColWidth="10.59765625" defaultRowHeight="15"/>
  <cols>
    <col min="1" max="1" width="25.09765625" style="71" customWidth="1"/>
    <col min="2" max="17" width="9.8984375" style="71" customWidth="1"/>
    <col min="18" max="16384" width="10.59765625" style="71" customWidth="1"/>
  </cols>
  <sheetData>
    <row r="1" spans="1:17" s="69" customFormat="1" ht="19.5" customHeight="1">
      <c r="A1" s="2" t="s">
        <v>270</v>
      </c>
      <c r="Q1" s="3" t="s">
        <v>271</v>
      </c>
    </row>
    <row r="2" spans="1:17" ht="19.5" customHeight="1">
      <c r="A2" s="195" t="s">
        <v>272</v>
      </c>
      <c r="B2" s="72"/>
      <c r="C2" s="72"/>
      <c r="D2" s="72"/>
      <c r="E2" s="72"/>
      <c r="F2" s="72"/>
      <c r="G2" s="72"/>
      <c r="H2" s="72"/>
      <c r="I2" s="72"/>
      <c r="J2" s="72"/>
      <c r="K2" s="72"/>
      <c r="L2" s="72"/>
      <c r="M2" s="72"/>
      <c r="N2" s="72"/>
      <c r="O2" s="72"/>
      <c r="P2" s="72"/>
      <c r="Q2" s="72"/>
    </row>
    <row r="3" spans="1:17" ht="18" customHeight="1" thickBot="1">
      <c r="A3" s="72"/>
      <c r="B3" s="72"/>
      <c r="C3" s="72"/>
      <c r="D3" s="72"/>
      <c r="E3" s="72"/>
      <c r="F3" s="72"/>
      <c r="G3" s="72"/>
      <c r="H3" s="72"/>
      <c r="I3" s="72"/>
      <c r="J3" s="72"/>
      <c r="K3" s="72"/>
      <c r="L3" s="72"/>
      <c r="M3" s="72"/>
      <c r="N3" s="121"/>
      <c r="O3" s="196"/>
      <c r="P3" s="73"/>
      <c r="Q3" s="73" t="s">
        <v>273</v>
      </c>
    </row>
    <row r="4" spans="1:17" ht="18" customHeight="1">
      <c r="A4" s="322" t="s">
        <v>274</v>
      </c>
      <c r="B4" s="317" t="s">
        <v>8</v>
      </c>
      <c r="C4" s="370"/>
      <c r="D4" s="318"/>
      <c r="E4" s="314" t="s">
        <v>275</v>
      </c>
      <c r="F4" s="428" t="s">
        <v>276</v>
      </c>
      <c r="G4" s="370"/>
      <c r="H4" s="318"/>
      <c r="I4" s="301" t="s">
        <v>277</v>
      </c>
      <c r="J4" s="302"/>
      <c r="K4" s="302"/>
      <c r="L4" s="302"/>
      <c r="M4" s="302"/>
      <c r="N4" s="302"/>
      <c r="O4" s="302"/>
      <c r="P4" s="302"/>
      <c r="Q4" s="302"/>
    </row>
    <row r="5" spans="1:17" ht="18" customHeight="1">
      <c r="A5" s="320"/>
      <c r="B5" s="350"/>
      <c r="C5" s="350"/>
      <c r="D5" s="351"/>
      <c r="E5" s="305"/>
      <c r="F5" s="429"/>
      <c r="G5" s="350"/>
      <c r="H5" s="351"/>
      <c r="I5" s="424" t="s">
        <v>852</v>
      </c>
      <c r="J5" s="425"/>
      <c r="K5" s="426"/>
      <c r="L5" s="424" t="s">
        <v>853</v>
      </c>
      <c r="M5" s="425"/>
      <c r="N5" s="426"/>
      <c r="O5" s="427" t="s">
        <v>278</v>
      </c>
      <c r="P5" s="425"/>
      <c r="Q5" s="425"/>
    </row>
    <row r="6" spans="1:17" ht="18" customHeight="1">
      <c r="A6" s="351"/>
      <c r="B6" s="162" t="s">
        <v>279</v>
      </c>
      <c r="C6" s="162" t="s">
        <v>280</v>
      </c>
      <c r="D6" s="162" t="s">
        <v>281</v>
      </c>
      <c r="E6" s="197" t="s">
        <v>281</v>
      </c>
      <c r="F6" s="162" t="s">
        <v>279</v>
      </c>
      <c r="G6" s="162" t="s">
        <v>280</v>
      </c>
      <c r="H6" s="162" t="s">
        <v>281</v>
      </c>
      <c r="I6" s="162" t="s">
        <v>279</v>
      </c>
      <c r="J6" s="162" t="s">
        <v>280</v>
      </c>
      <c r="K6" s="162" t="s">
        <v>281</v>
      </c>
      <c r="L6" s="162" t="s">
        <v>279</v>
      </c>
      <c r="M6" s="162" t="s">
        <v>280</v>
      </c>
      <c r="N6" s="162" t="s">
        <v>281</v>
      </c>
      <c r="O6" s="162" t="s">
        <v>279</v>
      </c>
      <c r="P6" s="162" t="s">
        <v>280</v>
      </c>
      <c r="Q6" s="191" t="s">
        <v>281</v>
      </c>
    </row>
    <row r="7" spans="1:17" ht="18" customHeight="1">
      <c r="A7" s="249" t="s">
        <v>764</v>
      </c>
      <c r="B7" s="202">
        <f>SUM(F7,I7,L7,O7,'７２'!B7,'７２'!E7,'７２'!H7,'７２'!K7,'７２'!N7,'７２'!Q7)</f>
        <v>6902</v>
      </c>
      <c r="C7" s="157">
        <f>SUM(G7,J7,M7,P7,'７２'!C7,'７２'!F7,'７２'!I7,'７２'!L7,'７２'!O7)</f>
        <v>235739</v>
      </c>
      <c r="D7" s="157">
        <f>SUM(E7,H7,K7,N7,Q7,'７２'!D7,'７２'!G7,'７２'!J7,'７２'!M7,'７２'!P7,'７２'!R7)</f>
        <v>81791</v>
      </c>
      <c r="E7" s="157">
        <v>11</v>
      </c>
      <c r="F7" s="157">
        <v>9</v>
      </c>
      <c r="G7" s="157">
        <v>129</v>
      </c>
      <c r="H7" s="157">
        <v>2</v>
      </c>
      <c r="I7" s="157">
        <v>6019</v>
      </c>
      <c r="J7" s="157">
        <v>187402</v>
      </c>
      <c r="K7" s="157">
        <v>7201</v>
      </c>
      <c r="L7" s="157">
        <v>385</v>
      </c>
      <c r="M7" s="157">
        <v>27304</v>
      </c>
      <c r="N7" s="157">
        <v>3870</v>
      </c>
      <c r="O7" s="157">
        <v>52</v>
      </c>
      <c r="P7" s="157">
        <v>6332</v>
      </c>
      <c r="Q7" s="157">
        <v>6040</v>
      </c>
    </row>
    <row r="8" spans="1:17" ht="18" customHeight="1">
      <c r="A8" s="250" t="s">
        <v>780</v>
      </c>
      <c r="B8" s="143">
        <f>SUM(F8,I8,L8,O8,'７２'!B8,'７２'!E8,'７２'!H8,'７２'!K8,'７２'!N8,'７２'!Q8)</f>
        <v>7000</v>
      </c>
      <c r="C8" s="144">
        <f>SUM(G8,J8,M8,P8,'７２'!C8,'７２'!F8,'７２'!I8,'７２'!L8,'７２'!O8)</f>
        <v>226789</v>
      </c>
      <c r="D8" s="144">
        <v>93337</v>
      </c>
      <c r="E8" s="144">
        <v>19</v>
      </c>
      <c r="F8" s="144">
        <v>10</v>
      </c>
      <c r="G8" s="144">
        <v>46</v>
      </c>
      <c r="H8" s="144">
        <v>1</v>
      </c>
      <c r="I8" s="144">
        <v>6115</v>
      </c>
      <c r="J8" s="144">
        <v>181757</v>
      </c>
      <c r="K8" s="144">
        <v>6984</v>
      </c>
      <c r="L8" s="144">
        <v>391</v>
      </c>
      <c r="M8" s="144">
        <v>24746</v>
      </c>
      <c r="N8" s="144">
        <v>3687</v>
      </c>
      <c r="O8" s="144">
        <v>58</v>
      </c>
      <c r="P8" s="144">
        <v>5990</v>
      </c>
      <c r="Q8" s="144">
        <v>7272</v>
      </c>
    </row>
    <row r="9" spans="1:17" ht="18" customHeight="1">
      <c r="A9" s="250" t="s">
        <v>781</v>
      </c>
      <c r="B9" s="143">
        <f>SUM(F9,I9,L9,O9,'７２'!B9,'７２'!E9,'７２'!H9,'７２'!K9,'７２'!N9,'７２'!Q9)</f>
        <v>6818</v>
      </c>
      <c r="C9" s="144">
        <f>SUM(G9,J9,M9,P9,'７２'!C9,'７２'!F9,'７２'!I9,'７２'!L9,'７２'!O9)</f>
        <v>222413</v>
      </c>
      <c r="D9" s="144">
        <v>107771</v>
      </c>
      <c r="E9" s="144">
        <v>20</v>
      </c>
      <c r="F9" s="144">
        <v>6</v>
      </c>
      <c r="G9" s="144">
        <v>139</v>
      </c>
      <c r="H9" s="144">
        <v>1</v>
      </c>
      <c r="I9" s="144">
        <v>5959</v>
      </c>
      <c r="J9" s="144">
        <v>176443</v>
      </c>
      <c r="K9" s="144">
        <v>6789</v>
      </c>
      <c r="L9" s="144">
        <v>381</v>
      </c>
      <c r="M9" s="144">
        <v>26175</v>
      </c>
      <c r="N9" s="144">
        <v>4296</v>
      </c>
      <c r="O9" s="144">
        <v>58</v>
      </c>
      <c r="P9" s="144">
        <v>6602</v>
      </c>
      <c r="Q9" s="144">
        <v>8494</v>
      </c>
    </row>
    <row r="10" spans="1:17" ht="18" customHeight="1">
      <c r="A10" s="250" t="s">
        <v>782</v>
      </c>
      <c r="B10" s="143">
        <f>SUM(F10,I10,L10,O10,'７２'!B10,'７２'!E10,'７２'!H10,'７２'!K10,'７２'!N10,'７２'!Q10)</f>
        <v>6564</v>
      </c>
      <c r="C10" s="144">
        <f>SUM(G10,J10,M10,P10,'７２'!C10,'７２'!F10,'７２'!I10,'７２'!L10,'７２'!O10)</f>
        <v>198532</v>
      </c>
      <c r="D10" s="144">
        <v>82090</v>
      </c>
      <c r="E10" s="144">
        <v>77</v>
      </c>
      <c r="F10" s="144">
        <v>5</v>
      </c>
      <c r="G10" s="144">
        <v>96</v>
      </c>
      <c r="H10" s="144">
        <v>0</v>
      </c>
      <c r="I10" s="144">
        <v>5754</v>
      </c>
      <c r="J10" s="144">
        <v>155730</v>
      </c>
      <c r="K10" s="144">
        <v>6785</v>
      </c>
      <c r="L10" s="144">
        <v>367</v>
      </c>
      <c r="M10" s="144">
        <v>24392</v>
      </c>
      <c r="N10" s="144">
        <v>4033</v>
      </c>
      <c r="O10" s="144">
        <v>53</v>
      </c>
      <c r="P10" s="144">
        <v>6006</v>
      </c>
      <c r="Q10" s="144">
        <v>5688</v>
      </c>
    </row>
    <row r="11" spans="1:17" ht="18" customHeight="1">
      <c r="A11" s="251" t="s">
        <v>783</v>
      </c>
      <c r="B11" s="86">
        <v>6770</v>
      </c>
      <c r="C11" s="87">
        <v>246272</v>
      </c>
      <c r="D11" s="87">
        <v>99107</v>
      </c>
      <c r="E11" s="87">
        <v>34</v>
      </c>
      <c r="F11" s="87">
        <v>10</v>
      </c>
      <c r="G11" s="87">
        <v>100</v>
      </c>
      <c r="H11" s="87">
        <v>3</v>
      </c>
      <c r="I11" s="87">
        <v>5973</v>
      </c>
      <c r="J11" s="87">
        <v>144338</v>
      </c>
      <c r="K11" s="87">
        <v>6701</v>
      </c>
      <c r="L11" s="87">
        <v>362</v>
      </c>
      <c r="M11" s="87">
        <v>20816</v>
      </c>
      <c r="N11" s="87">
        <v>3752</v>
      </c>
      <c r="O11" s="87">
        <v>59</v>
      </c>
      <c r="P11" s="87">
        <v>7220</v>
      </c>
      <c r="Q11" s="87">
        <v>5547</v>
      </c>
    </row>
    <row r="12" spans="1:17" ht="18" customHeight="1">
      <c r="A12" s="253"/>
      <c r="B12" s="144"/>
      <c r="C12" s="144"/>
      <c r="D12" s="144"/>
      <c r="E12" s="87"/>
      <c r="F12" s="87"/>
      <c r="G12" s="87"/>
      <c r="H12" s="87"/>
      <c r="I12" s="87"/>
      <c r="J12" s="87"/>
      <c r="K12" s="87"/>
      <c r="L12" s="87"/>
      <c r="M12" s="87"/>
      <c r="N12" s="87"/>
      <c r="O12" s="87"/>
      <c r="P12" s="87"/>
      <c r="Q12" s="87"/>
    </row>
    <row r="13" spans="1:17" ht="18" customHeight="1">
      <c r="A13" s="116"/>
      <c r="B13" s="90"/>
      <c r="C13" s="199"/>
      <c r="D13" s="199"/>
      <c r="E13" s="189"/>
      <c r="F13" s="189"/>
      <c r="G13" s="189"/>
      <c r="H13" s="189"/>
      <c r="I13" s="189"/>
      <c r="J13" s="189"/>
      <c r="K13" s="198"/>
      <c r="L13" s="189"/>
      <c r="M13" s="189"/>
      <c r="N13" s="198"/>
      <c r="O13" s="189"/>
      <c r="P13" s="189"/>
      <c r="Q13" s="198"/>
    </row>
    <row r="14" spans="1:17" ht="18" customHeight="1">
      <c r="A14" s="92" t="s">
        <v>282</v>
      </c>
      <c r="B14" s="143">
        <f>SUM(F14,I14,L14,O14,'７２'!B14,'７２'!E14,'７２'!H14,'７２'!K14,'７２'!N14,'７２'!Q14)</f>
        <v>27</v>
      </c>
      <c r="C14" s="144">
        <f>SUM(G14,J14,M14,P14,'７２'!C14,'７２'!F14,'７２'!I14,'７２'!L14,'７２'!O14)</f>
        <v>2036</v>
      </c>
      <c r="D14" s="144">
        <f>SUM(E14,H14,K14,N14,Q14,'７２'!D14,'７２'!G14,'７２'!J14,'７２'!M14,'７２'!P14,'７２'!R14)</f>
        <v>983</v>
      </c>
      <c r="E14" s="96" t="s">
        <v>122</v>
      </c>
      <c r="F14" s="96" t="s">
        <v>122</v>
      </c>
      <c r="G14" s="96" t="s">
        <v>122</v>
      </c>
      <c r="H14" s="96" t="s">
        <v>122</v>
      </c>
      <c r="I14" s="96" t="s">
        <v>122</v>
      </c>
      <c r="J14" s="96" t="s">
        <v>122</v>
      </c>
      <c r="K14" s="96" t="s">
        <v>122</v>
      </c>
      <c r="L14" s="96" t="s">
        <v>122</v>
      </c>
      <c r="M14" s="96" t="s">
        <v>122</v>
      </c>
      <c r="N14" s="96" t="s">
        <v>122</v>
      </c>
      <c r="O14" s="96">
        <v>13</v>
      </c>
      <c r="P14" s="96">
        <v>2036</v>
      </c>
      <c r="Q14" s="96">
        <v>983</v>
      </c>
    </row>
    <row r="15" spans="1:17" ht="18" customHeight="1">
      <c r="A15" s="92" t="s">
        <v>283</v>
      </c>
      <c r="B15" s="143">
        <f>SUM(F15,I15,L15,O15,'７２'!B15,'７２'!E15,'７２'!H15,'７２'!K15,'７２'!N15,'７２'!Q15)</f>
        <v>141</v>
      </c>
      <c r="C15" s="144">
        <f>SUM(G15,J15,M15,P15,'７２'!C15,'７２'!F15,'７２'!I15,'７２'!L15,'７２'!O15)</f>
        <v>14418</v>
      </c>
      <c r="D15" s="144">
        <f>SUM(E15,H15,K15,N15,Q15,'７２'!D15,'７２'!G15,'７２'!J15,'７２'!M15,'７２'!P15,'７２'!R15)</f>
        <v>4072</v>
      </c>
      <c r="E15" s="96" t="s">
        <v>122</v>
      </c>
      <c r="F15" s="96" t="s">
        <v>122</v>
      </c>
      <c r="G15" s="96" t="s">
        <v>122</v>
      </c>
      <c r="H15" s="96" t="s">
        <v>122</v>
      </c>
      <c r="I15" s="96">
        <v>49</v>
      </c>
      <c r="J15" s="96">
        <v>5081</v>
      </c>
      <c r="K15" s="96">
        <v>1239</v>
      </c>
      <c r="L15" s="96">
        <v>76</v>
      </c>
      <c r="M15" s="96">
        <v>7302</v>
      </c>
      <c r="N15" s="96">
        <v>2125</v>
      </c>
      <c r="O15" s="96">
        <v>16</v>
      </c>
      <c r="P15" s="96">
        <v>2035</v>
      </c>
      <c r="Q15" s="96">
        <v>708</v>
      </c>
    </row>
    <row r="16" spans="1:17" ht="18" customHeight="1">
      <c r="A16" s="252" t="s">
        <v>784</v>
      </c>
      <c r="B16" s="143">
        <f>SUM(F16,I16,L16,O16,'７２'!B16,'７２'!E16,'７２'!H16,'７２'!K16,'７２'!N16,'７２'!Q16)</f>
        <v>220</v>
      </c>
      <c r="C16" s="144">
        <f>SUM(G16,J16,M16,P16,'７２'!C16,'７２'!F16,'７２'!I16,'７２'!L16,'７２'!O16)</f>
        <v>11421</v>
      </c>
      <c r="D16" s="144">
        <f>SUM(E16,H16,K16,N16,Q16,'７２'!D16,'７２'!G16,'７２'!J16,'７２'!M16,'７２'!P16,'７２'!R16)</f>
        <v>572</v>
      </c>
      <c r="E16" s="96" t="s">
        <v>122</v>
      </c>
      <c r="F16" s="96" t="s">
        <v>122</v>
      </c>
      <c r="G16" s="96" t="s">
        <v>122</v>
      </c>
      <c r="H16" s="96" t="s">
        <v>122</v>
      </c>
      <c r="I16" s="96">
        <v>220</v>
      </c>
      <c r="J16" s="96">
        <v>11421</v>
      </c>
      <c r="K16" s="96">
        <v>572</v>
      </c>
      <c r="L16" s="96" t="s">
        <v>122</v>
      </c>
      <c r="M16" s="96" t="s">
        <v>122</v>
      </c>
      <c r="N16" s="96" t="s">
        <v>122</v>
      </c>
      <c r="O16" s="96" t="s">
        <v>122</v>
      </c>
      <c r="P16" s="96" t="s">
        <v>122</v>
      </c>
      <c r="Q16" s="96" t="s">
        <v>122</v>
      </c>
    </row>
    <row r="17" spans="1:17" ht="18" customHeight="1">
      <c r="A17" s="92" t="s">
        <v>284</v>
      </c>
      <c r="B17" s="143">
        <f>SUM(F17,I17,L17,O17,'７２'!B17,'７２'!E17,'７２'!H17,'７２'!K17,'７２'!N17,'７２'!Q17)</f>
        <v>48</v>
      </c>
      <c r="C17" s="144">
        <f>SUM(G17,J17,M17,P17,'７２'!C17,'７２'!F17,'７２'!I17,'７２'!L17,'７２'!O17)</f>
        <v>1147</v>
      </c>
      <c r="D17" s="144">
        <f>SUM(E17,H17,K17,N17,Q17,'７２'!D17,'７２'!G17,'７２'!J17,'７２'!M17,'７２'!P17,'７２'!R17)</f>
        <v>91</v>
      </c>
      <c r="E17" s="96" t="s">
        <v>122</v>
      </c>
      <c r="F17" s="96" t="s">
        <v>122</v>
      </c>
      <c r="G17" s="96" t="s">
        <v>122</v>
      </c>
      <c r="H17" s="96" t="s">
        <v>122</v>
      </c>
      <c r="I17" s="96">
        <v>48</v>
      </c>
      <c r="J17" s="96">
        <v>1147</v>
      </c>
      <c r="K17" s="96">
        <v>91</v>
      </c>
      <c r="L17" s="96" t="s">
        <v>122</v>
      </c>
      <c r="M17" s="96" t="s">
        <v>122</v>
      </c>
      <c r="N17" s="96" t="s">
        <v>122</v>
      </c>
      <c r="O17" s="96" t="s">
        <v>122</v>
      </c>
      <c r="P17" s="96" t="s">
        <v>122</v>
      </c>
      <c r="Q17" s="96" t="s">
        <v>122</v>
      </c>
    </row>
    <row r="18" spans="1:17" ht="18" customHeight="1">
      <c r="A18" s="92" t="s">
        <v>285</v>
      </c>
      <c r="B18" s="143">
        <f>SUM(F18,I18,L18,O18,'７２'!B18,'７２'!E18,'７２'!H18,'７２'!K18,'７２'!N18,'７２'!Q18)</f>
        <v>37</v>
      </c>
      <c r="C18" s="144">
        <f>SUM(G18,J18,M18,P18,'７２'!C18,'７２'!F18,'７２'!I18,'７２'!L18,'７２'!O18)</f>
        <v>2463</v>
      </c>
      <c r="D18" s="144">
        <f>SUM(E18,H18,K18,N18,Q18,'７２'!D18,'７２'!G18,'７２'!J18,'７２'!M18,'７２'!P18,'７２'!R18)</f>
        <v>412</v>
      </c>
      <c r="E18" s="96" t="s">
        <v>122</v>
      </c>
      <c r="F18" s="96" t="s">
        <v>122</v>
      </c>
      <c r="G18" s="96" t="s">
        <v>122</v>
      </c>
      <c r="H18" s="96" t="s">
        <v>122</v>
      </c>
      <c r="I18" s="96">
        <v>22</v>
      </c>
      <c r="J18" s="96">
        <v>1205</v>
      </c>
      <c r="K18" s="96">
        <v>150</v>
      </c>
      <c r="L18" s="96">
        <v>15</v>
      </c>
      <c r="M18" s="96">
        <v>1258</v>
      </c>
      <c r="N18" s="96">
        <v>262</v>
      </c>
      <c r="O18" s="96" t="s">
        <v>122</v>
      </c>
      <c r="P18" s="96" t="s">
        <v>122</v>
      </c>
      <c r="Q18" s="96" t="s">
        <v>122</v>
      </c>
    </row>
    <row r="19" spans="1:17" ht="18" customHeight="1">
      <c r="A19" s="92"/>
      <c r="B19" s="144"/>
      <c r="C19" s="144"/>
      <c r="D19" s="144"/>
      <c r="E19" s="96"/>
      <c r="F19" s="96"/>
      <c r="G19" s="96"/>
      <c r="H19" s="96"/>
      <c r="I19" s="96"/>
      <c r="J19" s="96"/>
      <c r="K19" s="96"/>
      <c r="L19" s="96"/>
      <c r="M19" s="96"/>
      <c r="N19" s="96"/>
      <c r="O19" s="96"/>
      <c r="P19" s="96"/>
      <c r="Q19" s="96"/>
    </row>
    <row r="20" spans="1:17" ht="18" customHeight="1">
      <c r="A20" s="92"/>
      <c r="B20" s="96"/>
      <c r="C20" s="96"/>
      <c r="D20" s="96"/>
      <c r="E20" s="96"/>
      <c r="F20" s="96"/>
      <c r="G20" s="96"/>
      <c r="H20" s="96"/>
      <c r="I20" s="96"/>
      <c r="J20" s="96"/>
      <c r="K20" s="96"/>
      <c r="L20" s="96"/>
      <c r="M20" s="96"/>
      <c r="N20" s="96"/>
      <c r="O20" s="96"/>
      <c r="P20" s="96"/>
      <c r="Q20" s="96"/>
    </row>
    <row r="21" spans="1:17" ht="18" customHeight="1">
      <c r="A21" s="92" t="s">
        <v>286</v>
      </c>
      <c r="B21" s="143">
        <f>SUM(F21,I21,L21,O21,'７２'!B21,'７２'!E21,'７２'!H21,'７２'!K21,'７２'!N21,'７２'!Q21)</f>
        <v>10</v>
      </c>
      <c r="C21" s="96" t="s">
        <v>122</v>
      </c>
      <c r="D21" s="144">
        <f>SUM(E21,H21,K21,N21,Q21,'７２'!D21,'７２'!G21,'７２'!J21,'７２'!M21,'７２'!P21,'７２'!R21)</f>
        <v>24</v>
      </c>
      <c r="E21" s="96" t="s">
        <v>122</v>
      </c>
      <c r="F21" s="96" t="s">
        <v>122</v>
      </c>
      <c r="G21" s="96" t="s">
        <v>122</v>
      </c>
      <c r="H21" s="96" t="s">
        <v>122</v>
      </c>
      <c r="I21" s="96" t="s">
        <v>122</v>
      </c>
      <c r="J21" s="96" t="s">
        <v>122</v>
      </c>
      <c r="K21" s="96" t="s">
        <v>122</v>
      </c>
      <c r="L21" s="96" t="s">
        <v>122</v>
      </c>
      <c r="M21" s="96" t="s">
        <v>122</v>
      </c>
      <c r="N21" s="96" t="s">
        <v>122</v>
      </c>
      <c r="O21" s="96" t="s">
        <v>122</v>
      </c>
      <c r="P21" s="96" t="s">
        <v>122</v>
      </c>
      <c r="Q21" s="96" t="s">
        <v>122</v>
      </c>
    </row>
    <row r="22" spans="1:17" ht="18" customHeight="1">
      <c r="A22" s="34" t="s">
        <v>288</v>
      </c>
      <c r="B22" s="143">
        <f>SUM(F22,I22,L22,O22,'７２'!B22,'７２'!E22,'７２'!H22,'７２'!K22,'７２'!N22,'７２'!Q22)</f>
        <v>6</v>
      </c>
      <c r="C22" s="144">
        <f>SUM(G22,J22,M22,P22,'７２'!C22,'７２'!F22,'７２'!I22,'７２'!L22,'７２'!O22)</f>
        <v>559</v>
      </c>
      <c r="D22" s="144">
        <f>SUM(E22,H22,K22,N22,Q22,'７２'!D22,'７２'!G22,'７２'!J22,'７２'!M22,'７２'!P22,'７２'!R22)</f>
        <v>2460</v>
      </c>
      <c r="E22" s="96" t="s">
        <v>122</v>
      </c>
      <c r="F22" s="96" t="s">
        <v>122</v>
      </c>
      <c r="G22" s="96" t="s">
        <v>122</v>
      </c>
      <c r="H22" s="96" t="s">
        <v>122</v>
      </c>
      <c r="I22" s="96" t="s">
        <v>122</v>
      </c>
      <c r="J22" s="96" t="s">
        <v>122</v>
      </c>
      <c r="K22" s="96" t="s">
        <v>122</v>
      </c>
      <c r="L22" s="96" t="s">
        <v>122</v>
      </c>
      <c r="M22" s="96" t="s">
        <v>122</v>
      </c>
      <c r="N22" s="96" t="s">
        <v>122</v>
      </c>
      <c r="O22" s="96">
        <v>6</v>
      </c>
      <c r="P22" s="96">
        <v>559</v>
      </c>
      <c r="Q22" s="96">
        <v>2460</v>
      </c>
    </row>
    <row r="23" spans="1:17" ht="18" customHeight="1">
      <c r="A23" s="92" t="s">
        <v>289</v>
      </c>
      <c r="B23" s="143">
        <f>SUM(F23,I23,L23,O23,'７２'!B23,'７２'!E23,'７２'!H23,'７２'!K23,'７２'!N23,'７２'!Q23)</f>
        <v>3</v>
      </c>
      <c r="C23" s="144">
        <f>SUM(G23,J23,M23,P23,'７２'!C23,'７２'!F23,'７２'!I23,'７２'!L23,'７２'!O23)</f>
        <v>519</v>
      </c>
      <c r="D23" s="144">
        <f>SUM(E23,H23,K23,N23,Q23,'７２'!D23,'７２'!G23,'７２'!J23,'７２'!M23,'７２'!P23,'７２'!R23)</f>
        <v>30</v>
      </c>
      <c r="E23" s="96" t="s">
        <v>122</v>
      </c>
      <c r="F23" s="96" t="s">
        <v>122</v>
      </c>
      <c r="G23" s="96" t="s">
        <v>122</v>
      </c>
      <c r="H23" s="96" t="s">
        <v>122</v>
      </c>
      <c r="I23" s="96">
        <v>3</v>
      </c>
      <c r="J23" s="96">
        <v>519</v>
      </c>
      <c r="K23" s="96">
        <v>30</v>
      </c>
      <c r="L23" s="96" t="s">
        <v>122</v>
      </c>
      <c r="M23" s="96" t="s">
        <v>122</v>
      </c>
      <c r="N23" s="96" t="s">
        <v>122</v>
      </c>
      <c r="O23" s="96" t="s">
        <v>122</v>
      </c>
      <c r="P23" s="96" t="s">
        <v>122</v>
      </c>
      <c r="Q23" s="96" t="s">
        <v>122</v>
      </c>
    </row>
    <row r="24" spans="1:17" ht="18" customHeight="1">
      <c r="A24" s="92" t="s">
        <v>290</v>
      </c>
      <c r="B24" s="143">
        <f>SUM(F24,I24,L24,O24,'７２'!B24,'７２'!E24,'７２'!H24,'７２'!K24,'７２'!N24,'７２'!Q24)</f>
        <v>6</v>
      </c>
      <c r="C24" s="144">
        <f>SUM(G24,J24,M24,P24,'７２'!C24,'７２'!F24,'７２'!I24,'７２'!L24,'７２'!O24)</f>
        <v>421</v>
      </c>
      <c r="D24" s="144">
        <f>SUM(E24,H24,K24,N24,Q24,'７２'!D24,'７２'!G24,'７２'!J24,'７２'!M24,'７２'!P24,'７２'!R24)</f>
        <v>1419</v>
      </c>
      <c r="E24" s="96" t="s">
        <v>122</v>
      </c>
      <c r="F24" s="96" t="s">
        <v>122</v>
      </c>
      <c r="G24" s="96" t="s">
        <v>122</v>
      </c>
      <c r="H24" s="96" t="s">
        <v>122</v>
      </c>
      <c r="I24" s="96" t="s">
        <v>122</v>
      </c>
      <c r="J24" s="96" t="s">
        <v>122</v>
      </c>
      <c r="K24" s="96" t="s">
        <v>122</v>
      </c>
      <c r="L24" s="96" t="s">
        <v>122</v>
      </c>
      <c r="M24" s="96" t="s">
        <v>122</v>
      </c>
      <c r="N24" s="96" t="s">
        <v>122</v>
      </c>
      <c r="O24" s="96" t="s">
        <v>122</v>
      </c>
      <c r="P24" s="96" t="s">
        <v>122</v>
      </c>
      <c r="Q24" s="96" t="s">
        <v>122</v>
      </c>
    </row>
    <row r="25" spans="1:17" ht="18" customHeight="1">
      <c r="A25" s="92" t="s">
        <v>291</v>
      </c>
      <c r="B25" s="96" t="s">
        <v>122</v>
      </c>
      <c r="C25" s="96" t="s">
        <v>869</v>
      </c>
      <c r="D25" s="96" t="s">
        <v>869</v>
      </c>
      <c r="E25" s="96" t="s">
        <v>122</v>
      </c>
      <c r="F25" s="96" t="s">
        <v>122</v>
      </c>
      <c r="G25" s="96" t="s">
        <v>122</v>
      </c>
      <c r="H25" s="96" t="s">
        <v>122</v>
      </c>
      <c r="I25" s="96" t="s">
        <v>122</v>
      </c>
      <c r="J25" s="96" t="s">
        <v>122</v>
      </c>
      <c r="K25" s="96" t="s">
        <v>122</v>
      </c>
      <c r="L25" s="96" t="s">
        <v>122</v>
      </c>
      <c r="M25" s="96" t="s">
        <v>122</v>
      </c>
      <c r="N25" s="96" t="s">
        <v>122</v>
      </c>
      <c r="O25" s="96" t="s">
        <v>122</v>
      </c>
      <c r="P25" s="96" t="s">
        <v>122</v>
      </c>
      <c r="Q25" s="96" t="s">
        <v>122</v>
      </c>
    </row>
    <row r="26" spans="1:17" ht="18" customHeight="1">
      <c r="A26" s="92"/>
      <c r="B26" s="96"/>
      <c r="C26" s="96"/>
      <c r="D26" s="96"/>
      <c r="E26" s="96"/>
      <c r="F26" s="96"/>
      <c r="G26" s="96"/>
      <c r="H26" s="96"/>
      <c r="I26" s="96"/>
      <c r="J26" s="96"/>
      <c r="K26" s="96"/>
      <c r="L26" s="96"/>
      <c r="M26" s="96"/>
      <c r="N26" s="96"/>
      <c r="O26" s="96"/>
      <c r="P26" s="96"/>
      <c r="Q26" s="96"/>
    </row>
    <row r="27" spans="1:17" ht="18" customHeight="1">
      <c r="A27" s="92"/>
      <c r="B27" s="96"/>
      <c r="C27" s="96"/>
      <c r="D27" s="96"/>
      <c r="E27" s="96"/>
      <c r="F27" s="96"/>
      <c r="G27" s="96"/>
      <c r="H27" s="96"/>
      <c r="I27" s="96"/>
      <c r="J27" s="96"/>
      <c r="K27" s="96"/>
      <c r="L27" s="96"/>
      <c r="M27" s="96"/>
      <c r="N27" s="96"/>
      <c r="O27" s="96"/>
      <c r="P27" s="96"/>
      <c r="Q27" s="96"/>
    </row>
    <row r="28" spans="1:17" ht="18" customHeight="1">
      <c r="A28" s="92" t="s">
        <v>292</v>
      </c>
      <c r="B28" s="143">
        <f>SUM(F28,I28,L28,O28,'７２'!B28,'７２'!E28,'７２'!H28,'７２'!K28,'７２'!N28,'７２'!Q28)</f>
        <v>1564</v>
      </c>
      <c r="C28" s="144">
        <f>SUM(G28,J28,M28,P28,'７２'!C28,'７２'!F28,'７２'!I28,'７２'!L28,'７２'!O28)</f>
        <v>79407</v>
      </c>
      <c r="D28" s="144">
        <f>SUM(E28,H28,K28,N28,Q28,'７２'!D28,'７２'!G28,'７２'!J28,'７２'!M28,'７２'!P28,'７２'!R28)</f>
        <v>2373</v>
      </c>
      <c r="E28" s="96" t="s">
        <v>122</v>
      </c>
      <c r="F28" s="96" t="s">
        <v>122</v>
      </c>
      <c r="G28" s="96" t="s">
        <v>122</v>
      </c>
      <c r="H28" s="96" t="s">
        <v>122</v>
      </c>
      <c r="I28" s="96">
        <v>1469</v>
      </c>
      <c r="J28" s="96">
        <v>73487</v>
      </c>
      <c r="K28" s="96">
        <v>1853</v>
      </c>
      <c r="L28" s="96">
        <v>91</v>
      </c>
      <c r="M28" s="96">
        <v>5753</v>
      </c>
      <c r="N28" s="96">
        <v>476</v>
      </c>
      <c r="O28" s="96">
        <v>4</v>
      </c>
      <c r="P28" s="96">
        <v>167</v>
      </c>
      <c r="Q28" s="96">
        <v>44</v>
      </c>
    </row>
    <row r="29" spans="1:17" ht="18" customHeight="1">
      <c r="A29" s="92" t="s">
        <v>293</v>
      </c>
      <c r="B29" s="143">
        <f>SUM(F29,I29,L29,O29,'７２'!B29,'７２'!E29,'７２'!H29,'７２'!K29,'７２'!N29,'７２'!Q29)</f>
        <v>68</v>
      </c>
      <c r="C29" s="96" t="s">
        <v>869</v>
      </c>
      <c r="D29" s="144">
        <f>SUM(E29,H29,K29,N29,Q29,'７２'!D29,'７２'!G29,'７２'!J29,'７２'!M29,'７２'!P29,'７２'!R29)</f>
        <v>14132</v>
      </c>
      <c r="E29" s="96" t="s">
        <v>122</v>
      </c>
      <c r="F29" s="96" t="s">
        <v>122</v>
      </c>
      <c r="G29" s="96" t="s">
        <v>122</v>
      </c>
      <c r="H29" s="96" t="s">
        <v>122</v>
      </c>
      <c r="I29" s="96" t="s">
        <v>122</v>
      </c>
      <c r="J29" s="96" t="s">
        <v>122</v>
      </c>
      <c r="K29" s="96" t="s">
        <v>122</v>
      </c>
      <c r="L29" s="96" t="s">
        <v>122</v>
      </c>
      <c r="M29" s="96" t="s">
        <v>122</v>
      </c>
      <c r="N29" s="96" t="s">
        <v>122</v>
      </c>
      <c r="O29" s="96" t="s">
        <v>122</v>
      </c>
      <c r="P29" s="96" t="s">
        <v>122</v>
      </c>
      <c r="Q29" s="96" t="s">
        <v>122</v>
      </c>
    </row>
    <row r="30" spans="1:17" ht="18" customHeight="1">
      <c r="A30" s="92" t="s">
        <v>294</v>
      </c>
      <c r="B30" s="143">
        <f>SUM(F30,I30,L30,O30,'７２'!B30,'７２'!E30,'７２'!H30,'７２'!K30,'７２'!N30,'７２'!Q30)</f>
        <v>219</v>
      </c>
      <c r="C30" s="96" t="s">
        <v>869</v>
      </c>
      <c r="D30" s="144">
        <f>SUM(E30,H30,K30,N30,Q30,'７２'!D30,'７２'!G30,'７２'!J30,'７２'!M30,'７２'!P30,'７２'!R30)</f>
        <v>2430</v>
      </c>
      <c r="E30" s="96" t="s">
        <v>122</v>
      </c>
      <c r="F30" s="96" t="s">
        <v>122</v>
      </c>
      <c r="G30" s="96" t="s">
        <v>122</v>
      </c>
      <c r="H30" s="96" t="s">
        <v>122</v>
      </c>
      <c r="I30" s="96" t="s">
        <v>122</v>
      </c>
      <c r="J30" s="96" t="s">
        <v>122</v>
      </c>
      <c r="K30" s="96" t="s">
        <v>122</v>
      </c>
      <c r="L30" s="96" t="s">
        <v>122</v>
      </c>
      <c r="M30" s="96" t="s">
        <v>122</v>
      </c>
      <c r="N30" s="96" t="s">
        <v>122</v>
      </c>
      <c r="O30" s="96" t="s">
        <v>122</v>
      </c>
      <c r="P30" s="96" t="s">
        <v>122</v>
      </c>
      <c r="Q30" s="96" t="s">
        <v>122</v>
      </c>
    </row>
    <row r="31" spans="1:17" ht="18" customHeight="1">
      <c r="A31" s="92" t="s">
        <v>295</v>
      </c>
      <c r="B31" s="143">
        <f>SUM(F31,I31,L31,O31,'７２'!B31,'７２'!E31,'７２'!H31,'７２'!K31,'７２'!N31,'７２'!Q31)</f>
        <v>25</v>
      </c>
      <c r="C31" s="96" t="s">
        <v>869</v>
      </c>
      <c r="D31" s="96" t="s">
        <v>869</v>
      </c>
      <c r="E31" s="96" t="s">
        <v>122</v>
      </c>
      <c r="F31" s="96" t="s">
        <v>122</v>
      </c>
      <c r="G31" s="96" t="s">
        <v>122</v>
      </c>
      <c r="H31" s="96" t="s">
        <v>122</v>
      </c>
      <c r="I31" s="96">
        <v>24</v>
      </c>
      <c r="J31" s="96" t="s">
        <v>599</v>
      </c>
      <c r="K31" s="96" t="s">
        <v>599</v>
      </c>
      <c r="L31" s="96">
        <v>1</v>
      </c>
      <c r="M31" s="96" t="s">
        <v>599</v>
      </c>
      <c r="N31" s="96" t="s">
        <v>599</v>
      </c>
      <c r="O31" s="96" t="s">
        <v>122</v>
      </c>
      <c r="P31" s="96" t="s">
        <v>122</v>
      </c>
      <c r="Q31" s="96" t="s">
        <v>122</v>
      </c>
    </row>
    <row r="32" spans="1:17" ht="18" customHeight="1">
      <c r="A32" s="92" t="s">
        <v>296</v>
      </c>
      <c r="B32" s="143">
        <f>SUM(F32,I32,L32,O32,'７２'!B32,'７２'!E32,'７２'!H32,'７２'!K32,'７２'!N32,'７２'!Q32)</f>
        <v>217</v>
      </c>
      <c r="C32" s="144">
        <f>SUM(G32,J32,M32,P32,'７２'!C32,'７２'!F32,'７２'!I32,'７２'!L32,'７２'!O32)</f>
        <v>8069</v>
      </c>
      <c r="D32" s="144">
        <f>SUM(E32,H32,K32,N32,Q32,'７２'!D32,'７２'!G32,'７２'!J32,'７２'!M32,'７２'!P32,'７２'!R32)</f>
        <v>326</v>
      </c>
      <c r="E32" s="96" t="s">
        <v>122</v>
      </c>
      <c r="F32" s="96" t="s">
        <v>122</v>
      </c>
      <c r="G32" s="96" t="s">
        <v>122</v>
      </c>
      <c r="H32" s="96" t="s">
        <v>122</v>
      </c>
      <c r="I32" s="96">
        <v>170</v>
      </c>
      <c r="J32" s="96">
        <v>5739</v>
      </c>
      <c r="K32" s="96">
        <v>254</v>
      </c>
      <c r="L32" s="96">
        <v>47</v>
      </c>
      <c r="M32" s="96">
        <v>2330</v>
      </c>
      <c r="N32" s="96">
        <v>72</v>
      </c>
      <c r="O32" s="96" t="s">
        <v>122</v>
      </c>
      <c r="P32" s="96" t="s">
        <v>122</v>
      </c>
      <c r="Q32" s="96" t="s">
        <v>122</v>
      </c>
    </row>
    <row r="33" spans="1:17" ht="18" customHeight="1">
      <c r="A33" s="92" t="s">
        <v>581</v>
      </c>
      <c r="B33" s="96"/>
      <c r="C33" s="96"/>
      <c r="D33" s="96"/>
      <c r="E33" s="96"/>
      <c r="F33" s="96"/>
      <c r="G33" s="96"/>
      <c r="H33" s="96"/>
      <c r="I33" s="96"/>
      <c r="J33" s="96"/>
      <c r="K33" s="96"/>
      <c r="L33" s="96"/>
      <c r="M33" s="96"/>
      <c r="N33" s="96"/>
      <c r="O33" s="96"/>
      <c r="P33" s="96"/>
      <c r="Q33" s="96"/>
    </row>
    <row r="34" spans="1:17" ht="18" customHeight="1">
      <c r="A34" s="92"/>
      <c r="B34" s="96"/>
      <c r="C34" s="96"/>
      <c r="D34" s="96"/>
      <c r="E34" s="96"/>
      <c r="F34" s="96"/>
      <c r="G34" s="96"/>
      <c r="H34" s="96"/>
      <c r="I34" s="96"/>
      <c r="J34" s="96"/>
      <c r="K34" s="96"/>
      <c r="L34" s="96"/>
      <c r="M34" s="96"/>
      <c r="N34" s="96"/>
      <c r="O34" s="96"/>
      <c r="P34" s="96"/>
      <c r="Q34" s="96"/>
    </row>
    <row r="35" spans="1:17" ht="18" customHeight="1">
      <c r="A35" s="92" t="s">
        <v>297</v>
      </c>
      <c r="B35" s="143">
        <f>SUM(F35,I35,L35,O35,'７２'!B35,'７２'!E35,'７２'!H35,'７２'!K35,'７２'!N35,'７２'!Q35)</f>
        <v>38</v>
      </c>
      <c r="C35" s="96" t="s">
        <v>869</v>
      </c>
      <c r="D35" s="96" t="s">
        <v>869</v>
      </c>
      <c r="E35" s="96" t="s">
        <v>122</v>
      </c>
      <c r="F35" s="96" t="s">
        <v>122</v>
      </c>
      <c r="G35" s="96" t="s">
        <v>122</v>
      </c>
      <c r="H35" s="96" t="s">
        <v>122</v>
      </c>
      <c r="I35" s="96" t="s">
        <v>122</v>
      </c>
      <c r="J35" s="96" t="s">
        <v>122</v>
      </c>
      <c r="K35" s="96" t="s">
        <v>122</v>
      </c>
      <c r="L35" s="96" t="s">
        <v>122</v>
      </c>
      <c r="M35" s="96" t="s">
        <v>122</v>
      </c>
      <c r="N35" s="96" t="s">
        <v>122</v>
      </c>
      <c r="O35" s="96" t="s">
        <v>122</v>
      </c>
      <c r="P35" s="96" t="s">
        <v>122</v>
      </c>
      <c r="Q35" s="96" t="s">
        <v>122</v>
      </c>
    </row>
    <row r="36" spans="1:17" ht="18" customHeight="1">
      <c r="A36" s="92" t="s">
        <v>298</v>
      </c>
      <c r="B36" s="143">
        <f>SUM(F36,I36,L36,O36,'７２'!B36,'７２'!E36,'７２'!H36,'７２'!K36,'７２'!N36,'７２'!Q36)</f>
        <v>509</v>
      </c>
      <c r="C36" s="144">
        <f>SUM(G36,J36,M36,P36,'７２'!C36,'７２'!F36,'７２'!I36,'７２'!L36,'７２'!O36)</f>
        <v>11803</v>
      </c>
      <c r="D36" s="144">
        <f>SUM(E36,H36,K36,N36,Q36,'７２'!D36,'７２'!G36,'７２'!J36,'７２'!M36,'７２'!P36,'７２'!R36)</f>
        <v>2009</v>
      </c>
      <c r="E36" s="96" t="s">
        <v>122</v>
      </c>
      <c r="F36" s="96" t="s">
        <v>122</v>
      </c>
      <c r="G36" s="96" t="s">
        <v>122</v>
      </c>
      <c r="H36" s="96" t="s">
        <v>122</v>
      </c>
      <c r="I36" s="96">
        <v>477</v>
      </c>
      <c r="J36" s="96">
        <v>8801</v>
      </c>
      <c r="K36" s="96">
        <v>423</v>
      </c>
      <c r="L36" s="96">
        <v>19</v>
      </c>
      <c r="M36" s="96">
        <v>962</v>
      </c>
      <c r="N36" s="96">
        <v>377</v>
      </c>
      <c r="O36" s="96">
        <v>13</v>
      </c>
      <c r="P36" s="96">
        <v>2040</v>
      </c>
      <c r="Q36" s="96">
        <v>1209</v>
      </c>
    </row>
    <row r="37" spans="1:17" ht="18" customHeight="1">
      <c r="A37" s="92" t="s">
        <v>299</v>
      </c>
      <c r="B37" s="143">
        <f>SUM(F37,I37,L37,O37,'７２'!B37,'７２'!E37,'７２'!H37,'７２'!K37,'７２'!N37,'７２'!Q37)</f>
        <v>933</v>
      </c>
      <c r="C37" s="144">
        <f>SUM(G37,J37,M37,P37,'７２'!C37,'７２'!F37,'７２'!I37,'７２'!L37,'７２'!O37)</f>
        <v>20431</v>
      </c>
      <c r="D37" s="144">
        <f>SUM(E37,H37,K37,N37,Q37,'７２'!D37,'７２'!G37,'７２'!J37,'７２'!M37,'７２'!P37,'７２'!R37)</f>
        <v>206</v>
      </c>
      <c r="E37" s="96" t="s">
        <v>122</v>
      </c>
      <c r="F37" s="96" t="s">
        <v>122</v>
      </c>
      <c r="G37" s="96" t="s">
        <v>122</v>
      </c>
      <c r="H37" s="96" t="s">
        <v>122</v>
      </c>
      <c r="I37" s="96">
        <v>893</v>
      </c>
      <c r="J37" s="96">
        <v>20431</v>
      </c>
      <c r="K37" s="96">
        <v>206</v>
      </c>
      <c r="L37" s="96">
        <v>38</v>
      </c>
      <c r="M37" s="96" t="s">
        <v>599</v>
      </c>
      <c r="N37" s="96" t="s">
        <v>599</v>
      </c>
      <c r="O37" s="96">
        <v>2</v>
      </c>
      <c r="P37" s="96" t="s">
        <v>599</v>
      </c>
      <c r="Q37" s="96" t="s">
        <v>599</v>
      </c>
    </row>
    <row r="38" spans="1:17" ht="18" customHeight="1">
      <c r="A38" s="92" t="s">
        <v>300</v>
      </c>
      <c r="B38" s="143">
        <f>SUM(F38,I38,L38,O38,'７２'!B38,'７２'!E38,'７２'!H38,'７２'!K38,'７２'!N38,'７２'!Q38)</f>
        <v>1214</v>
      </c>
      <c r="C38" s="96" t="s">
        <v>869</v>
      </c>
      <c r="D38" s="144">
        <f>SUM(E38,H38,K38,N38,Q38,'７２'!D38,'７２'!G38,'７２'!J38,'７２'!M38,'７２'!P38,'７２'!R38)</f>
        <v>864</v>
      </c>
      <c r="E38" s="96">
        <v>0</v>
      </c>
      <c r="F38" s="96">
        <v>1</v>
      </c>
      <c r="G38" s="96" t="s">
        <v>600</v>
      </c>
      <c r="H38" s="96" t="s">
        <v>599</v>
      </c>
      <c r="I38" s="96">
        <v>1182</v>
      </c>
      <c r="J38" s="96" t="s">
        <v>122</v>
      </c>
      <c r="K38" s="96">
        <v>864</v>
      </c>
      <c r="L38" s="96">
        <v>31</v>
      </c>
      <c r="M38" s="96" t="s">
        <v>600</v>
      </c>
      <c r="N38" s="96" t="s">
        <v>599</v>
      </c>
      <c r="O38" s="96" t="s">
        <v>122</v>
      </c>
      <c r="P38" s="96" t="s">
        <v>122</v>
      </c>
      <c r="Q38" s="96" t="s">
        <v>122</v>
      </c>
    </row>
    <row r="39" spans="1:17" ht="18" customHeight="1">
      <c r="A39" s="92" t="s">
        <v>301</v>
      </c>
      <c r="B39" s="143">
        <f>SUM(F39,I39,L39,O39,'７２'!B39,'７２'!E39,'７２'!H39,'７２'!K39,'７２'!N39,'７２'!Q39)</f>
        <v>735</v>
      </c>
      <c r="C39" s="96" t="s">
        <v>869</v>
      </c>
      <c r="D39" s="144">
        <f>SUM(E39,H39,K39,N39,Q39,'７２'!D39,'７２'!G39,'７２'!J39,'７２'!M39,'７２'!P39,'７２'!R39)</f>
        <v>430</v>
      </c>
      <c r="E39" s="96">
        <v>33</v>
      </c>
      <c r="F39" s="96">
        <v>4</v>
      </c>
      <c r="G39" s="96" t="s">
        <v>600</v>
      </c>
      <c r="H39" s="96" t="s">
        <v>599</v>
      </c>
      <c r="I39" s="96">
        <v>708</v>
      </c>
      <c r="J39" s="96" t="s">
        <v>122</v>
      </c>
      <c r="K39" s="96">
        <v>397</v>
      </c>
      <c r="L39" s="96">
        <v>23</v>
      </c>
      <c r="M39" s="96" t="s">
        <v>600</v>
      </c>
      <c r="N39" s="96" t="s">
        <v>599</v>
      </c>
      <c r="O39" s="96" t="s">
        <v>122</v>
      </c>
      <c r="P39" s="96" t="s">
        <v>122</v>
      </c>
      <c r="Q39" s="96" t="s">
        <v>122</v>
      </c>
    </row>
    <row r="40" spans="1:17" ht="18" customHeight="1">
      <c r="A40" s="92"/>
      <c r="B40" s="143"/>
      <c r="C40" s="96"/>
      <c r="D40" s="144"/>
      <c r="E40" s="96"/>
      <c r="F40" s="96"/>
      <c r="G40" s="96"/>
      <c r="H40" s="96"/>
      <c r="I40" s="96"/>
      <c r="J40" s="96"/>
      <c r="K40" s="96"/>
      <c r="L40" s="96"/>
      <c r="M40" s="96"/>
      <c r="N40" s="96"/>
      <c r="O40" s="96"/>
      <c r="P40" s="96"/>
      <c r="Q40" s="96"/>
    </row>
    <row r="41" spans="1:17" ht="18" customHeight="1">
      <c r="A41" s="92"/>
      <c r="B41" s="143"/>
      <c r="C41" s="96"/>
      <c r="D41" s="144"/>
      <c r="E41" s="96"/>
      <c r="F41" s="96"/>
      <c r="G41" s="96"/>
      <c r="H41" s="96"/>
      <c r="I41" s="96"/>
      <c r="J41" s="96"/>
      <c r="K41" s="96"/>
      <c r="L41" s="96"/>
      <c r="M41" s="96"/>
      <c r="N41" s="96"/>
      <c r="O41" s="96"/>
      <c r="P41" s="96"/>
      <c r="Q41" s="96"/>
    </row>
    <row r="42" spans="1:17" ht="18" customHeight="1">
      <c r="A42" s="92" t="s">
        <v>302</v>
      </c>
      <c r="B42" s="143">
        <f>SUM(F42,I42,L42,O42,'７２'!B42,'７２'!E42,'７２'!H42,'７２'!K42,'７２'!N42,'７２'!Q42)</f>
        <v>7</v>
      </c>
      <c r="C42" s="144">
        <f>SUM(G42,J42,M42,P42,'７２'!C42,'７２'!F42,'７２'!I42,'７２'!L42,'７２'!O42)</f>
        <v>294</v>
      </c>
      <c r="D42" s="144">
        <f>SUM(E42,H42,K42,N42,Q42,'７２'!D42,'７２'!G42,'７２'!J42,'７２'!M42,'７２'!P42,'７２'!R42)</f>
        <v>134</v>
      </c>
      <c r="E42" s="96" t="s">
        <v>122</v>
      </c>
      <c r="F42" s="96" t="s">
        <v>122</v>
      </c>
      <c r="G42" s="96" t="s">
        <v>122</v>
      </c>
      <c r="H42" s="96" t="s">
        <v>122</v>
      </c>
      <c r="I42" s="96" t="s">
        <v>122</v>
      </c>
      <c r="J42" s="96" t="s">
        <v>122</v>
      </c>
      <c r="K42" s="96" t="s">
        <v>122</v>
      </c>
      <c r="L42" s="96">
        <v>1</v>
      </c>
      <c r="M42" s="96" t="s">
        <v>599</v>
      </c>
      <c r="N42" s="96" t="s">
        <v>599</v>
      </c>
      <c r="O42" s="96">
        <v>4</v>
      </c>
      <c r="P42" s="96">
        <v>294</v>
      </c>
      <c r="Q42" s="96">
        <v>134</v>
      </c>
    </row>
    <row r="43" spans="1:17" ht="18" customHeight="1">
      <c r="A43" s="165" t="s">
        <v>581</v>
      </c>
      <c r="B43" s="200"/>
      <c r="C43" s="201" t="s">
        <v>581</v>
      </c>
      <c r="D43" s="201" t="s">
        <v>581</v>
      </c>
      <c r="E43" s="201"/>
      <c r="F43" s="201"/>
      <c r="G43" s="201"/>
      <c r="H43" s="201"/>
      <c r="I43" s="201"/>
      <c r="J43" s="201"/>
      <c r="K43" s="201"/>
      <c r="L43" s="201"/>
      <c r="M43" s="201"/>
      <c r="N43" s="201"/>
      <c r="O43" s="201"/>
      <c r="P43" s="201"/>
      <c r="Q43" s="201"/>
    </row>
    <row r="44" ht="15" customHeight="1">
      <c r="A44" s="71" t="s">
        <v>303</v>
      </c>
    </row>
    <row r="45" ht="15" customHeight="1">
      <c r="A45" s="71" t="s">
        <v>596</v>
      </c>
    </row>
  </sheetData>
  <sheetProtection/>
  <mergeCells count="8">
    <mergeCell ref="I4:Q4"/>
    <mergeCell ref="I5:K5"/>
    <mergeCell ref="L5:N5"/>
    <mergeCell ref="O5:Q5"/>
    <mergeCell ref="A4:A6"/>
    <mergeCell ref="B4:D5"/>
    <mergeCell ref="E4:E5"/>
    <mergeCell ref="F4:H5"/>
  </mergeCells>
  <printOptions/>
  <pageMargins left="1.3779527559055118" right="0.1968503937007874" top="0.984251968503937" bottom="0.984251968503937" header="0.5118110236220472" footer="0.5118110236220472"/>
  <pageSetup fitToHeight="1" fitToWidth="1" horizontalDpi="600" verticalDpi="600" orientation="landscape" paperSize="8" scale="87" r:id="rId1"/>
</worksheet>
</file>

<file path=xl/worksheets/sheet8.xml><?xml version="1.0" encoding="utf-8"?>
<worksheet xmlns="http://schemas.openxmlformats.org/spreadsheetml/2006/main" xmlns:r="http://schemas.openxmlformats.org/officeDocument/2006/relationships">
  <sheetPr>
    <pageSetUpPr fitToPage="1"/>
  </sheetPr>
  <dimension ref="A1:R45"/>
  <sheetViews>
    <sheetView zoomScale="80" zoomScaleNormal="80" zoomScalePageLayoutView="0" workbookViewId="0" topLeftCell="A1">
      <selection activeCell="A1" sqref="A1"/>
    </sheetView>
  </sheetViews>
  <sheetFormatPr defaultColWidth="10.59765625" defaultRowHeight="15"/>
  <cols>
    <col min="1" max="1" width="24.19921875" style="71" customWidth="1"/>
    <col min="2" max="18" width="9.3984375" style="71" customWidth="1"/>
    <col min="19" max="16384" width="10.59765625" style="71" customWidth="1"/>
  </cols>
  <sheetData>
    <row r="1" spans="1:18" s="69" customFormat="1" ht="19.5" customHeight="1">
      <c r="A1" s="2" t="s">
        <v>304</v>
      </c>
      <c r="R1" s="3" t="s">
        <v>305</v>
      </c>
    </row>
    <row r="2" spans="1:18" ht="19.5" customHeight="1">
      <c r="A2" s="300" t="s">
        <v>306</v>
      </c>
      <c r="B2" s="300"/>
      <c r="C2" s="300"/>
      <c r="D2" s="300"/>
      <c r="E2" s="300"/>
      <c r="F2" s="300"/>
      <c r="G2" s="300"/>
      <c r="H2" s="300"/>
      <c r="I2" s="300"/>
      <c r="J2" s="300"/>
      <c r="K2" s="300"/>
      <c r="L2" s="300"/>
      <c r="M2" s="300"/>
      <c r="N2" s="300"/>
      <c r="O2" s="300"/>
      <c r="P2" s="300"/>
      <c r="Q2" s="300"/>
      <c r="R2" s="300"/>
    </row>
    <row r="3" spans="1:18" ht="18" customHeight="1" thickBot="1">
      <c r="A3" s="72"/>
      <c r="B3" s="72"/>
      <c r="C3" s="72"/>
      <c r="D3" s="72"/>
      <c r="E3" s="72"/>
      <c r="F3" s="72"/>
      <c r="G3" s="72"/>
      <c r="H3" s="72"/>
      <c r="I3" s="72"/>
      <c r="J3" s="72"/>
      <c r="K3" s="73"/>
      <c r="L3" s="73"/>
      <c r="M3" s="73"/>
      <c r="N3" s="73"/>
      <c r="P3" s="73"/>
      <c r="Q3" s="73"/>
      <c r="R3" s="73" t="s">
        <v>273</v>
      </c>
    </row>
    <row r="4" spans="1:18" ht="18" customHeight="1">
      <c r="A4" s="322" t="s">
        <v>274</v>
      </c>
      <c r="B4" s="301" t="s">
        <v>307</v>
      </c>
      <c r="C4" s="353"/>
      <c r="D4" s="353"/>
      <c r="E4" s="353"/>
      <c r="F4" s="353"/>
      <c r="G4" s="353"/>
      <c r="H4" s="353"/>
      <c r="I4" s="353"/>
      <c r="J4" s="353"/>
      <c r="K4" s="353"/>
      <c r="L4" s="353"/>
      <c r="M4" s="353"/>
      <c r="N4" s="353"/>
      <c r="O4" s="353"/>
      <c r="P4" s="352"/>
      <c r="Q4" s="428" t="s">
        <v>308</v>
      </c>
      <c r="R4" s="370"/>
    </row>
    <row r="5" spans="1:18" ht="18" customHeight="1">
      <c r="A5" s="320"/>
      <c r="B5" s="427" t="s">
        <v>309</v>
      </c>
      <c r="C5" s="425"/>
      <c r="D5" s="426"/>
      <c r="E5" s="427" t="s">
        <v>310</v>
      </c>
      <c r="F5" s="430"/>
      <c r="G5" s="431"/>
      <c r="H5" s="427" t="s">
        <v>311</v>
      </c>
      <c r="I5" s="430"/>
      <c r="J5" s="431"/>
      <c r="K5" s="427" t="s">
        <v>312</v>
      </c>
      <c r="L5" s="430"/>
      <c r="M5" s="431"/>
      <c r="N5" s="427" t="s">
        <v>313</v>
      </c>
      <c r="O5" s="430"/>
      <c r="P5" s="431"/>
      <c r="Q5" s="429"/>
      <c r="R5" s="350"/>
    </row>
    <row r="6" spans="1:18" ht="18" customHeight="1">
      <c r="A6" s="351"/>
      <c r="B6" s="162" t="s">
        <v>279</v>
      </c>
      <c r="C6" s="162" t="s">
        <v>280</v>
      </c>
      <c r="D6" s="162" t="s">
        <v>281</v>
      </c>
      <c r="E6" s="162" t="s">
        <v>279</v>
      </c>
      <c r="F6" s="162" t="s">
        <v>280</v>
      </c>
      <c r="G6" s="162" t="s">
        <v>281</v>
      </c>
      <c r="H6" s="162" t="s">
        <v>279</v>
      </c>
      <c r="I6" s="162" t="s">
        <v>280</v>
      </c>
      <c r="J6" s="162" t="s">
        <v>281</v>
      </c>
      <c r="K6" s="162" t="s">
        <v>279</v>
      </c>
      <c r="L6" s="162" t="s">
        <v>280</v>
      </c>
      <c r="M6" s="162" t="s">
        <v>281</v>
      </c>
      <c r="N6" s="162" t="s">
        <v>279</v>
      </c>
      <c r="O6" s="162" t="s">
        <v>280</v>
      </c>
      <c r="P6" s="162" t="s">
        <v>281</v>
      </c>
      <c r="Q6" s="162" t="s">
        <v>279</v>
      </c>
      <c r="R6" s="191" t="s">
        <v>281</v>
      </c>
    </row>
    <row r="7" spans="1:18" ht="18" customHeight="1">
      <c r="A7" s="249" t="s">
        <v>764</v>
      </c>
      <c r="B7" s="202">
        <v>23</v>
      </c>
      <c r="C7" s="157">
        <v>3394</v>
      </c>
      <c r="D7" s="157">
        <v>2733</v>
      </c>
      <c r="E7" s="157">
        <v>6</v>
      </c>
      <c r="F7" s="157">
        <v>936</v>
      </c>
      <c r="G7" s="157">
        <v>1800</v>
      </c>
      <c r="H7" s="157">
        <v>59</v>
      </c>
      <c r="I7" s="157">
        <v>9173</v>
      </c>
      <c r="J7" s="157">
        <v>38856</v>
      </c>
      <c r="K7" s="157">
        <v>6</v>
      </c>
      <c r="L7" s="157">
        <v>1069</v>
      </c>
      <c r="M7" s="157">
        <v>5051</v>
      </c>
      <c r="N7" s="158" t="s">
        <v>13</v>
      </c>
      <c r="O7" s="158" t="s">
        <v>13</v>
      </c>
      <c r="P7" s="158" t="s">
        <v>13</v>
      </c>
      <c r="Q7" s="157">
        <v>343</v>
      </c>
      <c r="R7" s="157">
        <v>16227</v>
      </c>
    </row>
    <row r="8" spans="1:18" ht="18" customHeight="1">
      <c r="A8" s="250" t="s">
        <v>779</v>
      </c>
      <c r="B8" s="143">
        <v>20</v>
      </c>
      <c r="C8" s="144">
        <v>3275</v>
      </c>
      <c r="D8" s="144">
        <v>2459</v>
      </c>
      <c r="E8" s="144">
        <v>6</v>
      </c>
      <c r="F8" s="144">
        <v>891</v>
      </c>
      <c r="G8" s="144">
        <v>1952</v>
      </c>
      <c r="H8" s="144">
        <v>62</v>
      </c>
      <c r="I8" s="144">
        <v>9305</v>
      </c>
      <c r="J8" s="144">
        <v>41272</v>
      </c>
      <c r="K8" s="144">
        <v>6</v>
      </c>
      <c r="L8" s="144">
        <v>779</v>
      </c>
      <c r="M8" s="144">
        <v>10848</v>
      </c>
      <c r="N8" s="147" t="s">
        <v>13</v>
      </c>
      <c r="O8" s="147" t="s">
        <v>13</v>
      </c>
      <c r="P8" s="147" t="s">
        <v>13</v>
      </c>
      <c r="Q8" s="144">
        <v>332</v>
      </c>
      <c r="R8" s="144">
        <v>18841</v>
      </c>
    </row>
    <row r="9" spans="1:18" ht="18" customHeight="1">
      <c r="A9" s="250" t="s">
        <v>785</v>
      </c>
      <c r="B9" s="143">
        <v>19</v>
      </c>
      <c r="C9" s="144">
        <v>2570</v>
      </c>
      <c r="D9" s="144">
        <v>2554</v>
      </c>
      <c r="E9" s="144">
        <v>5</v>
      </c>
      <c r="F9" s="144">
        <v>639</v>
      </c>
      <c r="G9" s="144">
        <v>1573</v>
      </c>
      <c r="H9" s="144">
        <v>62</v>
      </c>
      <c r="I9" s="144">
        <v>9111</v>
      </c>
      <c r="J9" s="144">
        <v>55933</v>
      </c>
      <c r="K9" s="144">
        <v>6</v>
      </c>
      <c r="L9" s="144">
        <v>734</v>
      </c>
      <c r="M9" s="144">
        <v>10463</v>
      </c>
      <c r="N9" s="147" t="s">
        <v>13</v>
      </c>
      <c r="O9" s="147" t="s">
        <v>13</v>
      </c>
      <c r="P9" s="147" t="s">
        <v>13</v>
      </c>
      <c r="Q9" s="144">
        <v>322</v>
      </c>
      <c r="R9" s="144">
        <v>17647</v>
      </c>
    </row>
    <row r="10" spans="1:18" ht="18" customHeight="1">
      <c r="A10" s="250" t="s">
        <v>786</v>
      </c>
      <c r="B10" s="143">
        <v>19</v>
      </c>
      <c r="C10" s="144">
        <v>2937</v>
      </c>
      <c r="D10" s="144">
        <v>2269</v>
      </c>
      <c r="E10" s="144">
        <v>3</v>
      </c>
      <c r="F10" s="144">
        <v>377</v>
      </c>
      <c r="G10" s="144">
        <v>498</v>
      </c>
      <c r="H10" s="144">
        <v>57</v>
      </c>
      <c r="I10" s="144">
        <v>8174</v>
      </c>
      <c r="J10" s="144">
        <v>44577</v>
      </c>
      <c r="K10" s="144">
        <v>5</v>
      </c>
      <c r="L10" s="144">
        <v>820</v>
      </c>
      <c r="M10" s="144">
        <v>5204</v>
      </c>
      <c r="N10" s="147" t="s">
        <v>13</v>
      </c>
      <c r="O10" s="147" t="s">
        <v>13</v>
      </c>
      <c r="P10" s="147" t="s">
        <v>13</v>
      </c>
      <c r="Q10" s="144">
        <v>301</v>
      </c>
      <c r="R10" s="144">
        <v>12960</v>
      </c>
    </row>
    <row r="11" spans="1:18" ht="18" customHeight="1">
      <c r="A11" s="251" t="s">
        <v>787</v>
      </c>
      <c r="B11" s="86">
        <v>13</v>
      </c>
      <c r="C11" s="110" t="s">
        <v>548</v>
      </c>
      <c r="D11" s="110" t="s">
        <v>548</v>
      </c>
      <c r="E11" s="87">
        <v>2</v>
      </c>
      <c r="F11" s="110" t="s">
        <v>548</v>
      </c>
      <c r="G11" s="110" t="s">
        <v>548</v>
      </c>
      <c r="H11" s="87">
        <v>50</v>
      </c>
      <c r="I11" s="87">
        <v>8130</v>
      </c>
      <c r="J11" s="87">
        <v>63194</v>
      </c>
      <c r="K11" s="87">
        <v>4</v>
      </c>
      <c r="L11" s="110" t="s">
        <v>548</v>
      </c>
      <c r="M11" s="110" t="s">
        <v>548</v>
      </c>
      <c r="N11" s="110" t="s">
        <v>13</v>
      </c>
      <c r="O11" s="110" t="s">
        <v>13</v>
      </c>
      <c r="P11" s="110" t="s">
        <v>13</v>
      </c>
      <c r="Q11" s="87">
        <v>297</v>
      </c>
      <c r="R11" s="87">
        <v>16585</v>
      </c>
    </row>
    <row r="12" spans="1:18" ht="18" customHeight="1">
      <c r="A12" s="253"/>
      <c r="B12" s="87"/>
      <c r="C12" s="110"/>
      <c r="D12" s="110"/>
      <c r="E12" s="87"/>
      <c r="F12" s="110"/>
      <c r="G12" s="110"/>
      <c r="H12" s="87"/>
      <c r="I12" s="87"/>
      <c r="J12" s="87"/>
      <c r="K12" s="87"/>
      <c r="L12" s="110"/>
      <c r="M12" s="110"/>
      <c r="N12" s="110"/>
      <c r="O12" s="110"/>
      <c r="P12" s="110"/>
      <c r="Q12" s="87"/>
      <c r="R12" s="87"/>
    </row>
    <row r="13" spans="1:18" ht="18" customHeight="1">
      <c r="A13" s="116"/>
      <c r="B13" s="189"/>
      <c r="C13" s="189"/>
      <c r="D13" s="189"/>
      <c r="E13" s="189"/>
      <c r="F13" s="189"/>
      <c r="G13" s="189"/>
      <c r="H13" s="189"/>
      <c r="I13" s="189"/>
      <c r="J13" s="189"/>
      <c r="K13" s="189"/>
      <c r="L13" s="189"/>
      <c r="M13" s="189"/>
      <c r="N13" s="203"/>
      <c r="O13" s="203"/>
      <c r="P13" s="203"/>
      <c r="Q13" s="189"/>
      <c r="R13" s="189"/>
    </row>
    <row r="14" spans="1:18" ht="18" customHeight="1">
      <c r="A14" s="92" t="s">
        <v>282</v>
      </c>
      <c r="B14" s="96">
        <v>13</v>
      </c>
      <c r="C14" s="96" t="s">
        <v>599</v>
      </c>
      <c r="D14" s="96" t="s">
        <v>599</v>
      </c>
      <c r="E14" s="96">
        <v>1</v>
      </c>
      <c r="F14" s="96" t="s">
        <v>599</v>
      </c>
      <c r="G14" s="96" t="s">
        <v>599</v>
      </c>
      <c r="H14" s="96" t="s">
        <v>122</v>
      </c>
      <c r="I14" s="96" t="s">
        <v>122</v>
      </c>
      <c r="J14" s="96" t="s">
        <v>122</v>
      </c>
      <c r="K14" s="96" t="s">
        <v>122</v>
      </c>
      <c r="L14" s="96" t="s">
        <v>122</v>
      </c>
      <c r="M14" s="96" t="s">
        <v>122</v>
      </c>
      <c r="N14" s="96" t="s">
        <v>122</v>
      </c>
      <c r="O14" s="96" t="s">
        <v>122</v>
      </c>
      <c r="P14" s="96" t="s">
        <v>122</v>
      </c>
      <c r="Q14" s="96" t="s">
        <v>122</v>
      </c>
      <c r="R14" s="96" t="s">
        <v>122</v>
      </c>
    </row>
    <row r="15" spans="1:18" ht="18" customHeight="1">
      <c r="A15" s="252" t="s">
        <v>283</v>
      </c>
      <c r="B15" s="96" t="s">
        <v>122</v>
      </c>
      <c r="C15" s="96" t="s">
        <v>122</v>
      </c>
      <c r="D15" s="96" t="s">
        <v>122</v>
      </c>
      <c r="E15" s="96" t="s">
        <v>122</v>
      </c>
      <c r="F15" s="96" t="s">
        <v>122</v>
      </c>
      <c r="G15" s="96" t="s">
        <v>122</v>
      </c>
      <c r="H15" s="96" t="s">
        <v>122</v>
      </c>
      <c r="I15" s="96" t="s">
        <v>122</v>
      </c>
      <c r="J15" s="96" t="s">
        <v>122</v>
      </c>
      <c r="K15" s="96" t="s">
        <v>122</v>
      </c>
      <c r="L15" s="96" t="s">
        <v>122</v>
      </c>
      <c r="M15" s="96" t="s">
        <v>122</v>
      </c>
      <c r="N15" s="96" t="s">
        <v>122</v>
      </c>
      <c r="O15" s="96" t="s">
        <v>122</v>
      </c>
      <c r="P15" s="96" t="s">
        <v>122</v>
      </c>
      <c r="Q15" s="96" t="s">
        <v>122</v>
      </c>
      <c r="R15" s="96" t="s">
        <v>122</v>
      </c>
    </row>
    <row r="16" spans="1:18" ht="18" customHeight="1">
      <c r="A16" s="252" t="s">
        <v>788</v>
      </c>
      <c r="B16" s="96" t="s">
        <v>122</v>
      </c>
      <c r="C16" s="96" t="s">
        <v>122</v>
      </c>
      <c r="D16" s="96" t="s">
        <v>122</v>
      </c>
      <c r="E16" s="96" t="s">
        <v>122</v>
      </c>
      <c r="F16" s="96" t="s">
        <v>122</v>
      </c>
      <c r="G16" s="96" t="s">
        <v>122</v>
      </c>
      <c r="H16" s="96" t="s">
        <v>122</v>
      </c>
      <c r="I16" s="96" t="s">
        <v>122</v>
      </c>
      <c r="J16" s="96" t="s">
        <v>122</v>
      </c>
      <c r="K16" s="96" t="s">
        <v>122</v>
      </c>
      <c r="L16" s="96" t="s">
        <v>122</v>
      </c>
      <c r="M16" s="96" t="s">
        <v>122</v>
      </c>
      <c r="N16" s="96" t="s">
        <v>122</v>
      </c>
      <c r="O16" s="96" t="s">
        <v>122</v>
      </c>
      <c r="P16" s="96" t="s">
        <v>122</v>
      </c>
      <c r="Q16" s="96" t="s">
        <v>122</v>
      </c>
      <c r="R16" s="96" t="s">
        <v>122</v>
      </c>
    </row>
    <row r="17" spans="1:18" ht="18" customHeight="1">
      <c r="A17" s="92" t="s">
        <v>284</v>
      </c>
      <c r="B17" s="96" t="s">
        <v>122</v>
      </c>
      <c r="C17" s="96" t="s">
        <v>122</v>
      </c>
      <c r="D17" s="96" t="s">
        <v>122</v>
      </c>
      <c r="E17" s="96" t="s">
        <v>122</v>
      </c>
      <c r="F17" s="96" t="s">
        <v>122</v>
      </c>
      <c r="G17" s="96" t="s">
        <v>122</v>
      </c>
      <c r="H17" s="96" t="s">
        <v>122</v>
      </c>
      <c r="I17" s="96" t="s">
        <v>122</v>
      </c>
      <c r="J17" s="96" t="s">
        <v>122</v>
      </c>
      <c r="K17" s="96" t="s">
        <v>122</v>
      </c>
      <c r="L17" s="96" t="s">
        <v>122</v>
      </c>
      <c r="M17" s="96" t="s">
        <v>122</v>
      </c>
      <c r="N17" s="96" t="s">
        <v>122</v>
      </c>
      <c r="O17" s="96" t="s">
        <v>122</v>
      </c>
      <c r="P17" s="96" t="s">
        <v>122</v>
      </c>
      <c r="Q17" s="96" t="s">
        <v>122</v>
      </c>
      <c r="R17" s="96" t="s">
        <v>122</v>
      </c>
    </row>
    <row r="18" spans="1:18" ht="18" customHeight="1">
      <c r="A18" s="92" t="s">
        <v>285</v>
      </c>
      <c r="B18" s="96" t="s">
        <v>122</v>
      </c>
      <c r="C18" s="96" t="s">
        <v>122</v>
      </c>
      <c r="D18" s="96" t="s">
        <v>122</v>
      </c>
      <c r="E18" s="96" t="s">
        <v>122</v>
      </c>
      <c r="F18" s="96" t="s">
        <v>122</v>
      </c>
      <c r="G18" s="96" t="s">
        <v>122</v>
      </c>
      <c r="H18" s="96" t="s">
        <v>122</v>
      </c>
      <c r="I18" s="96" t="s">
        <v>122</v>
      </c>
      <c r="J18" s="96" t="s">
        <v>122</v>
      </c>
      <c r="K18" s="96" t="s">
        <v>122</v>
      </c>
      <c r="L18" s="96" t="s">
        <v>122</v>
      </c>
      <c r="M18" s="96" t="s">
        <v>122</v>
      </c>
      <c r="N18" s="96" t="s">
        <v>122</v>
      </c>
      <c r="O18" s="96" t="s">
        <v>122</v>
      </c>
      <c r="P18" s="96" t="s">
        <v>122</v>
      </c>
      <c r="Q18" s="96" t="s">
        <v>122</v>
      </c>
      <c r="R18" s="96" t="s">
        <v>122</v>
      </c>
    </row>
    <row r="19" spans="1:18" ht="18" customHeight="1">
      <c r="A19" s="92"/>
      <c r="B19" s="96"/>
      <c r="C19" s="96"/>
      <c r="D19" s="96"/>
      <c r="E19" s="96"/>
      <c r="F19" s="96"/>
      <c r="G19" s="96"/>
      <c r="H19" s="96"/>
      <c r="I19" s="96"/>
      <c r="J19" s="96"/>
      <c r="K19" s="96"/>
      <c r="L19" s="96"/>
      <c r="M19" s="96"/>
      <c r="N19" s="96"/>
      <c r="O19" s="96"/>
      <c r="P19" s="96"/>
      <c r="Q19" s="96"/>
      <c r="R19" s="96"/>
    </row>
    <row r="20" spans="1:18" ht="18" customHeight="1">
      <c r="A20" s="92"/>
      <c r="B20" s="96"/>
      <c r="C20" s="96"/>
      <c r="D20" s="96"/>
      <c r="E20" s="96"/>
      <c r="F20" s="96"/>
      <c r="G20" s="96"/>
      <c r="H20" s="96"/>
      <c r="I20" s="96"/>
      <c r="J20" s="96"/>
      <c r="K20" s="96"/>
      <c r="L20" s="96"/>
      <c r="M20" s="96"/>
      <c r="N20" s="96"/>
      <c r="O20" s="96"/>
      <c r="P20" s="96"/>
      <c r="Q20" s="96"/>
      <c r="R20" s="96"/>
    </row>
    <row r="21" spans="1:18" ht="18" customHeight="1">
      <c r="A21" s="92" t="s">
        <v>286</v>
      </c>
      <c r="B21" s="96" t="s">
        <v>122</v>
      </c>
      <c r="C21" s="96" t="s">
        <v>122</v>
      </c>
      <c r="D21" s="96" t="s">
        <v>122</v>
      </c>
      <c r="E21" s="96" t="s">
        <v>122</v>
      </c>
      <c r="F21" s="96" t="s">
        <v>122</v>
      </c>
      <c r="G21" s="96" t="s">
        <v>122</v>
      </c>
      <c r="H21" s="96" t="s">
        <v>122</v>
      </c>
      <c r="I21" s="96" t="s">
        <v>122</v>
      </c>
      <c r="J21" s="96" t="s">
        <v>122</v>
      </c>
      <c r="K21" s="96" t="s">
        <v>122</v>
      </c>
      <c r="L21" s="96" t="s">
        <v>122</v>
      </c>
      <c r="M21" s="96" t="s">
        <v>122</v>
      </c>
      <c r="N21" s="96" t="s">
        <v>122</v>
      </c>
      <c r="O21" s="96" t="s">
        <v>122</v>
      </c>
      <c r="P21" s="96" t="s">
        <v>122</v>
      </c>
      <c r="Q21" s="96">
        <v>10</v>
      </c>
      <c r="R21" s="96">
        <v>24</v>
      </c>
    </row>
    <row r="22" spans="1:18" ht="18" customHeight="1">
      <c r="A22" s="34" t="s">
        <v>288</v>
      </c>
      <c r="B22" s="96" t="s">
        <v>122</v>
      </c>
      <c r="C22" s="96" t="s">
        <v>122</v>
      </c>
      <c r="D22" s="96" t="s">
        <v>122</v>
      </c>
      <c r="E22" s="96" t="s">
        <v>122</v>
      </c>
      <c r="F22" s="96" t="s">
        <v>122</v>
      </c>
      <c r="G22" s="96" t="s">
        <v>122</v>
      </c>
      <c r="H22" s="96" t="s">
        <v>122</v>
      </c>
      <c r="I22" s="96" t="s">
        <v>122</v>
      </c>
      <c r="J22" s="96" t="s">
        <v>122</v>
      </c>
      <c r="K22" s="96" t="s">
        <v>122</v>
      </c>
      <c r="L22" s="96" t="s">
        <v>122</v>
      </c>
      <c r="M22" s="96" t="s">
        <v>122</v>
      </c>
      <c r="N22" s="96" t="s">
        <v>122</v>
      </c>
      <c r="O22" s="96" t="s">
        <v>122</v>
      </c>
      <c r="P22" s="96" t="s">
        <v>122</v>
      </c>
      <c r="Q22" s="96" t="s">
        <v>122</v>
      </c>
      <c r="R22" s="96" t="s">
        <v>122</v>
      </c>
    </row>
    <row r="23" spans="1:18" ht="18" customHeight="1">
      <c r="A23" s="34" t="s">
        <v>289</v>
      </c>
      <c r="B23" s="96" t="s">
        <v>122</v>
      </c>
      <c r="C23" s="96" t="s">
        <v>122</v>
      </c>
      <c r="D23" s="96" t="s">
        <v>122</v>
      </c>
      <c r="E23" s="96" t="s">
        <v>122</v>
      </c>
      <c r="F23" s="96" t="s">
        <v>122</v>
      </c>
      <c r="G23" s="96" t="s">
        <v>122</v>
      </c>
      <c r="H23" s="96" t="s">
        <v>122</v>
      </c>
      <c r="I23" s="96" t="s">
        <v>122</v>
      </c>
      <c r="J23" s="96" t="s">
        <v>122</v>
      </c>
      <c r="K23" s="96" t="s">
        <v>122</v>
      </c>
      <c r="L23" s="96" t="s">
        <v>122</v>
      </c>
      <c r="M23" s="96" t="s">
        <v>122</v>
      </c>
      <c r="N23" s="96" t="s">
        <v>122</v>
      </c>
      <c r="O23" s="96" t="s">
        <v>122</v>
      </c>
      <c r="P23" s="96" t="s">
        <v>122</v>
      </c>
      <c r="Q23" s="96" t="s">
        <v>122</v>
      </c>
      <c r="R23" s="96" t="s">
        <v>122</v>
      </c>
    </row>
    <row r="24" spans="1:18" ht="18" customHeight="1">
      <c r="A24" s="92" t="s">
        <v>290</v>
      </c>
      <c r="B24" s="96" t="s">
        <v>122</v>
      </c>
      <c r="C24" s="96" t="s">
        <v>122</v>
      </c>
      <c r="D24" s="96" t="s">
        <v>122</v>
      </c>
      <c r="E24" s="96" t="s">
        <v>122</v>
      </c>
      <c r="F24" s="96" t="s">
        <v>122</v>
      </c>
      <c r="G24" s="96" t="s">
        <v>122</v>
      </c>
      <c r="H24" s="96">
        <v>6</v>
      </c>
      <c r="I24" s="96">
        <v>421</v>
      </c>
      <c r="J24" s="96">
        <v>1419</v>
      </c>
      <c r="K24" s="96" t="s">
        <v>122</v>
      </c>
      <c r="L24" s="96" t="s">
        <v>122</v>
      </c>
      <c r="M24" s="96" t="s">
        <v>122</v>
      </c>
      <c r="N24" s="96" t="s">
        <v>122</v>
      </c>
      <c r="O24" s="96" t="s">
        <v>122</v>
      </c>
      <c r="P24" s="96" t="s">
        <v>122</v>
      </c>
      <c r="Q24" s="96" t="s">
        <v>122</v>
      </c>
      <c r="R24" s="96" t="s">
        <v>122</v>
      </c>
    </row>
    <row r="25" spans="1:18" ht="18" customHeight="1">
      <c r="A25" s="92" t="s">
        <v>291</v>
      </c>
      <c r="B25" s="96" t="s">
        <v>122</v>
      </c>
      <c r="C25" s="96" t="s">
        <v>122</v>
      </c>
      <c r="D25" s="96" t="s">
        <v>122</v>
      </c>
      <c r="E25" s="96" t="s">
        <v>122</v>
      </c>
      <c r="F25" s="96" t="s">
        <v>122</v>
      </c>
      <c r="G25" s="96" t="s">
        <v>122</v>
      </c>
      <c r="H25" s="96" t="s">
        <v>122</v>
      </c>
      <c r="I25" s="96" t="s">
        <v>122</v>
      </c>
      <c r="J25" s="96" t="s">
        <v>122</v>
      </c>
      <c r="K25" s="96" t="s">
        <v>122</v>
      </c>
      <c r="L25" s="96" t="s">
        <v>122</v>
      </c>
      <c r="M25" s="96" t="s">
        <v>122</v>
      </c>
      <c r="N25" s="96" t="s">
        <v>122</v>
      </c>
      <c r="O25" s="96" t="s">
        <v>122</v>
      </c>
      <c r="P25" s="96" t="s">
        <v>122</v>
      </c>
      <c r="Q25" s="96" t="s">
        <v>122</v>
      </c>
      <c r="R25" s="96" t="s">
        <v>122</v>
      </c>
    </row>
    <row r="26" spans="1:18" ht="18" customHeight="1">
      <c r="A26" s="92"/>
      <c r="B26" s="96"/>
      <c r="C26" s="96"/>
      <c r="D26" s="96"/>
      <c r="E26" s="96"/>
      <c r="F26" s="96"/>
      <c r="G26" s="96"/>
      <c r="H26" s="96"/>
      <c r="I26" s="96"/>
      <c r="J26" s="96"/>
      <c r="K26" s="96"/>
      <c r="L26" s="96"/>
      <c r="M26" s="96"/>
      <c r="N26" s="96"/>
      <c r="O26" s="96"/>
      <c r="P26" s="96"/>
      <c r="Q26" s="96"/>
      <c r="R26" s="96"/>
    </row>
    <row r="27" spans="1:18" ht="18" customHeight="1">
      <c r="A27" s="92"/>
      <c r="B27" s="96"/>
      <c r="C27" s="96"/>
      <c r="D27" s="96"/>
      <c r="E27" s="96"/>
      <c r="F27" s="96"/>
      <c r="G27" s="96"/>
      <c r="H27" s="96"/>
      <c r="I27" s="96"/>
      <c r="J27" s="96"/>
      <c r="K27" s="96"/>
      <c r="L27" s="96"/>
      <c r="M27" s="96"/>
      <c r="N27" s="96"/>
      <c r="O27" s="96"/>
      <c r="P27" s="96"/>
      <c r="Q27" s="96"/>
      <c r="R27" s="96"/>
    </row>
    <row r="28" spans="1:18" ht="18" customHeight="1">
      <c r="A28" s="92" t="s">
        <v>292</v>
      </c>
      <c r="B28" s="96" t="s">
        <v>122</v>
      </c>
      <c r="C28" s="96" t="s">
        <v>122</v>
      </c>
      <c r="D28" s="96" t="s">
        <v>122</v>
      </c>
      <c r="E28" s="96" t="s">
        <v>122</v>
      </c>
      <c r="F28" s="96" t="s">
        <v>122</v>
      </c>
      <c r="G28" s="96" t="s">
        <v>122</v>
      </c>
      <c r="H28" s="96" t="s">
        <v>122</v>
      </c>
      <c r="I28" s="96" t="s">
        <v>122</v>
      </c>
      <c r="J28" s="96" t="s">
        <v>122</v>
      </c>
      <c r="K28" s="96" t="s">
        <v>122</v>
      </c>
      <c r="L28" s="96" t="s">
        <v>122</v>
      </c>
      <c r="M28" s="96" t="s">
        <v>122</v>
      </c>
      <c r="N28" s="96" t="s">
        <v>122</v>
      </c>
      <c r="O28" s="96" t="s">
        <v>122</v>
      </c>
      <c r="P28" s="96" t="s">
        <v>122</v>
      </c>
      <c r="Q28" s="96" t="s">
        <v>122</v>
      </c>
      <c r="R28" s="96" t="s">
        <v>122</v>
      </c>
    </row>
    <row r="29" spans="1:18" ht="18" customHeight="1">
      <c r="A29" s="92" t="s">
        <v>293</v>
      </c>
      <c r="B29" s="96" t="s">
        <v>122</v>
      </c>
      <c r="C29" s="96" t="s">
        <v>122</v>
      </c>
      <c r="D29" s="96" t="s">
        <v>122</v>
      </c>
      <c r="E29" s="96" t="s">
        <v>122</v>
      </c>
      <c r="F29" s="96" t="s">
        <v>122</v>
      </c>
      <c r="G29" s="96" t="s">
        <v>122</v>
      </c>
      <c r="H29" s="96" t="s">
        <v>122</v>
      </c>
      <c r="I29" s="96" t="s">
        <v>122</v>
      </c>
      <c r="J29" s="96" t="s">
        <v>122</v>
      </c>
      <c r="K29" s="96" t="s">
        <v>122</v>
      </c>
      <c r="L29" s="96" t="s">
        <v>122</v>
      </c>
      <c r="M29" s="96" t="s">
        <v>122</v>
      </c>
      <c r="N29" s="96" t="s">
        <v>122</v>
      </c>
      <c r="O29" s="96" t="s">
        <v>122</v>
      </c>
      <c r="P29" s="96" t="s">
        <v>122</v>
      </c>
      <c r="Q29" s="96">
        <v>68</v>
      </c>
      <c r="R29" s="96">
        <v>14132</v>
      </c>
    </row>
    <row r="30" spans="1:18" ht="18" customHeight="1">
      <c r="A30" s="92" t="s">
        <v>294</v>
      </c>
      <c r="B30" s="96" t="s">
        <v>122</v>
      </c>
      <c r="C30" s="96" t="s">
        <v>122</v>
      </c>
      <c r="D30" s="96" t="s">
        <v>122</v>
      </c>
      <c r="E30" s="96" t="s">
        <v>122</v>
      </c>
      <c r="F30" s="96" t="s">
        <v>122</v>
      </c>
      <c r="G30" s="96" t="s">
        <v>122</v>
      </c>
      <c r="H30" s="96" t="s">
        <v>122</v>
      </c>
      <c r="I30" s="96" t="s">
        <v>122</v>
      </c>
      <c r="J30" s="96" t="s">
        <v>122</v>
      </c>
      <c r="K30" s="96" t="s">
        <v>122</v>
      </c>
      <c r="L30" s="96" t="s">
        <v>122</v>
      </c>
      <c r="M30" s="96" t="s">
        <v>122</v>
      </c>
      <c r="N30" s="96" t="s">
        <v>122</v>
      </c>
      <c r="O30" s="96" t="s">
        <v>122</v>
      </c>
      <c r="P30" s="96" t="s">
        <v>122</v>
      </c>
      <c r="Q30" s="96">
        <v>219</v>
      </c>
      <c r="R30" s="96">
        <v>2430</v>
      </c>
    </row>
    <row r="31" spans="1:18" ht="18" customHeight="1">
      <c r="A31" s="92" t="s">
        <v>295</v>
      </c>
      <c r="B31" s="96" t="s">
        <v>122</v>
      </c>
      <c r="C31" s="96" t="s">
        <v>122</v>
      </c>
      <c r="D31" s="96" t="s">
        <v>122</v>
      </c>
      <c r="E31" s="96" t="s">
        <v>122</v>
      </c>
      <c r="F31" s="96" t="s">
        <v>122</v>
      </c>
      <c r="G31" s="96" t="s">
        <v>122</v>
      </c>
      <c r="H31" s="96" t="s">
        <v>122</v>
      </c>
      <c r="I31" s="96" t="s">
        <v>122</v>
      </c>
      <c r="J31" s="96" t="s">
        <v>122</v>
      </c>
      <c r="K31" s="96" t="s">
        <v>122</v>
      </c>
      <c r="L31" s="96" t="s">
        <v>122</v>
      </c>
      <c r="M31" s="96" t="s">
        <v>122</v>
      </c>
      <c r="N31" s="96" t="s">
        <v>122</v>
      </c>
      <c r="O31" s="96" t="s">
        <v>122</v>
      </c>
      <c r="P31" s="96" t="s">
        <v>122</v>
      </c>
      <c r="Q31" s="96" t="s">
        <v>122</v>
      </c>
      <c r="R31" s="96" t="s">
        <v>122</v>
      </c>
    </row>
    <row r="32" spans="1:18" ht="18" customHeight="1">
      <c r="A32" s="92" t="s">
        <v>296</v>
      </c>
      <c r="B32" s="96" t="s">
        <v>122</v>
      </c>
      <c r="C32" s="96" t="s">
        <v>122</v>
      </c>
      <c r="D32" s="96" t="s">
        <v>122</v>
      </c>
      <c r="E32" s="96" t="s">
        <v>122</v>
      </c>
      <c r="F32" s="96" t="s">
        <v>122</v>
      </c>
      <c r="G32" s="96" t="s">
        <v>122</v>
      </c>
      <c r="H32" s="96" t="s">
        <v>122</v>
      </c>
      <c r="I32" s="96" t="s">
        <v>122</v>
      </c>
      <c r="J32" s="96" t="s">
        <v>122</v>
      </c>
      <c r="K32" s="96" t="s">
        <v>122</v>
      </c>
      <c r="L32" s="96" t="s">
        <v>122</v>
      </c>
      <c r="M32" s="96" t="s">
        <v>122</v>
      </c>
      <c r="N32" s="96" t="s">
        <v>122</v>
      </c>
      <c r="O32" s="96" t="s">
        <v>122</v>
      </c>
      <c r="P32" s="96" t="s">
        <v>122</v>
      </c>
      <c r="Q32" s="96" t="s">
        <v>122</v>
      </c>
      <c r="R32" s="96" t="s">
        <v>122</v>
      </c>
    </row>
    <row r="33" spans="1:18" ht="18" customHeight="1">
      <c r="A33" s="92"/>
      <c r="B33" s="96"/>
      <c r="C33" s="96"/>
      <c r="D33" s="96"/>
      <c r="E33" s="96"/>
      <c r="F33" s="96"/>
      <c r="G33" s="96"/>
      <c r="H33" s="96"/>
      <c r="I33" s="96"/>
      <c r="J33" s="96"/>
      <c r="K33" s="96"/>
      <c r="L33" s="96"/>
      <c r="M33" s="96"/>
      <c r="N33" s="96"/>
      <c r="O33" s="96"/>
      <c r="P33" s="96"/>
      <c r="Q33" s="96"/>
      <c r="R33" s="96"/>
    </row>
    <row r="34" spans="1:18" ht="18" customHeight="1">
      <c r="A34" s="107"/>
      <c r="B34" s="96"/>
      <c r="C34" s="96"/>
      <c r="D34" s="96"/>
      <c r="E34" s="96"/>
      <c r="F34" s="96"/>
      <c r="G34" s="96"/>
      <c r="H34" s="96"/>
      <c r="I34" s="96"/>
      <c r="J34" s="96"/>
      <c r="K34" s="96"/>
      <c r="L34" s="96"/>
      <c r="M34" s="96"/>
      <c r="N34" s="96"/>
      <c r="O34" s="96"/>
      <c r="P34" s="96"/>
      <c r="Q34" s="96"/>
      <c r="R34" s="96"/>
    </row>
    <row r="35" spans="1:18" ht="18" customHeight="1">
      <c r="A35" s="92" t="s">
        <v>297</v>
      </c>
      <c r="B35" s="96" t="s">
        <v>122</v>
      </c>
      <c r="C35" s="96" t="s">
        <v>122</v>
      </c>
      <c r="D35" s="96" t="s">
        <v>122</v>
      </c>
      <c r="E35" s="96" t="s">
        <v>122</v>
      </c>
      <c r="F35" s="96" t="s">
        <v>122</v>
      </c>
      <c r="G35" s="96" t="s">
        <v>122</v>
      </c>
      <c r="H35" s="96">
        <v>37</v>
      </c>
      <c r="I35" s="96" t="s">
        <v>599</v>
      </c>
      <c r="J35" s="96" t="s">
        <v>599</v>
      </c>
      <c r="K35" s="96">
        <v>1</v>
      </c>
      <c r="L35" s="96" t="s">
        <v>599</v>
      </c>
      <c r="M35" s="96" t="s">
        <v>599</v>
      </c>
      <c r="N35" s="96" t="s">
        <v>122</v>
      </c>
      <c r="O35" s="96" t="s">
        <v>122</v>
      </c>
      <c r="P35" s="96" t="s">
        <v>122</v>
      </c>
      <c r="Q35" s="96" t="s">
        <v>122</v>
      </c>
      <c r="R35" s="96" t="s">
        <v>122</v>
      </c>
    </row>
    <row r="36" spans="1:18" ht="18" customHeight="1">
      <c r="A36" s="92" t="s">
        <v>298</v>
      </c>
      <c r="B36" s="96" t="s">
        <v>122</v>
      </c>
      <c r="C36" s="96" t="s">
        <v>122</v>
      </c>
      <c r="D36" s="96" t="s">
        <v>122</v>
      </c>
      <c r="E36" s="96" t="s">
        <v>122</v>
      </c>
      <c r="F36" s="96" t="s">
        <v>122</v>
      </c>
      <c r="G36" s="96" t="s">
        <v>122</v>
      </c>
      <c r="H36" s="96" t="s">
        <v>122</v>
      </c>
      <c r="I36" s="96" t="s">
        <v>122</v>
      </c>
      <c r="J36" s="96" t="s">
        <v>122</v>
      </c>
      <c r="K36" s="96" t="s">
        <v>122</v>
      </c>
      <c r="L36" s="96" t="s">
        <v>122</v>
      </c>
      <c r="M36" s="96" t="s">
        <v>122</v>
      </c>
      <c r="N36" s="96" t="s">
        <v>122</v>
      </c>
      <c r="O36" s="96" t="s">
        <v>122</v>
      </c>
      <c r="P36" s="96" t="s">
        <v>122</v>
      </c>
      <c r="Q36" s="96" t="s">
        <v>122</v>
      </c>
      <c r="R36" s="96" t="s">
        <v>122</v>
      </c>
    </row>
    <row r="37" spans="1:18" ht="18" customHeight="1">
      <c r="A37" s="92" t="s">
        <v>299</v>
      </c>
      <c r="B37" s="96" t="s">
        <v>122</v>
      </c>
      <c r="C37" s="96" t="s">
        <v>122</v>
      </c>
      <c r="D37" s="96" t="s">
        <v>122</v>
      </c>
      <c r="E37" s="96" t="s">
        <v>122</v>
      </c>
      <c r="F37" s="96" t="s">
        <v>122</v>
      </c>
      <c r="G37" s="96" t="s">
        <v>122</v>
      </c>
      <c r="H37" s="96" t="s">
        <v>122</v>
      </c>
      <c r="I37" s="96" t="s">
        <v>122</v>
      </c>
      <c r="J37" s="96" t="s">
        <v>122</v>
      </c>
      <c r="K37" s="96" t="s">
        <v>122</v>
      </c>
      <c r="L37" s="96" t="s">
        <v>122</v>
      </c>
      <c r="M37" s="96" t="s">
        <v>122</v>
      </c>
      <c r="N37" s="96" t="s">
        <v>122</v>
      </c>
      <c r="O37" s="96" t="s">
        <v>122</v>
      </c>
      <c r="P37" s="96" t="s">
        <v>122</v>
      </c>
      <c r="Q37" s="96" t="s">
        <v>122</v>
      </c>
      <c r="R37" s="96" t="s">
        <v>122</v>
      </c>
    </row>
    <row r="38" spans="1:18" ht="18" customHeight="1">
      <c r="A38" s="92" t="s">
        <v>300</v>
      </c>
      <c r="B38" s="96" t="s">
        <v>122</v>
      </c>
      <c r="C38" s="96" t="s">
        <v>122</v>
      </c>
      <c r="D38" s="96" t="s">
        <v>122</v>
      </c>
      <c r="E38" s="96" t="s">
        <v>122</v>
      </c>
      <c r="F38" s="96" t="s">
        <v>122</v>
      </c>
      <c r="G38" s="96" t="s">
        <v>122</v>
      </c>
      <c r="H38" s="96" t="s">
        <v>122</v>
      </c>
      <c r="I38" s="96" t="s">
        <v>122</v>
      </c>
      <c r="J38" s="96" t="s">
        <v>122</v>
      </c>
      <c r="K38" s="96" t="s">
        <v>122</v>
      </c>
      <c r="L38" s="96" t="s">
        <v>122</v>
      </c>
      <c r="M38" s="96" t="s">
        <v>122</v>
      </c>
      <c r="N38" s="96" t="s">
        <v>122</v>
      </c>
      <c r="O38" s="96" t="s">
        <v>122</v>
      </c>
      <c r="P38" s="96" t="s">
        <v>122</v>
      </c>
      <c r="Q38" s="96" t="s">
        <v>122</v>
      </c>
      <c r="R38" s="96" t="s">
        <v>122</v>
      </c>
    </row>
    <row r="39" spans="1:18" ht="18" customHeight="1">
      <c r="A39" s="92" t="s">
        <v>301</v>
      </c>
      <c r="B39" s="96" t="s">
        <v>122</v>
      </c>
      <c r="C39" s="96" t="s">
        <v>122</v>
      </c>
      <c r="D39" s="96" t="s">
        <v>122</v>
      </c>
      <c r="E39" s="96" t="s">
        <v>122</v>
      </c>
      <c r="F39" s="96" t="s">
        <v>122</v>
      </c>
      <c r="G39" s="96" t="s">
        <v>122</v>
      </c>
      <c r="H39" s="96" t="s">
        <v>122</v>
      </c>
      <c r="I39" s="96" t="s">
        <v>122</v>
      </c>
      <c r="J39" s="96" t="s">
        <v>122</v>
      </c>
      <c r="K39" s="96" t="s">
        <v>122</v>
      </c>
      <c r="L39" s="96" t="s">
        <v>122</v>
      </c>
      <c r="M39" s="96" t="s">
        <v>122</v>
      </c>
      <c r="N39" s="96" t="s">
        <v>122</v>
      </c>
      <c r="O39" s="96" t="s">
        <v>122</v>
      </c>
      <c r="P39" s="96" t="s">
        <v>122</v>
      </c>
      <c r="Q39" s="96" t="s">
        <v>122</v>
      </c>
      <c r="R39" s="96" t="s">
        <v>122</v>
      </c>
    </row>
    <row r="40" spans="1:18" ht="18" customHeight="1">
      <c r="A40" s="92"/>
      <c r="B40" s="96"/>
      <c r="C40" s="96"/>
      <c r="D40" s="96"/>
      <c r="E40" s="96"/>
      <c r="F40" s="96"/>
      <c r="G40" s="96"/>
      <c r="H40" s="96"/>
      <c r="I40" s="96"/>
      <c r="J40" s="96"/>
      <c r="K40" s="96"/>
      <c r="L40" s="96"/>
      <c r="M40" s="96"/>
      <c r="N40" s="96"/>
      <c r="O40" s="96"/>
      <c r="P40" s="96"/>
      <c r="Q40" s="96"/>
      <c r="R40" s="96"/>
    </row>
    <row r="41" spans="1:18" ht="18" customHeight="1">
      <c r="A41" s="92"/>
      <c r="B41" s="96"/>
      <c r="C41" s="96"/>
      <c r="D41" s="96"/>
      <c r="E41" s="96"/>
      <c r="F41" s="96"/>
      <c r="G41" s="96"/>
      <c r="H41" s="96"/>
      <c r="I41" s="96"/>
      <c r="J41" s="96"/>
      <c r="K41" s="96"/>
      <c r="L41" s="96"/>
      <c r="M41" s="96"/>
      <c r="N41" s="96"/>
      <c r="O41" s="96"/>
      <c r="P41" s="96"/>
      <c r="Q41" s="96"/>
      <c r="R41" s="96"/>
    </row>
    <row r="42" spans="1:18" ht="18" customHeight="1">
      <c r="A42" s="92" t="s">
        <v>302</v>
      </c>
      <c r="B42" s="96" t="s">
        <v>122</v>
      </c>
      <c r="C42" s="96" t="s">
        <v>122</v>
      </c>
      <c r="D42" s="96" t="s">
        <v>122</v>
      </c>
      <c r="E42" s="96">
        <v>1</v>
      </c>
      <c r="F42" s="96" t="s">
        <v>599</v>
      </c>
      <c r="G42" s="96" t="s">
        <v>599</v>
      </c>
      <c r="H42" s="96">
        <v>1</v>
      </c>
      <c r="I42" s="96" t="s">
        <v>599</v>
      </c>
      <c r="J42" s="96" t="s">
        <v>599</v>
      </c>
      <c r="K42" s="96" t="s">
        <v>122</v>
      </c>
      <c r="L42" s="96" t="s">
        <v>122</v>
      </c>
      <c r="M42" s="96" t="s">
        <v>122</v>
      </c>
      <c r="N42" s="96" t="s">
        <v>122</v>
      </c>
      <c r="O42" s="96" t="s">
        <v>122</v>
      </c>
      <c r="P42" s="96" t="s">
        <v>122</v>
      </c>
      <c r="Q42" s="96" t="s">
        <v>122</v>
      </c>
      <c r="R42" s="96" t="s">
        <v>122</v>
      </c>
    </row>
    <row r="43" spans="1:18" ht="18" customHeight="1">
      <c r="A43" s="165"/>
      <c r="B43" s="201"/>
      <c r="C43" s="201"/>
      <c r="D43" s="201"/>
      <c r="E43" s="201"/>
      <c r="F43" s="201"/>
      <c r="G43" s="201"/>
      <c r="H43" s="201"/>
      <c r="I43" s="201"/>
      <c r="J43" s="201"/>
      <c r="K43" s="201"/>
      <c r="L43" s="201"/>
      <c r="M43" s="201"/>
      <c r="N43" s="201"/>
      <c r="O43" s="201"/>
      <c r="P43" s="201"/>
      <c r="Q43" s="201"/>
      <c r="R43" s="201"/>
    </row>
    <row r="44" ht="15" customHeight="1">
      <c r="A44" s="71" t="s">
        <v>314</v>
      </c>
    </row>
    <row r="45" spans="1:3" ht="15" customHeight="1">
      <c r="A45" s="185" t="s">
        <v>596</v>
      </c>
      <c r="B45" s="185"/>
      <c r="C45" s="185"/>
    </row>
  </sheetData>
  <sheetProtection/>
  <mergeCells count="9">
    <mergeCell ref="A2:R2"/>
    <mergeCell ref="A4:A6"/>
    <mergeCell ref="B4:P4"/>
    <mergeCell ref="Q4:R5"/>
    <mergeCell ref="B5:D5"/>
    <mergeCell ref="E5:G5"/>
    <mergeCell ref="H5:J5"/>
    <mergeCell ref="K5:M5"/>
    <mergeCell ref="N5:P5"/>
  </mergeCells>
  <printOptions/>
  <pageMargins left="1.3779527559055118" right="0.1968503937007874" top="0.984251968503937" bottom="0.984251968503937" header="0.5118110236220472" footer="0.5118110236220472"/>
  <pageSetup fitToHeight="1" fitToWidth="1" horizontalDpi="600" verticalDpi="600" orientation="landscape" paperSize="8" scale="87" r:id="rId1"/>
</worksheet>
</file>

<file path=xl/worksheets/sheet9.xml><?xml version="1.0" encoding="utf-8"?>
<worksheet xmlns="http://schemas.openxmlformats.org/spreadsheetml/2006/main" xmlns:r="http://schemas.openxmlformats.org/officeDocument/2006/relationships">
  <sheetPr>
    <pageSetUpPr fitToPage="1"/>
  </sheetPr>
  <dimension ref="A1:U63"/>
  <sheetViews>
    <sheetView zoomScale="70" zoomScaleNormal="70" zoomScalePageLayoutView="0" workbookViewId="0" topLeftCell="A1">
      <selection activeCell="A1" sqref="A1"/>
    </sheetView>
  </sheetViews>
  <sheetFormatPr defaultColWidth="10.59765625" defaultRowHeight="15"/>
  <cols>
    <col min="1" max="2" width="2.09765625" style="71" customWidth="1"/>
    <col min="3" max="3" width="18.59765625" style="71" customWidth="1"/>
    <col min="4" max="8" width="15.59765625" style="71" customWidth="1"/>
    <col min="9" max="9" width="7.09765625" style="71" customWidth="1"/>
    <col min="10" max="10" width="2.09765625" style="71" customWidth="1"/>
    <col min="11" max="11" width="18.59765625" style="71" customWidth="1"/>
    <col min="12" max="16" width="15.59765625" style="71" customWidth="1"/>
    <col min="17" max="16384" width="10.59765625" style="71" customWidth="1"/>
  </cols>
  <sheetData>
    <row r="1" spans="1:16" s="69" customFormat="1" ht="19.5" customHeight="1">
      <c r="A1" s="2" t="s">
        <v>315</v>
      </c>
      <c r="P1" s="3" t="s">
        <v>316</v>
      </c>
    </row>
    <row r="2" spans="1:16" ht="19.5" customHeight="1">
      <c r="A2" s="300" t="s">
        <v>317</v>
      </c>
      <c r="B2" s="300"/>
      <c r="C2" s="300"/>
      <c r="D2" s="300"/>
      <c r="E2" s="300"/>
      <c r="F2" s="300"/>
      <c r="G2" s="300"/>
      <c r="H2" s="300"/>
      <c r="I2" s="300"/>
      <c r="J2" s="300"/>
      <c r="K2" s="300"/>
      <c r="L2" s="300"/>
      <c r="M2" s="300"/>
      <c r="N2" s="300"/>
      <c r="O2" s="300"/>
      <c r="P2" s="300"/>
    </row>
    <row r="3" spans="1:16" ht="19.5" customHeight="1">
      <c r="A3" s="349" t="s">
        <v>318</v>
      </c>
      <c r="B3" s="349"/>
      <c r="C3" s="349"/>
      <c r="D3" s="349"/>
      <c r="E3" s="349"/>
      <c r="F3" s="349"/>
      <c r="G3" s="349"/>
      <c r="H3" s="349"/>
      <c r="I3" s="349"/>
      <c r="J3" s="349"/>
      <c r="K3" s="349"/>
      <c r="L3" s="349"/>
      <c r="M3" s="349"/>
      <c r="N3" s="349"/>
      <c r="O3" s="349"/>
      <c r="P3" s="349"/>
    </row>
    <row r="4" ht="18" customHeight="1" thickBot="1">
      <c r="P4" s="121" t="s">
        <v>319</v>
      </c>
    </row>
    <row r="5" spans="1:17" ht="15" customHeight="1">
      <c r="A5" s="302" t="s">
        <v>320</v>
      </c>
      <c r="B5" s="302"/>
      <c r="C5" s="358"/>
      <c r="D5" s="247" t="s">
        <v>789</v>
      </c>
      <c r="E5" s="248" t="s">
        <v>790</v>
      </c>
      <c r="F5" s="248" t="s">
        <v>791</v>
      </c>
      <c r="G5" s="248" t="s">
        <v>792</v>
      </c>
      <c r="H5" s="255" t="s">
        <v>793</v>
      </c>
      <c r="I5" s="97"/>
      <c r="J5" s="302" t="s">
        <v>321</v>
      </c>
      <c r="K5" s="358"/>
      <c r="L5" s="247" t="s">
        <v>789</v>
      </c>
      <c r="M5" s="248" t="s">
        <v>790</v>
      </c>
      <c r="N5" s="248" t="s">
        <v>791</v>
      </c>
      <c r="O5" s="248" t="s">
        <v>792</v>
      </c>
      <c r="P5" s="254" t="s">
        <v>794</v>
      </c>
      <c r="Q5" s="275"/>
    </row>
    <row r="6" spans="1:21" ht="15" customHeight="1">
      <c r="A6" s="421" t="s">
        <v>322</v>
      </c>
      <c r="B6" s="422"/>
      <c r="C6" s="423"/>
      <c r="D6" s="78">
        <f>SUM(D8,L23,L28,L35,L43,L49:L57)</f>
        <v>81791</v>
      </c>
      <c r="E6" s="79">
        <v>93337</v>
      </c>
      <c r="F6" s="79">
        <v>107771</v>
      </c>
      <c r="G6" s="79">
        <v>82090</v>
      </c>
      <c r="H6" s="79">
        <v>99107</v>
      </c>
      <c r="I6" s="20"/>
      <c r="J6" s="126"/>
      <c r="K6" s="204" t="s">
        <v>323</v>
      </c>
      <c r="L6" s="202">
        <v>37</v>
      </c>
      <c r="M6" s="157">
        <v>35</v>
      </c>
      <c r="N6" s="157">
        <v>38</v>
      </c>
      <c r="O6" s="157">
        <v>32</v>
      </c>
      <c r="P6" s="157">
        <v>36</v>
      </c>
      <c r="Q6" s="274"/>
      <c r="R6" s="274"/>
      <c r="S6" s="274"/>
      <c r="T6" s="274"/>
      <c r="U6" s="274"/>
    </row>
    <row r="7" spans="1:21" ht="15" customHeight="1">
      <c r="A7" s="35"/>
      <c r="B7" s="35"/>
      <c r="C7" s="36"/>
      <c r="D7" s="86"/>
      <c r="E7" s="87"/>
      <c r="F7" s="87"/>
      <c r="G7" s="87"/>
      <c r="H7" s="87"/>
      <c r="I7" s="97"/>
      <c r="J7" s="91"/>
      <c r="K7" s="92" t="s">
        <v>324</v>
      </c>
      <c r="L7" s="143">
        <v>642</v>
      </c>
      <c r="M7" s="144">
        <v>656</v>
      </c>
      <c r="N7" s="144">
        <v>674</v>
      </c>
      <c r="O7" s="144">
        <v>863</v>
      </c>
      <c r="P7" s="144">
        <v>931</v>
      </c>
      <c r="Q7" s="274"/>
      <c r="R7" s="274"/>
      <c r="S7" s="274"/>
      <c r="T7" s="274"/>
      <c r="U7" s="274"/>
    </row>
    <row r="8" spans="1:16" ht="15" customHeight="1">
      <c r="A8" s="37"/>
      <c r="B8" s="432" t="s">
        <v>325</v>
      </c>
      <c r="C8" s="433"/>
      <c r="D8" s="86">
        <v>44708</v>
      </c>
      <c r="E8" s="87">
        <v>45266</v>
      </c>
      <c r="F8" s="87">
        <v>55549</v>
      </c>
      <c r="G8" s="87">
        <v>39405</v>
      </c>
      <c r="H8" s="87">
        <v>66993</v>
      </c>
      <c r="I8" s="20"/>
      <c r="J8" s="91"/>
      <c r="K8" s="92" t="s">
        <v>326</v>
      </c>
      <c r="L8" s="143">
        <v>191</v>
      </c>
      <c r="M8" s="144">
        <v>174</v>
      </c>
      <c r="N8" s="144">
        <v>150</v>
      </c>
      <c r="O8" s="144">
        <v>178</v>
      </c>
      <c r="P8" s="144">
        <v>175</v>
      </c>
    </row>
    <row r="9" spans="1:16" ht="15" customHeight="1">
      <c r="A9" s="91"/>
      <c r="B9" s="91"/>
      <c r="C9" s="116"/>
      <c r="D9" s="276"/>
      <c r="E9" s="206"/>
      <c r="F9" s="206"/>
      <c r="G9" s="206"/>
      <c r="H9" s="206"/>
      <c r="I9" s="97"/>
      <c r="J9" s="91"/>
      <c r="K9" s="92" t="s">
        <v>327</v>
      </c>
      <c r="L9" s="143">
        <v>107</v>
      </c>
      <c r="M9" s="144">
        <v>112</v>
      </c>
      <c r="N9" s="144">
        <v>104</v>
      </c>
      <c r="O9" s="144">
        <v>104</v>
      </c>
      <c r="P9" s="144">
        <v>96</v>
      </c>
    </row>
    <row r="10" spans="1:16" ht="15" customHeight="1">
      <c r="A10" s="91"/>
      <c r="B10" s="91"/>
      <c r="C10" s="92" t="s">
        <v>328</v>
      </c>
      <c r="D10" s="93">
        <v>27</v>
      </c>
      <c r="E10" s="94">
        <v>178</v>
      </c>
      <c r="F10" s="94">
        <v>446</v>
      </c>
      <c r="G10" s="94">
        <v>62</v>
      </c>
      <c r="H10" s="94">
        <v>418</v>
      </c>
      <c r="I10" s="144"/>
      <c r="J10" s="91"/>
      <c r="K10" s="92" t="s">
        <v>329</v>
      </c>
      <c r="L10" s="146">
        <v>0</v>
      </c>
      <c r="M10" s="144">
        <v>0</v>
      </c>
      <c r="N10" s="144">
        <v>0</v>
      </c>
      <c r="O10" s="144">
        <v>1</v>
      </c>
      <c r="P10" s="144">
        <v>0</v>
      </c>
    </row>
    <row r="11" spans="1:16" ht="15" customHeight="1">
      <c r="A11" s="91"/>
      <c r="B11" s="91"/>
      <c r="C11" s="92" t="s">
        <v>330</v>
      </c>
      <c r="D11" s="93">
        <v>54</v>
      </c>
      <c r="E11" s="94">
        <v>45</v>
      </c>
      <c r="F11" s="94">
        <v>11</v>
      </c>
      <c r="G11" s="94">
        <v>27</v>
      </c>
      <c r="H11" s="94">
        <v>1</v>
      </c>
      <c r="I11" s="144"/>
      <c r="J11" s="91"/>
      <c r="K11" s="92"/>
      <c r="L11" s="115"/>
      <c r="M11" s="97"/>
      <c r="N11" s="97"/>
      <c r="O11" s="205"/>
      <c r="P11" s="205"/>
    </row>
    <row r="12" spans="1:16" ht="15" customHeight="1">
      <c r="A12" s="91"/>
      <c r="B12" s="91"/>
      <c r="C12" s="92" t="s">
        <v>331</v>
      </c>
      <c r="D12" s="93">
        <v>22</v>
      </c>
      <c r="E12" s="94">
        <v>23</v>
      </c>
      <c r="F12" s="95" t="s">
        <v>13</v>
      </c>
      <c r="G12" s="95">
        <v>11</v>
      </c>
      <c r="H12" s="94">
        <v>33</v>
      </c>
      <c r="I12" s="144"/>
      <c r="J12" s="91"/>
      <c r="K12" s="92" t="s">
        <v>332</v>
      </c>
      <c r="L12" s="146">
        <v>5</v>
      </c>
      <c r="M12" s="144">
        <v>95</v>
      </c>
      <c r="N12" s="144">
        <v>591</v>
      </c>
      <c r="O12" s="144">
        <v>558</v>
      </c>
      <c r="P12" s="144">
        <v>619</v>
      </c>
    </row>
    <row r="13" spans="1:16" ht="15" customHeight="1">
      <c r="A13" s="91"/>
      <c r="B13" s="91"/>
      <c r="C13" s="92" t="s">
        <v>333</v>
      </c>
      <c r="D13" s="93">
        <v>24</v>
      </c>
      <c r="E13" s="94">
        <v>74</v>
      </c>
      <c r="F13" s="94">
        <v>14</v>
      </c>
      <c r="G13" s="94">
        <v>12</v>
      </c>
      <c r="H13" s="94">
        <v>0</v>
      </c>
      <c r="I13" s="144"/>
      <c r="J13" s="91"/>
      <c r="K13" s="92" t="s">
        <v>334</v>
      </c>
      <c r="L13" s="146">
        <v>418</v>
      </c>
      <c r="M13" s="144">
        <v>340</v>
      </c>
      <c r="N13" s="144">
        <v>381</v>
      </c>
      <c r="O13" s="144">
        <v>797</v>
      </c>
      <c r="P13" s="144">
        <v>657</v>
      </c>
    </row>
    <row r="14" spans="1:16" ht="15" customHeight="1">
      <c r="A14" s="91"/>
      <c r="B14" s="91"/>
      <c r="C14" s="92" t="s">
        <v>335</v>
      </c>
      <c r="D14" s="93">
        <v>122</v>
      </c>
      <c r="E14" s="94">
        <v>333</v>
      </c>
      <c r="F14" s="94">
        <v>263</v>
      </c>
      <c r="G14" s="94">
        <v>144</v>
      </c>
      <c r="H14" s="94">
        <v>76</v>
      </c>
      <c r="I14" s="144"/>
      <c r="J14" s="91"/>
      <c r="K14" s="92" t="s">
        <v>336</v>
      </c>
      <c r="L14" s="146">
        <v>417</v>
      </c>
      <c r="M14" s="144">
        <v>268</v>
      </c>
      <c r="N14" s="144">
        <v>303</v>
      </c>
      <c r="O14" s="144">
        <v>463</v>
      </c>
      <c r="P14" s="144">
        <v>361</v>
      </c>
    </row>
    <row r="15" spans="1:16" ht="15" customHeight="1">
      <c r="A15" s="91"/>
      <c r="B15" s="91"/>
      <c r="C15" s="92"/>
      <c r="D15" s="115"/>
      <c r="E15" s="97"/>
      <c r="F15" s="97"/>
      <c r="G15" s="97"/>
      <c r="H15" s="97"/>
      <c r="I15" s="97"/>
      <c r="J15" s="91"/>
      <c r="K15" s="92" t="s">
        <v>337</v>
      </c>
      <c r="L15" s="146">
        <v>15</v>
      </c>
      <c r="M15" s="144">
        <v>17</v>
      </c>
      <c r="N15" s="144">
        <v>19</v>
      </c>
      <c r="O15" s="144">
        <v>15</v>
      </c>
      <c r="P15" s="144">
        <v>12</v>
      </c>
    </row>
    <row r="16" spans="1:16" ht="15" customHeight="1">
      <c r="A16" s="91"/>
      <c r="B16" s="91"/>
      <c r="C16" s="92" t="s">
        <v>338</v>
      </c>
      <c r="D16" s="93">
        <v>3</v>
      </c>
      <c r="E16" s="94">
        <v>5</v>
      </c>
      <c r="F16" s="94">
        <v>5</v>
      </c>
      <c r="G16" s="94">
        <v>5</v>
      </c>
      <c r="H16" s="94">
        <v>22</v>
      </c>
      <c r="I16" s="144"/>
      <c r="J16" s="91"/>
      <c r="K16" s="92" t="s">
        <v>339</v>
      </c>
      <c r="L16" s="146">
        <v>123</v>
      </c>
      <c r="M16" s="144">
        <v>197</v>
      </c>
      <c r="N16" s="144">
        <v>156</v>
      </c>
      <c r="O16" s="144">
        <v>217</v>
      </c>
      <c r="P16" s="144">
        <v>162</v>
      </c>
    </row>
    <row r="17" spans="1:16" ht="15" customHeight="1">
      <c r="A17" s="91"/>
      <c r="B17" s="91"/>
      <c r="C17" s="92" t="s">
        <v>340</v>
      </c>
      <c r="D17" s="112" t="s">
        <v>13</v>
      </c>
      <c r="E17" s="95">
        <v>0</v>
      </c>
      <c r="F17" s="94">
        <v>0</v>
      </c>
      <c r="G17" s="94">
        <v>0</v>
      </c>
      <c r="H17" s="94">
        <v>0</v>
      </c>
      <c r="I17" s="144"/>
      <c r="J17" s="91"/>
      <c r="K17" s="92"/>
      <c r="L17" s="115"/>
      <c r="M17" s="97"/>
      <c r="N17" s="97"/>
      <c r="O17" s="205"/>
      <c r="P17" s="205"/>
    </row>
    <row r="18" spans="1:16" ht="15" customHeight="1">
      <c r="A18" s="91"/>
      <c r="B18" s="91"/>
      <c r="C18" s="92" t="s">
        <v>341</v>
      </c>
      <c r="D18" s="93">
        <v>1</v>
      </c>
      <c r="E18" s="94">
        <v>1</v>
      </c>
      <c r="F18" s="94">
        <v>4</v>
      </c>
      <c r="G18" s="94">
        <v>2</v>
      </c>
      <c r="H18" s="94">
        <v>1</v>
      </c>
      <c r="I18" s="144"/>
      <c r="J18" s="91"/>
      <c r="K18" s="92" t="s">
        <v>342</v>
      </c>
      <c r="L18" s="146" t="s">
        <v>13</v>
      </c>
      <c r="M18" s="147" t="s">
        <v>13</v>
      </c>
      <c r="N18" s="147" t="s">
        <v>13</v>
      </c>
      <c r="O18" s="147">
        <v>1</v>
      </c>
      <c r="P18" s="147">
        <v>1</v>
      </c>
    </row>
    <row r="19" spans="1:16" ht="15" customHeight="1">
      <c r="A19" s="91"/>
      <c r="B19" s="91"/>
      <c r="C19" s="92" t="s">
        <v>343</v>
      </c>
      <c r="D19" s="93">
        <v>32</v>
      </c>
      <c r="E19" s="94">
        <v>12</v>
      </c>
      <c r="F19" s="94">
        <v>16</v>
      </c>
      <c r="G19" s="94">
        <v>25</v>
      </c>
      <c r="H19" s="94">
        <v>39</v>
      </c>
      <c r="I19" s="144"/>
      <c r="J19" s="91"/>
      <c r="K19" s="92" t="s">
        <v>344</v>
      </c>
      <c r="L19" s="146">
        <v>106</v>
      </c>
      <c r="M19" s="144">
        <v>86</v>
      </c>
      <c r="N19" s="144">
        <v>104</v>
      </c>
      <c r="O19" s="144">
        <v>98</v>
      </c>
      <c r="P19" s="144">
        <v>101</v>
      </c>
    </row>
    <row r="20" spans="1:16" ht="15" customHeight="1">
      <c r="A20" s="91"/>
      <c r="B20" s="91"/>
      <c r="C20" s="92" t="s">
        <v>345</v>
      </c>
      <c r="D20" s="93">
        <v>1307</v>
      </c>
      <c r="E20" s="94">
        <v>266</v>
      </c>
      <c r="F20" s="94">
        <v>385</v>
      </c>
      <c r="G20" s="94">
        <v>82</v>
      </c>
      <c r="H20" s="94">
        <v>63</v>
      </c>
      <c r="I20" s="144"/>
      <c r="J20" s="91"/>
      <c r="K20" s="92" t="s">
        <v>346</v>
      </c>
      <c r="L20" s="146">
        <v>344</v>
      </c>
      <c r="M20" s="144">
        <v>426</v>
      </c>
      <c r="N20" s="144">
        <v>449</v>
      </c>
      <c r="O20" s="144">
        <v>251</v>
      </c>
      <c r="P20" s="144">
        <v>318</v>
      </c>
    </row>
    <row r="21" spans="1:16" ht="15" customHeight="1">
      <c r="A21" s="91"/>
      <c r="B21" s="91"/>
      <c r="C21" s="92"/>
      <c r="D21" s="115"/>
      <c r="E21" s="97"/>
      <c r="F21" s="73"/>
      <c r="G21" s="73"/>
      <c r="H21" s="73"/>
      <c r="I21" s="73"/>
      <c r="J21" s="91"/>
      <c r="K21" s="92" t="s">
        <v>347</v>
      </c>
      <c r="L21" s="146">
        <v>5333</v>
      </c>
      <c r="M21" s="144">
        <v>4105</v>
      </c>
      <c r="N21" s="144">
        <v>5466</v>
      </c>
      <c r="O21" s="144">
        <v>4186</v>
      </c>
      <c r="P21" s="144">
        <v>5080</v>
      </c>
    </row>
    <row r="22" spans="1:16" ht="15" customHeight="1">
      <c r="A22" s="91"/>
      <c r="B22" s="91"/>
      <c r="C22" s="92" t="s">
        <v>348</v>
      </c>
      <c r="D22" s="93">
        <v>303</v>
      </c>
      <c r="E22" s="94">
        <v>359</v>
      </c>
      <c r="F22" s="94">
        <v>819</v>
      </c>
      <c r="G22" s="94">
        <v>931</v>
      </c>
      <c r="H22" s="94">
        <v>374</v>
      </c>
      <c r="I22" s="144"/>
      <c r="J22" s="30"/>
      <c r="K22" s="39"/>
      <c r="L22" s="115"/>
      <c r="M22" s="97"/>
      <c r="N22" s="97"/>
      <c r="O22" s="205"/>
      <c r="P22" s="205"/>
    </row>
    <row r="23" spans="1:16" ht="15" customHeight="1">
      <c r="A23" s="91"/>
      <c r="B23" s="91"/>
      <c r="C23" s="92" t="s">
        <v>349</v>
      </c>
      <c r="D23" s="93">
        <v>7</v>
      </c>
      <c r="E23" s="94">
        <v>12</v>
      </c>
      <c r="F23" s="94">
        <v>12</v>
      </c>
      <c r="G23" s="94">
        <v>5</v>
      </c>
      <c r="H23" s="94">
        <v>5</v>
      </c>
      <c r="I23" s="144"/>
      <c r="J23" s="432" t="s">
        <v>350</v>
      </c>
      <c r="K23" s="433"/>
      <c r="L23" s="109">
        <v>1142</v>
      </c>
      <c r="M23" s="110">
        <f>SUM(M24:M26)</f>
        <v>1092</v>
      </c>
      <c r="N23" s="110">
        <f>SUM(N24:N26)</f>
        <v>1146</v>
      </c>
      <c r="O23" s="110">
        <f>SUM(O24:O26)</f>
        <v>1212</v>
      </c>
      <c r="P23" s="110">
        <f>SUM(P24:P26)</f>
        <v>962</v>
      </c>
    </row>
    <row r="24" spans="1:16" ht="15" customHeight="1">
      <c r="A24" s="91"/>
      <c r="B24" s="91"/>
      <c r="C24" s="92" t="s">
        <v>351</v>
      </c>
      <c r="D24" s="93">
        <v>1146</v>
      </c>
      <c r="E24" s="94">
        <v>1119</v>
      </c>
      <c r="F24" s="94">
        <v>1054</v>
      </c>
      <c r="G24" s="94">
        <v>1629</v>
      </c>
      <c r="H24" s="94">
        <v>1305</v>
      </c>
      <c r="I24" s="144"/>
      <c r="J24" s="91"/>
      <c r="K24" s="92" t="s">
        <v>352</v>
      </c>
      <c r="L24" s="146">
        <v>5</v>
      </c>
      <c r="M24" s="144">
        <v>4</v>
      </c>
      <c r="N24" s="144">
        <v>4</v>
      </c>
      <c r="O24" s="144">
        <v>3</v>
      </c>
      <c r="P24" s="144">
        <v>4</v>
      </c>
    </row>
    <row r="25" spans="1:16" ht="15" customHeight="1">
      <c r="A25" s="91"/>
      <c r="B25" s="91"/>
      <c r="C25" s="92" t="s">
        <v>353</v>
      </c>
      <c r="D25" s="93">
        <v>75</v>
      </c>
      <c r="E25" s="94">
        <v>38</v>
      </c>
      <c r="F25" s="94">
        <v>102</v>
      </c>
      <c r="G25" s="94">
        <v>39</v>
      </c>
      <c r="H25" s="94">
        <v>142</v>
      </c>
      <c r="I25" s="144"/>
      <c r="J25" s="91"/>
      <c r="K25" s="92" t="s">
        <v>354</v>
      </c>
      <c r="L25" s="146">
        <v>867</v>
      </c>
      <c r="M25" s="144">
        <v>829</v>
      </c>
      <c r="N25" s="144">
        <v>893</v>
      </c>
      <c r="O25" s="144">
        <v>952</v>
      </c>
      <c r="P25" s="144">
        <v>719</v>
      </c>
    </row>
    <row r="26" spans="1:16" ht="15" customHeight="1">
      <c r="A26" s="91"/>
      <c r="B26" s="91"/>
      <c r="C26" s="92" t="s">
        <v>355</v>
      </c>
      <c r="D26" s="93">
        <v>313</v>
      </c>
      <c r="E26" s="94">
        <v>216</v>
      </c>
      <c r="F26" s="94">
        <v>209</v>
      </c>
      <c r="G26" s="94">
        <v>283</v>
      </c>
      <c r="H26" s="94">
        <v>200</v>
      </c>
      <c r="I26" s="144"/>
      <c r="J26" s="91"/>
      <c r="K26" s="92" t="s">
        <v>356</v>
      </c>
      <c r="L26" s="146">
        <v>271</v>
      </c>
      <c r="M26" s="144">
        <v>259</v>
      </c>
      <c r="N26" s="144">
        <v>249</v>
      </c>
      <c r="O26" s="144">
        <v>257</v>
      </c>
      <c r="P26" s="144">
        <v>239</v>
      </c>
    </row>
    <row r="27" spans="1:16" ht="15" customHeight="1">
      <c r="A27" s="91"/>
      <c r="B27" s="91"/>
      <c r="C27" s="92"/>
      <c r="D27" s="115"/>
      <c r="E27" s="97"/>
      <c r="F27" s="97"/>
      <c r="G27" s="97"/>
      <c r="H27" s="97"/>
      <c r="I27" s="97"/>
      <c r="J27" s="91"/>
      <c r="K27" s="92"/>
      <c r="L27" s="115"/>
      <c r="M27" s="206"/>
      <c r="N27" s="206"/>
      <c r="O27" s="205"/>
      <c r="P27" s="205"/>
    </row>
    <row r="28" spans="1:16" ht="15" customHeight="1">
      <c r="A28" s="91"/>
      <c r="B28" s="91"/>
      <c r="C28" s="92" t="s">
        <v>357</v>
      </c>
      <c r="D28" s="93">
        <v>3537</v>
      </c>
      <c r="E28" s="94">
        <v>5496</v>
      </c>
      <c r="F28" s="94">
        <v>2116</v>
      </c>
      <c r="G28" s="94">
        <v>92</v>
      </c>
      <c r="H28" s="94">
        <v>320</v>
      </c>
      <c r="I28" s="144"/>
      <c r="J28" s="432" t="s">
        <v>358</v>
      </c>
      <c r="K28" s="433"/>
      <c r="L28" s="109">
        <f>SUM(L29:L33)</f>
        <v>2146</v>
      </c>
      <c r="M28" s="110">
        <f>SUM(M29:M33)</f>
        <v>2101</v>
      </c>
      <c r="N28" s="110">
        <f>SUM(N29:N33)</f>
        <v>2147</v>
      </c>
      <c r="O28" s="110">
        <f>SUM(O29:O33)</f>
        <v>1717</v>
      </c>
      <c r="P28" s="110">
        <f>SUM(P29:P33)</f>
        <v>1296</v>
      </c>
    </row>
    <row r="29" spans="1:16" ht="15" customHeight="1">
      <c r="A29" s="91"/>
      <c r="B29" s="91"/>
      <c r="C29" s="92" t="s">
        <v>359</v>
      </c>
      <c r="D29" s="93">
        <v>861</v>
      </c>
      <c r="E29" s="94">
        <v>521</v>
      </c>
      <c r="F29" s="94">
        <v>785</v>
      </c>
      <c r="G29" s="94">
        <v>550</v>
      </c>
      <c r="H29" s="94">
        <v>415</v>
      </c>
      <c r="I29" s="144"/>
      <c r="J29" s="91"/>
      <c r="K29" s="92" t="s">
        <v>360</v>
      </c>
      <c r="L29" s="146">
        <v>435</v>
      </c>
      <c r="M29" s="144">
        <v>409</v>
      </c>
      <c r="N29" s="144">
        <v>363</v>
      </c>
      <c r="O29" s="144">
        <v>305</v>
      </c>
      <c r="P29" s="144">
        <v>275</v>
      </c>
    </row>
    <row r="30" spans="1:16" ht="15" customHeight="1">
      <c r="A30" s="91"/>
      <c r="B30" s="91"/>
      <c r="C30" s="92" t="s">
        <v>361</v>
      </c>
      <c r="D30" s="93">
        <v>6247</v>
      </c>
      <c r="E30" s="94">
        <v>3446</v>
      </c>
      <c r="F30" s="94">
        <v>2723</v>
      </c>
      <c r="G30" s="94">
        <v>93</v>
      </c>
      <c r="H30" s="94">
        <v>34034</v>
      </c>
      <c r="I30" s="144"/>
      <c r="J30" s="91"/>
      <c r="K30" s="92" t="s">
        <v>362</v>
      </c>
      <c r="L30" s="146">
        <v>187</v>
      </c>
      <c r="M30" s="144">
        <v>199</v>
      </c>
      <c r="N30" s="144">
        <v>181</v>
      </c>
      <c r="O30" s="144">
        <v>131</v>
      </c>
      <c r="P30" s="144">
        <v>131</v>
      </c>
    </row>
    <row r="31" spans="1:16" ht="15" customHeight="1">
      <c r="A31" s="91"/>
      <c r="B31" s="91"/>
      <c r="C31" s="92" t="s">
        <v>363</v>
      </c>
      <c r="D31" s="112" t="s">
        <v>13</v>
      </c>
      <c r="E31" s="95" t="s">
        <v>13</v>
      </c>
      <c r="F31" s="95" t="s">
        <v>13</v>
      </c>
      <c r="G31" s="95" t="s">
        <v>13</v>
      </c>
      <c r="H31" s="95" t="s">
        <v>13</v>
      </c>
      <c r="I31" s="147"/>
      <c r="J31" s="91"/>
      <c r="K31" s="92" t="s">
        <v>364</v>
      </c>
      <c r="L31" s="146">
        <v>1423</v>
      </c>
      <c r="M31" s="144">
        <v>1381</v>
      </c>
      <c r="N31" s="144">
        <v>1540</v>
      </c>
      <c r="O31" s="144">
        <v>1239</v>
      </c>
      <c r="P31" s="144">
        <v>803</v>
      </c>
    </row>
    <row r="32" spans="1:16" ht="15" customHeight="1">
      <c r="A32" s="91"/>
      <c r="B32" s="91"/>
      <c r="C32" s="92" t="s">
        <v>365</v>
      </c>
      <c r="D32" s="93">
        <v>6606</v>
      </c>
      <c r="E32" s="94">
        <v>12282</v>
      </c>
      <c r="F32" s="94">
        <v>13962</v>
      </c>
      <c r="G32" s="94">
        <v>8752</v>
      </c>
      <c r="H32" s="94">
        <v>6858</v>
      </c>
      <c r="I32" s="144"/>
      <c r="J32" s="91"/>
      <c r="K32" s="92" t="s">
        <v>366</v>
      </c>
      <c r="L32" s="146">
        <v>47</v>
      </c>
      <c r="M32" s="144">
        <v>72</v>
      </c>
      <c r="N32" s="144">
        <v>32</v>
      </c>
      <c r="O32" s="144">
        <v>15</v>
      </c>
      <c r="P32" s="144">
        <v>22</v>
      </c>
    </row>
    <row r="33" spans="1:16" ht="15" customHeight="1">
      <c r="A33" s="91"/>
      <c r="B33" s="91"/>
      <c r="C33" s="92"/>
      <c r="D33" s="115"/>
      <c r="E33" s="97"/>
      <c r="F33" s="97"/>
      <c r="G33" s="97"/>
      <c r="H33" s="147"/>
      <c r="I33" s="97"/>
      <c r="J33" s="91"/>
      <c r="K33" s="92" t="s">
        <v>367</v>
      </c>
      <c r="L33" s="146">
        <v>54</v>
      </c>
      <c r="M33" s="144">
        <v>40</v>
      </c>
      <c r="N33" s="144">
        <v>31</v>
      </c>
      <c r="O33" s="144">
        <v>27</v>
      </c>
      <c r="P33" s="144">
        <v>65</v>
      </c>
    </row>
    <row r="34" spans="1:16" ht="15" customHeight="1">
      <c r="A34" s="91"/>
      <c r="B34" s="91"/>
      <c r="C34" s="92" t="s">
        <v>368</v>
      </c>
      <c r="D34" s="93">
        <v>33</v>
      </c>
      <c r="E34" s="94">
        <v>103</v>
      </c>
      <c r="F34" s="94">
        <v>82</v>
      </c>
      <c r="G34" s="94">
        <v>36</v>
      </c>
      <c r="H34" s="94">
        <v>10</v>
      </c>
      <c r="I34" s="144"/>
      <c r="J34" s="91"/>
      <c r="K34" s="92"/>
      <c r="L34" s="115"/>
      <c r="M34" s="206"/>
      <c r="N34" s="206"/>
      <c r="O34" s="205"/>
      <c r="P34" s="205"/>
    </row>
    <row r="35" spans="1:16" ht="15" customHeight="1">
      <c r="A35" s="91"/>
      <c r="B35" s="91"/>
      <c r="C35" s="92" t="s">
        <v>369</v>
      </c>
      <c r="D35" s="93">
        <v>6890</v>
      </c>
      <c r="E35" s="94">
        <v>5210</v>
      </c>
      <c r="F35" s="94">
        <v>11240</v>
      </c>
      <c r="G35" s="94">
        <v>5522</v>
      </c>
      <c r="H35" s="94">
        <v>3563</v>
      </c>
      <c r="I35" s="144"/>
      <c r="J35" s="432" t="s">
        <v>370</v>
      </c>
      <c r="K35" s="433"/>
      <c r="L35" s="109">
        <v>1048</v>
      </c>
      <c r="M35" s="110">
        <v>1234</v>
      </c>
      <c r="N35" s="110">
        <f>SUM(N36:N41)</f>
        <v>1010</v>
      </c>
      <c r="O35" s="110">
        <v>1264</v>
      </c>
      <c r="P35" s="110">
        <v>1110</v>
      </c>
    </row>
    <row r="36" spans="1:16" ht="15" customHeight="1">
      <c r="A36" s="91"/>
      <c r="B36" s="91"/>
      <c r="C36" s="92" t="s">
        <v>371</v>
      </c>
      <c r="D36" s="93">
        <v>51</v>
      </c>
      <c r="E36" s="94">
        <v>171</v>
      </c>
      <c r="F36" s="94">
        <v>1141</v>
      </c>
      <c r="G36" s="94">
        <v>3036</v>
      </c>
      <c r="H36" s="94">
        <v>1258</v>
      </c>
      <c r="I36" s="144"/>
      <c r="J36" s="91"/>
      <c r="K36" s="92" t="s">
        <v>372</v>
      </c>
      <c r="L36" s="146">
        <v>7</v>
      </c>
      <c r="M36" s="144">
        <v>7</v>
      </c>
      <c r="N36" s="144">
        <v>7</v>
      </c>
      <c r="O36" s="144">
        <v>8</v>
      </c>
      <c r="P36" s="144">
        <v>7</v>
      </c>
    </row>
    <row r="37" spans="1:16" ht="15" customHeight="1">
      <c r="A37" s="91"/>
      <c r="B37" s="91"/>
      <c r="C37" s="92" t="s">
        <v>373</v>
      </c>
      <c r="D37" s="93">
        <v>2108</v>
      </c>
      <c r="E37" s="94">
        <v>2946</v>
      </c>
      <c r="F37" s="94">
        <v>4229</v>
      </c>
      <c r="G37" s="94">
        <v>3453</v>
      </c>
      <c r="H37" s="94">
        <v>2907</v>
      </c>
      <c r="I37" s="144"/>
      <c r="J37" s="91"/>
      <c r="K37" s="92" t="s">
        <v>374</v>
      </c>
      <c r="L37" s="146">
        <v>794</v>
      </c>
      <c r="M37" s="144">
        <v>819</v>
      </c>
      <c r="N37" s="144">
        <v>554</v>
      </c>
      <c r="O37" s="144">
        <v>507</v>
      </c>
      <c r="P37" s="144">
        <v>538</v>
      </c>
    </row>
    <row r="38" spans="1:16" ht="15" customHeight="1">
      <c r="A38" s="91"/>
      <c r="B38" s="91"/>
      <c r="C38" s="92" t="s">
        <v>375</v>
      </c>
      <c r="D38" s="93">
        <v>1578</v>
      </c>
      <c r="E38" s="94">
        <v>855</v>
      </c>
      <c r="F38" s="94">
        <v>2079</v>
      </c>
      <c r="G38" s="94">
        <v>1542</v>
      </c>
      <c r="H38" s="94">
        <v>1595</v>
      </c>
      <c r="I38" s="144"/>
      <c r="J38" s="91"/>
      <c r="K38" s="92" t="s">
        <v>376</v>
      </c>
      <c r="L38" s="146">
        <v>0</v>
      </c>
      <c r="M38" s="144">
        <v>0</v>
      </c>
      <c r="N38" s="144">
        <v>0</v>
      </c>
      <c r="O38" s="144">
        <v>0</v>
      </c>
      <c r="P38" s="144">
        <v>0</v>
      </c>
    </row>
    <row r="39" spans="1:16" ht="15" customHeight="1">
      <c r="A39" s="91"/>
      <c r="B39" s="91"/>
      <c r="C39" s="92"/>
      <c r="D39" s="115"/>
      <c r="E39" s="97"/>
      <c r="F39" s="97"/>
      <c r="G39" s="97"/>
      <c r="H39" s="97"/>
      <c r="I39" s="97"/>
      <c r="J39" s="91"/>
      <c r="K39" s="92" t="s">
        <v>377</v>
      </c>
      <c r="L39" s="146">
        <v>4</v>
      </c>
      <c r="M39" s="144">
        <v>1</v>
      </c>
      <c r="N39" s="144">
        <v>16</v>
      </c>
      <c r="O39" s="144">
        <v>87</v>
      </c>
      <c r="P39" s="144">
        <v>45</v>
      </c>
    </row>
    <row r="40" spans="1:16" ht="15" customHeight="1">
      <c r="A40" s="91"/>
      <c r="B40" s="91"/>
      <c r="C40" s="92" t="s">
        <v>378</v>
      </c>
      <c r="D40" s="93">
        <v>258</v>
      </c>
      <c r="E40" s="94">
        <v>76</v>
      </c>
      <c r="F40" s="94">
        <v>76</v>
      </c>
      <c r="G40" s="94">
        <v>56</v>
      </c>
      <c r="H40" s="94">
        <v>419</v>
      </c>
      <c r="I40" s="144"/>
      <c r="J40" s="91"/>
      <c r="K40" s="92" t="s">
        <v>379</v>
      </c>
      <c r="L40" s="146">
        <v>158</v>
      </c>
      <c r="M40" s="144">
        <v>321</v>
      </c>
      <c r="N40" s="144">
        <v>320</v>
      </c>
      <c r="O40" s="144">
        <v>478</v>
      </c>
      <c r="P40" s="144">
        <v>377</v>
      </c>
    </row>
    <row r="41" spans="1:16" ht="15" customHeight="1">
      <c r="A41" s="91"/>
      <c r="B41" s="91"/>
      <c r="C41" s="92" t="s">
        <v>380</v>
      </c>
      <c r="D41" s="93">
        <v>121</v>
      </c>
      <c r="E41" s="94">
        <v>96</v>
      </c>
      <c r="F41" s="94">
        <v>74</v>
      </c>
      <c r="G41" s="94">
        <v>108</v>
      </c>
      <c r="H41" s="94">
        <v>102</v>
      </c>
      <c r="I41" s="144"/>
      <c r="J41" s="91"/>
      <c r="K41" s="92" t="s">
        <v>381</v>
      </c>
      <c r="L41" s="146">
        <v>84</v>
      </c>
      <c r="M41" s="144">
        <v>85</v>
      </c>
      <c r="N41" s="144">
        <v>113</v>
      </c>
      <c r="O41" s="144">
        <v>183</v>
      </c>
      <c r="P41" s="144">
        <v>144</v>
      </c>
    </row>
    <row r="42" spans="1:16" ht="15" customHeight="1">
      <c r="A42" s="91"/>
      <c r="B42" s="91"/>
      <c r="C42" s="92" t="s">
        <v>382</v>
      </c>
      <c r="D42" s="93">
        <v>282</v>
      </c>
      <c r="E42" s="94">
        <v>215</v>
      </c>
      <c r="F42" s="94">
        <v>270</v>
      </c>
      <c r="G42" s="94">
        <v>254</v>
      </c>
      <c r="H42" s="94">
        <v>213</v>
      </c>
      <c r="I42" s="144"/>
      <c r="J42" s="30"/>
      <c r="K42" s="39"/>
      <c r="L42" s="115"/>
      <c r="M42" s="206"/>
      <c r="N42" s="206"/>
      <c r="O42" s="205"/>
      <c r="P42" s="205"/>
    </row>
    <row r="43" spans="1:16" ht="15" customHeight="1">
      <c r="A43" s="91"/>
      <c r="B43" s="91"/>
      <c r="C43" s="92" t="s">
        <v>383</v>
      </c>
      <c r="D43" s="93">
        <v>125</v>
      </c>
      <c r="E43" s="94">
        <v>162</v>
      </c>
      <c r="F43" s="94">
        <v>184</v>
      </c>
      <c r="G43" s="94">
        <v>166</v>
      </c>
      <c r="H43" s="94">
        <v>121</v>
      </c>
      <c r="I43" s="144"/>
      <c r="J43" s="432" t="s">
        <v>384</v>
      </c>
      <c r="K43" s="433"/>
      <c r="L43" s="109">
        <f>SUM(L44:L47)</f>
        <v>31316</v>
      </c>
      <c r="M43" s="110">
        <f>SUM(M44:M47)</f>
        <v>42288</v>
      </c>
      <c r="N43" s="110">
        <f>SUM(N44:N47)</f>
        <v>46624</v>
      </c>
      <c r="O43" s="110">
        <f>SUM(O44:O47)</f>
        <v>37159</v>
      </c>
      <c r="P43" s="110">
        <f>SUM(P44:P47)</f>
        <v>27209</v>
      </c>
    </row>
    <row r="44" spans="1:16" ht="15" customHeight="1">
      <c r="A44" s="91"/>
      <c r="B44" s="91"/>
      <c r="C44" s="92" t="s">
        <v>385</v>
      </c>
      <c r="D44" s="93">
        <v>162</v>
      </c>
      <c r="E44" s="94">
        <v>155</v>
      </c>
      <c r="F44" s="94">
        <v>170</v>
      </c>
      <c r="G44" s="94">
        <v>150</v>
      </c>
      <c r="H44" s="94">
        <v>119</v>
      </c>
      <c r="I44" s="144"/>
      <c r="J44" s="91"/>
      <c r="K44" s="92" t="s">
        <v>386</v>
      </c>
      <c r="L44" s="146">
        <v>25436</v>
      </c>
      <c r="M44" s="144">
        <v>31081</v>
      </c>
      <c r="N44" s="144">
        <v>35044</v>
      </c>
      <c r="O44" s="144">
        <v>31531</v>
      </c>
      <c r="P44" s="144">
        <v>25142</v>
      </c>
    </row>
    <row r="45" spans="1:16" ht="15" customHeight="1">
      <c r="A45" s="91"/>
      <c r="B45" s="91"/>
      <c r="C45" s="92"/>
      <c r="D45" s="115"/>
      <c r="E45" s="97"/>
      <c r="F45" s="97"/>
      <c r="G45" s="97"/>
      <c r="H45" s="97"/>
      <c r="I45" s="97"/>
      <c r="J45" s="91"/>
      <c r="K45" s="92" t="s">
        <v>387</v>
      </c>
      <c r="L45" s="146">
        <v>20</v>
      </c>
      <c r="M45" s="144">
        <v>29</v>
      </c>
      <c r="N45" s="144">
        <v>39</v>
      </c>
      <c r="O45" s="144">
        <v>29</v>
      </c>
      <c r="P45" s="144">
        <v>37</v>
      </c>
    </row>
    <row r="46" spans="1:16" ht="15" customHeight="1">
      <c r="A46" s="91"/>
      <c r="B46" s="91"/>
      <c r="C46" s="92" t="s">
        <v>388</v>
      </c>
      <c r="D46" s="93">
        <v>931</v>
      </c>
      <c r="E46" s="94">
        <v>1041</v>
      </c>
      <c r="F46" s="94">
        <v>1097</v>
      </c>
      <c r="G46" s="94">
        <v>1019</v>
      </c>
      <c r="H46" s="94">
        <v>991</v>
      </c>
      <c r="I46" s="144"/>
      <c r="J46" s="91"/>
      <c r="K46" s="92" t="s">
        <v>389</v>
      </c>
      <c r="L46" s="146">
        <v>1554</v>
      </c>
      <c r="M46" s="144">
        <v>674</v>
      </c>
      <c r="N46" s="144">
        <v>4905</v>
      </c>
      <c r="O46" s="144">
        <v>2407</v>
      </c>
      <c r="P46" s="144">
        <v>684</v>
      </c>
    </row>
    <row r="47" spans="1:16" ht="15" customHeight="1">
      <c r="A47" s="91"/>
      <c r="B47" s="91"/>
      <c r="C47" s="92" t="s">
        <v>390</v>
      </c>
      <c r="D47" s="93">
        <v>93</v>
      </c>
      <c r="E47" s="94">
        <v>100</v>
      </c>
      <c r="F47" s="94">
        <v>101</v>
      </c>
      <c r="G47" s="94">
        <v>96</v>
      </c>
      <c r="H47" s="94">
        <v>87</v>
      </c>
      <c r="I47" s="144"/>
      <c r="J47" s="91"/>
      <c r="K47" s="92" t="s">
        <v>391</v>
      </c>
      <c r="L47" s="146">
        <v>4306</v>
      </c>
      <c r="M47" s="144">
        <v>10504</v>
      </c>
      <c r="N47" s="144">
        <v>6636</v>
      </c>
      <c r="O47" s="144">
        <v>3192</v>
      </c>
      <c r="P47" s="273">
        <v>1346</v>
      </c>
    </row>
    <row r="48" spans="1:16" ht="15" customHeight="1">
      <c r="A48" s="91"/>
      <c r="B48" s="91"/>
      <c r="C48" s="92" t="s">
        <v>392</v>
      </c>
      <c r="D48" s="93">
        <v>384</v>
      </c>
      <c r="E48" s="94">
        <v>387</v>
      </c>
      <c r="F48" s="94">
        <v>321</v>
      </c>
      <c r="G48" s="94">
        <v>324</v>
      </c>
      <c r="H48" s="94">
        <v>294</v>
      </c>
      <c r="I48" s="144"/>
      <c r="J48" s="91"/>
      <c r="K48" s="92"/>
      <c r="L48" s="115"/>
      <c r="M48" s="206"/>
      <c r="N48" s="206"/>
      <c r="O48" s="205"/>
      <c r="P48" s="205"/>
    </row>
    <row r="49" spans="1:16" ht="15" customHeight="1">
      <c r="A49" s="91"/>
      <c r="B49" s="91"/>
      <c r="C49" s="92" t="s">
        <v>393</v>
      </c>
      <c r="D49" s="93">
        <v>113</v>
      </c>
      <c r="E49" s="94">
        <v>174</v>
      </c>
      <c r="F49" s="94">
        <v>263</v>
      </c>
      <c r="G49" s="94">
        <v>217</v>
      </c>
      <c r="H49" s="94">
        <v>239</v>
      </c>
      <c r="I49" s="144"/>
      <c r="J49" s="432" t="s">
        <v>394</v>
      </c>
      <c r="K49" s="433"/>
      <c r="L49" s="109">
        <v>661</v>
      </c>
      <c r="M49" s="87">
        <v>463</v>
      </c>
      <c r="N49" s="87">
        <v>481</v>
      </c>
      <c r="O49" s="87">
        <v>508</v>
      </c>
      <c r="P49" s="87">
        <v>579</v>
      </c>
    </row>
    <row r="50" spans="1:16" ht="15" customHeight="1">
      <c r="A50" s="91"/>
      <c r="B50" s="91"/>
      <c r="C50" s="92" t="s">
        <v>395</v>
      </c>
      <c r="D50" s="93">
        <v>340</v>
      </c>
      <c r="E50" s="94">
        <v>273</v>
      </c>
      <c r="F50" s="94">
        <v>271</v>
      </c>
      <c r="G50" s="94">
        <v>329</v>
      </c>
      <c r="H50" s="94">
        <v>200</v>
      </c>
      <c r="I50" s="144"/>
      <c r="J50" s="220"/>
      <c r="K50" s="68"/>
      <c r="L50" s="221"/>
      <c r="M50" s="222"/>
      <c r="N50" s="222"/>
      <c r="O50" s="223"/>
      <c r="P50" s="223"/>
    </row>
    <row r="51" spans="1:17" ht="15" customHeight="1">
      <c r="A51" s="91"/>
      <c r="B51" s="91"/>
      <c r="C51" s="92"/>
      <c r="D51" s="115"/>
      <c r="E51" s="97"/>
      <c r="F51" s="97"/>
      <c r="G51" s="97"/>
      <c r="H51" s="97"/>
      <c r="I51" s="97"/>
      <c r="J51" s="432" t="s">
        <v>396</v>
      </c>
      <c r="K51" s="433"/>
      <c r="L51" s="109">
        <v>9</v>
      </c>
      <c r="M51" s="87">
        <v>4</v>
      </c>
      <c r="N51" s="87">
        <v>5</v>
      </c>
      <c r="O51" s="87">
        <v>5</v>
      </c>
      <c r="P51" s="87">
        <v>4</v>
      </c>
      <c r="Q51" s="40"/>
    </row>
    <row r="52" spans="1:16" ht="15" customHeight="1">
      <c r="A52" s="91"/>
      <c r="B52" s="91"/>
      <c r="C52" s="92" t="s">
        <v>397</v>
      </c>
      <c r="D52" s="93">
        <v>490</v>
      </c>
      <c r="E52" s="94">
        <v>350</v>
      </c>
      <c r="F52" s="94">
        <v>355</v>
      </c>
      <c r="G52" s="94">
        <v>370</v>
      </c>
      <c r="H52" s="94">
        <v>380</v>
      </c>
      <c r="I52" s="144"/>
      <c r="J52" s="220"/>
      <c r="K52" s="68"/>
      <c r="L52" s="221"/>
      <c r="M52" s="222"/>
      <c r="N52" s="222"/>
      <c r="O52" s="223"/>
      <c r="P52" s="223"/>
    </row>
    <row r="53" spans="1:16" ht="15" customHeight="1">
      <c r="A53" s="91"/>
      <c r="B53" s="91"/>
      <c r="C53" s="92" t="s">
        <v>398</v>
      </c>
      <c r="D53" s="112" t="s">
        <v>13</v>
      </c>
      <c r="E53" s="95" t="s">
        <v>13</v>
      </c>
      <c r="F53" s="95" t="s">
        <v>13</v>
      </c>
      <c r="G53" s="95" t="s">
        <v>13</v>
      </c>
      <c r="H53" s="95" t="s">
        <v>13</v>
      </c>
      <c r="I53" s="147"/>
      <c r="J53" s="432" t="s">
        <v>399</v>
      </c>
      <c r="K53" s="433"/>
      <c r="L53" s="109">
        <v>437</v>
      </c>
      <c r="M53" s="87">
        <v>419</v>
      </c>
      <c r="N53" s="87">
        <v>421</v>
      </c>
      <c r="O53" s="87">
        <v>345</v>
      </c>
      <c r="P53" s="87">
        <v>462</v>
      </c>
    </row>
    <row r="54" spans="1:16" ht="15" customHeight="1">
      <c r="A54" s="91"/>
      <c r="B54" s="91"/>
      <c r="C54" s="92" t="s">
        <v>400</v>
      </c>
      <c r="D54" s="112" t="s">
        <v>13</v>
      </c>
      <c r="E54" s="95" t="s">
        <v>13</v>
      </c>
      <c r="F54" s="95" t="s">
        <v>13</v>
      </c>
      <c r="G54" s="95" t="s">
        <v>13</v>
      </c>
      <c r="H54" s="95" t="s">
        <v>13</v>
      </c>
      <c r="I54" s="147"/>
      <c r="J54" s="220"/>
      <c r="K54" s="68"/>
      <c r="L54" s="221"/>
      <c r="M54" s="222"/>
      <c r="N54" s="222"/>
      <c r="O54" s="223"/>
      <c r="P54" s="223"/>
    </row>
    <row r="55" spans="1:16" ht="15" customHeight="1">
      <c r="A55" s="91"/>
      <c r="B55" s="91"/>
      <c r="C55" s="92" t="s">
        <v>401</v>
      </c>
      <c r="D55" s="93">
        <v>316</v>
      </c>
      <c r="E55" s="94">
        <v>223</v>
      </c>
      <c r="F55" s="94">
        <v>354</v>
      </c>
      <c r="G55" s="94">
        <v>723</v>
      </c>
      <c r="H55" s="94">
        <v>407</v>
      </c>
      <c r="I55" s="144"/>
      <c r="J55" s="432" t="s">
        <v>402</v>
      </c>
      <c r="K55" s="433"/>
      <c r="L55" s="109">
        <v>8</v>
      </c>
      <c r="M55" s="87">
        <v>5</v>
      </c>
      <c r="N55" s="87">
        <v>12</v>
      </c>
      <c r="O55" s="87">
        <v>11</v>
      </c>
      <c r="P55" s="87">
        <v>6</v>
      </c>
    </row>
    <row r="56" spans="1:16" ht="15" customHeight="1">
      <c r="A56" s="91"/>
      <c r="B56" s="91"/>
      <c r="C56" s="92" t="s">
        <v>403</v>
      </c>
      <c r="D56" s="93">
        <v>1929</v>
      </c>
      <c r="E56" s="94">
        <v>1710</v>
      </c>
      <c r="F56" s="94">
        <v>1777</v>
      </c>
      <c r="G56" s="94">
        <v>1439</v>
      </c>
      <c r="H56" s="94">
        <v>1189</v>
      </c>
      <c r="I56" s="144"/>
      <c r="J56" s="220"/>
      <c r="K56" s="68"/>
      <c r="L56" s="221"/>
      <c r="M56" s="222"/>
      <c r="N56" s="222"/>
      <c r="O56" s="223"/>
      <c r="P56" s="223"/>
    </row>
    <row r="57" spans="1:16" ht="15" customHeight="1">
      <c r="A57" s="91"/>
      <c r="B57" s="91"/>
      <c r="C57" s="92"/>
      <c r="D57" s="115"/>
      <c r="E57" s="97"/>
      <c r="F57" s="97"/>
      <c r="G57" s="97"/>
      <c r="H57" s="97"/>
      <c r="I57" s="97"/>
      <c r="J57" s="432" t="s">
        <v>404</v>
      </c>
      <c r="K57" s="433"/>
      <c r="L57" s="109">
        <f>SUM(L58:L61)</f>
        <v>316</v>
      </c>
      <c r="M57" s="110">
        <f>SUM(M58:M61)</f>
        <v>464</v>
      </c>
      <c r="N57" s="110">
        <f>SUM(N58:N61)</f>
        <v>375</v>
      </c>
      <c r="O57" s="110">
        <f>SUM(O58:O61)</f>
        <v>448</v>
      </c>
      <c r="P57" s="110">
        <f>SUM(P58:P61)</f>
        <v>458</v>
      </c>
    </row>
    <row r="58" spans="1:16" ht="15" customHeight="1">
      <c r="A58" s="91"/>
      <c r="B58" s="91"/>
      <c r="C58" s="92" t="s">
        <v>405</v>
      </c>
      <c r="D58" s="93">
        <v>0</v>
      </c>
      <c r="E58" s="94">
        <v>1</v>
      </c>
      <c r="F58" s="94">
        <v>0</v>
      </c>
      <c r="G58" s="94">
        <v>0</v>
      </c>
      <c r="H58" s="94">
        <v>0</v>
      </c>
      <c r="I58" s="144"/>
      <c r="J58" s="91"/>
      <c r="K58" s="92" t="s">
        <v>406</v>
      </c>
      <c r="L58" s="146">
        <v>65</v>
      </c>
      <c r="M58" s="144">
        <v>73</v>
      </c>
      <c r="N58" s="144">
        <v>65</v>
      </c>
      <c r="O58" s="144">
        <v>58</v>
      </c>
      <c r="P58" s="144">
        <v>70</v>
      </c>
    </row>
    <row r="59" spans="1:16" ht="15" customHeight="1">
      <c r="A59" s="91"/>
      <c r="B59" s="91"/>
      <c r="C59" s="92" t="s">
        <v>407</v>
      </c>
      <c r="D59" s="93">
        <v>1</v>
      </c>
      <c r="E59" s="94">
        <v>1</v>
      </c>
      <c r="F59" s="94">
        <v>1</v>
      </c>
      <c r="G59" s="94">
        <v>0</v>
      </c>
      <c r="H59" s="94">
        <v>0</v>
      </c>
      <c r="I59" s="144"/>
      <c r="J59" s="91"/>
      <c r="K59" s="92" t="s">
        <v>408</v>
      </c>
      <c r="L59" s="146">
        <v>13</v>
      </c>
      <c r="M59" s="144">
        <v>14</v>
      </c>
      <c r="N59" s="144">
        <v>11</v>
      </c>
      <c r="O59" s="144">
        <v>7</v>
      </c>
      <c r="P59" s="144">
        <v>8</v>
      </c>
    </row>
    <row r="60" spans="1:16" ht="15" customHeight="1">
      <c r="A60" s="91"/>
      <c r="B60" s="91"/>
      <c r="C60" s="92" t="s">
        <v>409</v>
      </c>
      <c r="D60" s="93">
        <v>59</v>
      </c>
      <c r="E60" s="94">
        <v>35</v>
      </c>
      <c r="F60" s="94">
        <v>32</v>
      </c>
      <c r="G60" s="94">
        <v>34</v>
      </c>
      <c r="H60" s="94">
        <v>31</v>
      </c>
      <c r="I60" s="144"/>
      <c r="J60" s="91"/>
      <c r="K60" s="92" t="s">
        <v>410</v>
      </c>
      <c r="L60" s="146">
        <v>94</v>
      </c>
      <c r="M60" s="144">
        <v>274</v>
      </c>
      <c r="N60" s="144">
        <v>163</v>
      </c>
      <c r="O60" s="144">
        <v>286</v>
      </c>
      <c r="P60" s="144">
        <v>318</v>
      </c>
    </row>
    <row r="61" spans="1:16" ht="15" customHeight="1">
      <c r="A61" s="91"/>
      <c r="B61" s="91"/>
      <c r="C61" s="92" t="s">
        <v>411</v>
      </c>
      <c r="D61" s="93">
        <v>7</v>
      </c>
      <c r="E61" s="94">
        <v>6</v>
      </c>
      <c r="F61" s="94">
        <v>4</v>
      </c>
      <c r="G61" s="94">
        <v>3</v>
      </c>
      <c r="H61" s="94">
        <v>3</v>
      </c>
      <c r="I61" s="144"/>
      <c r="J61" s="188"/>
      <c r="K61" s="165" t="s">
        <v>412</v>
      </c>
      <c r="L61" s="149">
        <v>144</v>
      </c>
      <c r="M61" s="194">
        <v>103</v>
      </c>
      <c r="N61" s="194">
        <v>136</v>
      </c>
      <c r="O61" s="194">
        <v>97</v>
      </c>
      <c r="P61" s="194">
        <v>62</v>
      </c>
    </row>
    <row r="62" spans="1:16" ht="15" customHeight="1">
      <c r="A62" s="188"/>
      <c r="B62" s="188"/>
      <c r="C62" s="165" t="s">
        <v>413</v>
      </c>
      <c r="D62" s="93">
        <v>13</v>
      </c>
      <c r="E62" s="94">
        <v>42</v>
      </c>
      <c r="F62" s="94">
        <v>65</v>
      </c>
      <c r="G62" s="94">
        <v>17</v>
      </c>
      <c r="H62" s="94">
        <v>7</v>
      </c>
      <c r="I62" s="144"/>
      <c r="J62" s="70"/>
      <c r="K62" s="126"/>
      <c r="L62" s="97"/>
      <c r="M62" s="97"/>
      <c r="N62" s="97"/>
      <c r="O62" s="97"/>
      <c r="P62" s="97"/>
    </row>
    <row r="63" spans="1:16" ht="15" customHeight="1">
      <c r="A63" s="71" t="s">
        <v>596</v>
      </c>
      <c r="D63" s="207"/>
      <c r="E63" s="207"/>
      <c r="F63" s="207"/>
      <c r="G63" s="207"/>
      <c r="H63" s="207"/>
      <c r="K63" s="90"/>
      <c r="L63" s="90"/>
      <c r="M63" s="90"/>
      <c r="N63" s="90"/>
      <c r="O63" s="90"/>
      <c r="P63" s="90"/>
    </row>
  </sheetData>
  <sheetProtection/>
  <mergeCells count="15">
    <mergeCell ref="A6:C6"/>
    <mergeCell ref="B8:C8"/>
    <mergeCell ref="A2:P2"/>
    <mergeCell ref="A3:P3"/>
    <mergeCell ref="A5:C5"/>
    <mergeCell ref="J5:K5"/>
    <mergeCell ref="J57:K57"/>
    <mergeCell ref="J35:K35"/>
    <mergeCell ref="J43:K43"/>
    <mergeCell ref="J49:K49"/>
    <mergeCell ref="J51:K51"/>
    <mergeCell ref="J23:K23"/>
    <mergeCell ref="J28:K28"/>
    <mergeCell ref="J53:K53"/>
    <mergeCell ref="J55:K55"/>
  </mergeCells>
  <printOptions/>
  <pageMargins left="1.3779527559055118" right="0.1968503937007874" top="0.984251968503937" bottom="0.984251968503937" header="0.5118110236220472" footer="0.5118110236220472"/>
  <pageSetup fitToHeight="1" fitToWidth="1" horizontalDpi="600" verticalDpi="600" orientation="landscape" paperSize="8" scale="7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石川県統計情報室</dc:creator>
  <cp:keywords/>
  <dc:description/>
  <cp:lastModifiedBy>yutaka-k</cp:lastModifiedBy>
  <cp:lastPrinted>2012-03-19T05:52:13Z</cp:lastPrinted>
  <dcterms:created xsi:type="dcterms:W3CDTF">1997-12-20T14:44:03Z</dcterms:created>
  <dcterms:modified xsi:type="dcterms:W3CDTF">2012-07-05T06:12:37Z</dcterms:modified>
  <cp:category/>
  <cp:version/>
  <cp:contentType/>
  <cp:contentStatus/>
</cp:coreProperties>
</file>