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70" windowWidth="7800" windowHeight="3330" tabRatio="601" activeTab="9"/>
  </bookViews>
  <sheets>
    <sheet name="８２" sheetId="1" r:id="rId1"/>
    <sheet name="８４" sheetId="2" r:id="rId2"/>
    <sheet name="８６" sheetId="3" r:id="rId3"/>
    <sheet name="８８" sheetId="4" r:id="rId4"/>
    <sheet name="９０" sheetId="5" r:id="rId5"/>
    <sheet name="９２" sheetId="6" r:id="rId6"/>
    <sheet name="９４" sheetId="7" r:id="rId7"/>
    <sheet name="９６" sheetId="8" r:id="rId8"/>
    <sheet name="９８" sheetId="9" r:id="rId9"/>
    <sheet name="１００" sheetId="10" r:id="rId10"/>
  </sheets>
  <definedNames/>
  <calcPr fullCalcOnLoad="1"/>
</workbook>
</file>

<file path=xl/sharedStrings.xml><?xml version="1.0" encoding="utf-8"?>
<sst xmlns="http://schemas.openxmlformats.org/spreadsheetml/2006/main" count="1805" uniqueCount="381">
  <si>
    <t>82 鉱工業</t>
  </si>
  <si>
    <t>鉱工業 83</t>
  </si>
  <si>
    <t>年次及び月次</t>
  </si>
  <si>
    <t>鉱工業総合</t>
  </si>
  <si>
    <t>製造工業</t>
  </si>
  <si>
    <t>鉄 鋼 業</t>
  </si>
  <si>
    <t>鉱　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</si>
  <si>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</si>
  <si>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</si>
  <si>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</si>
  <si>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</si>
  <si>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</si>
  <si>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</si>
  <si>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</si>
  <si>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</si>
  <si>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木材・木　　製品工業</t>
  </si>
  <si>
    <t>非鉄金属　　工　  業</t>
  </si>
  <si>
    <t>パルプ・　　紙・紙加　　　工品工業</t>
  </si>
  <si>
    <t>食料品・　　た ば こ　　　工　  業</t>
  </si>
  <si>
    <t>その他　　工  業</t>
  </si>
  <si>
    <t>金属製品　　工　　業</t>
  </si>
  <si>
    <t>注　　年の値は原指数、月の値は季節調整済指数である。</t>
  </si>
  <si>
    <t>５１　　業　　　種　　　別　　　鉱　　　工　　　業　　　生　　　産　　　指　　　数</t>
  </si>
  <si>
    <t>８　　　鉱　　　　　　　　　　工　　　　　　　　　　業</t>
  </si>
  <si>
    <t>84 鉱工業</t>
  </si>
  <si>
    <t>鉱工業 85</t>
  </si>
  <si>
    <t>５２　　製　　品　　別　　工　　業　　生　　産　　動　　態</t>
  </si>
  <si>
    <t>（１）　織　　　　　　　　　　　　　　　　　　物</t>
  </si>
  <si>
    <t>（単位：㎡）</t>
  </si>
  <si>
    <t>月 平 均</t>
  </si>
  <si>
    <t>製品別</t>
  </si>
  <si>
    <t>綿織物</t>
  </si>
  <si>
    <t>―</t>
  </si>
  <si>
    <t>絹織物</t>
  </si>
  <si>
    <t>広　幅</t>
  </si>
  <si>
    <t>羽二重類</t>
  </si>
  <si>
    <t>クレープ類</t>
  </si>
  <si>
    <t>先練(先染)</t>
  </si>
  <si>
    <t>小幅</t>
  </si>
  <si>
    <t>ちりめん類</t>
  </si>
  <si>
    <t>その他の後練(後染)</t>
  </si>
  <si>
    <t>絹紡織物</t>
  </si>
  <si>
    <t>ビスコーススフ織物</t>
  </si>
  <si>
    <t>X</t>
  </si>
  <si>
    <t>アセテート織物</t>
  </si>
  <si>
    <t>合成繊維織物合計</t>
  </si>
  <si>
    <t>ナイロン計</t>
  </si>
  <si>
    <t>長繊維</t>
  </si>
  <si>
    <t>タフタ</t>
  </si>
  <si>
    <t>その他</t>
  </si>
  <si>
    <t>ﾎﾟﾘｴｽﾃﾙ 長繊維 計</t>
  </si>
  <si>
    <t>デシン</t>
  </si>
  <si>
    <t>ジョーゼット</t>
  </si>
  <si>
    <t>ポンジー</t>
  </si>
  <si>
    <t>加工糸織物</t>
  </si>
  <si>
    <t>ﾎﾟﾘｴｽﾃﾙ 短繊維</t>
  </si>
  <si>
    <t>アクリル</t>
  </si>
  <si>
    <t>その他（長繊維）</t>
  </si>
  <si>
    <t>86 鉱工業</t>
  </si>
  <si>
    <t>鉱工業 87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</si>
  <si>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</si>
  <si>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</si>
  <si>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>単位</t>
  </si>
  <si>
    <t>月次</t>
  </si>
  <si>
    <t xml:space="preserve"> 製品別</t>
  </si>
  <si>
    <t>ニット</t>
  </si>
  <si>
    <t>（kg）</t>
  </si>
  <si>
    <t>た て 編</t>
  </si>
  <si>
    <t>丸    編</t>
  </si>
  <si>
    <t>染色</t>
  </si>
  <si>
    <t>（千㎡）</t>
  </si>
  <si>
    <t>縫製品（外衣）</t>
  </si>
  <si>
    <t>（点）</t>
  </si>
  <si>
    <t>漁網</t>
  </si>
  <si>
    <t>細幅織物</t>
  </si>
  <si>
    <t>ゴム糸入り織物</t>
  </si>
  <si>
    <t>リボン・マーク</t>
  </si>
  <si>
    <t>その他の織物</t>
  </si>
  <si>
    <t>組みひも</t>
  </si>
  <si>
    <t>レース生地</t>
  </si>
  <si>
    <t>（㎡）</t>
  </si>
  <si>
    <t>金属工作機械</t>
  </si>
  <si>
    <t>金属加工機械</t>
  </si>
  <si>
    <t>準備機械</t>
  </si>
  <si>
    <t>プラスチック製品</t>
  </si>
  <si>
    <t>セメント製品</t>
  </si>
  <si>
    <t>88 鉱工業</t>
  </si>
  <si>
    <t>鉱工業 89</t>
  </si>
  <si>
    <t>５３　　製　　　　　　　　　　　造　　　　　　　　　　　業</t>
  </si>
  <si>
    <t>（１）　産 業 別 事 業 所 数、従 業 者 数、製 造 品 出 荷 額 等、生 産 額、付 加 価 値 額（各年12月31日現在）</t>
  </si>
  <si>
    <t>産　  業 　 別</t>
  </si>
  <si>
    <t>事　　　業　　　所　　　数</t>
  </si>
  <si>
    <t>従　　　業　　　者　　　数</t>
  </si>
  <si>
    <t>製  造  品  出  荷  額  等</t>
  </si>
  <si>
    <t>生　　　  産　　  　額</t>
  </si>
  <si>
    <t>付　　　加　　　価　　　値　　　額</t>
  </si>
  <si>
    <t>構成比</t>
  </si>
  <si>
    <t>対前年比</t>
  </si>
  <si>
    <t>％</t>
  </si>
  <si>
    <t>人</t>
  </si>
  <si>
    <t>万円</t>
  </si>
  <si>
    <t>飲料･たばこ･飼料</t>
  </si>
  <si>
    <t>ゴ  ム  製  品</t>
  </si>
  <si>
    <t>非  鉄  金  属</t>
  </si>
  <si>
    <t>金  属  製  品</t>
  </si>
  <si>
    <t>一  般  機  械</t>
  </si>
  <si>
    <t>電  気  機  械</t>
  </si>
  <si>
    <t>５３　　製　　　　　　　　造　　　　　　　　業（つ づ き）</t>
  </si>
  <si>
    <t>構 成 比</t>
  </si>
  <si>
    <t>90 鉱工業</t>
  </si>
  <si>
    <t>鉱工業 91</t>
  </si>
  <si>
    <t>５３　　製　　　　　　　　造　　　　　　　　業（つづき）</t>
  </si>
  <si>
    <t>産　　　　業　　　　別</t>
  </si>
  <si>
    <t>従　業　者　　　規　模　別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</si>
  <si>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</si>
  <si>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</si>
  <si>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</si>
  <si>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</si>
  <si>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</si>
  <si>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</si>
  <si>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</si>
  <si>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</si>
  <si>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</si>
  <si>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r>
      <t>製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出 荷 額</t>
    </r>
  </si>
  <si>
    <t>加 工 賃　　　収 入 額</t>
  </si>
  <si>
    <t>修 理 料　　　収 入 額</t>
  </si>
  <si>
    <t>男</t>
  </si>
  <si>
    <t>女</t>
  </si>
  <si>
    <t>食料品</t>
  </si>
  <si>
    <t>繊維工業</t>
  </si>
  <si>
    <t>衣　　　　　　　　服</t>
  </si>
  <si>
    <t>木材・木製品</t>
  </si>
  <si>
    <t>家具・装備品</t>
  </si>
  <si>
    <t>パルプ・紙</t>
  </si>
  <si>
    <t>92 鉱工業</t>
  </si>
  <si>
    <t>鉱工業 93</t>
  </si>
  <si>
    <t>現金給与　　　　総　  額　　　　　（万円）</t>
  </si>
  <si>
    <t>原 材 料　　　　　使用額等　　　　　（万円）</t>
  </si>
  <si>
    <t>出版・印刷</t>
  </si>
  <si>
    <t>化学工業</t>
  </si>
  <si>
    <t>石油・石炭</t>
  </si>
  <si>
    <t>プラスチック製品</t>
  </si>
  <si>
    <t>ゴム製品</t>
  </si>
  <si>
    <t>皮革</t>
  </si>
  <si>
    <t>窯業・土石</t>
  </si>
  <si>
    <t>鉄鋼業</t>
  </si>
  <si>
    <t>94 鉱工業</t>
  </si>
  <si>
    <t>鉱工業 95</t>
  </si>
  <si>
    <t>産　　　業　　　別</t>
  </si>
  <si>
    <t>現金給与　　　　総　 額　　　　（万円）</t>
  </si>
  <si>
    <t>原 材 料   　　　使用額等　　　　　（万円）</t>
  </si>
  <si>
    <t>96 鉱工業</t>
  </si>
  <si>
    <t>鉱工業 97</t>
  </si>
  <si>
    <t>市 町 村 別</t>
  </si>
  <si>
    <t>従　　　　　　業　　　　　　者　　　　　　数　（人）</t>
  </si>
  <si>
    <t>現金給与　　　　　総　　額　　　　　　　　（万円）</t>
  </si>
  <si>
    <t>原 材 料　　　　　使用額等　　　　　　（万円）</t>
  </si>
  <si>
    <t>製　造　品　出　荷　額　等　（万円）</t>
  </si>
  <si>
    <t>事 業 所 数</t>
  </si>
  <si>
    <t>常　　用　　労　　働　　者</t>
  </si>
  <si>
    <t>家　　族　　従　　業　　者</t>
  </si>
  <si>
    <t>製 造 品　　　　　出 荷 額</t>
  </si>
  <si>
    <t>加 工 賃　　　　　　収 入 額</t>
  </si>
  <si>
    <r>
      <t>修 理 料</t>
    </r>
    <r>
      <rPr>
        <sz val="12"/>
        <rFont val="ＭＳ 明朝"/>
        <family val="1"/>
      </rPr>
      <t xml:space="preserve">  　  収 入 額</t>
    </r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</si>
  <si>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</si>
  <si>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</si>
  <si>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</si>
  <si>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</si>
  <si>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</si>
  <si>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</si>
  <si>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</si>
  <si>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</si>
  <si>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</si>
  <si>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</si>
  <si>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</si>
  <si>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</si>
  <si>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</si>
  <si>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</si>
  <si>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</si>
  <si>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</si>
  <si>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</si>
  <si>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</si>
  <si>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</si>
  <si>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</si>
  <si>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</si>
  <si>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</si>
  <si>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</si>
  <si>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</si>
  <si>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</si>
  <si>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</si>
  <si>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</si>
  <si>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</si>
  <si>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</si>
  <si>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</si>
  <si>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</si>
  <si>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</si>
  <si>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</si>
  <si>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</si>
  <si>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</si>
  <si>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</si>
  <si>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</si>
  <si>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</si>
  <si>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</si>
  <si>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</si>
  <si>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</si>
  <si>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</si>
  <si>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</si>
  <si>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</si>
  <si>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</si>
  <si>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</si>
  <si>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</si>
  <si>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</si>
  <si>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</si>
  <si>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</si>
  <si>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98 鉱工業</t>
  </si>
  <si>
    <t>鉱工業 99</t>
  </si>
  <si>
    <t>５３　　製　　　　　　造　　　　　　業（つづき）</t>
  </si>
  <si>
    <t>（５）　産　業　別　従　業　者　規　模　別　在　庫　率（従業者３０人以上の事業所）（各年12月31日現在）</t>
  </si>
  <si>
    <t>（単位：万円）</t>
  </si>
  <si>
    <t>産   　業　    別　　　　　　　　従 業 者 規 模 別</t>
  </si>
  <si>
    <t>製　造　品　出　荷　額（Ａ）</t>
  </si>
  <si>
    <t>製　造　品　在　庫　額　（Ｂ）・在　庫　率（Ｂ）／（Ａ）</t>
  </si>
  <si>
    <t>在庫率(％)</t>
  </si>
  <si>
    <t>食　　　料　　　品</t>
  </si>
  <si>
    <t>繊　 維 　工　 業</t>
  </si>
  <si>
    <t>衣            服</t>
  </si>
  <si>
    <t>木 材 ・ 木 製 品</t>
  </si>
  <si>
    <t>家 具 ・ 装 備 品</t>
  </si>
  <si>
    <t>パ  ル  プ ・ 紙</t>
  </si>
  <si>
    <t>出  版 ・ 印  刷</t>
  </si>
  <si>
    <t>化   学   工   業</t>
  </si>
  <si>
    <t>石  油 ・ 石  炭</t>
  </si>
  <si>
    <t>窯  業 ・ 土  石</t>
  </si>
  <si>
    <t>鉄     鋼     業</t>
  </si>
  <si>
    <t>100 鉱工業</t>
  </si>
  <si>
    <t>鉱工業 101</t>
  </si>
  <si>
    <t>５３　　製　　　　　　造　　　　　　業（つづき）</t>
  </si>
  <si>
    <t>産　　　　業　　　　別</t>
  </si>
  <si>
    <t>製造品出荷額等（万円）</t>
  </si>
  <si>
    <t>事　　業　　　　所　　数</t>
  </si>
  <si>
    <t>水　　源　　別（淡水）　　（m3／日）</t>
  </si>
  <si>
    <t>公共水道</t>
  </si>
  <si>
    <t>井 戸 水</t>
  </si>
  <si>
    <t>そ の 他</t>
  </si>
  <si>
    <t>回 収 水</t>
  </si>
  <si>
    <t>用　　　　　途　　　　　別　（淡水）　　（m3／日）</t>
  </si>
  <si>
    <t>ボイラー用</t>
  </si>
  <si>
    <t>原 料 用</t>
  </si>
  <si>
    <t>―</t>
  </si>
  <si>
    <t>合　　　　　　　計</t>
  </si>
  <si>
    <t>総合計</t>
  </si>
  <si>
    <t>合　　　　　　　　計</t>
  </si>
  <si>
    <t xml:space="preserve">（６）　産業別事業所数、従業者数、製造品出荷額等、事業所敷地面積、建築面積、延建築面積 </t>
  </si>
  <si>
    <t>（４人以上の事業所）</t>
  </si>
  <si>
    <t>４人～　　９人</t>
  </si>
  <si>
    <t>１０人～　１９人</t>
  </si>
  <si>
    <t>２０人～　２９人</t>
  </si>
  <si>
    <t>３０人　以　　上</t>
  </si>
  <si>
    <t>３０人～　４９人</t>
  </si>
  <si>
    <t>５０人～　９９人</t>
  </si>
  <si>
    <t>１００人～１９９人</t>
  </si>
  <si>
    <t>２００人～２９９人</t>
  </si>
  <si>
    <t>３００人　以　　上</t>
  </si>
  <si>
    <t>くず・廃物
・その他</t>
  </si>
  <si>
    <t>資料　石川県統計情報室「鉱工業生産統計」</t>
  </si>
  <si>
    <t xml:space="preserve">    x</t>
  </si>
  <si>
    <t>　　　　－　</t>
  </si>
  <si>
    <t xml:space="preserve">         X</t>
  </si>
  <si>
    <t>資料　石川県統計情報室「石川県の工業」</t>
  </si>
  <si>
    <t>人絹織物</t>
  </si>
  <si>
    <t>（平成12年＝100）</t>
  </si>
  <si>
    <t/>
  </si>
  <si>
    <t>（４人以上の事業所）</t>
  </si>
  <si>
    <t>情報通信</t>
  </si>
  <si>
    <t>電子部品</t>
  </si>
  <si>
    <t>その他の製品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</si>
  <si>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</si>
  <si>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ス　　　　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ク　　　　製品工業</t>
    </r>
  </si>
  <si>
    <t>織物総計</t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</si>
  <si>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年次及び</t>
    </r>
  </si>
  <si>
    <t>編・ボビン</t>
  </si>
  <si>
    <t>刺しゅう</t>
  </si>
  <si>
    <t>陶磁器</t>
  </si>
  <si>
    <t>（kg）</t>
  </si>
  <si>
    <t>金属機械</t>
  </si>
  <si>
    <t>（台）</t>
  </si>
  <si>
    <t>繊維機械</t>
  </si>
  <si>
    <t>織機</t>
  </si>
  <si>
    <t>チェ－ン</t>
  </si>
  <si>
    <t>銑鉄鋳物</t>
  </si>
  <si>
    <t>（ｔ）</t>
  </si>
  <si>
    <t>合　　　　　計</t>
  </si>
  <si>
    <t>（２）　規模別事業所数、従業者数、製造品出荷額等、生産額、付加価値額（各年12月31日現在）</t>
  </si>
  <si>
    <t>規　　模　　別</t>
  </si>
  <si>
    <t>生　　　  産　  　　額</t>
  </si>
  <si>
    <r>
      <t>製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出 荷 額</t>
    </r>
  </si>
  <si>
    <t>非鉄金属</t>
  </si>
  <si>
    <t>金属製品</t>
  </si>
  <si>
    <t>一般機械</t>
  </si>
  <si>
    <t>電気機械</t>
  </si>
  <si>
    <t>合　　　　　計</t>
  </si>
  <si>
    <r>
      <t>（７）　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数、水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途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</si>
  <si>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r>
      <t xml:space="preserve">製品処理・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洗じょう用</t>
    </r>
  </si>
  <si>
    <r>
      <t>冷 却 ・　　　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</si>
  <si>
    <t>合　　　　　　　　計</t>
  </si>
  <si>
    <t>x</t>
  </si>
  <si>
    <t>（３）　産業別従業者規模別事業所数、従業者数、現金給与総額、原材料使用額等及び製造品出荷額等（平成14年12月31日現在）（つづき）</t>
  </si>
  <si>
    <t>（４）　市町村別事業所数、従業者数、現金給与総額、原材料使用額等及び製造品出荷額等（平成14年12月31日現在）</t>
  </si>
  <si>
    <t>x</t>
  </si>
  <si>
    <t>x</t>
  </si>
  <si>
    <t>（従業者３０人以上の事業所）（平成14年12月31日現在）</t>
  </si>
  <si>
    <t xml:space="preserve">   平成12年1月</t>
  </si>
  <si>
    <t xml:space="preserve">  平成10年平均</t>
  </si>
  <si>
    <t xml:space="preserve">   平成13年1月</t>
  </si>
  <si>
    <t xml:space="preserve">  平成14年1月</t>
  </si>
  <si>
    <t>注　　平成14年より、「ビスコース人絹織物」に「キュプラ織物」を併せて「人絹織物」としてまとめ、ナイロンの内訳のクレープ類は「その他」に含めた。</t>
  </si>
  <si>
    <t>平成12年</t>
  </si>
  <si>
    <t>13   年</t>
  </si>
  <si>
    <t>14   年</t>
  </si>
  <si>
    <t>3   月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</si>
  <si>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</si>
  <si>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</si>
  <si>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</si>
  <si>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</si>
  <si>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</si>
  <si>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</si>
  <si>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</si>
  <si>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</si>
  <si>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</si>
  <si>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</si>
  <si>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</si>
  <si>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平成12年</t>
  </si>
  <si>
    <t>13  年</t>
  </si>
  <si>
    <t>14   年</t>
  </si>
  <si>
    <t>1   月</t>
  </si>
  <si>
    <t>2   月</t>
  </si>
  <si>
    <t>3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</si>
  <si>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</si>
  <si>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</si>
  <si>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</si>
  <si>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</si>
  <si>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</si>
  <si>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</si>
  <si>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</si>
  <si>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</si>
  <si>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</si>
  <si>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平成13年</t>
  </si>
  <si>
    <t>注　  生産額＝製造品出荷額等＋（製造品年末在庫額－製造品年初在庫額）＋（半製品及び仕掛品年末在庫額－半製品及び仕掛品年初在庫額）</t>
  </si>
  <si>
    <t>（３）　産業別従業者規模別事業所数、従業者数、現金給与総額、原材料使用額等及び製造品出荷額等（平成14年12月31日現在）</t>
  </si>
  <si>
    <t>10人～19人</t>
  </si>
  <si>
    <t>20人～29人</t>
  </si>
  <si>
    <t>30人  以上</t>
  </si>
  <si>
    <t>30人 以 上</t>
  </si>
  <si>
    <t>30人 以 上</t>
  </si>
  <si>
    <t xml:space="preserve"> 4人～ 9人</t>
  </si>
  <si>
    <r>
      <t>（３）　産業別従業者規模別事業所数、従業者数、現金給与総額、原材料使用額等及び製造品出荷額等（平成1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日現在）（つづき）</t>
    </r>
  </si>
  <si>
    <r>
      <t>　4人～</t>
    </r>
    <r>
      <rPr>
        <sz val="12"/>
        <rFont val="ＭＳ 明朝"/>
        <family val="1"/>
      </rPr>
      <t xml:space="preserve"> 9</t>
    </r>
    <r>
      <rPr>
        <sz val="12"/>
        <rFont val="ＭＳ 明朝"/>
        <family val="1"/>
      </rPr>
      <t>人</t>
    </r>
  </si>
  <si>
    <r>
      <t xml:space="preserve"> </t>
    </r>
    <r>
      <rPr>
        <sz val="12"/>
        <rFont val="ＭＳ 明朝"/>
        <family val="1"/>
      </rPr>
      <t>4人～</t>
    </r>
    <r>
      <rPr>
        <sz val="12"/>
        <rFont val="ＭＳ 明朝"/>
        <family val="1"/>
      </rPr>
      <t xml:space="preserve"> 9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</si>
  <si>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</si>
  <si>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人</t>
    </r>
  </si>
  <si>
    <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 以 上</t>
    </r>
  </si>
  <si>
    <r>
      <t>　4人～</t>
    </r>
    <r>
      <rPr>
        <sz val="12"/>
        <rFont val="ＭＳ 明朝"/>
        <family val="1"/>
      </rPr>
      <t xml:space="preserve"> 9</t>
    </r>
    <r>
      <rPr>
        <sz val="12"/>
        <rFont val="ＭＳ 明朝"/>
        <family val="1"/>
      </rPr>
      <t>人</t>
    </r>
  </si>
  <si>
    <r>
      <t>　4人～</t>
    </r>
    <r>
      <rPr>
        <sz val="12"/>
        <rFont val="ＭＳ 明朝"/>
        <family val="1"/>
      </rPr>
      <t xml:space="preserve"> 9</t>
    </r>
    <r>
      <rPr>
        <sz val="12"/>
        <rFont val="ＭＳ 明朝"/>
        <family val="1"/>
      </rPr>
      <t>人</t>
    </r>
  </si>
  <si>
    <t>　30人 ～　49人</t>
  </si>
  <si>
    <t>　50人 ～　99人</t>
  </si>
  <si>
    <t xml:space="preserve">  100人 ～ 199人</t>
  </si>
  <si>
    <t xml:space="preserve">  200人 ～ 299人</t>
  </si>
  <si>
    <t>300人  以 上</t>
  </si>
  <si>
    <t>平 成 12 年</t>
  </si>
  <si>
    <t>13   年</t>
  </si>
  <si>
    <t>事　業　所　数</t>
  </si>
  <si>
    <t>従　業　者　数（人）</t>
  </si>
  <si>
    <t>敷　地　面　積（㎡）</t>
  </si>
  <si>
    <t>建　築　面　積（㎡）</t>
  </si>
  <si>
    <t>延　建　築　面　積（㎡）</t>
  </si>
  <si>
    <t>―</t>
  </si>
  <si>
    <t>X</t>
  </si>
  <si>
    <t>X</t>
  </si>
  <si>
    <t>―</t>
  </si>
  <si>
    <t>x</t>
  </si>
  <si>
    <t>x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</si>
</sst>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yyyy/m/d;@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38" fontId="6" fillId="0" borderId="0" xfId="0" applyNumberFormat="1" applyFont="1" applyFill="1" applyAlignment="1">
      <alignment vertical="top"/>
    </xf>
    <xf numFmtId="38" fontId="6" fillId="0" borderId="0" xfId="0" applyNumberFormat="1" applyFont="1" applyFill="1" applyAlignment="1">
      <alignment horizontal="right" vertical="top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8" fontId="1" fillId="0" borderId="0" xfId="49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15" xfId="0" applyNumberFormat="1" applyFont="1" applyBorder="1" applyAlignment="1" applyProtection="1">
      <alignment/>
      <protection/>
    </xf>
    <xf numFmtId="37" fontId="12" fillId="0" borderId="16" xfId="0" applyNumberFormat="1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1" fontId="1" fillId="0" borderId="0" xfId="0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 quotePrefix="1">
      <alignment horizontal="center" vertical="center"/>
      <protection/>
    </xf>
    <xf numFmtId="205" fontId="0" fillId="0" borderId="10" xfId="0" applyNumberFormat="1" applyFont="1" applyFill="1" applyBorder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>
      <alignment horizontal="center" vertical="center"/>
      <protection/>
    </xf>
    <xf numFmtId="207" fontId="0" fillId="0" borderId="21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22" xfId="42" applyNumberFormat="1" applyFont="1" applyFill="1" applyBorder="1" applyAlignment="1" applyProtection="1">
      <alignment vertical="center"/>
      <protection/>
    </xf>
    <xf numFmtId="207" fontId="0" fillId="0" borderId="13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201" fontId="12" fillId="0" borderId="0" xfId="0" applyNumberFormat="1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vertical="distributed" textRotation="255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quotePrefix="1">
      <alignment horizontal="right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21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38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21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22" xfId="0" applyNumberFormat="1" applyFont="1" applyBorder="1" applyAlignment="1" applyProtection="1">
      <alignment horizontal="right"/>
      <protection/>
    </xf>
    <xf numFmtId="37" fontId="0" fillId="0" borderId="13" xfId="0" applyNumberFormat="1" applyFont="1" applyBorder="1" applyAlignment="1" applyProtection="1">
      <alignment horizontal="right"/>
      <protection/>
    </xf>
    <xf numFmtId="206" fontId="0" fillId="0" borderId="0" xfId="0" applyNumberFormat="1" applyFont="1" applyFill="1" applyAlignment="1">
      <alignment vertical="center"/>
    </xf>
    <xf numFmtId="37" fontId="10" fillId="0" borderId="21" xfId="0" applyNumberFormat="1" applyFont="1" applyBorder="1" applyAlignment="1" applyProtection="1">
      <alignment horizontal="right"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204" fontId="10" fillId="0" borderId="0" xfId="0" applyNumberFormat="1" applyFont="1" applyBorder="1" applyAlignment="1" applyProtection="1">
      <alignment horizontal="right" vertical="center"/>
      <protection/>
    </xf>
    <xf numFmtId="37" fontId="8" fillId="0" borderId="21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37" fontId="8" fillId="0" borderId="25" xfId="0" applyNumberFormat="1" applyFont="1" applyBorder="1" applyAlignment="1" applyProtection="1">
      <alignment horizontal="right" vertical="center"/>
      <protection/>
    </xf>
    <xf numFmtId="37" fontId="8" fillId="0" borderId="14" xfId="0" applyNumberFormat="1" applyFont="1" applyBorder="1" applyAlignment="1" applyProtection="1">
      <alignment horizontal="right" vertical="center"/>
      <protection/>
    </xf>
    <xf numFmtId="37" fontId="8" fillId="0" borderId="24" xfId="0" applyNumberFormat="1" applyFont="1" applyBorder="1" applyAlignment="1" applyProtection="1">
      <alignment horizontal="right" vertical="center"/>
      <protection/>
    </xf>
    <xf numFmtId="37" fontId="8" fillId="0" borderId="26" xfId="0" applyNumberFormat="1" applyFont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top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7" fontId="0" fillId="0" borderId="24" xfId="0" applyNumberFormat="1" applyFont="1" applyBorder="1" applyAlignment="1" applyProtection="1">
      <alignment horizontal="right"/>
      <protection/>
    </xf>
    <xf numFmtId="37" fontId="0" fillId="0" borderId="26" xfId="0" applyNumberFormat="1" applyFont="1" applyBorder="1" applyAlignment="1" applyProtection="1">
      <alignment horizontal="right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12" fillId="0" borderId="16" xfId="0" applyNumberFormat="1" applyFont="1" applyBorder="1" applyAlignment="1" applyProtection="1">
      <alignment horizontal="right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center" vertical="center" shrinkToFit="1"/>
      <protection/>
    </xf>
    <xf numFmtId="205" fontId="0" fillId="0" borderId="27" xfId="0" applyNumberFormat="1" applyFont="1" applyFill="1" applyBorder="1" applyAlignment="1" applyProtection="1" quotePrefix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7" fontId="8" fillId="0" borderId="28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Border="1" applyAlignment="1" applyProtection="1">
      <alignment horizontal="right"/>
      <protection/>
    </xf>
    <xf numFmtId="37" fontId="0" fillId="0" borderId="21" xfId="0" applyNumberFormat="1" applyBorder="1" applyAlignment="1" applyProtection="1">
      <alignment horizontal="right"/>
      <protection/>
    </xf>
    <xf numFmtId="0" fontId="0" fillId="0" borderId="10" xfId="0" applyNumberFormat="1" applyFont="1" applyBorder="1" applyAlignment="1">
      <alignment horizontal="center"/>
    </xf>
    <xf numFmtId="0" fontId="0" fillId="0" borderId="29" xfId="0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 quotePrefix="1">
      <alignment vertical="center"/>
      <protection/>
    </xf>
    <xf numFmtId="205" fontId="0" fillId="0" borderId="10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14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Alignment="1" applyProtection="1">
      <alignment horizontal="right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03" fontId="0" fillId="0" borderId="26" xfId="0" applyNumberFormat="1" applyFont="1" applyFill="1" applyBorder="1" applyAlignment="1" applyProtection="1">
      <alignment vertical="center"/>
      <protection/>
    </xf>
    <xf numFmtId="203" fontId="0" fillId="0" borderId="26" xfId="0" applyNumberFormat="1" applyFont="1" applyFill="1" applyBorder="1" applyAlignment="1" applyProtection="1">
      <alignment horizontal="right" vertical="center"/>
      <protection/>
    </xf>
    <xf numFmtId="38" fontId="12" fillId="0" borderId="21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22" xfId="0" applyNumberFormat="1" applyFont="1" applyFill="1" applyBorder="1" applyAlignment="1" applyProtection="1">
      <alignment horizontal="right"/>
      <protection/>
    </xf>
    <xf numFmtId="37" fontId="0" fillId="0" borderId="26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12" fillId="0" borderId="15" xfId="0" applyNumberFormat="1" applyFont="1" applyFill="1" applyBorder="1" applyAlignment="1" applyProtection="1">
      <alignment/>
      <protection/>
    </xf>
    <xf numFmtId="37" fontId="12" fillId="0" borderId="16" xfId="0" applyNumberFormat="1" applyFont="1" applyFill="1" applyBorder="1" applyAlignment="1" applyProtection="1">
      <alignment/>
      <protection/>
    </xf>
    <xf numFmtId="37" fontId="12" fillId="0" borderId="21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21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37" fontId="12" fillId="0" borderId="15" xfId="0" applyNumberFormat="1" applyFont="1" applyFill="1" applyBorder="1" applyAlignment="1" applyProtection="1">
      <alignment horizontal="right" vertical="center"/>
      <protection/>
    </xf>
    <xf numFmtId="37" fontId="12" fillId="0" borderId="16" xfId="0" applyNumberFormat="1" applyFont="1" applyFill="1" applyBorder="1" applyAlignment="1" applyProtection="1">
      <alignment horizontal="right" vertical="center"/>
      <protection/>
    </xf>
    <xf numFmtId="204" fontId="12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/>
      <protection/>
    </xf>
    <xf numFmtId="37" fontId="12" fillId="0" borderId="15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Alignment="1">
      <alignment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distributed" vertical="center"/>
    </xf>
    <xf numFmtId="0" fontId="0" fillId="0" borderId="35" xfId="0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0" fontId="11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1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38" fontId="0" fillId="0" borderId="37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38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26" xfId="0" applyNumberFormat="1" applyFont="1" applyBorder="1" applyAlignment="1">
      <alignment horizontal="center" vertical="top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45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distributed" vertical="center" wrapText="1"/>
      <protection/>
    </xf>
    <xf numFmtId="0" fontId="0" fillId="0" borderId="20" xfId="0" applyFont="1" applyBorder="1" applyAlignment="1">
      <alignment horizontal="distributed" vertical="center" wrapText="1"/>
    </xf>
    <xf numFmtId="38" fontId="0" fillId="0" borderId="19" xfId="49" applyFont="1" applyFill="1" applyBorder="1" applyAlignment="1" applyProtection="1">
      <alignment horizontal="center" vertical="center" wrapText="1"/>
      <protection/>
    </xf>
    <xf numFmtId="38" fontId="0" fillId="0" borderId="20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38" fontId="0" fillId="0" borderId="17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46" xfId="49" applyFont="1" applyFill="1" applyBorder="1" applyAlignment="1" applyProtection="1">
      <alignment horizontal="center" vertical="center" wrapText="1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161925</xdr:rowOff>
    </xdr:from>
    <xdr:to>
      <xdr:col>4</xdr:col>
      <xdr:colOff>161925</xdr:colOff>
      <xdr:row>31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057275" y="732472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152400</xdr:rowOff>
    </xdr:from>
    <xdr:to>
      <xdr:col>4</xdr:col>
      <xdr:colOff>133350</xdr:colOff>
      <xdr:row>39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42010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190500</xdr:rowOff>
    </xdr:from>
    <xdr:to>
      <xdr:col>3</xdr:col>
      <xdr:colOff>152400</xdr:colOff>
      <xdr:row>14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09625" y="3143250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161925</xdr:rowOff>
    </xdr:from>
    <xdr:to>
      <xdr:col>3</xdr:col>
      <xdr:colOff>161925</xdr:colOff>
      <xdr:row>16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09625" y="385762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543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16.8984375" style="35" customWidth="1"/>
    <col min="2" max="21" width="10.09765625" style="35" customWidth="1"/>
    <col min="22" max="16384" width="10.59765625" style="35" customWidth="1"/>
  </cols>
  <sheetData>
    <row r="1" spans="1:21" s="33" customFormat="1" ht="19.5" customHeight="1">
      <c r="A1" s="5" t="s">
        <v>0</v>
      </c>
      <c r="C1" s="34"/>
      <c r="T1" s="6" t="s">
        <v>1</v>
      </c>
      <c r="U1" s="6"/>
    </row>
    <row r="2" spans="1:21" ht="24.75" customHeight="1">
      <c r="A2" s="213" t="s">
        <v>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19.5" customHeight="1">
      <c r="A3" s="214" t="s">
        <v>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1:21" ht="18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 t="s">
        <v>270</v>
      </c>
      <c r="U4" s="38"/>
    </row>
    <row r="5" spans="1:21" ht="15" customHeight="1">
      <c r="A5" s="215" t="s">
        <v>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36"/>
    </row>
    <row r="6" spans="1:21" ht="15" customHeight="1">
      <c r="A6" s="216"/>
      <c r="B6" s="41"/>
      <c r="C6" s="218" t="s">
        <v>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218" t="s">
        <v>6</v>
      </c>
      <c r="U6" s="36"/>
    </row>
    <row r="7" spans="1:21" ht="15" customHeight="1">
      <c r="A7" s="216"/>
      <c r="B7" s="1" t="s">
        <v>3</v>
      </c>
      <c r="C7" s="219"/>
      <c r="D7" s="44"/>
      <c r="E7" s="221" t="s">
        <v>16</v>
      </c>
      <c r="F7" s="221" t="s">
        <v>20</v>
      </c>
      <c r="G7" s="45"/>
      <c r="H7" s="46"/>
      <c r="I7" s="46"/>
      <c r="J7" s="46"/>
      <c r="K7" s="47"/>
      <c r="L7" s="221" t="s">
        <v>276</v>
      </c>
      <c r="M7" s="48"/>
      <c r="N7" s="221" t="s">
        <v>277</v>
      </c>
      <c r="O7" s="221" t="s">
        <v>17</v>
      </c>
      <c r="P7" s="48"/>
      <c r="Q7" s="221" t="s">
        <v>15</v>
      </c>
      <c r="R7" s="221" t="s">
        <v>18</v>
      </c>
      <c r="S7" s="221" t="s">
        <v>19</v>
      </c>
      <c r="T7" s="219"/>
      <c r="U7" s="224" t="s">
        <v>271</v>
      </c>
    </row>
    <row r="8" spans="1:21" ht="15" customHeight="1">
      <c r="A8" s="216"/>
      <c r="B8" s="41"/>
      <c r="C8" s="219"/>
      <c r="D8" s="50" t="s">
        <v>5</v>
      </c>
      <c r="E8" s="222"/>
      <c r="F8" s="222"/>
      <c r="G8" s="48" t="s">
        <v>7</v>
      </c>
      <c r="H8" s="226" t="s">
        <v>8</v>
      </c>
      <c r="I8" s="226" t="s">
        <v>9</v>
      </c>
      <c r="J8" s="226" t="s">
        <v>10</v>
      </c>
      <c r="K8" s="226" t="s">
        <v>11</v>
      </c>
      <c r="L8" s="222"/>
      <c r="M8" s="48" t="s">
        <v>12</v>
      </c>
      <c r="N8" s="222"/>
      <c r="O8" s="222"/>
      <c r="P8" s="48" t="s">
        <v>13</v>
      </c>
      <c r="Q8" s="222"/>
      <c r="R8" s="222"/>
      <c r="S8" s="222"/>
      <c r="T8" s="219"/>
      <c r="U8" s="225"/>
    </row>
    <row r="9" spans="1:21" ht="15" customHeight="1">
      <c r="A9" s="217"/>
      <c r="B9" s="43"/>
      <c r="C9" s="220"/>
      <c r="D9" s="52"/>
      <c r="E9" s="223"/>
      <c r="F9" s="223"/>
      <c r="G9" s="47"/>
      <c r="H9" s="227"/>
      <c r="I9" s="227"/>
      <c r="J9" s="227"/>
      <c r="K9" s="227"/>
      <c r="L9" s="223"/>
      <c r="M9" s="47"/>
      <c r="N9" s="223"/>
      <c r="O9" s="223"/>
      <c r="P9" s="47"/>
      <c r="Q9" s="223"/>
      <c r="R9" s="223"/>
      <c r="S9" s="223"/>
      <c r="T9" s="220"/>
      <c r="U9" s="225"/>
    </row>
    <row r="10" spans="1:21" ht="15" customHeight="1">
      <c r="A10" s="161" t="s">
        <v>14</v>
      </c>
      <c r="B10" s="53">
        <v>10000</v>
      </c>
      <c r="C10" s="53">
        <v>9997.7</v>
      </c>
      <c r="D10" s="53">
        <v>142.5</v>
      </c>
      <c r="E10" s="53">
        <v>131</v>
      </c>
      <c r="F10" s="53">
        <v>612.1</v>
      </c>
      <c r="G10" s="53">
        <v>4278.7</v>
      </c>
      <c r="H10" s="53">
        <v>2321.5</v>
      </c>
      <c r="I10" s="53">
        <v>1708.8</v>
      </c>
      <c r="J10" s="53">
        <v>233.8</v>
      </c>
      <c r="K10" s="53">
        <v>14.6</v>
      </c>
      <c r="L10" s="53">
        <v>467.8</v>
      </c>
      <c r="M10" s="53">
        <v>774.3</v>
      </c>
      <c r="N10" s="53">
        <v>282.7</v>
      </c>
      <c r="O10" s="53">
        <v>123.7</v>
      </c>
      <c r="P10" s="53">
        <v>1506.4</v>
      </c>
      <c r="Q10" s="53">
        <v>145.6</v>
      </c>
      <c r="R10" s="53">
        <v>1063</v>
      </c>
      <c r="S10" s="53">
        <v>469.9</v>
      </c>
      <c r="T10" s="53">
        <v>2.3</v>
      </c>
      <c r="U10" s="53" t="s">
        <v>271</v>
      </c>
    </row>
    <row r="11" spans="1:21" ht="15" customHeight="1">
      <c r="A11" s="5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5" customHeight="1">
      <c r="A12" s="162" t="s">
        <v>312</v>
      </c>
      <c r="B12" s="56">
        <v>92.9</v>
      </c>
      <c r="C12" s="56">
        <v>92.9</v>
      </c>
      <c r="D12" s="56">
        <v>97.9</v>
      </c>
      <c r="E12" s="56">
        <v>94.1</v>
      </c>
      <c r="F12" s="56">
        <v>93.6</v>
      </c>
      <c r="G12" s="56">
        <v>84.5</v>
      </c>
      <c r="H12" s="56">
        <v>105.6</v>
      </c>
      <c r="I12" s="56">
        <v>61.9</v>
      </c>
      <c r="J12" s="56">
        <v>38.9</v>
      </c>
      <c r="K12" s="56">
        <v>98</v>
      </c>
      <c r="L12" s="56">
        <v>96.1</v>
      </c>
      <c r="M12" s="56">
        <v>76.5</v>
      </c>
      <c r="N12" s="56">
        <v>76.5</v>
      </c>
      <c r="O12" s="56">
        <v>92.8</v>
      </c>
      <c r="P12" s="56">
        <v>115.2</v>
      </c>
      <c r="Q12" s="56">
        <v>110.5</v>
      </c>
      <c r="R12" s="56">
        <v>100.1</v>
      </c>
      <c r="S12" s="56">
        <v>107.1</v>
      </c>
      <c r="T12" s="56">
        <v>131.9</v>
      </c>
      <c r="U12" s="56" t="s">
        <v>271</v>
      </c>
    </row>
    <row r="13" spans="1:21" ht="15" customHeight="1">
      <c r="A13" s="160">
        <v>11</v>
      </c>
      <c r="B13" s="56">
        <v>93.3</v>
      </c>
      <c r="C13" s="56">
        <v>93.3</v>
      </c>
      <c r="D13" s="56">
        <v>97.1</v>
      </c>
      <c r="E13" s="56">
        <v>96.9</v>
      </c>
      <c r="F13" s="56">
        <v>92.2</v>
      </c>
      <c r="G13" s="56">
        <v>86.6</v>
      </c>
      <c r="H13" s="56">
        <v>92.3</v>
      </c>
      <c r="I13" s="56">
        <v>82.8</v>
      </c>
      <c r="J13" s="56">
        <v>57.5</v>
      </c>
      <c r="K13" s="56">
        <v>92.6</v>
      </c>
      <c r="L13" s="56">
        <v>92.5</v>
      </c>
      <c r="M13" s="56">
        <v>92.2</v>
      </c>
      <c r="N13" s="56">
        <v>92.2</v>
      </c>
      <c r="O13" s="56">
        <v>95</v>
      </c>
      <c r="P13" s="56">
        <v>104.6</v>
      </c>
      <c r="Q13" s="56">
        <v>105.5</v>
      </c>
      <c r="R13" s="56">
        <v>100.8</v>
      </c>
      <c r="S13" s="56">
        <v>100.1</v>
      </c>
      <c r="T13" s="56">
        <v>104.9</v>
      </c>
      <c r="U13" s="56" t="s">
        <v>271</v>
      </c>
    </row>
    <row r="14" spans="1:21" ht="15" customHeight="1">
      <c r="A14" s="160">
        <v>12</v>
      </c>
      <c r="B14" s="56">
        <v>100</v>
      </c>
      <c r="C14" s="56">
        <v>100</v>
      </c>
      <c r="D14" s="56">
        <v>100</v>
      </c>
      <c r="E14" s="56">
        <v>100</v>
      </c>
      <c r="F14" s="56">
        <v>100</v>
      </c>
      <c r="G14" s="56">
        <v>100</v>
      </c>
      <c r="H14" s="56">
        <v>100</v>
      </c>
      <c r="I14" s="56">
        <v>100</v>
      </c>
      <c r="J14" s="56">
        <v>100</v>
      </c>
      <c r="K14" s="56">
        <v>100</v>
      </c>
      <c r="L14" s="56">
        <v>100</v>
      </c>
      <c r="M14" s="56">
        <v>100</v>
      </c>
      <c r="N14" s="56">
        <v>100</v>
      </c>
      <c r="O14" s="56">
        <v>100</v>
      </c>
      <c r="P14" s="56">
        <v>100</v>
      </c>
      <c r="Q14" s="56">
        <v>100</v>
      </c>
      <c r="R14" s="56">
        <v>100</v>
      </c>
      <c r="S14" s="56">
        <v>100</v>
      </c>
      <c r="T14" s="56">
        <v>100</v>
      </c>
      <c r="U14" s="56" t="s">
        <v>271</v>
      </c>
    </row>
    <row r="15" spans="1:21" ht="15" customHeight="1">
      <c r="A15" s="160">
        <v>13</v>
      </c>
      <c r="B15" s="56">
        <v>95.7</v>
      </c>
      <c r="C15" s="56">
        <v>95.7</v>
      </c>
      <c r="D15" s="56">
        <v>102.7</v>
      </c>
      <c r="E15" s="56">
        <v>97.8</v>
      </c>
      <c r="F15" s="56">
        <v>93.9</v>
      </c>
      <c r="G15" s="56">
        <v>94.6</v>
      </c>
      <c r="H15" s="56">
        <v>96.2</v>
      </c>
      <c r="I15" s="56">
        <v>93.1</v>
      </c>
      <c r="J15" s="56">
        <v>90.7</v>
      </c>
      <c r="K15" s="56">
        <v>71.4</v>
      </c>
      <c r="L15" s="56">
        <v>95.8</v>
      </c>
      <c r="M15" s="56">
        <v>103.2</v>
      </c>
      <c r="N15" s="56">
        <v>95.6</v>
      </c>
      <c r="O15" s="56">
        <v>100</v>
      </c>
      <c r="P15" s="56">
        <v>94</v>
      </c>
      <c r="Q15" s="56">
        <v>95.8</v>
      </c>
      <c r="R15" s="56">
        <v>98</v>
      </c>
      <c r="S15" s="56">
        <v>92.4</v>
      </c>
      <c r="T15" s="56">
        <v>81.3</v>
      </c>
      <c r="U15" s="56" t="s">
        <v>271</v>
      </c>
    </row>
    <row r="16" spans="1:21" ht="15" customHeight="1">
      <c r="A16" s="163">
        <v>14</v>
      </c>
      <c r="B16" s="66">
        <v>97</v>
      </c>
      <c r="C16" s="66">
        <v>97</v>
      </c>
      <c r="D16" s="66">
        <v>97.9</v>
      </c>
      <c r="E16" s="66">
        <v>99</v>
      </c>
      <c r="F16" s="66">
        <v>95.3</v>
      </c>
      <c r="G16" s="66">
        <v>108.3</v>
      </c>
      <c r="H16" s="66">
        <v>93.4</v>
      </c>
      <c r="I16" s="66">
        <v>130</v>
      </c>
      <c r="J16" s="66">
        <v>101</v>
      </c>
      <c r="K16" s="66">
        <v>61.3</v>
      </c>
      <c r="L16" s="66">
        <v>82.6</v>
      </c>
      <c r="M16" s="66">
        <v>85.6</v>
      </c>
      <c r="N16" s="66">
        <v>87</v>
      </c>
      <c r="O16" s="66">
        <v>101</v>
      </c>
      <c r="P16" s="66">
        <v>84</v>
      </c>
      <c r="Q16" s="66">
        <v>93.4</v>
      </c>
      <c r="R16" s="66">
        <v>91.5</v>
      </c>
      <c r="S16" s="66">
        <v>89.5</v>
      </c>
      <c r="T16" s="66">
        <v>52.7</v>
      </c>
      <c r="U16" s="57" t="s">
        <v>271</v>
      </c>
    </row>
    <row r="17" spans="1:21" ht="15" customHeight="1">
      <c r="A17" s="4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5" customHeight="1">
      <c r="A18" s="164" t="s">
        <v>311</v>
      </c>
      <c r="B18" s="34">
        <v>97</v>
      </c>
      <c r="C18" s="34">
        <v>97</v>
      </c>
      <c r="D18" s="34">
        <v>94</v>
      </c>
      <c r="E18" s="34">
        <v>101.8</v>
      </c>
      <c r="F18" s="34">
        <v>104.5</v>
      </c>
      <c r="G18" s="34">
        <v>91.1</v>
      </c>
      <c r="H18" s="34">
        <v>91.2</v>
      </c>
      <c r="I18" s="34">
        <v>88.3</v>
      </c>
      <c r="J18" s="34">
        <v>105.7</v>
      </c>
      <c r="K18" s="34">
        <v>66.2</v>
      </c>
      <c r="L18" s="34">
        <v>97.1</v>
      </c>
      <c r="M18" s="34">
        <v>109.7</v>
      </c>
      <c r="N18" s="34">
        <v>83.6</v>
      </c>
      <c r="O18" s="34">
        <v>96.9</v>
      </c>
      <c r="P18" s="34">
        <v>103</v>
      </c>
      <c r="Q18" s="34">
        <v>104.2</v>
      </c>
      <c r="R18" s="34">
        <v>96.8</v>
      </c>
      <c r="S18" s="34">
        <v>99.6</v>
      </c>
      <c r="T18" s="34">
        <v>111.4</v>
      </c>
      <c r="U18" s="34" t="s">
        <v>271</v>
      </c>
    </row>
    <row r="19" spans="1:21" ht="15" customHeight="1">
      <c r="A19" s="165"/>
      <c r="B19" s="34">
        <v>101.2</v>
      </c>
      <c r="C19" s="34">
        <v>101.2</v>
      </c>
      <c r="D19" s="34">
        <v>99.7</v>
      </c>
      <c r="E19" s="34">
        <v>100.8</v>
      </c>
      <c r="F19" s="34">
        <v>103.5</v>
      </c>
      <c r="G19" s="34">
        <v>99.9</v>
      </c>
      <c r="H19" s="34">
        <v>104.6</v>
      </c>
      <c r="I19" s="34">
        <v>96.3</v>
      </c>
      <c r="J19" s="34">
        <v>88.1</v>
      </c>
      <c r="K19" s="34">
        <v>66.9</v>
      </c>
      <c r="L19" s="34">
        <v>94.6</v>
      </c>
      <c r="M19" s="34">
        <v>104.7</v>
      </c>
      <c r="N19" s="34">
        <v>92.3</v>
      </c>
      <c r="O19" s="34">
        <v>105.1</v>
      </c>
      <c r="P19" s="34">
        <v>103.1</v>
      </c>
      <c r="Q19" s="34">
        <v>98.5</v>
      </c>
      <c r="R19" s="34">
        <v>103.6</v>
      </c>
      <c r="S19" s="34">
        <v>100.3</v>
      </c>
      <c r="T19" s="34">
        <v>105.9</v>
      </c>
      <c r="U19" s="34" t="s">
        <v>271</v>
      </c>
    </row>
    <row r="20" spans="1:21" ht="15" customHeight="1">
      <c r="A20" s="58">
        <v>3</v>
      </c>
      <c r="B20" s="34">
        <v>93.4</v>
      </c>
      <c r="C20" s="34">
        <v>93.4</v>
      </c>
      <c r="D20" s="34">
        <v>105.2</v>
      </c>
      <c r="E20" s="34">
        <v>103.6</v>
      </c>
      <c r="F20" s="34">
        <v>94.5</v>
      </c>
      <c r="G20" s="34">
        <v>92.8</v>
      </c>
      <c r="H20" s="34">
        <v>88.9</v>
      </c>
      <c r="I20" s="34">
        <v>94.7</v>
      </c>
      <c r="J20" s="34">
        <v>101.3</v>
      </c>
      <c r="K20" s="34">
        <v>153.3</v>
      </c>
      <c r="L20" s="34">
        <v>90.7</v>
      </c>
      <c r="M20" s="34">
        <v>68.9</v>
      </c>
      <c r="N20" s="34">
        <v>101.3</v>
      </c>
      <c r="O20" s="34">
        <v>100.7</v>
      </c>
      <c r="P20" s="34">
        <v>102.2</v>
      </c>
      <c r="Q20" s="34">
        <v>86</v>
      </c>
      <c r="R20" s="34">
        <v>103.1</v>
      </c>
      <c r="S20" s="34">
        <v>100.9</v>
      </c>
      <c r="T20" s="34">
        <v>129.3</v>
      </c>
      <c r="U20" s="34" t="s">
        <v>271</v>
      </c>
    </row>
    <row r="21" spans="1:21" ht="15" customHeight="1">
      <c r="A21" s="58">
        <v>4</v>
      </c>
      <c r="B21" s="34">
        <v>101.3</v>
      </c>
      <c r="C21" s="34">
        <v>101.3</v>
      </c>
      <c r="D21" s="34">
        <v>99.7</v>
      </c>
      <c r="E21" s="34">
        <v>98.6</v>
      </c>
      <c r="F21" s="34">
        <v>100.1</v>
      </c>
      <c r="G21" s="34">
        <v>102</v>
      </c>
      <c r="H21" s="34">
        <v>100</v>
      </c>
      <c r="I21" s="34">
        <v>102.6</v>
      </c>
      <c r="J21" s="34">
        <v>114.4</v>
      </c>
      <c r="K21" s="34">
        <v>100.3</v>
      </c>
      <c r="L21" s="34">
        <v>95.4</v>
      </c>
      <c r="M21" s="34">
        <v>105.4</v>
      </c>
      <c r="N21" s="34">
        <v>104.2</v>
      </c>
      <c r="O21" s="34">
        <v>95.1</v>
      </c>
      <c r="P21" s="34">
        <v>101.8</v>
      </c>
      <c r="Q21" s="34">
        <v>97.3</v>
      </c>
      <c r="R21" s="34">
        <v>101</v>
      </c>
      <c r="S21" s="34">
        <v>102</v>
      </c>
      <c r="T21" s="34">
        <v>94.2</v>
      </c>
      <c r="U21" s="34" t="s">
        <v>271</v>
      </c>
    </row>
    <row r="22" spans="1:21" ht="15" customHeight="1">
      <c r="A22" s="58">
        <v>5</v>
      </c>
      <c r="B22" s="34">
        <v>102.2</v>
      </c>
      <c r="C22" s="34">
        <v>102.2</v>
      </c>
      <c r="D22" s="34">
        <v>92.1</v>
      </c>
      <c r="E22" s="34">
        <v>96</v>
      </c>
      <c r="F22" s="34">
        <v>91.4</v>
      </c>
      <c r="G22" s="34">
        <v>104.3</v>
      </c>
      <c r="H22" s="34">
        <v>104</v>
      </c>
      <c r="I22" s="34">
        <v>100.7</v>
      </c>
      <c r="J22" s="34">
        <v>110.7</v>
      </c>
      <c r="K22" s="34">
        <v>90.5</v>
      </c>
      <c r="L22" s="34">
        <v>99.5</v>
      </c>
      <c r="M22" s="34">
        <v>104.2</v>
      </c>
      <c r="N22" s="34">
        <v>98.6</v>
      </c>
      <c r="O22" s="34">
        <v>98.5</v>
      </c>
      <c r="P22" s="34">
        <v>101.4</v>
      </c>
      <c r="Q22" s="34">
        <v>97.1</v>
      </c>
      <c r="R22" s="34">
        <v>100.3</v>
      </c>
      <c r="S22" s="34">
        <v>102.9</v>
      </c>
      <c r="T22" s="34">
        <v>94.7</v>
      </c>
      <c r="U22" s="34" t="s">
        <v>271</v>
      </c>
    </row>
    <row r="23" spans="1:21" ht="15" customHeight="1">
      <c r="A23" s="58">
        <v>6</v>
      </c>
      <c r="B23" s="34">
        <v>103</v>
      </c>
      <c r="C23" s="34">
        <v>103</v>
      </c>
      <c r="D23" s="34">
        <v>105.2</v>
      </c>
      <c r="E23" s="34">
        <v>96.4</v>
      </c>
      <c r="F23" s="34">
        <v>108</v>
      </c>
      <c r="G23" s="34">
        <v>104.2</v>
      </c>
      <c r="H23" s="34">
        <v>106.8</v>
      </c>
      <c r="I23" s="34">
        <v>100.5</v>
      </c>
      <c r="J23" s="34">
        <v>101.6</v>
      </c>
      <c r="K23" s="34">
        <v>124.8</v>
      </c>
      <c r="L23" s="34">
        <v>101.6</v>
      </c>
      <c r="M23" s="34">
        <v>107.2</v>
      </c>
      <c r="N23" s="34">
        <v>100.6</v>
      </c>
      <c r="O23" s="34">
        <v>101.3</v>
      </c>
      <c r="P23" s="34">
        <v>103.2</v>
      </c>
      <c r="Q23" s="34">
        <v>97.6</v>
      </c>
      <c r="R23" s="34">
        <v>97.4</v>
      </c>
      <c r="S23" s="34">
        <v>104.7</v>
      </c>
      <c r="T23" s="34">
        <v>99.5</v>
      </c>
      <c r="U23" s="34" t="s">
        <v>271</v>
      </c>
    </row>
    <row r="24" spans="1:21" ht="15" customHeight="1">
      <c r="A24" s="58">
        <v>7</v>
      </c>
      <c r="B24" s="34">
        <v>100.3</v>
      </c>
      <c r="C24" s="34">
        <v>100.3</v>
      </c>
      <c r="D24" s="34">
        <v>99.7</v>
      </c>
      <c r="E24" s="34">
        <v>97.6</v>
      </c>
      <c r="F24" s="34">
        <v>99.4</v>
      </c>
      <c r="G24" s="34">
        <v>98.6</v>
      </c>
      <c r="H24" s="34">
        <v>98.5</v>
      </c>
      <c r="I24" s="34">
        <v>100.7</v>
      </c>
      <c r="J24" s="34">
        <v>97.1</v>
      </c>
      <c r="K24" s="34">
        <v>90.6</v>
      </c>
      <c r="L24" s="34">
        <v>101.1</v>
      </c>
      <c r="M24" s="34">
        <v>110.7</v>
      </c>
      <c r="N24" s="34">
        <v>98.9</v>
      </c>
      <c r="O24" s="34">
        <v>97.9</v>
      </c>
      <c r="P24" s="34">
        <v>101.2</v>
      </c>
      <c r="Q24" s="34">
        <v>99.1</v>
      </c>
      <c r="R24" s="34">
        <v>97.2</v>
      </c>
      <c r="S24" s="34">
        <v>98.7</v>
      </c>
      <c r="T24" s="34">
        <v>99.4</v>
      </c>
      <c r="U24" s="34" t="s">
        <v>271</v>
      </c>
    </row>
    <row r="25" spans="1:21" ht="15" customHeight="1">
      <c r="A25" s="58">
        <v>8</v>
      </c>
      <c r="B25" s="34">
        <v>101.5</v>
      </c>
      <c r="C25" s="34">
        <v>101.5</v>
      </c>
      <c r="D25" s="34">
        <v>103.8</v>
      </c>
      <c r="E25" s="34">
        <v>97.9</v>
      </c>
      <c r="F25" s="34">
        <v>102.7</v>
      </c>
      <c r="G25" s="34">
        <v>101.2</v>
      </c>
      <c r="H25" s="34">
        <v>100.8</v>
      </c>
      <c r="I25" s="34">
        <v>95.9</v>
      </c>
      <c r="J25" s="34">
        <v>126.8</v>
      </c>
      <c r="K25" s="34">
        <v>146.3</v>
      </c>
      <c r="L25" s="34">
        <v>104.5</v>
      </c>
      <c r="M25" s="34">
        <v>107.4</v>
      </c>
      <c r="N25" s="34">
        <v>101.1</v>
      </c>
      <c r="O25" s="34">
        <v>100.5</v>
      </c>
      <c r="P25" s="34">
        <v>101.2</v>
      </c>
      <c r="Q25" s="34">
        <v>101.9</v>
      </c>
      <c r="R25" s="34">
        <v>97.8</v>
      </c>
      <c r="S25" s="34">
        <v>101.8</v>
      </c>
      <c r="T25" s="34">
        <v>131</v>
      </c>
      <c r="U25" s="34" t="s">
        <v>271</v>
      </c>
    </row>
    <row r="26" spans="1:21" ht="15" customHeight="1">
      <c r="A26" s="58">
        <v>9</v>
      </c>
      <c r="B26" s="34">
        <v>100</v>
      </c>
      <c r="C26" s="34">
        <v>100</v>
      </c>
      <c r="D26" s="34">
        <v>100.1</v>
      </c>
      <c r="E26" s="34">
        <v>99.9</v>
      </c>
      <c r="F26" s="34">
        <v>86.6</v>
      </c>
      <c r="G26" s="34">
        <v>101.4</v>
      </c>
      <c r="H26" s="34">
        <v>102</v>
      </c>
      <c r="I26" s="34">
        <v>105.2</v>
      </c>
      <c r="J26" s="34">
        <v>98.2</v>
      </c>
      <c r="K26" s="34">
        <v>114.6</v>
      </c>
      <c r="L26" s="34">
        <v>105.1</v>
      </c>
      <c r="M26" s="34">
        <v>100</v>
      </c>
      <c r="N26" s="34">
        <v>100.7</v>
      </c>
      <c r="O26" s="34">
        <v>100.8</v>
      </c>
      <c r="P26" s="34">
        <v>97.8</v>
      </c>
      <c r="Q26" s="34">
        <v>104.3</v>
      </c>
      <c r="R26" s="34">
        <v>100.1</v>
      </c>
      <c r="S26" s="34">
        <v>93.3</v>
      </c>
      <c r="T26" s="34">
        <v>77.4</v>
      </c>
      <c r="U26" s="34" t="s">
        <v>271</v>
      </c>
    </row>
    <row r="27" spans="1:21" ht="15" customHeight="1">
      <c r="A27" s="58">
        <v>10</v>
      </c>
      <c r="B27" s="34">
        <v>100.4</v>
      </c>
      <c r="C27" s="34">
        <v>100.4</v>
      </c>
      <c r="D27" s="34">
        <v>96.6</v>
      </c>
      <c r="E27" s="34">
        <v>106.9</v>
      </c>
      <c r="F27" s="34">
        <v>104.2</v>
      </c>
      <c r="G27" s="34">
        <v>102.8</v>
      </c>
      <c r="H27" s="34">
        <v>99.7</v>
      </c>
      <c r="I27" s="34">
        <v>108.4</v>
      </c>
      <c r="J27" s="34">
        <v>95.7</v>
      </c>
      <c r="K27" s="34">
        <v>59.6</v>
      </c>
      <c r="L27" s="34">
        <v>101.7</v>
      </c>
      <c r="M27" s="34">
        <v>90.1</v>
      </c>
      <c r="N27" s="34">
        <v>103.9</v>
      </c>
      <c r="O27" s="34">
        <v>99.9</v>
      </c>
      <c r="P27" s="34">
        <v>94.6</v>
      </c>
      <c r="Q27" s="34">
        <v>105</v>
      </c>
      <c r="R27" s="34">
        <v>101</v>
      </c>
      <c r="S27" s="34">
        <v>98</v>
      </c>
      <c r="T27" s="34">
        <v>105.3</v>
      </c>
      <c r="U27" s="34" t="s">
        <v>271</v>
      </c>
    </row>
    <row r="28" spans="1:21" ht="15" customHeight="1">
      <c r="A28" s="58">
        <v>11</v>
      </c>
      <c r="B28" s="34">
        <v>99.2</v>
      </c>
      <c r="C28" s="34">
        <v>99.3</v>
      </c>
      <c r="D28" s="34">
        <v>100.7</v>
      </c>
      <c r="E28" s="34">
        <v>98.4</v>
      </c>
      <c r="F28" s="34">
        <v>101.3</v>
      </c>
      <c r="G28" s="34">
        <v>98.7</v>
      </c>
      <c r="H28" s="34">
        <v>97.3</v>
      </c>
      <c r="I28" s="34">
        <v>105.7</v>
      </c>
      <c r="J28" s="34">
        <v>93.3</v>
      </c>
      <c r="K28" s="34">
        <v>67.5</v>
      </c>
      <c r="L28" s="34">
        <v>104.4</v>
      </c>
      <c r="M28" s="34">
        <v>99.9</v>
      </c>
      <c r="N28" s="34">
        <v>104.6</v>
      </c>
      <c r="O28" s="34">
        <v>102.5</v>
      </c>
      <c r="P28" s="34">
        <v>94.8</v>
      </c>
      <c r="Q28" s="34">
        <v>106.9</v>
      </c>
      <c r="R28" s="34">
        <v>101.8</v>
      </c>
      <c r="S28" s="34">
        <v>96.5</v>
      </c>
      <c r="T28" s="34">
        <v>80.7</v>
      </c>
      <c r="U28" s="34" t="s">
        <v>271</v>
      </c>
    </row>
    <row r="29" spans="1:21" ht="15" customHeight="1">
      <c r="A29" s="58">
        <v>12</v>
      </c>
      <c r="B29" s="34">
        <v>100.6</v>
      </c>
      <c r="C29" s="34">
        <v>100.6</v>
      </c>
      <c r="D29" s="34">
        <v>102.9</v>
      </c>
      <c r="E29" s="34">
        <v>101.3</v>
      </c>
      <c r="F29" s="34">
        <v>103.5</v>
      </c>
      <c r="G29" s="34">
        <v>103.5</v>
      </c>
      <c r="H29" s="34">
        <v>106.8</v>
      </c>
      <c r="I29" s="34">
        <v>100.2</v>
      </c>
      <c r="J29" s="34">
        <v>81.3</v>
      </c>
      <c r="K29" s="34">
        <v>87.5</v>
      </c>
      <c r="L29" s="34">
        <v>103.5</v>
      </c>
      <c r="M29" s="34">
        <v>94.7</v>
      </c>
      <c r="N29" s="34">
        <v>107.9</v>
      </c>
      <c r="O29" s="34">
        <v>100.8</v>
      </c>
      <c r="P29" s="34">
        <v>95.7</v>
      </c>
      <c r="Q29" s="34">
        <v>103.1</v>
      </c>
      <c r="R29" s="34">
        <v>100.5</v>
      </c>
      <c r="S29" s="34">
        <v>101.1</v>
      </c>
      <c r="T29" s="34">
        <v>95.6</v>
      </c>
      <c r="U29" s="34" t="s">
        <v>271</v>
      </c>
    </row>
    <row r="30" spans="1:21" ht="15" customHeight="1">
      <c r="A30" s="5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5" customHeight="1">
      <c r="A31" s="164" t="s">
        <v>313</v>
      </c>
      <c r="B31" s="34">
        <v>97.7</v>
      </c>
      <c r="C31" s="34">
        <v>97.6</v>
      </c>
      <c r="D31" s="34">
        <v>101.1</v>
      </c>
      <c r="E31" s="34">
        <v>94.6</v>
      </c>
      <c r="F31" s="34">
        <v>97.6</v>
      </c>
      <c r="G31" s="34">
        <v>94</v>
      </c>
      <c r="H31" s="34">
        <v>87.7</v>
      </c>
      <c r="I31" s="34">
        <v>104.4</v>
      </c>
      <c r="J31" s="34">
        <v>73.5</v>
      </c>
      <c r="K31" s="34">
        <v>93.5</v>
      </c>
      <c r="L31" s="34">
        <v>95.5</v>
      </c>
      <c r="M31" s="34">
        <v>94.1</v>
      </c>
      <c r="N31" s="34">
        <v>106.5</v>
      </c>
      <c r="O31" s="34">
        <v>102.2</v>
      </c>
      <c r="P31" s="34">
        <v>95.7</v>
      </c>
      <c r="Q31" s="34">
        <v>100.1</v>
      </c>
      <c r="R31" s="34">
        <v>115.1</v>
      </c>
      <c r="S31" s="34">
        <v>89.9</v>
      </c>
      <c r="T31" s="34">
        <v>92.4</v>
      </c>
      <c r="U31" s="34" t="s">
        <v>271</v>
      </c>
    </row>
    <row r="32" spans="1:21" ht="15" customHeight="1">
      <c r="A32" s="58">
        <v>2</v>
      </c>
      <c r="B32" s="34">
        <v>101.5</v>
      </c>
      <c r="C32" s="34">
        <v>101.5</v>
      </c>
      <c r="D32" s="34">
        <v>109.2</v>
      </c>
      <c r="E32" s="34">
        <v>99.7</v>
      </c>
      <c r="F32" s="34">
        <v>98.3</v>
      </c>
      <c r="G32" s="34">
        <v>103.3</v>
      </c>
      <c r="H32" s="34">
        <v>104.2</v>
      </c>
      <c r="I32" s="34">
        <v>105.3</v>
      </c>
      <c r="J32" s="34">
        <v>83.1</v>
      </c>
      <c r="K32" s="34">
        <v>89.3</v>
      </c>
      <c r="L32" s="34">
        <v>105.1</v>
      </c>
      <c r="M32" s="34">
        <v>95.7</v>
      </c>
      <c r="N32" s="34">
        <v>102.7</v>
      </c>
      <c r="O32" s="34">
        <v>100.1</v>
      </c>
      <c r="P32" s="34">
        <v>94.8</v>
      </c>
      <c r="Q32" s="34">
        <v>103.8</v>
      </c>
      <c r="R32" s="34">
        <v>110</v>
      </c>
      <c r="S32" s="34">
        <v>87.8</v>
      </c>
      <c r="T32" s="34">
        <v>103</v>
      </c>
      <c r="U32" s="34" t="s">
        <v>271</v>
      </c>
    </row>
    <row r="33" spans="1:21" ht="15" customHeight="1">
      <c r="A33" s="58">
        <v>3</v>
      </c>
      <c r="B33" s="34">
        <v>102.2</v>
      </c>
      <c r="C33" s="34">
        <v>102.2</v>
      </c>
      <c r="D33" s="34">
        <v>104.4</v>
      </c>
      <c r="E33" s="34">
        <v>96</v>
      </c>
      <c r="F33" s="34">
        <v>100.6</v>
      </c>
      <c r="G33" s="34">
        <v>105.1</v>
      </c>
      <c r="H33" s="34">
        <v>107.9</v>
      </c>
      <c r="I33" s="34">
        <v>102.4</v>
      </c>
      <c r="J33" s="34">
        <v>80.1</v>
      </c>
      <c r="K33" s="34">
        <v>60.9</v>
      </c>
      <c r="L33" s="34">
        <v>113.9</v>
      </c>
      <c r="M33" s="34">
        <v>112.7</v>
      </c>
      <c r="N33" s="34">
        <v>103.6</v>
      </c>
      <c r="O33" s="34">
        <v>101.3</v>
      </c>
      <c r="P33" s="34">
        <v>96</v>
      </c>
      <c r="Q33" s="34">
        <v>104</v>
      </c>
      <c r="R33" s="34">
        <v>102.4</v>
      </c>
      <c r="S33" s="34">
        <v>90.8</v>
      </c>
      <c r="T33" s="34">
        <v>66.4</v>
      </c>
      <c r="U33" s="34" t="s">
        <v>271</v>
      </c>
    </row>
    <row r="34" spans="1:21" ht="15" customHeight="1">
      <c r="A34" s="58">
        <v>4</v>
      </c>
      <c r="B34" s="34">
        <v>98</v>
      </c>
      <c r="C34" s="34">
        <v>98</v>
      </c>
      <c r="D34" s="34">
        <v>105.8</v>
      </c>
      <c r="E34" s="34">
        <v>98.1</v>
      </c>
      <c r="F34" s="34">
        <v>99</v>
      </c>
      <c r="G34" s="34">
        <v>95.2</v>
      </c>
      <c r="H34" s="34">
        <v>100.7</v>
      </c>
      <c r="I34" s="34">
        <v>88.2</v>
      </c>
      <c r="J34" s="34">
        <v>84</v>
      </c>
      <c r="K34" s="34">
        <v>67.7</v>
      </c>
      <c r="L34" s="34">
        <v>107.1</v>
      </c>
      <c r="M34" s="34">
        <v>113.6</v>
      </c>
      <c r="N34" s="34">
        <v>98.7</v>
      </c>
      <c r="O34" s="34">
        <v>99.6</v>
      </c>
      <c r="P34" s="34">
        <v>94.6</v>
      </c>
      <c r="Q34" s="34">
        <v>99.2</v>
      </c>
      <c r="R34" s="34">
        <v>98.3</v>
      </c>
      <c r="S34" s="34">
        <v>93.6</v>
      </c>
      <c r="T34" s="34">
        <v>92.3</v>
      </c>
      <c r="U34" s="34" t="s">
        <v>271</v>
      </c>
    </row>
    <row r="35" spans="1:21" ht="15" customHeight="1">
      <c r="A35" s="58">
        <v>5</v>
      </c>
      <c r="B35" s="34">
        <v>96.6</v>
      </c>
      <c r="C35" s="34">
        <v>96.6</v>
      </c>
      <c r="D35" s="34">
        <v>104</v>
      </c>
      <c r="E35" s="34">
        <v>108.9</v>
      </c>
      <c r="F35" s="34">
        <v>100.9</v>
      </c>
      <c r="G35" s="34">
        <v>91.6</v>
      </c>
      <c r="H35" s="34">
        <v>96.6</v>
      </c>
      <c r="I35" s="34">
        <v>80.7</v>
      </c>
      <c r="J35" s="34">
        <v>96.3</v>
      </c>
      <c r="K35" s="34">
        <v>81.6</v>
      </c>
      <c r="L35" s="34">
        <v>87.3</v>
      </c>
      <c r="M35" s="34">
        <v>114.2</v>
      </c>
      <c r="N35" s="34">
        <v>96.5</v>
      </c>
      <c r="O35" s="34">
        <v>99.3</v>
      </c>
      <c r="P35" s="34">
        <v>95</v>
      </c>
      <c r="Q35" s="34">
        <v>103.6</v>
      </c>
      <c r="R35" s="34">
        <v>98.8</v>
      </c>
      <c r="S35" s="34">
        <v>94.7</v>
      </c>
      <c r="T35" s="34">
        <v>90.4</v>
      </c>
      <c r="U35" s="34" t="s">
        <v>271</v>
      </c>
    </row>
    <row r="36" spans="1:21" ht="15" customHeight="1">
      <c r="A36" s="58">
        <v>6</v>
      </c>
      <c r="B36" s="34">
        <v>96.4</v>
      </c>
      <c r="C36" s="34">
        <v>96.4</v>
      </c>
      <c r="D36" s="34">
        <v>102.5</v>
      </c>
      <c r="E36" s="34">
        <v>100.1</v>
      </c>
      <c r="F36" s="34">
        <v>97.2</v>
      </c>
      <c r="G36" s="34">
        <v>94.8</v>
      </c>
      <c r="H36" s="34">
        <v>101.5</v>
      </c>
      <c r="I36" s="34">
        <v>86.4</v>
      </c>
      <c r="J36" s="34">
        <v>101.8</v>
      </c>
      <c r="K36" s="34">
        <v>64.2</v>
      </c>
      <c r="L36" s="34">
        <v>95.6</v>
      </c>
      <c r="M36" s="34">
        <v>105</v>
      </c>
      <c r="N36" s="34">
        <v>94.7</v>
      </c>
      <c r="O36" s="34">
        <v>100.7</v>
      </c>
      <c r="P36" s="34">
        <v>95</v>
      </c>
      <c r="Q36" s="34">
        <v>94.4</v>
      </c>
      <c r="R36" s="34">
        <v>100.1</v>
      </c>
      <c r="S36" s="34">
        <v>92</v>
      </c>
      <c r="T36" s="34">
        <v>77.9</v>
      </c>
      <c r="U36" s="34" t="s">
        <v>271</v>
      </c>
    </row>
    <row r="37" spans="1:21" ht="15" customHeight="1">
      <c r="A37" s="58">
        <v>7</v>
      </c>
      <c r="B37" s="34">
        <v>94.1</v>
      </c>
      <c r="C37" s="34">
        <v>94.1</v>
      </c>
      <c r="D37" s="34">
        <v>103.3</v>
      </c>
      <c r="E37" s="34">
        <v>105.9</v>
      </c>
      <c r="F37" s="34">
        <v>93.8</v>
      </c>
      <c r="G37" s="34">
        <v>91</v>
      </c>
      <c r="H37" s="34">
        <v>92</v>
      </c>
      <c r="I37" s="34">
        <v>90.3</v>
      </c>
      <c r="J37" s="34">
        <v>94.7</v>
      </c>
      <c r="K37" s="34">
        <v>89.6</v>
      </c>
      <c r="L37" s="34">
        <v>88.9</v>
      </c>
      <c r="M37" s="34">
        <v>105.2</v>
      </c>
      <c r="N37" s="34">
        <v>93.7</v>
      </c>
      <c r="O37" s="34">
        <v>99.5</v>
      </c>
      <c r="P37" s="34">
        <v>94.3</v>
      </c>
      <c r="Q37" s="34">
        <v>96.4</v>
      </c>
      <c r="R37" s="34">
        <v>93.7</v>
      </c>
      <c r="S37" s="34">
        <v>98.3</v>
      </c>
      <c r="T37" s="34">
        <v>51.6</v>
      </c>
      <c r="U37" s="34" t="s">
        <v>271</v>
      </c>
    </row>
    <row r="38" spans="1:21" ht="15" customHeight="1">
      <c r="A38" s="58">
        <v>8</v>
      </c>
      <c r="B38" s="34">
        <v>98.1</v>
      </c>
      <c r="C38" s="34">
        <v>98.1</v>
      </c>
      <c r="D38" s="34">
        <v>98.3</v>
      </c>
      <c r="E38" s="34">
        <v>99.3</v>
      </c>
      <c r="F38" s="34">
        <v>92.8</v>
      </c>
      <c r="G38" s="34">
        <v>99.9</v>
      </c>
      <c r="H38" s="34">
        <v>102.6</v>
      </c>
      <c r="I38" s="34">
        <v>94.7</v>
      </c>
      <c r="J38" s="34">
        <v>102.3</v>
      </c>
      <c r="K38" s="34">
        <v>61.7</v>
      </c>
      <c r="L38" s="34">
        <v>89.3</v>
      </c>
      <c r="M38" s="34">
        <v>110.4</v>
      </c>
      <c r="N38" s="34">
        <v>100.6</v>
      </c>
      <c r="O38" s="34">
        <v>99.8</v>
      </c>
      <c r="P38" s="34">
        <v>94</v>
      </c>
      <c r="Q38" s="34">
        <v>90.6</v>
      </c>
      <c r="R38" s="34">
        <v>98.5</v>
      </c>
      <c r="S38" s="34">
        <v>91</v>
      </c>
      <c r="T38" s="34">
        <v>92.1</v>
      </c>
      <c r="U38" s="34" t="s">
        <v>271</v>
      </c>
    </row>
    <row r="39" spans="1:21" ht="15" customHeight="1">
      <c r="A39" s="58">
        <v>9</v>
      </c>
      <c r="B39" s="34">
        <v>91.4</v>
      </c>
      <c r="C39" s="34">
        <v>91.4</v>
      </c>
      <c r="D39" s="34">
        <v>103.5</v>
      </c>
      <c r="E39" s="34">
        <v>98.5</v>
      </c>
      <c r="F39" s="34">
        <v>90</v>
      </c>
      <c r="G39" s="34">
        <v>88.8</v>
      </c>
      <c r="H39" s="34">
        <v>90.8</v>
      </c>
      <c r="I39" s="34">
        <v>90.2</v>
      </c>
      <c r="J39" s="34">
        <v>94.3</v>
      </c>
      <c r="K39" s="34">
        <v>53.9</v>
      </c>
      <c r="L39" s="34">
        <v>92.2</v>
      </c>
      <c r="M39" s="34">
        <v>98</v>
      </c>
      <c r="N39" s="34">
        <v>95</v>
      </c>
      <c r="O39" s="34">
        <v>98.1</v>
      </c>
      <c r="P39" s="34">
        <v>93.2</v>
      </c>
      <c r="Q39" s="34">
        <v>91.4</v>
      </c>
      <c r="R39" s="34">
        <v>91.2</v>
      </c>
      <c r="S39" s="34">
        <v>82.9</v>
      </c>
      <c r="T39" s="34">
        <v>89.6</v>
      </c>
      <c r="U39" s="34" t="s">
        <v>271</v>
      </c>
    </row>
    <row r="40" spans="1:21" ht="15" customHeight="1">
      <c r="A40" s="58">
        <v>10</v>
      </c>
      <c r="B40" s="34">
        <v>93.6</v>
      </c>
      <c r="C40" s="34">
        <v>93.6</v>
      </c>
      <c r="D40" s="34">
        <v>104.8</v>
      </c>
      <c r="E40" s="34">
        <v>94.5</v>
      </c>
      <c r="F40" s="34">
        <v>89.8</v>
      </c>
      <c r="G40" s="34">
        <v>92.2</v>
      </c>
      <c r="H40" s="34">
        <v>93.9</v>
      </c>
      <c r="I40" s="34">
        <v>89.4</v>
      </c>
      <c r="J40" s="34">
        <v>100</v>
      </c>
      <c r="K40" s="34">
        <v>60.7</v>
      </c>
      <c r="L40" s="34">
        <v>97.2</v>
      </c>
      <c r="M40" s="34">
        <v>103.3</v>
      </c>
      <c r="N40" s="34">
        <v>85.1</v>
      </c>
      <c r="O40" s="34">
        <v>98.6</v>
      </c>
      <c r="P40" s="34">
        <v>92.8</v>
      </c>
      <c r="Q40" s="34">
        <v>89.3</v>
      </c>
      <c r="R40" s="34">
        <v>90.9</v>
      </c>
      <c r="S40" s="34">
        <v>93.5</v>
      </c>
      <c r="T40" s="34">
        <v>85.2</v>
      </c>
      <c r="U40" s="34" t="s">
        <v>271</v>
      </c>
    </row>
    <row r="41" spans="1:21" ht="15" customHeight="1">
      <c r="A41" s="58">
        <v>11</v>
      </c>
      <c r="B41" s="34">
        <v>94.3</v>
      </c>
      <c r="C41" s="34">
        <v>94.3</v>
      </c>
      <c r="D41" s="34">
        <v>104.1</v>
      </c>
      <c r="E41" s="34">
        <v>87.9</v>
      </c>
      <c r="F41" s="34">
        <v>84.9</v>
      </c>
      <c r="G41" s="34">
        <v>94.8</v>
      </c>
      <c r="H41" s="34">
        <v>97.7</v>
      </c>
      <c r="I41" s="34">
        <v>95.7</v>
      </c>
      <c r="J41" s="34">
        <v>88.1</v>
      </c>
      <c r="K41" s="34">
        <v>75.5</v>
      </c>
      <c r="L41" s="34">
        <v>89.8</v>
      </c>
      <c r="M41" s="34">
        <v>104.7</v>
      </c>
      <c r="N41" s="34">
        <v>85.4</v>
      </c>
      <c r="O41" s="34">
        <v>99.6</v>
      </c>
      <c r="P41" s="34">
        <v>91.8</v>
      </c>
      <c r="Q41" s="34">
        <v>90.6</v>
      </c>
      <c r="R41" s="34">
        <v>96.8</v>
      </c>
      <c r="S41" s="34">
        <v>96.6</v>
      </c>
      <c r="T41" s="34">
        <v>87</v>
      </c>
      <c r="U41" s="34" t="s">
        <v>271</v>
      </c>
    </row>
    <row r="42" spans="1:21" ht="15" customHeight="1">
      <c r="A42" s="58">
        <v>12</v>
      </c>
      <c r="B42" s="34">
        <v>84.6</v>
      </c>
      <c r="C42" s="34">
        <v>84.6</v>
      </c>
      <c r="D42" s="34">
        <v>91.3</v>
      </c>
      <c r="E42" s="34">
        <v>90.5</v>
      </c>
      <c r="F42" s="34">
        <v>84.5</v>
      </c>
      <c r="G42" s="34">
        <v>81.8</v>
      </c>
      <c r="H42" s="34">
        <v>75.8</v>
      </c>
      <c r="I42" s="34">
        <v>87.2</v>
      </c>
      <c r="J42" s="34">
        <v>91.5</v>
      </c>
      <c r="K42" s="34">
        <v>71.5</v>
      </c>
      <c r="L42" s="34">
        <v>87.5</v>
      </c>
      <c r="M42" s="34">
        <v>75.7</v>
      </c>
      <c r="N42" s="34">
        <v>86.2</v>
      </c>
      <c r="O42" s="34">
        <v>101.3</v>
      </c>
      <c r="P42" s="34">
        <v>90.3</v>
      </c>
      <c r="Q42" s="34">
        <v>87</v>
      </c>
      <c r="R42" s="34">
        <v>88.1</v>
      </c>
      <c r="S42" s="34">
        <v>96.9</v>
      </c>
      <c r="T42" s="34">
        <v>63</v>
      </c>
      <c r="U42" s="34" t="s">
        <v>271</v>
      </c>
    </row>
    <row r="43" spans="1:21" ht="15" customHeight="1">
      <c r="A43" s="6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15" customHeight="1">
      <c r="A44" s="166" t="s">
        <v>314</v>
      </c>
      <c r="B44" s="61">
        <v>91.5</v>
      </c>
      <c r="C44" s="62">
        <v>91.5</v>
      </c>
      <c r="D44" s="62">
        <v>100.6</v>
      </c>
      <c r="E44" s="62">
        <v>94.4</v>
      </c>
      <c r="F44" s="62">
        <v>86.5</v>
      </c>
      <c r="G44" s="62">
        <v>92.6</v>
      </c>
      <c r="H44" s="62">
        <v>92.8</v>
      </c>
      <c r="I44" s="62">
        <v>89.9</v>
      </c>
      <c r="J44" s="62">
        <v>101.7</v>
      </c>
      <c r="K44" s="62">
        <v>60.1</v>
      </c>
      <c r="L44" s="62">
        <v>85.8</v>
      </c>
      <c r="M44" s="62">
        <v>88.5</v>
      </c>
      <c r="N44" s="62">
        <v>79.2</v>
      </c>
      <c r="O44" s="62">
        <v>101.1</v>
      </c>
      <c r="P44" s="62">
        <v>87.9</v>
      </c>
      <c r="Q44" s="62">
        <v>92.7</v>
      </c>
      <c r="R44" s="62">
        <v>92.1</v>
      </c>
      <c r="S44" s="62">
        <v>93.5</v>
      </c>
      <c r="T44" s="62">
        <v>74.9</v>
      </c>
      <c r="U44" s="62" t="s">
        <v>271</v>
      </c>
    </row>
    <row r="45" spans="1:21" ht="15" customHeight="1">
      <c r="A45" s="58">
        <v>2</v>
      </c>
      <c r="B45" s="61">
        <v>86.4</v>
      </c>
      <c r="C45" s="62">
        <v>86.4</v>
      </c>
      <c r="D45" s="62">
        <v>96.7</v>
      </c>
      <c r="E45" s="62">
        <v>92.1</v>
      </c>
      <c r="F45" s="62">
        <v>89.1</v>
      </c>
      <c r="G45" s="62">
        <v>86.3</v>
      </c>
      <c r="H45" s="62">
        <v>85.6</v>
      </c>
      <c r="I45" s="62">
        <v>87.3</v>
      </c>
      <c r="J45" s="62">
        <v>87.8</v>
      </c>
      <c r="K45" s="62">
        <v>62.5</v>
      </c>
      <c r="L45" s="62">
        <v>85.8</v>
      </c>
      <c r="M45" s="62">
        <v>69.9</v>
      </c>
      <c r="N45" s="62">
        <v>86.8</v>
      </c>
      <c r="O45" s="62">
        <v>99.5</v>
      </c>
      <c r="P45" s="62">
        <v>85.5</v>
      </c>
      <c r="Q45" s="62">
        <v>89.4</v>
      </c>
      <c r="R45" s="62">
        <v>87.4</v>
      </c>
      <c r="S45" s="62">
        <v>93.1</v>
      </c>
      <c r="T45" s="62">
        <v>74.2</v>
      </c>
      <c r="U45" s="62" t="s">
        <v>271</v>
      </c>
    </row>
    <row r="46" spans="1:21" ht="15" customHeight="1">
      <c r="A46" s="58">
        <v>3</v>
      </c>
      <c r="B46" s="61">
        <v>85.1</v>
      </c>
      <c r="C46" s="62">
        <v>85.1</v>
      </c>
      <c r="D46" s="62">
        <v>96.3</v>
      </c>
      <c r="E46" s="62">
        <v>91.5</v>
      </c>
      <c r="F46" s="62">
        <v>91.2</v>
      </c>
      <c r="G46" s="62">
        <v>87.1</v>
      </c>
      <c r="H46" s="62">
        <v>86.3</v>
      </c>
      <c r="I46" s="62">
        <v>84.2</v>
      </c>
      <c r="J46" s="62">
        <v>97.1</v>
      </c>
      <c r="K46" s="62">
        <v>82.8</v>
      </c>
      <c r="L46" s="62">
        <v>83.6</v>
      </c>
      <c r="M46" s="62">
        <v>75.5</v>
      </c>
      <c r="N46" s="62">
        <v>84.5</v>
      </c>
      <c r="O46" s="62">
        <v>93.5</v>
      </c>
      <c r="P46" s="62">
        <v>85.4</v>
      </c>
      <c r="Q46" s="62">
        <v>91.3</v>
      </c>
      <c r="R46" s="62">
        <v>88.5</v>
      </c>
      <c r="S46" s="62">
        <v>82.7</v>
      </c>
      <c r="T46" s="62">
        <v>36.1</v>
      </c>
      <c r="U46" s="62" t="s">
        <v>271</v>
      </c>
    </row>
    <row r="47" spans="1:21" ht="15" customHeight="1">
      <c r="A47" s="58">
        <v>4</v>
      </c>
      <c r="B47" s="61">
        <v>91.9</v>
      </c>
      <c r="C47" s="62">
        <v>91.9</v>
      </c>
      <c r="D47" s="62">
        <v>98.9</v>
      </c>
      <c r="E47" s="62">
        <v>90.1</v>
      </c>
      <c r="F47" s="62">
        <v>94</v>
      </c>
      <c r="G47" s="62">
        <v>98.3</v>
      </c>
      <c r="H47" s="62">
        <v>94.1</v>
      </c>
      <c r="I47" s="62">
        <v>102.8</v>
      </c>
      <c r="J47" s="62">
        <v>102.2</v>
      </c>
      <c r="K47" s="62">
        <v>62.7</v>
      </c>
      <c r="L47" s="62">
        <v>85.7</v>
      </c>
      <c r="M47" s="62">
        <v>72.4</v>
      </c>
      <c r="N47" s="62">
        <v>86</v>
      </c>
      <c r="O47" s="62">
        <v>103.7</v>
      </c>
      <c r="P47" s="62">
        <v>85.3</v>
      </c>
      <c r="Q47" s="62">
        <v>91.4</v>
      </c>
      <c r="R47" s="62">
        <v>95.9</v>
      </c>
      <c r="S47" s="62">
        <v>90.2</v>
      </c>
      <c r="T47" s="62">
        <v>65.4</v>
      </c>
      <c r="U47" s="62" t="s">
        <v>271</v>
      </c>
    </row>
    <row r="48" spans="1:21" ht="15" customHeight="1">
      <c r="A48" s="58">
        <v>5</v>
      </c>
      <c r="B48" s="61">
        <v>101.7</v>
      </c>
      <c r="C48" s="62">
        <v>101.7</v>
      </c>
      <c r="D48" s="62">
        <v>102.5</v>
      </c>
      <c r="E48" s="62">
        <v>104.3</v>
      </c>
      <c r="F48" s="62">
        <v>101.4</v>
      </c>
      <c r="G48" s="62">
        <v>116.2</v>
      </c>
      <c r="H48" s="62">
        <v>102.4</v>
      </c>
      <c r="I48" s="62">
        <v>132.2</v>
      </c>
      <c r="J48" s="62">
        <v>91.7</v>
      </c>
      <c r="K48" s="62">
        <v>44.7</v>
      </c>
      <c r="L48" s="62">
        <v>85.6</v>
      </c>
      <c r="M48" s="62">
        <v>87.4</v>
      </c>
      <c r="N48" s="62">
        <v>89</v>
      </c>
      <c r="O48" s="62">
        <v>105.3</v>
      </c>
      <c r="P48" s="62">
        <v>83.8</v>
      </c>
      <c r="Q48" s="62">
        <v>90.7</v>
      </c>
      <c r="R48" s="62">
        <v>95.3</v>
      </c>
      <c r="S48" s="62">
        <v>87.8</v>
      </c>
      <c r="T48" s="62">
        <v>58.2</v>
      </c>
      <c r="U48" s="62" t="s">
        <v>271</v>
      </c>
    </row>
    <row r="49" spans="1:21" ht="15" customHeight="1">
      <c r="A49" s="58">
        <v>6</v>
      </c>
      <c r="B49" s="61">
        <v>95.7</v>
      </c>
      <c r="C49" s="62">
        <v>95.7</v>
      </c>
      <c r="D49" s="62">
        <v>100.9</v>
      </c>
      <c r="E49" s="62">
        <v>94.4</v>
      </c>
      <c r="F49" s="62">
        <v>93.9</v>
      </c>
      <c r="G49" s="62">
        <v>110.3</v>
      </c>
      <c r="H49" s="62">
        <v>86.5</v>
      </c>
      <c r="I49" s="62">
        <v>151.8</v>
      </c>
      <c r="J49" s="62">
        <v>114.8</v>
      </c>
      <c r="K49" s="62">
        <v>60.7</v>
      </c>
      <c r="L49" s="62">
        <v>84.4</v>
      </c>
      <c r="M49" s="62">
        <v>67.5</v>
      </c>
      <c r="N49" s="62">
        <v>88.7</v>
      </c>
      <c r="O49" s="62">
        <v>100</v>
      </c>
      <c r="P49" s="62">
        <v>83.3</v>
      </c>
      <c r="Q49" s="62">
        <v>95.8</v>
      </c>
      <c r="R49" s="62">
        <v>86.7</v>
      </c>
      <c r="S49" s="62">
        <v>85.9</v>
      </c>
      <c r="T49" s="62">
        <v>45.8</v>
      </c>
      <c r="U49" s="62" t="s">
        <v>271</v>
      </c>
    </row>
    <row r="50" spans="1:21" ht="15" customHeight="1">
      <c r="A50" s="58">
        <v>7</v>
      </c>
      <c r="B50" s="61">
        <v>98.3</v>
      </c>
      <c r="C50" s="62">
        <v>98.3</v>
      </c>
      <c r="D50" s="62">
        <v>102.2</v>
      </c>
      <c r="E50" s="62">
        <v>101.9</v>
      </c>
      <c r="F50" s="62">
        <v>100.9</v>
      </c>
      <c r="G50" s="62">
        <v>113.4</v>
      </c>
      <c r="H50" s="62">
        <v>97.4</v>
      </c>
      <c r="I50" s="62">
        <v>134.5</v>
      </c>
      <c r="J50" s="62">
        <v>107.5</v>
      </c>
      <c r="K50" s="62">
        <v>60.2</v>
      </c>
      <c r="L50" s="62">
        <v>84.5</v>
      </c>
      <c r="M50" s="62">
        <v>69.3</v>
      </c>
      <c r="N50" s="62">
        <v>87.4</v>
      </c>
      <c r="O50" s="62">
        <v>105.5</v>
      </c>
      <c r="P50" s="62">
        <v>82.8</v>
      </c>
      <c r="Q50" s="62">
        <v>96.1</v>
      </c>
      <c r="R50" s="62">
        <v>99.5</v>
      </c>
      <c r="S50" s="62">
        <v>89.3</v>
      </c>
      <c r="T50" s="62">
        <v>47.2</v>
      </c>
      <c r="U50" s="62" t="s">
        <v>271</v>
      </c>
    </row>
    <row r="51" spans="1:21" ht="15" customHeight="1">
      <c r="A51" s="58">
        <v>8</v>
      </c>
      <c r="B51" s="61">
        <v>96.6</v>
      </c>
      <c r="C51" s="62">
        <v>96.6</v>
      </c>
      <c r="D51" s="62">
        <v>101.4</v>
      </c>
      <c r="E51" s="62">
        <v>102.1</v>
      </c>
      <c r="F51" s="62">
        <v>94.9</v>
      </c>
      <c r="G51" s="62">
        <v>107.4</v>
      </c>
      <c r="H51" s="62">
        <v>85.7</v>
      </c>
      <c r="I51" s="62">
        <v>139.9</v>
      </c>
      <c r="J51" s="62">
        <v>93.6</v>
      </c>
      <c r="K51" s="62">
        <v>34.7</v>
      </c>
      <c r="L51" s="62">
        <v>81.8</v>
      </c>
      <c r="M51" s="62">
        <v>74.5</v>
      </c>
      <c r="N51" s="62">
        <v>89</v>
      </c>
      <c r="O51" s="62">
        <v>103.4</v>
      </c>
      <c r="P51" s="62">
        <v>83.5</v>
      </c>
      <c r="Q51" s="62">
        <v>98</v>
      </c>
      <c r="R51" s="62">
        <v>98.9</v>
      </c>
      <c r="S51" s="62">
        <v>88.5</v>
      </c>
      <c r="T51" s="62">
        <v>45.5</v>
      </c>
      <c r="U51" s="62" t="s">
        <v>271</v>
      </c>
    </row>
    <row r="52" spans="1:21" ht="15" customHeight="1">
      <c r="A52" s="58">
        <v>9</v>
      </c>
      <c r="B52" s="61">
        <v>102.9</v>
      </c>
      <c r="C52" s="62">
        <v>102.9</v>
      </c>
      <c r="D52" s="62">
        <v>97.6</v>
      </c>
      <c r="E52" s="62">
        <v>98.6</v>
      </c>
      <c r="F52" s="62">
        <v>96.2</v>
      </c>
      <c r="G52" s="62">
        <v>120</v>
      </c>
      <c r="H52" s="62">
        <v>93.3</v>
      </c>
      <c r="I52" s="62">
        <v>164.8</v>
      </c>
      <c r="J52" s="62">
        <v>95</v>
      </c>
      <c r="K52" s="62">
        <v>53.3</v>
      </c>
      <c r="L52" s="62">
        <v>78.5</v>
      </c>
      <c r="M52" s="62">
        <v>91.7</v>
      </c>
      <c r="N52" s="62">
        <v>88.8</v>
      </c>
      <c r="O52" s="62">
        <v>100.5</v>
      </c>
      <c r="P52" s="62">
        <v>83</v>
      </c>
      <c r="Q52" s="62">
        <v>89.6</v>
      </c>
      <c r="R52" s="62">
        <v>89.5</v>
      </c>
      <c r="S52" s="62">
        <v>90.8</v>
      </c>
      <c r="T52" s="62">
        <v>71.4</v>
      </c>
      <c r="U52" s="62" t="s">
        <v>271</v>
      </c>
    </row>
    <row r="53" spans="1:22" ht="15" customHeight="1">
      <c r="A53" s="58">
        <v>10</v>
      </c>
      <c r="B53" s="61">
        <v>102.7</v>
      </c>
      <c r="C53" s="62">
        <v>102.7</v>
      </c>
      <c r="D53" s="62">
        <v>97.8</v>
      </c>
      <c r="E53" s="62">
        <v>103.8</v>
      </c>
      <c r="F53" s="62">
        <v>97.5</v>
      </c>
      <c r="G53" s="62">
        <v>116.6</v>
      </c>
      <c r="H53" s="62">
        <v>96</v>
      </c>
      <c r="I53" s="62">
        <v>146.7</v>
      </c>
      <c r="J53" s="62">
        <v>95.9</v>
      </c>
      <c r="K53" s="62">
        <v>90.8</v>
      </c>
      <c r="L53" s="62">
        <v>80.8</v>
      </c>
      <c r="M53" s="62">
        <v>108.8</v>
      </c>
      <c r="N53" s="62">
        <v>89.3</v>
      </c>
      <c r="O53" s="62">
        <v>103.9</v>
      </c>
      <c r="P53" s="62">
        <v>83.2</v>
      </c>
      <c r="Q53" s="62">
        <v>95.5</v>
      </c>
      <c r="R53" s="62">
        <v>89.3</v>
      </c>
      <c r="S53" s="62">
        <v>93.9</v>
      </c>
      <c r="T53" s="62">
        <v>47.9</v>
      </c>
      <c r="U53" s="62" t="s">
        <v>271</v>
      </c>
      <c r="V53" s="56"/>
    </row>
    <row r="54" spans="1:21" ht="15" customHeight="1">
      <c r="A54" s="58">
        <v>11</v>
      </c>
      <c r="B54" s="61">
        <v>103.4</v>
      </c>
      <c r="C54" s="62">
        <v>103.5</v>
      </c>
      <c r="D54" s="62">
        <v>93.4</v>
      </c>
      <c r="E54" s="62">
        <v>110.5</v>
      </c>
      <c r="F54" s="62">
        <v>99.2</v>
      </c>
      <c r="G54" s="62">
        <v>120.9</v>
      </c>
      <c r="H54" s="62">
        <v>98.8</v>
      </c>
      <c r="I54" s="62">
        <v>156.1</v>
      </c>
      <c r="J54" s="62">
        <v>112</v>
      </c>
      <c r="K54" s="62">
        <v>71.8</v>
      </c>
      <c r="L54" s="62">
        <v>75.2</v>
      </c>
      <c r="M54" s="62">
        <v>108</v>
      </c>
      <c r="N54" s="62">
        <v>89</v>
      </c>
      <c r="O54" s="62">
        <v>98.2</v>
      </c>
      <c r="P54" s="62">
        <v>83</v>
      </c>
      <c r="Q54" s="62">
        <v>93.6</v>
      </c>
      <c r="R54" s="62">
        <v>87.4</v>
      </c>
      <c r="S54" s="62">
        <v>90.1</v>
      </c>
      <c r="T54" s="62">
        <v>45.5</v>
      </c>
      <c r="U54" s="62" t="s">
        <v>271</v>
      </c>
    </row>
    <row r="55" spans="1:21" ht="15" customHeight="1">
      <c r="A55" s="154">
        <v>12</v>
      </c>
      <c r="B55" s="63">
        <v>107.8</v>
      </c>
      <c r="C55" s="64">
        <v>107.8</v>
      </c>
      <c r="D55" s="64">
        <v>86.8</v>
      </c>
      <c r="E55" s="64">
        <v>103.1</v>
      </c>
      <c r="F55" s="64">
        <v>97.8</v>
      </c>
      <c r="G55" s="64">
        <v>132.5</v>
      </c>
      <c r="H55" s="64">
        <v>104</v>
      </c>
      <c r="I55" s="64">
        <v>174.3</v>
      </c>
      <c r="J55" s="64">
        <v>111.7</v>
      </c>
      <c r="K55" s="64">
        <v>57.8</v>
      </c>
      <c r="L55" s="64">
        <v>81</v>
      </c>
      <c r="M55" s="64">
        <v>115.3</v>
      </c>
      <c r="N55" s="64">
        <v>85.3</v>
      </c>
      <c r="O55" s="64">
        <v>98</v>
      </c>
      <c r="P55" s="64">
        <v>81.5</v>
      </c>
      <c r="Q55" s="64">
        <v>96.9</v>
      </c>
      <c r="R55" s="64">
        <v>87.8</v>
      </c>
      <c r="S55" s="64">
        <v>89.8</v>
      </c>
      <c r="T55" s="64">
        <v>44.8</v>
      </c>
      <c r="U55" s="62" t="s">
        <v>271</v>
      </c>
    </row>
    <row r="56" spans="1:16" ht="15" customHeight="1">
      <c r="A56" s="65" t="s">
        <v>21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ht="15" customHeight="1">
      <c r="A57" s="35" t="s">
        <v>264</v>
      </c>
    </row>
  </sheetData>
  <sheetProtection/>
  <mergeCells count="18">
    <mergeCell ref="S7:S9"/>
    <mergeCell ref="U7:U9"/>
    <mergeCell ref="H8:H9"/>
    <mergeCell ref="I8:I9"/>
    <mergeCell ref="J8:J9"/>
    <mergeCell ref="K8:K9"/>
    <mergeCell ref="Q7:Q9"/>
    <mergeCell ref="R7:R9"/>
    <mergeCell ref="A2:U2"/>
    <mergeCell ref="A3:U3"/>
    <mergeCell ref="A5:A9"/>
    <mergeCell ref="C6:C9"/>
    <mergeCell ref="T6:T9"/>
    <mergeCell ref="E7:E9"/>
    <mergeCell ref="F7:F9"/>
    <mergeCell ref="L7:L9"/>
    <mergeCell ref="N7:N9"/>
    <mergeCell ref="O7:O9"/>
  </mergeCells>
  <conditionalFormatting sqref="U7:U9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9.59765625" style="35" customWidth="1"/>
    <col min="2" max="4" width="24.59765625" style="35" customWidth="1"/>
    <col min="5" max="5" width="7.59765625" style="35" customWidth="1"/>
    <col min="6" max="6" width="29.59765625" style="35" customWidth="1"/>
    <col min="7" max="12" width="12.59765625" style="35" customWidth="1"/>
    <col min="13" max="13" width="10.09765625" style="35" customWidth="1"/>
    <col min="14" max="15" width="14.09765625" style="35" customWidth="1"/>
    <col min="16" max="16384" width="10.59765625" style="35" customWidth="1"/>
  </cols>
  <sheetData>
    <row r="1" spans="1:12" s="33" customFormat="1" ht="19.5" customHeight="1">
      <c r="A1" s="5" t="s">
        <v>234</v>
      </c>
      <c r="D1" s="140"/>
      <c r="L1" s="6" t="s">
        <v>235</v>
      </c>
    </row>
    <row r="2" spans="1:15" ht="19.5" customHeight="1">
      <c r="A2" s="273" t="s">
        <v>216</v>
      </c>
      <c r="B2" s="273"/>
      <c r="C2" s="273"/>
      <c r="D2" s="273"/>
      <c r="E2" s="23"/>
      <c r="F2" s="273" t="s">
        <v>236</v>
      </c>
      <c r="G2" s="273"/>
      <c r="H2" s="273"/>
      <c r="I2" s="273"/>
      <c r="J2" s="273"/>
      <c r="K2" s="273"/>
      <c r="L2" s="273"/>
      <c r="M2" s="17"/>
      <c r="N2" s="23"/>
      <c r="O2" s="23"/>
    </row>
    <row r="3" spans="1:13" ht="19.5" customHeight="1">
      <c r="A3" s="248" t="s">
        <v>252</v>
      </c>
      <c r="B3" s="353"/>
      <c r="C3" s="353"/>
      <c r="D3" s="353"/>
      <c r="E3" s="49"/>
      <c r="F3" s="248" t="s">
        <v>301</v>
      </c>
      <c r="G3" s="248"/>
      <c r="H3" s="248"/>
      <c r="I3" s="248"/>
      <c r="J3" s="248"/>
      <c r="K3" s="248"/>
      <c r="L3" s="248"/>
      <c r="M3" s="45"/>
    </row>
    <row r="4" spans="1:13" ht="19.5" customHeight="1">
      <c r="A4" s="111"/>
      <c r="B4" s="156" t="s">
        <v>310</v>
      </c>
      <c r="C4" s="111"/>
      <c r="D4" s="111"/>
      <c r="E4" s="49"/>
      <c r="F4" s="324" t="s">
        <v>310</v>
      </c>
      <c r="G4" s="248"/>
      <c r="H4" s="248"/>
      <c r="I4" s="248"/>
      <c r="J4" s="248"/>
      <c r="K4" s="248"/>
      <c r="L4" s="248"/>
      <c r="M4" s="45"/>
    </row>
    <row r="5" spans="4:13" ht="18" customHeight="1" thickBot="1">
      <c r="D5" s="123"/>
      <c r="F5" s="141"/>
      <c r="G5" s="142"/>
      <c r="H5" s="142"/>
      <c r="I5" s="142"/>
      <c r="J5" s="142"/>
      <c r="K5" s="142"/>
      <c r="L5" s="142"/>
      <c r="M5" s="142"/>
    </row>
    <row r="6" spans="1:12" ht="15" customHeight="1">
      <c r="A6" s="215" t="s">
        <v>237</v>
      </c>
      <c r="B6" s="243" t="s">
        <v>370</v>
      </c>
      <c r="C6" s="243" t="s">
        <v>371</v>
      </c>
      <c r="D6" s="246" t="s">
        <v>238</v>
      </c>
      <c r="E6" s="78"/>
      <c r="F6" s="215" t="s">
        <v>237</v>
      </c>
      <c r="G6" s="347" t="s">
        <v>239</v>
      </c>
      <c r="H6" s="333" t="s">
        <v>240</v>
      </c>
      <c r="I6" s="281"/>
      <c r="J6" s="281"/>
      <c r="K6" s="281"/>
      <c r="L6" s="281"/>
    </row>
    <row r="7" spans="1:12" ht="15" customHeight="1">
      <c r="A7" s="331"/>
      <c r="B7" s="255"/>
      <c r="C7" s="255"/>
      <c r="D7" s="219"/>
      <c r="E7" s="78"/>
      <c r="F7" s="331"/>
      <c r="G7" s="348"/>
      <c r="H7" s="329" t="s">
        <v>122</v>
      </c>
      <c r="I7" s="329" t="s">
        <v>241</v>
      </c>
      <c r="J7" s="329" t="s">
        <v>242</v>
      </c>
      <c r="K7" s="329" t="s">
        <v>243</v>
      </c>
      <c r="L7" s="351" t="s">
        <v>244</v>
      </c>
    </row>
    <row r="8" spans="1:14" ht="15" customHeight="1">
      <c r="A8" s="332"/>
      <c r="B8" s="256"/>
      <c r="C8" s="256"/>
      <c r="D8" s="220"/>
      <c r="E8" s="78"/>
      <c r="F8" s="332"/>
      <c r="G8" s="349"/>
      <c r="H8" s="330"/>
      <c r="I8" s="330"/>
      <c r="J8" s="330"/>
      <c r="K8" s="350"/>
      <c r="L8" s="352"/>
      <c r="M8" s="24"/>
      <c r="N8" s="24"/>
    </row>
    <row r="9" spans="1:14" ht="15" customHeight="1">
      <c r="A9" s="27" t="s">
        <v>304</v>
      </c>
      <c r="B9" s="199">
        <f>SUM(B11:B34)</f>
        <v>554</v>
      </c>
      <c r="C9" s="31">
        <v>61209</v>
      </c>
      <c r="D9" s="31">
        <v>188861308</v>
      </c>
      <c r="E9" s="78"/>
      <c r="F9" s="27" t="s">
        <v>304</v>
      </c>
      <c r="G9" s="199">
        <f>SUM(G11:G34)</f>
        <v>554</v>
      </c>
      <c r="H9" s="204">
        <f>SUM(I9:L9)</f>
        <v>543782</v>
      </c>
      <c r="I9" s="204">
        <v>61548</v>
      </c>
      <c r="J9" s="204">
        <v>221963</v>
      </c>
      <c r="K9" s="202">
        <f>SUM(K11:K34)</f>
        <v>12834</v>
      </c>
      <c r="L9" s="200">
        <f>SUM(L11:L34)</f>
        <v>247437</v>
      </c>
      <c r="M9" s="143"/>
      <c r="N9" s="143"/>
    </row>
    <row r="10" spans="1:14" ht="15" customHeight="1">
      <c r="A10" s="75"/>
      <c r="B10" s="179"/>
      <c r="C10" s="179"/>
      <c r="D10" s="179"/>
      <c r="E10" s="78"/>
      <c r="F10" s="75"/>
      <c r="G10" s="194"/>
      <c r="H10" s="195"/>
      <c r="I10" s="195"/>
      <c r="J10" s="195"/>
      <c r="K10" s="195"/>
      <c r="L10" s="195"/>
      <c r="M10" s="143"/>
      <c r="N10" s="143"/>
    </row>
    <row r="11" spans="1:14" ht="15" customHeight="1">
      <c r="A11" s="75" t="s">
        <v>223</v>
      </c>
      <c r="B11" s="124">
        <v>78</v>
      </c>
      <c r="C11" s="125">
        <v>6969</v>
      </c>
      <c r="D11" s="125">
        <v>9211845</v>
      </c>
      <c r="E11" s="78"/>
      <c r="F11" s="75" t="s">
        <v>223</v>
      </c>
      <c r="G11" s="194">
        <v>78</v>
      </c>
      <c r="H11" s="195">
        <f>SUM(I11:L11)</f>
        <v>16043</v>
      </c>
      <c r="I11" s="195">
        <v>1455</v>
      </c>
      <c r="J11" s="195">
        <v>14522</v>
      </c>
      <c r="K11" s="195">
        <v>56</v>
      </c>
      <c r="L11" s="195">
        <v>10</v>
      </c>
      <c r="M11" s="143"/>
      <c r="N11" s="143"/>
    </row>
    <row r="12" spans="1:14" ht="15" customHeight="1">
      <c r="A12" s="75" t="s">
        <v>101</v>
      </c>
      <c r="B12" s="124">
        <v>7</v>
      </c>
      <c r="C12" s="125">
        <v>553</v>
      </c>
      <c r="D12" s="125">
        <v>18437239</v>
      </c>
      <c r="E12" s="78"/>
      <c r="F12" s="75" t="s">
        <v>101</v>
      </c>
      <c r="G12" s="194">
        <v>7</v>
      </c>
      <c r="H12" s="195">
        <f aca="true" t="shared" si="0" ref="H12:H34">SUM(I12:L12)</f>
        <v>4564</v>
      </c>
      <c r="I12" s="195">
        <v>94</v>
      </c>
      <c r="J12" s="195">
        <v>4467</v>
      </c>
      <c r="K12" s="195">
        <v>3</v>
      </c>
      <c r="L12" s="195" t="s">
        <v>32</v>
      </c>
      <c r="M12" s="143"/>
      <c r="N12" s="143"/>
    </row>
    <row r="13" spans="1:14" ht="15" customHeight="1">
      <c r="A13" s="75" t="s">
        <v>224</v>
      </c>
      <c r="B13" s="124">
        <v>67</v>
      </c>
      <c r="C13" s="125">
        <v>5470</v>
      </c>
      <c r="D13" s="125">
        <v>10188722</v>
      </c>
      <c r="E13" s="78"/>
      <c r="F13" s="75" t="s">
        <v>224</v>
      </c>
      <c r="G13" s="194">
        <v>67</v>
      </c>
      <c r="H13" s="195">
        <f t="shared" si="0"/>
        <v>120445</v>
      </c>
      <c r="I13" s="195">
        <v>11753</v>
      </c>
      <c r="J13" s="195">
        <v>83702</v>
      </c>
      <c r="K13" s="195">
        <v>10110</v>
      </c>
      <c r="L13" s="195">
        <v>14880</v>
      </c>
      <c r="M13" s="143"/>
      <c r="N13" s="143"/>
    </row>
    <row r="14" spans="1:14" ht="15" customHeight="1">
      <c r="A14" s="75" t="s">
        <v>225</v>
      </c>
      <c r="B14" s="124">
        <v>32</v>
      </c>
      <c r="C14" s="125">
        <v>2098</v>
      </c>
      <c r="D14" s="125">
        <v>1900883</v>
      </c>
      <c r="E14" s="78"/>
      <c r="F14" s="75" t="s">
        <v>225</v>
      </c>
      <c r="G14" s="194">
        <v>32</v>
      </c>
      <c r="H14" s="195">
        <f t="shared" si="0"/>
        <v>1368</v>
      </c>
      <c r="I14" s="195">
        <v>864</v>
      </c>
      <c r="J14" s="195">
        <v>504</v>
      </c>
      <c r="K14" s="195" t="s">
        <v>32</v>
      </c>
      <c r="L14" s="195" t="s">
        <v>32</v>
      </c>
      <c r="M14" s="143"/>
      <c r="N14" s="143"/>
    </row>
    <row r="15" spans="1:14" ht="15" customHeight="1">
      <c r="A15" s="75" t="s">
        <v>226</v>
      </c>
      <c r="B15" s="124">
        <v>8</v>
      </c>
      <c r="C15" s="125">
        <v>585</v>
      </c>
      <c r="D15" s="125">
        <v>1184288</v>
      </c>
      <c r="E15" s="78"/>
      <c r="F15" s="75" t="s">
        <v>226</v>
      </c>
      <c r="G15" s="194">
        <v>8</v>
      </c>
      <c r="H15" s="195">
        <f t="shared" si="0"/>
        <v>694</v>
      </c>
      <c r="I15" s="195">
        <v>436</v>
      </c>
      <c r="J15" s="195">
        <v>58</v>
      </c>
      <c r="K15" s="195">
        <v>200</v>
      </c>
      <c r="L15" s="195" t="s">
        <v>32</v>
      </c>
      <c r="M15" s="143"/>
      <c r="N15" s="143"/>
    </row>
    <row r="16" spans="1:14" ht="15" customHeight="1">
      <c r="A16" s="75" t="s">
        <v>227</v>
      </c>
      <c r="B16" s="124">
        <v>5</v>
      </c>
      <c r="C16" s="125">
        <v>1066</v>
      </c>
      <c r="D16" s="125">
        <v>3328479</v>
      </c>
      <c r="E16" s="78"/>
      <c r="F16" s="75" t="s">
        <v>227</v>
      </c>
      <c r="G16" s="194">
        <v>5</v>
      </c>
      <c r="H16" s="195">
        <f t="shared" si="0"/>
        <v>967</v>
      </c>
      <c r="I16" s="195">
        <v>199</v>
      </c>
      <c r="J16" s="195">
        <v>768</v>
      </c>
      <c r="K16" s="195" t="s">
        <v>32</v>
      </c>
      <c r="L16" s="195" t="s">
        <v>32</v>
      </c>
      <c r="M16" s="143"/>
      <c r="N16" s="143"/>
    </row>
    <row r="17" spans="1:14" ht="15" customHeight="1">
      <c r="A17" s="75" t="s">
        <v>228</v>
      </c>
      <c r="B17" s="124">
        <v>9</v>
      </c>
      <c r="C17" s="125">
        <v>585</v>
      </c>
      <c r="D17" s="125">
        <v>1399299</v>
      </c>
      <c r="E17" s="78"/>
      <c r="F17" s="75" t="s">
        <v>228</v>
      </c>
      <c r="G17" s="194">
        <v>9</v>
      </c>
      <c r="H17" s="195">
        <f t="shared" si="0"/>
        <v>47370</v>
      </c>
      <c r="I17" s="195">
        <v>15</v>
      </c>
      <c r="J17" s="195">
        <v>36332</v>
      </c>
      <c r="K17" s="195" t="s">
        <v>32</v>
      </c>
      <c r="L17" s="195">
        <v>11023</v>
      </c>
      <c r="M17" s="143"/>
      <c r="N17" s="143"/>
    </row>
    <row r="18" spans="1:14" ht="15" customHeight="1">
      <c r="A18" s="75" t="s">
        <v>229</v>
      </c>
      <c r="B18" s="124">
        <v>30</v>
      </c>
      <c r="C18" s="125">
        <v>2834</v>
      </c>
      <c r="D18" s="125">
        <v>6192174</v>
      </c>
      <c r="E18" s="78"/>
      <c r="F18" s="75" t="s">
        <v>229</v>
      </c>
      <c r="G18" s="194">
        <v>30</v>
      </c>
      <c r="H18" s="195">
        <f t="shared" si="0"/>
        <v>1818</v>
      </c>
      <c r="I18" s="195">
        <v>416</v>
      </c>
      <c r="J18" s="195">
        <v>1397</v>
      </c>
      <c r="K18" s="195" t="s">
        <v>32</v>
      </c>
      <c r="L18" s="195">
        <v>5</v>
      </c>
      <c r="M18" s="143"/>
      <c r="N18" s="143"/>
    </row>
    <row r="19" spans="1:14" ht="15" customHeight="1">
      <c r="A19" s="75" t="s">
        <v>230</v>
      </c>
      <c r="B19" s="124">
        <v>11</v>
      </c>
      <c r="C19" s="125">
        <v>1379</v>
      </c>
      <c r="D19" s="125">
        <v>10767255</v>
      </c>
      <c r="E19" s="78"/>
      <c r="F19" s="75" t="s">
        <v>230</v>
      </c>
      <c r="G19" s="194">
        <v>11</v>
      </c>
      <c r="H19" s="195">
        <f t="shared" si="0"/>
        <v>86105</v>
      </c>
      <c r="I19" s="195">
        <v>28857</v>
      </c>
      <c r="J19" s="195">
        <v>25363</v>
      </c>
      <c r="K19" s="195" t="s">
        <v>32</v>
      </c>
      <c r="L19" s="195">
        <v>31885</v>
      </c>
      <c r="M19" s="143"/>
      <c r="N19" s="143"/>
    </row>
    <row r="20" spans="1:14" ht="15" customHeight="1">
      <c r="A20" s="75" t="s">
        <v>231</v>
      </c>
      <c r="B20" s="124">
        <v>1</v>
      </c>
      <c r="C20" s="125" t="s">
        <v>32</v>
      </c>
      <c r="D20" s="125" t="s">
        <v>32</v>
      </c>
      <c r="E20" s="78"/>
      <c r="F20" s="75" t="s">
        <v>231</v>
      </c>
      <c r="G20" s="194">
        <v>1</v>
      </c>
      <c r="H20" s="195" t="s">
        <v>380</v>
      </c>
      <c r="I20" s="195" t="s">
        <v>380</v>
      </c>
      <c r="J20" s="195" t="s">
        <v>380</v>
      </c>
      <c r="K20" s="195" t="s">
        <v>32</v>
      </c>
      <c r="L20" s="195" t="s">
        <v>32</v>
      </c>
      <c r="M20" s="143"/>
      <c r="N20" s="143"/>
    </row>
    <row r="21" spans="1:14" ht="15" customHeight="1">
      <c r="A21" s="75" t="s">
        <v>84</v>
      </c>
      <c r="B21" s="124">
        <v>19</v>
      </c>
      <c r="C21" s="125">
        <v>1956</v>
      </c>
      <c r="D21" s="125">
        <v>3779924</v>
      </c>
      <c r="E21" s="78"/>
      <c r="F21" s="75" t="s">
        <v>84</v>
      </c>
      <c r="G21" s="194">
        <v>19</v>
      </c>
      <c r="H21" s="195">
        <f t="shared" si="0"/>
        <v>12552</v>
      </c>
      <c r="I21" s="195">
        <v>812</v>
      </c>
      <c r="J21" s="195">
        <v>11028</v>
      </c>
      <c r="K21" s="195" t="s">
        <v>32</v>
      </c>
      <c r="L21" s="195">
        <v>712</v>
      </c>
      <c r="M21" s="143"/>
      <c r="N21" s="143"/>
    </row>
    <row r="22" spans="1:14" ht="15" customHeight="1">
      <c r="A22" s="75" t="s">
        <v>102</v>
      </c>
      <c r="B22" s="124" t="s">
        <v>32</v>
      </c>
      <c r="C22" s="125" t="s">
        <v>32</v>
      </c>
      <c r="D22" s="125" t="s">
        <v>32</v>
      </c>
      <c r="E22" s="78"/>
      <c r="F22" s="75" t="s">
        <v>102</v>
      </c>
      <c r="G22" s="194" t="s">
        <v>32</v>
      </c>
      <c r="H22" s="195" t="s">
        <v>32</v>
      </c>
      <c r="I22" s="195" t="s">
        <v>32</v>
      </c>
      <c r="J22" s="195" t="s">
        <v>32</v>
      </c>
      <c r="K22" s="195" t="s">
        <v>32</v>
      </c>
      <c r="L22" s="195" t="s">
        <v>32</v>
      </c>
      <c r="M22" s="143"/>
      <c r="N22" s="143"/>
    </row>
    <row r="23" spans="1:14" ht="15" customHeight="1">
      <c r="A23" s="75" t="s">
        <v>143</v>
      </c>
      <c r="B23" s="124" t="s">
        <v>32</v>
      </c>
      <c r="C23" s="125" t="s">
        <v>32</v>
      </c>
      <c r="D23" s="125" t="s">
        <v>32</v>
      </c>
      <c r="E23" s="78"/>
      <c r="F23" s="75" t="s">
        <v>143</v>
      </c>
      <c r="G23" s="194" t="s">
        <v>32</v>
      </c>
      <c r="H23" s="195" t="s">
        <v>32</v>
      </c>
      <c r="I23" s="195" t="s">
        <v>32</v>
      </c>
      <c r="J23" s="195" t="s">
        <v>32</v>
      </c>
      <c r="K23" s="195" t="s">
        <v>32</v>
      </c>
      <c r="L23" s="195" t="s">
        <v>32</v>
      </c>
      <c r="M23" s="143"/>
      <c r="N23" s="143"/>
    </row>
    <row r="24" spans="1:14" ht="15" customHeight="1">
      <c r="A24" s="75" t="s">
        <v>232</v>
      </c>
      <c r="B24" s="124">
        <v>14</v>
      </c>
      <c r="C24" s="125">
        <v>1367</v>
      </c>
      <c r="D24" s="125">
        <v>2404604</v>
      </c>
      <c r="E24" s="78"/>
      <c r="F24" s="75" t="s">
        <v>232</v>
      </c>
      <c r="G24" s="194">
        <v>14</v>
      </c>
      <c r="H24" s="195">
        <f t="shared" si="0"/>
        <v>2643</v>
      </c>
      <c r="I24" s="195">
        <v>91</v>
      </c>
      <c r="J24" s="195">
        <v>2190</v>
      </c>
      <c r="K24" s="195" t="s">
        <v>32</v>
      </c>
      <c r="L24" s="195">
        <v>362</v>
      </c>
      <c r="M24" s="143"/>
      <c r="N24" s="143"/>
    </row>
    <row r="25" spans="1:14" ht="15" customHeight="1">
      <c r="A25" s="75" t="s">
        <v>233</v>
      </c>
      <c r="B25" s="124">
        <v>10</v>
      </c>
      <c r="C25" s="125">
        <v>577</v>
      </c>
      <c r="D25" s="125">
        <v>1511917</v>
      </c>
      <c r="E25" s="78"/>
      <c r="F25" s="75" t="s">
        <v>233</v>
      </c>
      <c r="G25" s="194">
        <v>10</v>
      </c>
      <c r="H25" s="195">
        <f t="shared" si="0"/>
        <v>2287</v>
      </c>
      <c r="I25" s="195">
        <v>426</v>
      </c>
      <c r="J25" s="195">
        <v>1742</v>
      </c>
      <c r="K25" s="195" t="s">
        <v>32</v>
      </c>
      <c r="L25" s="195">
        <v>119</v>
      </c>
      <c r="M25" s="143"/>
      <c r="N25" s="143"/>
    </row>
    <row r="26" spans="1:14" ht="15" customHeight="1">
      <c r="A26" s="75" t="s">
        <v>103</v>
      </c>
      <c r="B26" s="124">
        <v>5</v>
      </c>
      <c r="C26" s="125">
        <v>851</v>
      </c>
      <c r="D26" s="125">
        <v>2258657</v>
      </c>
      <c r="E26" s="78"/>
      <c r="F26" s="75" t="s">
        <v>103</v>
      </c>
      <c r="G26" s="194">
        <v>5</v>
      </c>
      <c r="H26" s="195">
        <f t="shared" si="0"/>
        <v>1862</v>
      </c>
      <c r="I26" s="195">
        <v>193</v>
      </c>
      <c r="J26" s="195">
        <v>1669</v>
      </c>
      <c r="K26" s="195" t="s">
        <v>32</v>
      </c>
      <c r="L26" s="195" t="s">
        <v>32</v>
      </c>
      <c r="M26" s="143"/>
      <c r="N26" s="143"/>
    </row>
    <row r="27" spans="1:14" ht="15" customHeight="1">
      <c r="A27" s="75" t="s">
        <v>104</v>
      </c>
      <c r="B27" s="124">
        <v>46</v>
      </c>
      <c r="C27" s="125">
        <v>2975</v>
      </c>
      <c r="D27" s="125">
        <v>5785940</v>
      </c>
      <c r="E27" s="78"/>
      <c r="F27" s="75" t="s">
        <v>104</v>
      </c>
      <c r="G27" s="194">
        <v>46</v>
      </c>
      <c r="H27" s="195">
        <f t="shared" si="0"/>
        <v>5136</v>
      </c>
      <c r="I27" s="195">
        <v>583</v>
      </c>
      <c r="J27" s="195">
        <v>4473</v>
      </c>
      <c r="K27" s="195">
        <v>4</v>
      </c>
      <c r="L27" s="195">
        <v>76</v>
      </c>
      <c r="M27" s="143"/>
      <c r="N27" s="143"/>
    </row>
    <row r="28" spans="1:14" ht="15" customHeight="1">
      <c r="A28" s="75" t="s">
        <v>105</v>
      </c>
      <c r="B28" s="124">
        <v>111</v>
      </c>
      <c r="C28" s="125">
        <v>13050</v>
      </c>
      <c r="D28" s="125">
        <v>40679653</v>
      </c>
      <c r="E28" s="78"/>
      <c r="F28" s="75" t="s">
        <v>105</v>
      </c>
      <c r="G28" s="194">
        <v>111</v>
      </c>
      <c r="H28" s="195">
        <f t="shared" si="0"/>
        <v>24891</v>
      </c>
      <c r="I28" s="195">
        <v>4422</v>
      </c>
      <c r="J28" s="195">
        <v>15341</v>
      </c>
      <c r="K28" s="195">
        <v>1977</v>
      </c>
      <c r="L28" s="195">
        <v>3151</v>
      </c>
      <c r="M28" s="143"/>
      <c r="N28" s="143"/>
    </row>
    <row r="29" spans="1:14" ht="15" customHeight="1">
      <c r="A29" s="75" t="s">
        <v>106</v>
      </c>
      <c r="B29" s="124">
        <v>29</v>
      </c>
      <c r="C29" s="125">
        <v>3201</v>
      </c>
      <c r="D29" s="125">
        <v>8242637</v>
      </c>
      <c r="E29" s="78"/>
      <c r="F29" s="75" t="s">
        <v>106</v>
      </c>
      <c r="G29" s="194">
        <v>29</v>
      </c>
      <c r="H29" s="195">
        <f t="shared" si="0"/>
        <v>1195</v>
      </c>
      <c r="I29" s="195">
        <v>277</v>
      </c>
      <c r="J29" s="195">
        <v>916</v>
      </c>
      <c r="K29" s="195" t="s">
        <v>32</v>
      </c>
      <c r="L29" s="195">
        <v>2</v>
      </c>
      <c r="M29" s="143"/>
      <c r="N29" s="143"/>
    </row>
    <row r="30" spans="1:14" ht="15" customHeight="1">
      <c r="A30" s="75" t="s">
        <v>273</v>
      </c>
      <c r="B30" s="124">
        <v>13</v>
      </c>
      <c r="C30" s="125">
        <v>2750</v>
      </c>
      <c r="D30" s="125">
        <v>26076694</v>
      </c>
      <c r="E30" s="78"/>
      <c r="F30" s="75" t="s">
        <v>273</v>
      </c>
      <c r="G30" s="194">
        <v>13</v>
      </c>
      <c r="H30" s="195">
        <f t="shared" si="0"/>
        <v>1248</v>
      </c>
      <c r="I30" s="195">
        <v>434</v>
      </c>
      <c r="J30" s="195">
        <v>297</v>
      </c>
      <c r="K30" s="195">
        <v>413</v>
      </c>
      <c r="L30" s="195">
        <v>104</v>
      </c>
      <c r="M30" s="143"/>
      <c r="N30" s="143"/>
    </row>
    <row r="31" spans="1:14" ht="15" customHeight="1">
      <c r="A31" s="75" t="s">
        <v>274</v>
      </c>
      <c r="B31" s="124">
        <v>32</v>
      </c>
      <c r="C31" s="125">
        <v>9907</v>
      </c>
      <c r="D31" s="125">
        <v>29044751</v>
      </c>
      <c r="E31" s="78"/>
      <c r="F31" s="75" t="s">
        <v>274</v>
      </c>
      <c r="G31" s="194">
        <v>32</v>
      </c>
      <c r="H31" s="195">
        <f t="shared" si="0"/>
        <v>208758</v>
      </c>
      <c r="I31" s="195">
        <v>9478</v>
      </c>
      <c r="J31" s="195">
        <v>14805</v>
      </c>
      <c r="K31" s="195" t="s">
        <v>32</v>
      </c>
      <c r="L31" s="195">
        <v>184475</v>
      </c>
      <c r="M31" s="143"/>
      <c r="N31" s="143"/>
    </row>
    <row r="32" spans="1:14" ht="15" customHeight="1">
      <c r="A32" s="75" t="s">
        <v>10</v>
      </c>
      <c r="B32" s="124">
        <v>12</v>
      </c>
      <c r="C32" s="125">
        <v>2089</v>
      </c>
      <c r="D32" s="125">
        <v>4238610</v>
      </c>
      <c r="E32" s="78"/>
      <c r="F32" s="75" t="s">
        <v>10</v>
      </c>
      <c r="G32" s="194">
        <v>12</v>
      </c>
      <c r="H32" s="195">
        <f t="shared" si="0"/>
        <v>3000</v>
      </c>
      <c r="I32" s="195">
        <v>133</v>
      </c>
      <c r="J32" s="195">
        <v>2184</v>
      </c>
      <c r="K32" s="195">
        <v>70</v>
      </c>
      <c r="L32" s="195">
        <v>613</v>
      </c>
      <c r="M32" s="143"/>
      <c r="N32" s="143"/>
    </row>
    <row r="33" spans="1:14" ht="15" customHeight="1">
      <c r="A33" s="75" t="s">
        <v>11</v>
      </c>
      <c r="B33" s="124">
        <v>2</v>
      </c>
      <c r="C33" s="158" t="s">
        <v>308</v>
      </c>
      <c r="D33" s="158" t="s">
        <v>308</v>
      </c>
      <c r="E33" s="78"/>
      <c r="F33" s="75" t="s">
        <v>11</v>
      </c>
      <c r="G33" s="194">
        <v>2</v>
      </c>
      <c r="H33" s="195" t="s">
        <v>380</v>
      </c>
      <c r="I33" s="195" t="s">
        <v>380</v>
      </c>
      <c r="J33" s="195" t="s">
        <v>380</v>
      </c>
      <c r="K33" s="195" t="s">
        <v>32</v>
      </c>
      <c r="L33" s="195" t="s">
        <v>32</v>
      </c>
      <c r="M33" s="143"/>
      <c r="N33" s="143"/>
    </row>
    <row r="34" spans="1:14" ht="15" customHeight="1">
      <c r="A34" s="126" t="s">
        <v>275</v>
      </c>
      <c r="B34" s="144">
        <v>13</v>
      </c>
      <c r="C34" s="145">
        <v>798</v>
      </c>
      <c r="D34" s="145">
        <v>1886766</v>
      </c>
      <c r="E34" s="78"/>
      <c r="F34" s="126" t="s">
        <v>275</v>
      </c>
      <c r="G34" s="194">
        <v>13</v>
      </c>
      <c r="H34" s="197">
        <f t="shared" si="0"/>
        <v>467</v>
      </c>
      <c r="I34" s="195">
        <v>256</v>
      </c>
      <c r="J34" s="195">
        <v>190</v>
      </c>
      <c r="K34" s="195">
        <v>1</v>
      </c>
      <c r="L34" s="195">
        <v>20</v>
      </c>
      <c r="M34" s="143"/>
      <c r="N34" s="143"/>
    </row>
    <row r="35" spans="1:15" ht="15" customHeight="1">
      <c r="A35" s="36"/>
      <c r="B35" s="146"/>
      <c r="C35" s="146"/>
      <c r="D35" s="146"/>
      <c r="E35" s="147"/>
      <c r="F35" s="141"/>
      <c r="G35" s="148"/>
      <c r="H35" s="148"/>
      <c r="I35" s="148"/>
      <c r="J35" s="148"/>
      <c r="K35" s="148"/>
      <c r="L35" s="148"/>
      <c r="M35" s="149"/>
      <c r="N35" s="143"/>
      <c r="O35" s="143"/>
    </row>
    <row r="36" spans="1:15" ht="15" customHeight="1" thickBot="1">
      <c r="A36" s="3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3"/>
      <c r="O36" s="143"/>
    </row>
    <row r="37" spans="1:14" ht="15" customHeight="1">
      <c r="A37" s="215" t="s">
        <v>237</v>
      </c>
      <c r="B37" s="341" t="s">
        <v>372</v>
      </c>
      <c r="C37" s="341" t="s">
        <v>373</v>
      </c>
      <c r="D37" s="344" t="s">
        <v>374</v>
      </c>
      <c r="E37" s="147"/>
      <c r="F37" s="215" t="s">
        <v>237</v>
      </c>
      <c r="G37" s="333" t="s">
        <v>245</v>
      </c>
      <c r="H37" s="281"/>
      <c r="I37" s="281"/>
      <c r="J37" s="281"/>
      <c r="K37" s="281"/>
      <c r="L37" s="281"/>
      <c r="M37" s="143"/>
      <c r="N37" s="143"/>
    </row>
    <row r="38" spans="1:14" ht="15" customHeight="1">
      <c r="A38" s="331"/>
      <c r="B38" s="342"/>
      <c r="C38" s="342"/>
      <c r="D38" s="345"/>
      <c r="E38" s="147"/>
      <c r="F38" s="331"/>
      <c r="G38" s="329" t="s">
        <v>122</v>
      </c>
      <c r="H38" s="329" t="s">
        <v>246</v>
      </c>
      <c r="I38" s="329" t="s">
        <v>247</v>
      </c>
      <c r="J38" s="335" t="s">
        <v>302</v>
      </c>
      <c r="K38" s="337" t="s">
        <v>303</v>
      </c>
      <c r="L38" s="339" t="s">
        <v>243</v>
      </c>
      <c r="M38" s="143"/>
      <c r="N38" s="143"/>
    </row>
    <row r="39" spans="1:14" ht="15" customHeight="1">
      <c r="A39" s="332"/>
      <c r="B39" s="343"/>
      <c r="C39" s="343"/>
      <c r="D39" s="346"/>
      <c r="E39" s="147"/>
      <c r="F39" s="332"/>
      <c r="G39" s="334"/>
      <c r="H39" s="334"/>
      <c r="I39" s="334"/>
      <c r="J39" s="336"/>
      <c r="K39" s="338"/>
      <c r="L39" s="340"/>
      <c r="M39" s="143"/>
      <c r="N39" s="143"/>
    </row>
    <row r="40" spans="1:14" ht="15" customHeight="1">
      <c r="A40" s="27" t="s">
        <v>251</v>
      </c>
      <c r="B40" s="30">
        <v>13162089</v>
      </c>
      <c r="C40" s="31">
        <v>3868775</v>
      </c>
      <c r="D40" s="31">
        <v>5072526</v>
      </c>
      <c r="E40" s="147"/>
      <c r="F40" s="27" t="s">
        <v>251</v>
      </c>
      <c r="G40" s="212">
        <f>SUM(H40:L40)</f>
        <v>543782</v>
      </c>
      <c r="H40" s="200">
        <f>SUM(H42:H65)</f>
        <v>8564</v>
      </c>
      <c r="I40" s="200">
        <f>SUM(I42:I65)</f>
        <v>6276</v>
      </c>
      <c r="J40" s="150">
        <v>151279</v>
      </c>
      <c r="K40" s="150">
        <v>354202</v>
      </c>
      <c r="L40" s="150">
        <v>23461</v>
      </c>
      <c r="M40" s="143"/>
      <c r="N40" s="143"/>
    </row>
    <row r="41" spans="1:14" ht="15" customHeight="1">
      <c r="A41" s="75"/>
      <c r="B41" s="180"/>
      <c r="C41" s="179"/>
      <c r="D41" s="179"/>
      <c r="E41" s="147"/>
      <c r="F41" s="75"/>
      <c r="G41" s="181"/>
      <c r="H41" s="182"/>
      <c r="I41" s="182"/>
      <c r="J41" s="182"/>
      <c r="K41" s="182"/>
      <c r="L41" s="182"/>
      <c r="M41" s="143"/>
      <c r="N41" s="143"/>
    </row>
    <row r="42" spans="1:14" ht="15" customHeight="1">
      <c r="A42" s="75" t="s">
        <v>223</v>
      </c>
      <c r="B42" s="124">
        <v>472022</v>
      </c>
      <c r="C42" s="125">
        <v>162250</v>
      </c>
      <c r="D42" s="125">
        <v>239779</v>
      </c>
      <c r="E42" s="147"/>
      <c r="F42" s="75" t="s">
        <v>223</v>
      </c>
      <c r="G42" s="194">
        <f>SUM(H42:L42)</f>
        <v>16043</v>
      </c>
      <c r="H42" s="125">
        <v>695</v>
      </c>
      <c r="I42" s="125">
        <v>1133</v>
      </c>
      <c r="J42" s="125">
        <v>6545</v>
      </c>
      <c r="K42" s="125">
        <v>3015</v>
      </c>
      <c r="L42" s="125">
        <v>4655</v>
      </c>
      <c r="M42" s="143"/>
      <c r="N42" s="143"/>
    </row>
    <row r="43" spans="1:14" ht="15" customHeight="1">
      <c r="A43" s="75" t="s">
        <v>101</v>
      </c>
      <c r="B43" s="124">
        <v>346803</v>
      </c>
      <c r="C43" s="125">
        <v>111273</v>
      </c>
      <c r="D43" s="125">
        <v>154779</v>
      </c>
      <c r="E43" s="147"/>
      <c r="F43" s="75" t="s">
        <v>101</v>
      </c>
      <c r="G43" s="194">
        <f aca="true" t="shared" si="1" ref="G43:G65">SUM(H43:L43)</f>
        <v>4564</v>
      </c>
      <c r="H43" s="125">
        <v>248</v>
      </c>
      <c r="I43" s="125">
        <v>797</v>
      </c>
      <c r="J43" s="125">
        <v>1915</v>
      </c>
      <c r="K43" s="125">
        <v>647</v>
      </c>
      <c r="L43" s="125">
        <v>957</v>
      </c>
      <c r="M43" s="143"/>
      <c r="N43" s="143"/>
    </row>
    <row r="44" spans="1:14" ht="15" customHeight="1">
      <c r="A44" s="75" t="s">
        <v>224</v>
      </c>
      <c r="B44" s="124">
        <v>1604748</v>
      </c>
      <c r="C44" s="125">
        <v>670757</v>
      </c>
      <c r="D44" s="125">
        <v>863185</v>
      </c>
      <c r="E44" s="147"/>
      <c r="F44" s="75" t="s">
        <v>224</v>
      </c>
      <c r="G44" s="194">
        <f t="shared" si="1"/>
        <v>120445</v>
      </c>
      <c r="H44" s="125">
        <v>4975</v>
      </c>
      <c r="I44" s="125" t="s">
        <v>32</v>
      </c>
      <c r="J44" s="125">
        <v>72640</v>
      </c>
      <c r="K44" s="125">
        <v>37196</v>
      </c>
      <c r="L44" s="125">
        <v>5634</v>
      </c>
      <c r="M44" s="143"/>
      <c r="N44" s="143"/>
    </row>
    <row r="45" spans="1:14" ht="15" customHeight="1">
      <c r="A45" s="75" t="s">
        <v>225</v>
      </c>
      <c r="B45" s="124">
        <v>178004</v>
      </c>
      <c r="C45" s="125">
        <v>56780</v>
      </c>
      <c r="D45" s="125">
        <v>96920</v>
      </c>
      <c r="E45" s="147"/>
      <c r="F45" s="75" t="s">
        <v>225</v>
      </c>
      <c r="G45" s="194">
        <f t="shared" si="1"/>
        <v>1368</v>
      </c>
      <c r="H45" s="125">
        <v>166</v>
      </c>
      <c r="I45" s="125" t="s">
        <v>32</v>
      </c>
      <c r="J45" s="125">
        <v>113</v>
      </c>
      <c r="K45" s="125">
        <v>826</v>
      </c>
      <c r="L45" s="125">
        <v>263</v>
      </c>
      <c r="M45" s="143"/>
      <c r="N45" s="143"/>
    </row>
    <row r="46" spans="1:14" ht="15" customHeight="1">
      <c r="A46" s="75" t="s">
        <v>226</v>
      </c>
      <c r="B46" s="124">
        <v>260818</v>
      </c>
      <c r="C46" s="125">
        <v>72357</v>
      </c>
      <c r="D46" s="125">
        <v>94637</v>
      </c>
      <c r="E46" s="147"/>
      <c r="F46" s="75" t="s">
        <v>226</v>
      </c>
      <c r="G46" s="194">
        <f t="shared" si="1"/>
        <v>694</v>
      </c>
      <c r="H46" s="125">
        <v>217</v>
      </c>
      <c r="I46" s="125" t="s">
        <v>32</v>
      </c>
      <c r="J46" s="125">
        <v>135</v>
      </c>
      <c r="K46" s="125">
        <v>62</v>
      </c>
      <c r="L46" s="125">
        <v>280</v>
      </c>
      <c r="M46" s="143"/>
      <c r="N46" s="143"/>
    </row>
    <row r="47" spans="1:14" ht="15" customHeight="1">
      <c r="A47" s="75" t="s">
        <v>227</v>
      </c>
      <c r="B47" s="124">
        <v>354819</v>
      </c>
      <c r="C47" s="125">
        <v>78136</v>
      </c>
      <c r="D47" s="125">
        <v>92237</v>
      </c>
      <c r="E47" s="147"/>
      <c r="F47" s="75" t="s">
        <v>227</v>
      </c>
      <c r="G47" s="194">
        <f t="shared" si="1"/>
        <v>967</v>
      </c>
      <c r="H47" s="125">
        <v>10</v>
      </c>
      <c r="I47" s="125" t="s">
        <v>32</v>
      </c>
      <c r="J47" s="125">
        <v>137</v>
      </c>
      <c r="K47" s="125">
        <v>659</v>
      </c>
      <c r="L47" s="125">
        <v>161</v>
      </c>
      <c r="M47" s="143"/>
      <c r="N47" s="143"/>
    </row>
    <row r="48" spans="1:14" ht="15" customHeight="1">
      <c r="A48" s="75" t="s">
        <v>228</v>
      </c>
      <c r="B48" s="124">
        <v>200742</v>
      </c>
      <c r="C48" s="125">
        <v>74127</v>
      </c>
      <c r="D48" s="125">
        <v>87463</v>
      </c>
      <c r="E48" s="147"/>
      <c r="F48" s="75" t="s">
        <v>228</v>
      </c>
      <c r="G48" s="194">
        <f t="shared" si="1"/>
        <v>47370</v>
      </c>
      <c r="H48" s="125">
        <v>607</v>
      </c>
      <c r="I48" s="125">
        <v>4100</v>
      </c>
      <c r="J48" s="125">
        <v>42019</v>
      </c>
      <c r="K48" s="125">
        <v>528</v>
      </c>
      <c r="L48" s="125">
        <v>116</v>
      </c>
      <c r="M48" s="143"/>
      <c r="N48" s="143"/>
    </row>
    <row r="49" spans="1:14" ht="15" customHeight="1">
      <c r="A49" s="75" t="s">
        <v>229</v>
      </c>
      <c r="B49" s="124">
        <v>229735</v>
      </c>
      <c r="C49" s="125">
        <v>83932</v>
      </c>
      <c r="D49" s="125">
        <v>134748</v>
      </c>
      <c r="E49" s="147"/>
      <c r="F49" s="75" t="s">
        <v>229</v>
      </c>
      <c r="G49" s="194">
        <f t="shared" si="1"/>
        <v>1818</v>
      </c>
      <c r="H49" s="125">
        <v>24</v>
      </c>
      <c r="I49" s="125" t="s">
        <v>32</v>
      </c>
      <c r="J49" s="125">
        <v>477</v>
      </c>
      <c r="K49" s="125">
        <v>862</v>
      </c>
      <c r="L49" s="125">
        <v>455</v>
      </c>
      <c r="M49" s="143"/>
      <c r="N49" s="143"/>
    </row>
    <row r="50" spans="1:14" ht="15" customHeight="1">
      <c r="A50" s="75" t="s">
        <v>230</v>
      </c>
      <c r="B50" s="124">
        <v>734690</v>
      </c>
      <c r="C50" s="125">
        <v>144411</v>
      </c>
      <c r="D50" s="125">
        <v>260673</v>
      </c>
      <c r="E50" s="143"/>
      <c r="F50" s="75" t="s">
        <v>230</v>
      </c>
      <c r="G50" s="194">
        <f t="shared" si="1"/>
        <v>86105</v>
      </c>
      <c r="H50" s="125">
        <v>595</v>
      </c>
      <c r="I50" s="125">
        <v>81</v>
      </c>
      <c r="J50" s="125">
        <v>1494</v>
      </c>
      <c r="K50" s="125">
        <v>82839</v>
      </c>
      <c r="L50" s="125">
        <v>1096</v>
      </c>
      <c r="M50" s="143"/>
      <c r="N50" s="143"/>
    </row>
    <row r="51" spans="1:14" ht="15" customHeight="1">
      <c r="A51" s="75" t="s">
        <v>231</v>
      </c>
      <c r="B51" s="159" t="s">
        <v>308</v>
      </c>
      <c r="C51" s="158" t="s">
        <v>308</v>
      </c>
      <c r="D51" s="158" t="s">
        <v>308</v>
      </c>
      <c r="E51" s="143"/>
      <c r="F51" s="75" t="s">
        <v>231</v>
      </c>
      <c r="G51" s="195" t="s">
        <v>379</v>
      </c>
      <c r="H51" s="125" t="s">
        <v>32</v>
      </c>
      <c r="I51" s="125" t="s">
        <v>32</v>
      </c>
      <c r="J51" s="158" t="s">
        <v>308</v>
      </c>
      <c r="K51" s="158" t="s">
        <v>308</v>
      </c>
      <c r="L51" s="158" t="s">
        <v>308</v>
      </c>
      <c r="M51" s="143"/>
      <c r="N51" s="143"/>
    </row>
    <row r="52" spans="1:14" ht="15" customHeight="1">
      <c r="A52" s="75" t="s">
        <v>84</v>
      </c>
      <c r="B52" s="124">
        <v>543057</v>
      </c>
      <c r="C52" s="125">
        <v>128874</v>
      </c>
      <c r="D52" s="125">
        <v>192835</v>
      </c>
      <c r="E52" s="143"/>
      <c r="F52" s="75" t="s">
        <v>84</v>
      </c>
      <c r="G52" s="194">
        <f t="shared" si="1"/>
        <v>12552</v>
      </c>
      <c r="H52" s="125">
        <v>155</v>
      </c>
      <c r="I52" s="125" t="s">
        <v>32</v>
      </c>
      <c r="J52" s="125">
        <v>3452</v>
      </c>
      <c r="K52" s="125">
        <v>8753</v>
      </c>
      <c r="L52" s="125">
        <v>192</v>
      </c>
      <c r="M52" s="143"/>
      <c r="N52" s="143"/>
    </row>
    <row r="53" spans="1:14" ht="15" customHeight="1">
      <c r="A53" s="75" t="s">
        <v>102</v>
      </c>
      <c r="B53" s="124" t="s">
        <v>32</v>
      </c>
      <c r="C53" s="125" t="s">
        <v>32</v>
      </c>
      <c r="D53" s="125" t="s">
        <v>32</v>
      </c>
      <c r="E53" s="143"/>
      <c r="F53" s="75" t="s">
        <v>102</v>
      </c>
      <c r="G53" s="195" t="s">
        <v>32</v>
      </c>
      <c r="H53" s="125" t="s">
        <v>32</v>
      </c>
      <c r="I53" s="125" t="s">
        <v>32</v>
      </c>
      <c r="J53" s="125" t="s">
        <v>32</v>
      </c>
      <c r="K53" s="125" t="s">
        <v>32</v>
      </c>
      <c r="L53" s="125" t="s">
        <v>32</v>
      </c>
      <c r="M53" s="143"/>
      <c r="N53" s="143"/>
    </row>
    <row r="54" spans="1:14" ht="15" customHeight="1">
      <c r="A54" s="75" t="s">
        <v>143</v>
      </c>
      <c r="B54" s="124" t="s">
        <v>32</v>
      </c>
      <c r="C54" s="125" t="s">
        <v>32</v>
      </c>
      <c r="D54" s="125" t="s">
        <v>32</v>
      </c>
      <c r="E54" s="78"/>
      <c r="F54" s="75" t="s">
        <v>143</v>
      </c>
      <c r="G54" s="195" t="s">
        <v>32</v>
      </c>
      <c r="H54" s="125" t="s">
        <v>32</v>
      </c>
      <c r="I54" s="125" t="s">
        <v>32</v>
      </c>
      <c r="J54" s="125" t="s">
        <v>32</v>
      </c>
      <c r="K54" s="125" t="s">
        <v>32</v>
      </c>
      <c r="L54" s="125" t="s">
        <v>32</v>
      </c>
      <c r="M54" s="78"/>
      <c r="N54" s="78"/>
    </row>
    <row r="55" spans="1:14" ht="15" customHeight="1">
      <c r="A55" s="75" t="s">
        <v>232</v>
      </c>
      <c r="B55" s="124">
        <v>500241</v>
      </c>
      <c r="C55" s="125">
        <v>116181</v>
      </c>
      <c r="D55" s="125">
        <v>158190</v>
      </c>
      <c r="E55" s="78"/>
      <c r="F55" s="75" t="s">
        <v>232</v>
      </c>
      <c r="G55" s="194">
        <f t="shared" si="1"/>
        <v>2643</v>
      </c>
      <c r="H55" s="125">
        <v>51</v>
      </c>
      <c r="I55" s="125">
        <v>165</v>
      </c>
      <c r="J55" s="125">
        <v>1016</v>
      </c>
      <c r="K55" s="125">
        <v>1040</v>
      </c>
      <c r="L55" s="125">
        <v>371</v>
      </c>
      <c r="M55" s="78"/>
      <c r="N55" s="78"/>
    </row>
    <row r="56" spans="1:14" ht="15" customHeight="1">
      <c r="A56" s="75" t="s">
        <v>233</v>
      </c>
      <c r="B56" s="124">
        <v>501802</v>
      </c>
      <c r="C56" s="125">
        <v>115863</v>
      </c>
      <c r="D56" s="125">
        <v>119549</v>
      </c>
      <c r="E56" s="78"/>
      <c r="F56" s="75" t="s">
        <v>233</v>
      </c>
      <c r="G56" s="194">
        <f t="shared" si="1"/>
        <v>2287</v>
      </c>
      <c r="H56" s="125">
        <v>13</v>
      </c>
      <c r="I56" s="125" t="s">
        <v>32</v>
      </c>
      <c r="J56" s="125">
        <v>221</v>
      </c>
      <c r="K56" s="125">
        <v>1815</v>
      </c>
      <c r="L56" s="125">
        <v>238</v>
      </c>
      <c r="M56" s="78"/>
      <c r="N56" s="78"/>
    </row>
    <row r="57" spans="1:14" ht="15" customHeight="1">
      <c r="A57" s="75" t="s">
        <v>103</v>
      </c>
      <c r="B57" s="124">
        <v>313493</v>
      </c>
      <c r="C57" s="125">
        <v>73145</v>
      </c>
      <c r="D57" s="125">
        <v>81891</v>
      </c>
      <c r="E57" s="78"/>
      <c r="F57" s="75" t="s">
        <v>103</v>
      </c>
      <c r="G57" s="194">
        <f t="shared" si="1"/>
        <v>1862</v>
      </c>
      <c r="H57" s="125">
        <v>76</v>
      </c>
      <c r="I57" s="125" t="s">
        <v>32</v>
      </c>
      <c r="J57" s="125">
        <v>1324</v>
      </c>
      <c r="K57" s="125">
        <v>328</v>
      </c>
      <c r="L57" s="125">
        <v>134</v>
      </c>
      <c r="M57" s="78"/>
      <c r="N57" s="78"/>
    </row>
    <row r="58" spans="1:14" ht="15" customHeight="1">
      <c r="A58" s="75" t="s">
        <v>104</v>
      </c>
      <c r="B58" s="124">
        <v>761016</v>
      </c>
      <c r="C58" s="125">
        <v>222800</v>
      </c>
      <c r="D58" s="125">
        <v>252031</v>
      </c>
      <c r="E58" s="78"/>
      <c r="F58" s="75" t="s">
        <v>104</v>
      </c>
      <c r="G58" s="194">
        <f t="shared" si="1"/>
        <v>5136</v>
      </c>
      <c r="H58" s="125">
        <v>73</v>
      </c>
      <c r="I58" s="125" t="s">
        <v>32</v>
      </c>
      <c r="J58" s="125">
        <v>1571</v>
      </c>
      <c r="K58" s="125">
        <v>3212</v>
      </c>
      <c r="L58" s="125">
        <v>280</v>
      </c>
      <c r="M58" s="78"/>
      <c r="N58" s="78"/>
    </row>
    <row r="59" spans="1:14" ht="15" customHeight="1">
      <c r="A59" s="75" t="s">
        <v>105</v>
      </c>
      <c r="B59" s="124">
        <v>3249853</v>
      </c>
      <c r="C59" s="125">
        <v>1176563</v>
      </c>
      <c r="D59" s="125">
        <v>1341145</v>
      </c>
      <c r="E59" s="78"/>
      <c r="F59" s="75" t="s">
        <v>105</v>
      </c>
      <c r="G59" s="194">
        <f t="shared" si="1"/>
        <v>24891</v>
      </c>
      <c r="H59" s="125">
        <v>245</v>
      </c>
      <c r="I59" s="125" t="s">
        <v>32</v>
      </c>
      <c r="J59" s="125">
        <v>3842</v>
      </c>
      <c r="K59" s="125">
        <v>16531</v>
      </c>
      <c r="L59" s="125">
        <v>4273</v>
      </c>
      <c r="M59" s="78"/>
      <c r="N59" s="78"/>
    </row>
    <row r="60" spans="1:14" ht="15" customHeight="1">
      <c r="A60" s="75" t="s">
        <v>106</v>
      </c>
      <c r="B60" s="124">
        <v>359803</v>
      </c>
      <c r="C60" s="125">
        <v>105019</v>
      </c>
      <c r="D60" s="125">
        <v>150994</v>
      </c>
      <c r="E60" s="78"/>
      <c r="F60" s="75" t="s">
        <v>106</v>
      </c>
      <c r="G60" s="194">
        <f t="shared" si="1"/>
        <v>1195</v>
      </c>
      <c r="H60" s="125">
        <v>7</v>
      </c>
      <c r="I60" s="125" t="s">
        <v>32</v>
      </c>
      <c r="J60" s="125">
        <v>338</v>
      </c>
      <c r="K60" s="125">
        <v>162</v>
      </c>
      <c r="L60" s="125">
        <v>688</v>
      </c>
      <c r="M60" s="78"/>
      <c r="N60" s="78"/>
    </row>
    <row r="61" spans="1:14" ht="15" customHeight="1">
      <c r="A61" s="75" t="s">
        <v>273</v>
      </c>
      <c r="B61" s="124">
        <v>373494</v>
      </c>
      <c r="C61" s="125">
        <v>55035</v>
      </c>
      <c r="D61" s="125">
        <v>129781</v>
      </c>
      <c r="E61" s="78"/>
      <c r="F61" s="75" t="s">
        <v>273</v>
      </c>
      <c r="G61" s="194">
        <f t="shared" si="1"/>
        <v>1248</v>
      </c>
      <c r="H61" s="125">
        <v>20</v>
      </c>
      <c r="I61" s="125" t="s">
        <v>32</v>
      </c>
      <c r="J61" s="125">
        <v>60</v>
      </c>
      <c r="K61" s="125">
        <v>652</v>
      </c>
      <c r="L61" s="125">
        <v>516</v>
      </c>
      <c r="M61" s="78"/>
      <c r="N61" s="78"/>
    </row>
    <row r="62" spans="1:14" ht="15" customHeight="1">
      <c r="A62" s="75" t="s">
        <v>274</v>
      </c>
      <c r="B62" s="124">
        <v>1478415</v>
      </c>
      <c r="C62" s="125">
        <v>214829</v>
      </c>
      <c r="D62" s="125">
        <v>392240</v>
      </c>
      <c r="E62" s="78"/>
      <c r="F62" s="75" t="s">
        <v>274</v>
      </c>
      <c r="G62" s="194">
        <f t="shared" si="1"/>
        <v>208758</v>
      </c>
      <c r="H62" s="125">
        <v>304</v>
      </c>
      <c r="I62" s="125" t="s">
        <v>32</v>
      </c>
      <c r="J62" s="125">
        <v>12476</v>
      </c>
      <c r="K62" s="125">
        <v>194066</v>
      </c>
      <c r="L62" s="125">
        <v>1912</v>
      </c>
      <c r="M62" s="78"/>
      <c r="N62" s="78"/>
    </row>
    <row r="63" spans="1:14" ht="15" customHeight="1">
      <c r="A63" s="75" t="s">
        <v>10</v>
      </c>
      <c r="B63" s="124">
        <v>399521</v>
      </c>
      <c r="C63" s="125">
        <v>132607</v>
      </c>
      <c r="D63" s="125">
        <v>143176</v>
      </c>
      <c r="E63" s="78"/>
      <c r="F63" s="75" t="s">
        <v>10</v>
      </c>
      <c r="G63" s="194">
        <f t="shared" si="1"/>
        <v>3000</v>
      </c>
      <c r="H63" s="125">
        <v>41</v>
      </c>
      <c r="I63" s="125" t="s">
        <v>32</v>
      </c>
      <c r="J63" s="125">
        <v>1320</v>
      </c>
      <c r="K63" s="125">
        <v>532</v>
      </c>
      <c r="L63" s="125">
        <v>1107</v>
      </c>
      <c r="M63" s="78"/>
      <c r="N63" s="78"/>
    </row>
    <row r="64" spans="1:14" ht="15" customHeight="1">
      <c r="A64" s="75" t="s">
        <v>11</v>
      </c>
      <c r="B64" s="159" t="s">
        <v>308</v>
      </c>
      <c r="C64" s="158" t="s">
        <v>308</v>
      </c>
      <c r="D64" s="158" t="s">
        <v>308</v>
      </c>
      <c r="E64" s="78"/>
      <c r="F64" s="75" t="s">
        <v>11</v>
      </c>
      <c r="G64" s="195" t="s">
        <v>379</v>
      </c>
      <c r="H64" s="125" t="s">
        <v>32</v>
      </c>
      <c r="I64" s="125" t="s">
        <v>32</v>
      </c>
      <c r="J64" s="158" t="s">
        <v>308</v>
      </c>
      <c r="K64" s="158" t="s">
        <v>308</v>
      </c>
      <c r="L64" s="158" t="s">
        <v>308</v>
      </c>
      <c r="M64" s="78"/>
      <c r="N64" s="78"/>
    </row>
    <row r="65" spans="1:14" ht="15" customHeight="1">
      <c r="A65" s="126" t="s">
        <v>275</v>
      </c>
      <c r="B65" s="127">
        <v>233353</v>
      </c>
      <c r="C65" s="128">
        <v>68223</v>
      </c>
      <c r="D65" s="128">
        <v>79447</v>
      </c>
      <c r="E65" s="78"/>
      <c r="F65" s="126" t="s">
        <v>275</v>
      </c>
      <c r="G65" s="211">
        <f t="shared" si="1"/>
        <v>467</v>
      </c>
      <c r="H65" s="145">
        <v>42</v>
      </c>
      <c r="I65" s="145" t="s">
        <v>32</v>
      </c>
      <c r="J65" s="145">
        <v>172</v>
      </c>
      <c r="K65" s="145">
        <v>128</v>
      </c>
      <c r="L65" s="145">
        <v>125</v>
      </c>
      <c r="M65" s="78"/>
      <c r="N65" s="78"/>
    </row>
    <row r="66" spans="1:15" ht="15" customHeight="1">
      <c r="A66" s="65" t="s">
        <v>268</v>
      </c>
      <c r="B66" s="78"/>
      <c r="C66" s="78"/>
      <c r="D66" s="78"/>
      <c r="E66" s="78"/>
      <c r="F66" s="65" t="s">
        <v>268</v>
      </c>
      <c r="N66" s="78"/>
      <c r="O66" s="78"/>
    </row>
    <row r="67" spans="1:15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1:15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1:15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1:15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1:15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1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1:15" ht="1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1:15" ht="1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1:15" ht="1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1:15" ht="1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1:15" ht="1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1:15" ht="1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1:15" ht="1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1:15" ht="1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1:15" ht="1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1:15" ht="1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1:15" ht="1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 ht="14.25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</row>
    <row r="96" spans="2:15" ht="14.25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</row>
    <row r="97" spans="2:15" ht="14.25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</row>
    <row r="98" spans="2:15" ht="14.25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</row>
    <row r="99" spans="2:15" ht="14.25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</row>
    <row r="100" spans="2:15" ht="14.25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</row>
    <row r="101" spans="2:15" ht="14.25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</row>
    <row r="102" spans="2:15" ht="14.25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</row>
    <row r="103" spans="2:15" ht="14.25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</row>
    <row r="104" spans="2:15" ht="14.25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</row>
    <row r="105" spans="2:15" ht="14.25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</row>
    <row r="106" spans="2:15" ht="14.25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</row>
    <row r="107" spans="2:15" ht="14.25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</row>
    <row r="108" spans="2:15" ht="14.25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</row>
    <row r="109" spans="2:15" ht="14.25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</row>
    <row r="110" spans="2:15" ht="14.25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</row>
    <row r="111" spans="2:15" ht="14.25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</row>
    <row r="112" spans="2:15" ht="14.25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</row>
    <row r="113" spans="2:15" ht="14.2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 ht="14.2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 ht="14.2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 ht="14.2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 ht="14.2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 ht="14.2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 ht="14.2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 ht="14.2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 ht="14.2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 ht="14.2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 ht="14.2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 ht="14.2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 ht="14.2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 ht="14.2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 ht="14.2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 ht="14.2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 ht="14.2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 ht="14.2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 ht="14.2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 ht="14.2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 ht="14.2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 ht="14.2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 ht="14.2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</sheetData>
  <sheetProtection/>
  <mergeCells count="29">
    <mergeCell ref="L7:L8"/>
    <mergeCell ref="F6:F8"/>
    <mergeCell ref="D6:D8"/>
    <mergeCell ref="A2:D2"/>
    <mergeCell ref="F2:L2"/>
    <mergeCell ref="F3:L3"/>
    <mergeCell ref="F4:L4"/>
    <mergeCell ref="A3:D3"/>
    <mergeCell ref="H7:H8"/>
    <mergeCell ref="A37:A39"/>
    <mergeCell ref="B37:B39"/>
    <mergeCell ref="C37:C39"/>
    <mergeCell ref="D37:D39"/>
    <mergeCell ref="H6:L6"/>
    <mergeCell ref="G6:G8"/>
    <mergeCell ref="A6:A8"/>
    <mergeCell ref="B6:B8"/>
    <mergeCell ref="C6:C8"/>
    <mergeCell ref="J7:J8"/>
    <mergeCell ref="I7:I8"/>
    <mergeCell ref="F37:F39"/>
    <mergeCell ref="G37:L37"/>
    <mergeCell ref="G38:G39"/>
    <mergeCell ref="H38:H39"/>
    <mergeCell ref="I38:I39"/>
    <mergeCell ref="J38:J39"/>
    <mergeCell ref="K38:K39"/>
    <mergeCell ref="L38:L39"/>
    <mergeCell ref="K7:K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M1">
      <selection activeCell="V1" sqref="V1"/>
    </sheetView>
  </sheetViews>
  <sheetFormatPr defaultColWidth="10.59765625" defaultRowHeight="15"/>
  <cols>
    <col min="1" max="5" width="2.59765625" style="35" customWidth="1"/>
    <col min="6" max="6" width="12.59765625" style="35" customWidth="1"/>
    <col min="7" max="7" width="14.19921875" style="35" customWidth="1"/>
    <col min="8" max="8" width="14.5" style="35" customWidth="1"/>
    <col min="9" max="9" width="14.69921875" style="35" customWidth="1"/>
    <col min="10" max="22" width="13.8984375" style="35" customWidth="1"/>
    <col min="23" max="16384" width="10.59765625" style="35" customWidth="1"/>
  </cols>
  <sheetData>
    <row r="1" spans="1:22" s="33" customFormat="1" ht="19.5" customHeight="1">
      <c r="A1" s="5" t="s">
        <v>24</v>
      </c>
      <c r="V1" s="6" t="s">
        <v>25</v>
      </c>
    </row>
    <row r="2" spans="1:22" ht="19.5" customHeight="1">
      <c r="A2" s="214" t="s">
        <v>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ht="19.5" customHeight="1">
      <c r="A3" s="248" t="s">
        <v>27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ht="18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 t="s">
        <v>28</v>
      </c>
    </row>
    <row r="5" spans="1:22" ht="19.5" customHeight="1">
      <c r="A5" s="39"/>
      <c r="B5" s="39"/>
      <c r="C5" s="39"/>
      <c r="D5" s="39"/>
      <c r="E5" s="39"/>
      <c r="F5" s="67" t="s">
        <v>2</v>
      </c>
      <c r="G5" s="243" t="s">
        <v>316</v>
      </c>
      <c r="H5" s="243" t="s">
        <v>317</v>
      </c>
      <c r="I5" s="243" t="s">
        <v>318</v>
      </c>
      <c r="J5" s="243" t="s">
        <v>320</v>
      </c>
      <c r="K5" s="243" t="s">
        <v>321</v>
      </c>
      <c r="L5" s="243" t="s">
        <v>319</v>
      </c>
      <c r="M5" s="243" t="s">
        <v>322</v>
      </c>
      <c r="N5" s="243" t="s">
        <v>323</v>
      </c>
      <c r="O5" s="243" t="s">
        <v>324</v>
      </c>
      <c r="P5" s="243" t="s">
        <v>325</v>
      </c>
      <c r="Q5" s="243" t="s">
        <v>326</v>
      </c>
      <c r="R5" s="243" t="s">
        <v>327</v>
      </c>
      <c r="S5" s="243" t="s">
        <v>328</v>
      </c>
      <c r="T5" s="243" t="s">
        <v>329</v>
      </c>
      <c r="U5" s="243" t="s">
        <v>330</v>
      </c>
      <c r="V5" s="246" t="s">
        <v>29</v>
      </c>
    </row>
    <row r="6" spans="1:22" ht="19.5" customHeight="1">
      <c r="A6" s="42" t="s">
        <v>30</v>
      </c>
      <c r="B6" s="42"/>
      <c r="C6" s="42"/>
      <c r="D6" s="42"/>
      <c r="E6" s="42"/>
      <c r="F6" s="43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47"/>
    </row>
    <row r="7" spans="1:22" ht="19.5" customHeight="1">
      <c r="A7" s="36"/>
      <c r="B7" s="36"/>
      <c r="C7" s="36"/>
      <c r="D7" s="36"/>
      <c r="E7" s="36"/>
      <c r="F7" s="41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</row>
    <row r="8" spans="1:22" ht="19.5" customHeight="1">
      <c r="A8" s="244" t="s">
        <v>278</v>
      </c>
      <c r="B8" s="244"/>
      <c r="C8" s="244"/>
      <c r="D8" s="244"/>
      <c r="E8" s="244"/>
      <c r="F8" s="245"/>
      <c r="G8" s="68">
        <v>416682882</v>
      </c>
      <c r="H8" s="68">
        <f aca="true" t="shared" si="0" ref="H8:V8">SUM(H10,H12,H20,H22,H24,H26,H28,H43,H45)</f>
        <v>397532868</v>
      </c>
      <c r="I8" s="68">
        <f t="shared" si="0"/>
        <v>339940389</v>
      </c>
      <c r="J8" s="68">
        <f t="shared" si="0"/>
        <v>28971208</v>
      </c>
      <c r="K8" s="68">
        <f t="shared" si="0"/>
        <v>29510060</v>
      </c>
      <c r="L8" s="68">
        <f t="shared" si="0"/>
        <v>29898646</v>
      </c>
      <c r="M8" s="68">
        <f t="shared" si="0"/>
        <v>29324209</v>
      </c>
      <c r="N8" s="68">
        <f t="shared" si="0"/>
        <v>27755219</v>
      </c>
      <c r="O8" s="68">
        <f t="shared" si="0"/>
        <v>28847358</v>
      </c>
      <c r="P8" s="68">
        <f t="shared" si="0"/>
        <v>29825811</v>
      </c>
      <c r="Q8" s="68">
        <f t="shared" si="0"/>
        <v>26801730</v>
      </c>
      <c r="R8" s="68">
        <f t="shared" si="0"/>
        <v>27550710</v>
      </c>
      <c r="S8" s="68">
        <f t="shared" si="0"/>
        <v>27686839</v>
      </c>
      <c r="T8" s="68">
        <f t="shared" si="0"/>
        <v>27358251</v>
      </c>
      <c r="U8" s="68">
        <f t="shared" si="0"/>
        <v>26410348</v>
      </c>
      <c r="V8" s="68">
        <f t="shared" si="0"/>
        <v>28328365.75</v>
      </c>
    </row>
    <row r="9" spans="1:22" ht="19.5" customHeight="1">
      <c r="A9" s="65"/>
      <c r="B9" s="65"/>
      <c r="C9" s="65"/>
      <c r="D9" s="65"/>
      <c r="E9" s="65"/>
      <c r="F9" s="41"/>
      <c r="G9" s="45"/>
      <c r="H9" s="45"/>
      <c r="I9" s="45"/>
      <c r="J9" s="69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9.5" customHeight="1">
      <c r="A10" s="65"/>
      <c r="B10" s="228" t="s">
        <v>31</v>
      </c>
      <c r="C10" s="228"/>
      <c r="D10" s="229"/>
      <c r="E10" s="229"/>
      <c r="F10" s="230"/>
      <c r="G10" s="82" t="s">
        <v>32</v>
      </c>
      <c r="H10" s="82" t="s">
        <v>32</v>
      </c>
      <c r="I10" s="82" t="s">
        <v>32</v>
      </c>
      <c r="J10" s="82" t="s">
        <v>32</v>
      </c>
      <c r="K10" s="82" t="s">
        <v>32</v>
      </c>
      <c r="L10" s="82" t="s">
        <v>32</v>
      </c>
      <c r="M10" s="82" t="s">
        <v>32</v>
      </c>
      <c r="N10" s="82" t="s">
        <v>32</v>
      </c>
      <c r="O10" s="82" t="s">
        <v>32</v>
      </c>
      <c r="P10" s="82" t="s">
        <v>32</v>
      </c>
      <c r="Q10" s="82" t="s">
        <v>32</v>
      </c>
      <c r="R10" s="82" t="s">
        <v>32</v>
      </c>
      <c r="S10" s="82" t="s">
        <v>32</v>
      </c>
      <c r="T10" s="82" t="s">
        <v>32</v>
      </c>
      <c r="U10" s="82" t="s">
        <v>32</v>
      </c>
      <c r="V10" s="71" t="s">
        <v>248</v>
      </c>
    </row>
    <row r="11" spans="1:22" ht="19.5" customHeight="1">
      <c r="A11" s="65"/>
      <c r="B11" s="65"/>
      <c r="C11" s="65"/>
      <c r="D11" s="65"/>
      <c r="E11" s="65"/>
      <c r="F11" s="41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9.5" customHeight="1">
      <c r="A12" s="65"/>
      <c r="B12" s="228" t="s">
        <v>33</v>
      </c>
      <c r="C12" s="228"/>
      <c r="D12" s="229"/>
      <c r="E12" s="229"/>
      <c r="F12" s="230"/>
      <c r="G12" s="82">
        <f>SUM(G13:G18)</f>
        <v>4812418</v>
      </c>
      <c r="H12" s="82">
        <f aca="true" t="shared" si="1" ref="H12:V12">SUM(H13:H18)</f>
        <v>4137550</v>
      </c>
      <c r="I12" s="82">
        <f t="shared" si="1"/>
        <v>3039420</v>
      </c>
      <c r="J12" s="82">
        <f t="shared" si="1"/>
        <v>280978</v>
      </c>
      <c r="K12" s="82">
        <f t="shared" si="1"/>
        <v>256638</v>
      </c>
      <c r="L12" s="82">
        <f t="shared" si="1"/>
        <v>256705</v>
      </c>
      <c r="M12" s="82">
        <f t="shared" si="1"/>
        <v>262548</v>
      </c>
      <c r="N12" s="82">
        <f t="shared" si="1"/>
        <v>258647</v>
      </c>
      <c r="O12" s="82">
        <f t="shared" si="1"/>
        <v>262790</v>
      </c>
      <c r="P12" s="82">
        <f t="shared" si="1"/>
        <v>261605</v>
      </c>
      <c r="Q12" s="82">
        <f t="shared" si="1"/>
        <v>255456</v>
      </c>
      <c r="R12" s="82">
        <f t="shared" si="1"/>
        <v>234445</v>
      </c>
      <c r="S12" s="82">
        <f t="shared" si="1"/>
        <v>247619</v>
      </c>
      <c r="T12" s="82">
        <f t="shared" si="1"/>
        <v>254237</v>
      </c>
      <c r="U12" s="82">
        <f t="shared" si="1"/>
        <v>207752</v>
      </c>
      <c r="V12" s="82">
        <f t="shared" si="1"/>
        <v>253285</v>
      </c>
    </row>
    <row r="13" spans="1:22" ht="19.5" customHeight="1">
      <c r="A13" s="65"/>
      <c r="B13" s="65"/>
      <c r="C13" s="233" t="s">
        <v>34</v>
      </c>
      <c r="E13" s="231" t="s">
        <v>35</v>
      </c>
      <c r="F13" s="232"/>
      <c r="G13" s="82">
        <v>183680</v>
      </c>
      <c r="H13" s="82">
        <v>161015</v>
      </c>
      <c r="I13" s="71">
        <f aca="true" t="shared" si="2" ref="I13:I18">SUM(J13:U13)</f>
        <v>74591</v>
      </c>
      <c r="J13" s="82">
        <v>6991</v>
      </c>
      <c r="K13" s="82">
        <v>6896</v>
      </c>
      <c r="L13" s="82">
        <v>6379</v>
      </c>
      <c r="M13" s="82">
        <v>6870</v>
      </c>
      <c r="N13" s="82">
        <v>6278</v>
      </c>
      <c r="O13" s="82">
        <v>5958</v>
      </c>
      <c r="P13" s="82">
        <v>6135</v>
      </c>
      <c r="Q13" s="82">
        <v>7029</v>
      </c>
      <c r="R13" s="82">
        <v>5978</v>
      </c>
      <c r="S13" s="82">
        <v>5598</v>
      </c>
      <c r="T13" s="82">
        <v>6349</v>
      </c>
      <c r="U13" s="82">
        <v>4130</v>
      </c>
      <c r="V13" s="72">
        <f aca="true" t="shared" si="3" ref="V13:V18">AVERAGE(J13:U13)</f>
        <v>6215.916666666667</v>
      </c>
    </row>
    <row r="14" spans="1:22" ht="19.5" customHeight="1">
      <c r="A14" s="65"/>
      <c r="B14" s="65"/>
      <c r="C14" s="241"/>
      <c r="D14" s="65"/>
      <c r="E14" s="231" t="s">
        <v>36</v>
      </c>
      <c r="F14" s="232"/>
      <c r="G14" s="82">
        <v>2631556</v>
      </c>
      <c r="H14" s="82">
        <v>2819575</v>
      </c>
      <c r="I14" s="71">
        <f t="shared" si="2"/>
        <v>2057795</v>
      </c>
      <c r="J14" s="82">
        <v>196281</v>
      </c>
      <c r="K14" s="82">
        <v>175327</v>
      </c>
      <c r="L14" s="82">
        <v>175386</v>
      </c>
      <c r="M14" s="82">
        <v>173725</v>
      </c>
      <c r="N14" s="82">
        <v>171337</v>
      </c>
      <c r="O14" s="82">
        <v>175493</v>
      </c>
      <c r="P14" s="82">
        <v>177291</v>
      </c>
      <c r="Q14" s="82">
        <v>171275</v>
      </c>
      <c r="R14" s="82">
        <v>164209</v>
      </c>
      <c r="S14" s="82">
        <v>171836</v>
      </c>
      <c r="T14" s="82">
        <v>175174</v>
      </c>
      <c r="U14" s="82">
        <v>130461</v>
      </c>
      <c r="V14" s="72">
        <f t="shared" si="3"/>
        <v>171482.91666666666</v>
      </c>
    </row>
    <row r="15" spans="1:22" ht="19.5" customHeight="1">
      <c r="A15" s="65"/>
      <c r="B15" s="65"/>
      <c r="C15" s="241"/>
      <c r="E15" s="231" t="s">
        <v>37</v>
      </c>
      <c r="F15" s="232"/>
      <c r="G15" s="82">
        <v>146973</v>
      </c>
      <c r="H15" s="82">
        <v>190728</v>
      </c>
      <c r="I15" s="71">
        <f t="shared" si="2"/>
        <v>152191</v>
      </c>
      <c r="J15" s="82">
        <v>10332</v>
      </c>
      <c r="K15" s="82">
        <v>11602</v>
      </c>
      <c r="L15" s="82">
        <v>9525</v>
      </c>
      <c r="M15" s="82">
        <v>15668</v>
      </c>
      <c r="N15" s="82">
        <v>14881</v>
      </c>
      <c r="O15" s="82">
        <v>13780</v>
      </c>
      <c r="P15" s="82">
        <v>17062</v>
      </c>
      <c r="Q15" s="82">
        <v>15516</v>
      </c>
      <c r="R15" s="82">
        <v>9933</v>
      </c>
      <c r="S15" s="82">
        <v>12098</v>
      </c>
      <c r="T15" s="82">
        <v>10943</v>
      </c>
      <c r="U15" s="82">
        <v>10851</v>
      </c>
      <c r="V15" s="72">
        <f t="shared" si="3"/>
        <v>12682.583333333334</v>
      </c>
    </row>
    <row r="16" spans="1:22" ht="19.5" customHeight="1">
      <c r="A16" s="65"/>
      <c r="B16" s="65"/>
      <c r="C16" s="233" t="s">
        <v>38</v>
      </c>
      <c r="E16" s="231" t="s">
        <v>39</v>
      </c>
      <c r="F16" s="232"/>
      <c r="G16" s="82">
        <v>1285340</v>
      </c>
      <c r="H16" s="82">
        <v>523882</v>
      </c>
      <c r="I16" s="71">
        <f t="shared" si="2"/>
        <v>320140</v>
      </c>
      <c r="J16" s="82">
        <v>32085</v>
      </c>
      <c r="K16" s="82">
        <v>27449</v>
      </c>
      <c r="L16" s="82">
        <v>27052</v>
      </c>
      <c r="M16" s="82">
        <v>27485</v>
      </c>
      <c r="N16" s="82">
        <v>28126</v>
      </c>
      <c r="O16" s="82">
        <v>27089</v>
      </c>
      <c r="P16" s="82">
        <v>25991</v>
      </c>
      <c r="Q16" s="82">
        <v>25856</v>
      </c>
      <c r="R16" s="82">
        <v>22890</v>
      </c>
      <c r="S16" s="82">
        <v>24306</v>
      </c>
      <c r="T16" s="82">
        <v>26240</v>
      </c>
      <c r="U16" s="82">
        <v>25571</v>
      </c>
      <c r="V16" s="72">
        <f t="shared" si="3"/>
        <v>26678.333333333332</v>
      </c>
    </row>
    <row r="17" spans="1:22" ht="19.5" customHeight="1">
      <c r="A17" s="65"/>
      <c r="B17" s="65"/>
      <c r="C17" s="241"/>
      <c r="E17" s="231" t="s">
        <v>37</v>
      </c>
      <c r="F17" s="232"/>
      <c r="G17" s="82">
        <v>75454</v>
      </c>
      <c r="H17" s="82">
        <v>73809</v>
      </c>
      <c r="I17" s="71">
        <f t="shared" si="2"/>
        <v>69789</v>
      </c>
      <c r="J17" s="82">
        <v>5478</v>
      </c>
      <c r="K17" s="82">
        <v>5576</v>
      </c>
      <c r="L17" s="82">
        <v>5698</v>
      </c>
      <c r="M17" s="82">
        <v>6001</v>
      </c>
      <c r="N17" s="82">
        <v>5803</v>
      </c>
      <c r="O17" s="82">
        <v>5785</v>
      </c>
      <c r="P17" s="82">
        <v>5672</v>
      </c>
      <c r="Q17" s="82">
        <v>5744</v>
      </c>
      <c r="R17" s="82">
        <v>6012</v>
      </c>
      <c r="S17" s="82">
        <v>5805</v>
      </c>
      <c r="T17" s="82">
        <v>6310</v>
      </c>
      <c r="U17" s="82">
        <v>5905</v>
      </c>
      <c r="V17" s="72">
        <f t="shared" si="3"/>
        <v>5815.75</v>
      </c>
    </row>
    <row r="18" spans="1:22" ht="19.5" customHeight="1">
      <c r="A18" s="65"/>
      <c r="B18" s="65"/>
      <c r="C18" s="228" t="s">
        <v>40</v>
      </c>
      <c r="D18" s="242"/>
      <c r="E18" s="242"/>
      <c r="F18" s="240"/>
      <c r="G18" s="82">
        <v>489415</v>
      </c>
      <c r="H18" s="82">
        <v>368541</v>
      </c>
      <c r="I18" s="71">
        <f t="shared" si="2"/>
        <v>364914</v>
      </c>
      <c r="J18" s="82">
        <v>29811</v>
      </c>
      <c r="K18" s="82">
        <v>29788</v>
      </c>
      <c r="L18" s="82">
        <v>32665</v>
      </c>
      <c r="M18" s="82">
        <v>32799</v>
      </c>
      <c r="N18" s="82">
        <v>32222</v>
      </c>
      <c r="O18" s="82">
        <v>34685</v>
      </c>
      <c r="P18" s="82">
        <v>29454</v>
      </c>
      <c r="Q18" s="82">
        <v>30036</v>
      </c>
      <c r="R18" s="82">
        <v>25423</v>
      </c>
      <c r="S18" s="82">
        <v>27976</v>
      </c>
      <c r="T18" s="82">
        <v>29221</v>
      </c>
      <c r="U18" s="82">
        <v>30834</v>
      </c>
      <c r="V18" s="72">
        <f t="shared" si="3"/>
        <v>30409.5</v>
      </c>
    </row>
    <row r="19" spans="1:22" ht="19.5" customHeight="1">
      <c r="A19" s="65"/>
      <c r="B19" s="65"/>
      <c r="C19" s="65"/>
      <c r="D19" s="65"/>
      <c r="E19" s="65"/>
      <c r="F19" s="41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9.5" customHeight="1">
      <c r="A20" s="65"/>
      <c r="B20" s="228" t="s">
        <v>41</v>
      </c>
      <c r="C20" s="228"/>
      <c r="D20" s="229"/>
      <c r="E20" s="229"/>
      <c r="F20" s="230"/>
      <c r="G20" s="82" t="s">
        <v>32</v>
      </c>
      <c r="H20" s="82" t="s">
        <v>32</v>
      </c>
      <c r="I20" s="82" t="s">
        <v>32</v>
      </c>
      <c r="J20" s="82" t="s">
        <v>32</v>
      </c>
      <c r="K20" s="82" t="s">
        <v>32</v>
      </c>
      <c r="L20" s="82" t="s">
        <v>32</v>
      </c>
      <c r="M20" s="82" t="s">
        <v>32</v>
      </c>
      <c r="N20" s="82" t="s">
        <v>32</v>
      </c>
      <c r="O20" s="82" t="s">
        <v>32</v>
      </c>
      <c r="P20" s="82" t="s">
        <v>32</v>
      </c>
      <c r="Q20" s="82" t="s">
        <v>32</v>
      </c>
      <c r="R20" s="82" t="s">
        <v>32</v>
      </c>
      <c r="S20" s="82" t="s">
        <v>32</v>
      </c>
      <c r="T20" s="82" t="s">
        <v>32</v>
      </c>
      <c r="U20" s="82" t="s">
        <v>266</v>
      </c>
      <c r="V20" s="71" t="s">
        <v>375</v>
      </c>
    </row>
    <row r="21" spans="1:22" ht="19.5" customHeight="1">
      <c r="A21" s="65"/>
      <c r="B21" s="65"/>
      <c r="C21" s="65"/>
      <c r="D21" s="65"/>
      <c r="E21" s="65"/>
      <c r="F21" s="41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9.5" customHeight="1">
      <c r="A22" s="65"/>
      <c r="B22" s="228" t="s">
        <v>269</v>
      </c>
      <c r="C22" s="228"/>
      <c r="D22" s="229"/>
      <c r="E22" s="229"/>
      <c r="F22" s="230"/>
      <c r="G22" s="82">
        <v>25605915</v>
      </c>
      <c r="H22" s="82">
        <v>16819810</v>
      </c>
      <c r="I22" s="71">
        <f>SUM(J22:U22)</f>
        <v>16219320</v>
      </c>
      <c r="J22" s="82">
        <v>1364400</v>
      </c>
      <c r="K22" s="82">
        <v>1374900</v>
      </c>
      <c r="L22" s="82">
        <v>1403800</v>
      </c>
      <c r="M22" s="82">
        <v>1427100</v>
      </c>
      <c r="N22" s="82">
        <v>1428000</v>
      </c>
      <c r="O22" s="82">
        <v>1408800</v>
      </c>
      <c r="P22" s="82">
        <v>1515900</v>
      </c>
      <c r="Q22" s="82">
        <v>1146800</v>
      </c>
      <c r="R22" s="82">
        <v>1074580</v>
      </c>
      <c r="S22" s="82">
        <v>1567650</v>
      </c>
      <c r="T22" s="82">
        <v>1152210</v>
      </c>
      <c r="U22" s="82">
        <v>1355180</v>
      </c>
      <c r="V22" s="72">
        <f>AVERAGE(J22:U22)</f>
        <v>1351610</v>
      </c>
    </row>
    <row r="23" spans="1:22" ht="19.5" customHeight="1">
      <c r="A23" s="65"/>
      <c r="B23" s="65"/>
      <c r="C23" s="65"/>
      <c r="D23" s="65"/>
      <c r="E23" s="65"/>
      <c r="F23" s="41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19.5" customHeight="1">
      <c r="A24" s="65"/>
      <c r="B24" s="228" t="s">
        <v>42</v>
      </c>
      <c r="C24" s="228"/>
      <c r="D24" s="229"/>
      <c r="E24" s="229"/>
      <c r="F24" s="230"/>
      <c r="G24" s="82" t="s">
        <v>43</v>
      </c>
      <c r="H24" s="82" t="s">
        <v>43</v>
      </c>
      <c r="I24" s="82" t="s">
        <v>267</v>
      </c>
      <c r="J24" s="82" t="s">
        <v>267</v>
      </c>
      <c r="K24" s="82" t="s">
        <v>267</v>
      </c>
      <c r="L24" s="82" t="s">
        <v>267</v>
      </c>
      <c r="M24" s="82" t="s">
        <v>267</v>
      </c>
      <c r="N24" s="82" t="s">
        <v>267</v>
      </c>
      <c r="O24" s="82" t="s">
        <v>267</v>
      </c>
      <c r="P24" s="82" t="s">
        <v>267</v>
      </c>
      <c r="Q24" s="82" t="s">
        <v>267</v>
      </c>
      <c r="R24" s="82" t="s">
        <v>267</v>
      </c>
      <c r="S24" s="82" t="s">
        <v>267</v>
      </c>
      <c r="T24" s="82" t="s">
        <v>267</v>
      </c>
      <c r="U24" s="82" t="s">
        <v>267</v>
      </c>
      <c r="V24" s="71" t="s">
        <v>376</v>
      </c>
    </row>
    <row r="25" spans="1:22" ht="19.5" customHeight="1">
      <c r="A25" s="65"/>
      <c r="B25" s="65"/>
      <c r="C25" s="65"/>
      <c r="D25" s="65"/>
      <c r="E25" s="65"/>
      <c r="F25" s="41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ht="19.5" customHeight="1">
      <c r="A26" s="65"/>
      <c r="B26" s="228" t="s">
        <v>44</v>
      </c>
      <c r="C26" s="228"/>
      <c r="D26" s="229"/>
      <c r="E26" s="229"/>
      <c r="F26" s="230"/>
      <c r="G26" s="82" t="s">
        <v>43</v>
      </c>
      <c r="H26" s="82" t="s">
        <v>43</v>
      </c>
      <c r="I26" s="82" t="s">
        <v>43</v>
      </c>
      <c r="J26" s="82" t="s">
        <v>43</v>
      </c>
      <c r="K26" s="82" t="s">
        <v>43</v>
      </c>
      <c r="L26" s="82" t="s">
        <v>43</v>
      </c>
      <c r="M26" s="82" t="s">
        <v>43</v>
      </c>
      <c r="N26" s="82" t="s">
        <v>43</v>
      </c>
      <c r="O26" s="82" t="s">
        <v>43</v>
      </c>
      <c r="P26" s="82" t="s">
        <v>43</v>
      </c>
      <c r="Q26" s="82" t="s">
        <v>43</v>
      </c>
      <c r="R26" s="82" t="s">
        <v>43</v>
      </c>
      <c r="S26" s="82" t="s">
        <v>43</v>
      </c>
      <c r="T26" s="82" t="s">
        <v>43</v>
      </c>
      <c r="U26" s="82" t="s">
        <v>43</v>
      </c>
      <c r="V26" s="71" t="s">
        <v>377</v>
      </c>
    </row>
    <row r="27" spans="1:22" ht="19.5" customHeight="1">
      <c r="A27" s="65"/>
      <c r="B27" s="65"/>
      <c r="C27" s="65"/>
      <c r="D27" s="65"/>
      <c r="E27" s="65"/>
      <c r="F27" s="41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9.5" customHeight="1">
      <c r="A28" s="65"/>
      <c r="B28" s="228" t="s">
        <v>45</v>
      </c>
      <c r="C28" s="228"/>
      <c r="D28" s="229"/>
      <c r="E28" s="229"/>
      <c r="F28" s="230"/>
      <c r="G28" s="82">
        <v>385654359</v>
      </c>
      <c r="H28" s="82">
        <v>376575508</v>
      </c>
      <c r="I28" s="71">
        <f>SUM(J28:U28)</f>
        <v>320681649</v>
      </c>
      <c r="J28" s="82">
        <v>27325830</v>
      </c>
      <c r="K28" s="82">
        <v>27878522</v>
      </c>
      <c r="L28" s="82">
        <v>28238141</v>
      </c>
      <c r="M28" s="82">
        <v>27634561</v>
      </c>
      <c r="N28" s="82">
        <v>26068572</v>
      </c>
      <c r="O28" s="82">
        <v>27175768</v>
      </c>
      <c r="P28" s="82">
        <v>28048306</v>
      </c>
      <c r="Q28" s="82">
        <v>25399474</v>
      </c>
      <c r="R28" s="82">
        <v>26241685</v>
      </c>
      <c r="S28" s="82">
        <v>25871570</v>
      </c>
      <c r="T28" s="82">
        <v>25951804</v>
      </c>
      <c r="U28" s="82">
        <v>24847416</v>
      </c>
      <c r="V28" s="72">
        <f>AVERAGE(J28:U28)</f>
        <v>26723470.75</v>
      </c>
    </row>
    <row r="29" spans="1:22" ht="19.5" customHeight="1">
      <c r="A29" s="65"/>
      <c r="C29" s="231" t="s">
        <v>46</v>
      </c>
      <c r="D29" s="231"/>
      <c r="E29" s="231"/>
      <c r="F29" s="232"/>
      <c r="G29" s="82">
        <f>SUM(G30:G32)</f>
        <v>67819346</v>
      </c>
      <c r="H29" s="82">
        <f aca="true" t="shared" si="4" ref="H29:V29">SUM(H30:H32)</f>
        <v>63187433</v>
      </c>
      <c r="I29" s="82">
        <f t="shared" si="4"/>
        <v>54964898</v>
      </c>
      <c r="J29" s="82">
        <f t="shared" si="4"/>
        <v>4510029</v>
      </c>
      <c r="K29" s="82">
        <f t="shared" si="4"/>
        <v>4332213</v>
      </c>
      <c r="L29" s="82">
        <f t="shared" si="4"/>
        <v>4895681</v>
      </c>
      <c r="M29" s="82">
        <f t="shared" si="4"/>
        <v>5105752</v>
      </c>
      <c r="N29" s="82">
        <f t="shared" si="4"/>
        <v>4734666</v>
      </c>
      <c r="O29" s="82">
        <f t="shared" si="4"/>
        <v>4640425</v>
      </c>
      <c r="P29" s="82">
        <f t="shared" si="4"/>
        <v>4783151</v>
      </c>
      <c r="Q29" s="82">
        <f t="shared" si="4"/>
        <v>4440548</v>
      </c>
      <c r="R29" s="82">
        <f t="shared" si="4"/>
        <v>4642308</v>
      </c>
      <c r="S29" s="82">
        <f t="shared" si="4"/>
        <v>4219374</v>
      </c>
      <c r="T29" s="82">
        <f t="shared" si="4"/>
        <v>4500649</v>
      </c>
      <c r="U29" s="82">
        <f t="shared" si="4"/>
        <v>4160102</v>
      </c>
      <c r="V29" s="82">
        <f t="shared" si="4"/>
        <v>4580408.166666666</v>
      </c>
    </row>
    <row r="30" spans="1:22" ht="19.5" customHeight="1">
      <c r="A30" s="65"/>
      <c r="C30" s="77"/>
      <c r="D30" s="233" t="s">
        <v>47</v>
      </c>
      <c r="E30" s="65"/>
      <c r="F30" s="75" t="s">
        <v>48</v>
      </c>
      <c r="G30" s="82">
        <v>47275294</v>
      </c>
      <c r="H30" s="82">
        <v>46703286</v>
      </c>
      <c r="I30" s="71">
        <f>SUM(J30:U30)</f>
        <v>41390420</v>
      </c>
      <c r="J30" s="82">
        <v>3572700</v>
      </c>
      <c r="K30" s="82">
        <v>3397800</v>
      </c>
      <c r="L30" s="82">
        <v>3701600</v>
      </c>
      <c r="M30" s="82">
        <v>3893050</v>
      </c>
      <c r="N30" s="82">
        <v>3601000</v>
      </c>
      <c r="O30" s="82">
        <v>3241290</v>
      </c>
      <c r="P30" s="82">
        <v>3361300</v>
      </c>
      <c r="Q30" s="82">
        <v>3088200</v>
      </c>
      <c r="R30" s="82">
        <v>3463900</v>
      </c>
      <c r="S30" s="82">
        <v>3221300</v>
      </c>
      <c r="T30" s="82">
        <v>3505450</v>
      </c>
      <c r="U30" s="82">
        <v>3342830</v>
      </c>
      <c r="V30" s="72">
        <f>AVERAGE(J30:U30)</f>
        <v>3449201.6666666665</v>
      </c>
    </row>
    <row r="31" spans="1:22" ht="9" customHeight="1">
      <c r="A31" s="65"/>
      <c r="C31" s="77"/>
      <c r="D31" s="234"/>
      <c r="E31" s="65"/>
      <c r="F31" s="75" t="s">
        <v>271</v>
      </c>
      <c r="G31" s="82" t="s">
        <v>271</v>
      </c>
      <c r="H31" s="82" t="s">
        <v>271</v>
      </c>
      <c r="I31" s="82" t="s">
        <v>271</v>
      </c>
      <c r="J31" s="82" t="s">
        <v>271</v>
      </c>
      <c r="K31" s="82" t="s">
        <v>271</v>
      </c>
      <c r="L31" s="82" t="s">
        <v>271</v>
      </c>
      <c r="M31" s="82" t="s">
        <v>271</v>
      </c>
      <c r="N31" s="82" t="s">
        <v>271</v>
      </c>
      <c r="O31" s="82" t="s">
        <v>271</v>
      </c>
      <c r="P31" s="82" t="s">
        <v>271</v>
      </c>
      <c r="Q31" s="82" t="s">
        <v>271</v>
      </c>
      <c r="R31" s="82" t="s">
        <v>271</v>
      </c>
      <c r="S31" s="82" t="s">
        <v>271</v>
      </c>
      <c r="T31" s="82" t="s">
        <v>271</v>
      </c>
      <c r="U31" s="82" t="s">
        <v>271</v>
      </c>
      <c r="V31" s="72" t="s">
        <v>271</v>
      </c>
    </row>
    <row r="32" spans="1:22" ht="19.5" customHeight="1">
      <c r="A32" s="65"/>
      <c r="C32" s="77"/>
      <c r="D32" s="234"/>
      <c r="E32" s="65"/>
      <c r="F32" s="75" t="s">
        <v>49</v>
      </c>
      <c r="G32" s="82">
        <v>20544052</v>
      </c>
      <c r="H32" s="82">
        <v>16484147</v>
      </c>
      <c r="I32" s="71">
        <f>SUM(J32:U32)</f>
        <v>13574478</v>
      </c>
      <c r="J32" s="82">
        <v>937329</v>
      </c>
      <c r="K32" s="82">
        <v>934413</v>
      </c>
      <c r="L32" s="82">
        <v>1194081</v>
      </c>
      <c r="M32" s="82">
        <v>1212702</v>
      </c>
      <c r="N32" s="82">
        <v>1133666</v>
      </c>
      <c r="O32" s="82">
        <v>1399135</v>
      </c>
      <c r="P32" s="82">
        <v>1421851</v>
      </c>
      <c r="Q32" s="82">
        <v>1352348</v>
      </c>
      <c r="R32" s="82">
        <v>1178408</v>
      </c>
      <c r="S32" s="82">
        <v>998074</v>
      </c>
      <c r="T32" s="82">
        <v>995199</v>
      </c>
      <c r="U32" s="82">
        <v>817272</v>
      </c>
      <c r="V32" s="72">
        <f>AVERAGE(J32:U32)</f>
        <v>1131206.5</v>
      </c>
    </row>
    <row r="33" spans="1:22" ht="19.5" customHeight="1">
      <c r="A33" s="65"/>
      <c r="B33" s="65"/>
      <c r="C33" s="65"/>
      <c r="D33" s="65"/>
      <c r="E33" s="65"/>
      <c r="F33" s="41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9.5" customHeight="1">
      <c r="A34" s="65"/>
      <c r="C34" s="231" t="s">
        <v>50</v>
      </c>
      <c r="D34" s="231"/>
      <c r="E34" s="231"/>
      <c r="F34" s="232"/>
      <c r="G34" s="82">
        <f>SUM(G35:G40)</f>
        <v>296405607</v>
      </c>
      <c r="H34" s="82">
        <f aca="true" t="shared" si="5" ref="H34:V34">SUM(H35:H40)</f>
        <v>294401083</v>
      </c>
      <c r="I34" s="82">
        <f t="shared" si="5"/>
        <v>249945059</v>
      </c>
      <c r="J34" s="82">
        <f t="shared" si="5"/>
        <v>21420238</v>
      </c>
      <c r="K34" s="82">
        <f t="shared" si="5"/>
        <v>22105783</v>
      </c>
      <c r="L34" s="82">
        <f t="shared" si="5"/>
        <v>21912773</v>
      </c>
      <c r="M34" s="82">
        <f t="shared" si="5"/>
        <v>21215050</v>
      </c>
      <c r="N34" s="82">
        <f t="shared" si="5"/>
        <v>20096886</v>
      </c>
      <c r="O34" s="82">
        <f t="shared" si="5"/>
        <v>21218606</v>
      </c>
      <c r="P34" s="82">
        <f t="shared" si="5"/>
        <v>21857941</v>
      </c>
      <c r="Q34" s="82">
        <f t="shared" si="5"/>
        <v>19863697</v>
      </c>
      <c r="R34" s="82">
        <f t="shared" si="5"/>
        <v>20395445</v>
      </c>
      <c r="S34" s="82">
        <f t="shared" si="5"/>
        <v>20402278</v>
      </c>
      <c r="T34" s="82">
        <f t="shared" si="5"/>
        <v>20119180</v>
      </c>
      <c r="U34" s="82">
        <f t="shared" si="5"/>
        <v>19337182</v>
      </c>
      <c r="V34" s="82">
        <f t="shared" si="5"/>
        <v>20828754.916666668</v>
      </c>
    </row>
    <row r="35" spans="1:22" ht="19.5" customHeight="1">
      <c r="A35" s="65"/>
      <c r="C35" s="78"/>
      <c r="E35" s="73"/>
      <c r="F35" s="75" t="s">
        <v>48</v>
      </c>
      <c r="G35" s="82">
        <v>93457418</v>
      </c>
      <c r="H35" s="82">
        <v>93862260</v>
      </c>
      <c r="I35" s="71">
        <f aca="true" t="shared" si="6" ref="I35:I40">SUM(J35:U35)</f>
        <v>82121498</v>
      </c>
      <c r="J35" s="82">
        <v>7331455</v>
      </c>
      <c r="K35" s="82">
        <v>7220817</v>
      </c>
      <c r="L35" s="82">
        <v>7444923</v>
      </c>
      <c r="M35" s="82">
        <v>7437221</v>
      </c>
      <c r="N35" s="82">
        <v>7287913</v>
      </c>
      <c r="O35" s="82">
        <v>7611656</v>
      </c>
      <c r="P35" s="82">
        <v>7813470</v>
      </c>
      <c r="Q35" s="82">
        <v>6951386</v>
      </c>
      <c r="R35" s="82">
        <v>6196885</v>
      </c>
      <c r="S35" s="82">
        <v>5946333</v>
      </c>
      <c r="T35" s="82">
        <v>6030447</v>
      </c>
      <c r="U35" s="82">
        <v>4848992</v>
      </c>
      <c r="V35" s="72">
        <f aca="true" t="shared" si="7" ref="V35:V40">AVERAGE(J35:U35)</f>
        <v>6843458.166666667</v>
      </c>
    </row>
    <row r="36" spans="1:22" ht="19.5" customHeight="1">
      <c r="A36" s="65"/>
      <c r="C36" s="78"/>
      <c r="D36" s="238" t="s">
        <v>47</v>
      </c>
      <c r="E36" s="73"/>
      <c r="F36" s="75" t="s">
        <v>51</v>
      </c>
      <c r="G36" s="82">
        <v>14138660</v>
      </c>
      <c r="H36" s="82">
        <v>12871980</v>
      </c>
      <c r="I36" s="71">
        <f t="shared" si="6"/>
        <v>3426783</v>
      </c>
      <c r="J36" s="82">
        <v>910501</v>
      </c>
      <c r="K36" s="82">
        <v>988442</v>
      </c>
      <c r="L36" s="82">
        <v>437408</v>
      </c>
      <c r="M36" s="82">
        <v>388231</v>
      </c>
      <c r="N36" s="82">
        <v>144946</v>
      </c>
      <c r="O36" s="82">
        <v>63728</v>
      </c>
      <c r="P36" s="82">
        <v>64913</v>
      </c>
      <c r="Q36" s="82">
        <v>60856</v>
      </c>
      <c r="R36" s="82">
        <v>61607</v>
      </c>
      <c r="S36" s="82">
        <v>63768</v>
      </c>
      <c r="T36" s="82">
        <v>125933</v>
      </c>
      <c r="U36" s="82">
        <v>116450</v>
      </c>
      <c r="V36" s="72">
        <f t="shared" si="7"/>
        <v>285565.25</v>
      </c>
    </row>
    <row r="37" spans="1:22" ht="19.5" customHeight="1">
      <c r="A37" s="65"/>
      <c r="C37" s="78"/>
      <c r="D37" s="238"/>
      <c r="E37" s="73"/>
      <c r="F37" s="79" t="s">
        <v>52</v>
      </c>
      <c r="G37" s="82">
        <v>17171706</v>
      </c>
      <c r="H37" s="82">
        <v>14642198</v>
      </c>
      <c r="I37" s="71">
        <f t="shared" si="6"/>
        <v>9850006</v>
      </c>
      <c r="J37" s="82">
        <v>891739</v>
      </c>
      <c r="K37" s="82">
        <v>875844</v>
      </c>
      <c r="L37" s="82">
        <v>910964</v>
      </c>
      <c r="M37" s="82">
        <v>954299</v>
      </c>
      <c r="N37" s="82">
        <v>788299</v>
      </c>
      <c r="O37" s="82">
        <v>852733</v>
      </c>
      <c r="P37" s="82">
        <v>847112</v>
      </c>
      <c r="Q37" s="82">
        <v>733530</v>
      </c>
      <c r="R37" s="82">
        <v>833551</v>
      </c>
      <c r="S37" s="82">
        <v>800558</v>
      </c>
      <c r="T37" s="82">
        <v>706175</v>
      </c>
      <c r="U37" s="82">
        <v>655202</v>
      </c>
      <c r="V37" s="72">
        <f t="shared" si="7"/>
        <v>820833.8333333334</v>
      </c>
    </row>
    <row r="38" spans="1:22" ht="19.5" customHeight="1">
      <c r="A38" s="65"/>
      <c r="C38" s="78"/>
      <c r="D38" s="238"/>
      <c r="E38" s="73"/>
      <c r="F38" s="75" t="s">
        <v>53</v>
      </c>
      <c r="G38" s="82">
        <v>11510900</v>
      </c>
      <c r="H38" s="82">
        <v>11629900</v>
      </c>
      <c r="I38" s="71">
        <f t="shared" si="6"/>
        <v>10670210</v>
      </c>
      <c r="J38" s="82">
        <v>888700</v>
      </c>
      <c r="K38" s="82">
        <v>879020</v>
      </c>
      <c r="L38" s="82">
        <v>898900</v>
      </c>
      <c r="M38" s="82">
        <v>750800</v>
      </c>
      <c r="N38" s="82">
        <v>902400</v>
      </c>
      <c r="O38" s="82">
        <v>883000</v>
      </c>
      <c r="P38" s="82">
        <v>899800</v>
      </c>
      <c r="Q38" s="82">
        <v>898900</v>
      </c>
      <c r="R38" s="82">
        <v>906400</v>
      </c>
      <c r="S38" s="82">
        <v>911200</v>
      </c>
      <c r="T38" s="82">
        <v>889810</v>
      </c>
      <c r="U38" s="82">
        <v>961280</v>
      </c>
      <c r="V38" s="72">
        <f t="shared" si="7"/>
        <v>889184.1666666666</v>
      </c>
    </row>
    <row r="39" spans="1:22" ht="19.5" customHeight="1">
      <c r="A39" s="65"/>
      <c r="C39" s="78"/>
      <c r="D39" s="238"/>
      <c r="E39" s="73"/>
      <c r="F39" s="75" t="s">
        <v>54</v>
      </c>
      <c r="G39" s="82">
        <v>94521966</v>
      </c>
      <c r="H39" s="82">
        <v>96727032</v>
      </c>
      <c r="I39" s="71">
        <f t="shared" si="6"/>
        <v>83940757</v>
      </c>
      <c r="J39" s="82">
        <v>6924190</v>
      </c>
      <c r="K39" s="82">
        <v>7578411</v>
      </c>
      <c r="L39" s="82">
        <v>8029388</v>
      </c>
      <c r="M39" s="82">
        <v>6873175</v>
      </c>
      <c r="N39" s="82">
        <v>6600124</v>
      </c>
      <c r="O39" s="82">
        <v>7478711</v>
      </c>
      <c r="P39" s="82">
        <v>6822413</v>
      </c>
      <c r="Q39" s="82">
        <v>6186209</v>
      </c>
      <c r="R39" s="82">
        <v>7143301</v>
      </c>
      <c r="S39" s="82">
        <v>7038610</v>
      </c>
      <c r="T39" s="82">
        <v>6445581</v>
      </c>
      <c r="U39" s="82">
        <v>6820644</v>
      </c>
      <c r="V39" s="72">
        <f t="shared" si="7"/>
        <v>6995063.083333333</v>
      </c>
    </row>
    <row r="40" spans="1:22" ht="19.5" customHeight="1">
      <c r="A40" s="65"/>
      <c r="C40" s="78"/>
      <c r="D40" s="70"/>
      <c r="E40" s="73"/>
      <c r="F40" s="75" t="s">
        <v>49</v>
      </c>
      <c r="G40" s="82">
        <v>65604957</v>
      </c>
      <c r="H40" s="82">
        <v>64667713</v>
      </c>
      <c r="I40" s="71">
        <f t="shared" si="6"/>
        <v>59935805</v>
      </c>
      <c r="J40" s="82">
        <v>4473653</v>
      </c>
      <c r="K40" s="82">
        <v>4563249</v>
      </c>
      <c r="L40" s="82">
        <v>4191190</v>
      </c>
      <c r="M40" s="82">
        <v>4811324</v>
      </c>
      <c r="N40" s="82">
        <v>4373204</v>
      </c>
      <c r="O40" s="82">
        <v>4328778</v>
      </c>
      <c r="P40" s="82">
        <v>5410233</v>
      </c>
      <c r="Q40" s="82">
        <v>5032816</v>
      </c>
      <c r="R40" s="82">
        <v>5253701</v>
      </c>
      <c r="S40" s="82">
        <v>5641809</v>
      </c>
      <c r="T40" s="82">
        <v>5921234</v>
      </c>
      <c r="U40" s="82">
        <v>5934614</v>
      </c>
      <c r="V40" s="72">
        <f t="shared" si="7"/>
        <v>4994650.416666667</v>
      </c>
    </row>
    <row r="41" spans="1:22" ht="19.5" customHeight="1">
      <c r="A41" s="65"/>
      <c r="C41" s="231" t="s">
        <v>55</v>
      </c>
      <c r="D41" s="231"/>
      <c r="E41" s="231"/>
      <c r="F41" s="232"/>
      <c r="G41" s="82" t="s">
        <v>43</v>
      </c>
      <c r="H41" s="82" t="s">
        <v>43</v>
      </c>
      <c r="I41" s="82" t="s">
        <v>43</v>
      </c>
      <c r="J41" s="82" t="s">
        <v>43</v>
      </c>
      <c r="K41" s="82" t="s">
        <v>43</v>
      </c>
      <c r="L41" s="82" t="s">
        <v>43</v>
      </c>
      <c r="M41" s="82" t="s">
        <v>43</v>
      </c>
      <c r="N41" s="82" t="s">
        <v>43</v>
      </c>
      <c r="O41" s="82" t="s">
        <v>43</v>
      </c>
      <c r="P41" s="82" t="s">
        <v>43</v>
      </c>
      <c r="Q41" s="82" t="s">
        <v>43</v>
      </c>
      <c r="R41" s="82" t="s">
        <v>43</v>
      </c>
      <c r="S41" s="82" t="s">
        <v>43</v>
      </c>
      <c r="T41" s="82" t="s">
        <v>43</v>
      </c>
      <c r="U41" s="82" t="s">
        <v>43</v>
      </c>
      <c r="V41" s="71" t="s">
        <v>377</v>
      </c>
    </row>
    <row r="42" spans="1:22" ht="19.5" customHeight="1">
      <c r="A42" s="65"/>
      <c r="B42" s="65"/>
      <c r="C42" s="65"/>
      <c r="D42" s="65"/>
      <c r="E42" s="65"/>
      <c r="F42" s="41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ht="19.5" customHeight="1">
      <c r="A43" s="36"/>
      <c r="B43" s="80"/>
      <c r="C43" s="231" t="s">
        <v>56</v>
      </c>
      <c r="D43" s="239"/>
      <c r="E43" s="239"/>
      <c r="F43" s="240"/>
      <c r="G43" s="82" t="s">
        <v>32</v>
      </c>
      <c r="H43" s="82" t="s">
        <v>32</v>
      </c>
      <c r="I43" s="82" t="s">
        <v>32</v>
      </c>
      <c r="J43" s="82" t="s">
        <v>32</v>
      </c>
      <c r="K43" s="82" t="s">
        <v>32</v>
      </c>
      <c r="L43" s="82" t="s">
        <v>32</v>
      </c>
      <c r="M43" s="82" t="s">
        <v>32</v>
      </c>
      <c r="N43" s="82" t="s">
        <v>32</v>
      </c>
      <c r="O43" s="82" t="s">
        <v>32</v>
      </c>
      <c r="P43" s="82" t="s">
        <v>32</v>
      </c>
      <c r="Q43" s="82" t="s">
        <v>32</v>
      </c>
      <c r="R43" s="82" t="s">
        <v>32</v>
      </c>
      <c r="S43" s="82" t="s">
        <v>32</v>
      </c>
      <c r="T43" s="82" t="s">
        <v>32</v>
      </c>
      <c r="U43" s="82" t="s">
        <v>32</v>
      </c>
      <c r="V43" s="82" t="s">
        <v>378</v>
      </c>
    </row>
    <row r="44" spans="1:22" ht="19.5" customHeight="1">
      <c r="A44" s="36"/>
      <c r="B44" s="80"/>
      <c r="C44" s="74"/>
      <c r="D44" s="81"/>
      <c r="E44" s="81"/>
      <c r="F44" s="76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9.5" customHeight="1">
      <c r="A45" s="42"/>
      <c r="B45" s="83"/>
      <c r="C45" s="235" t="s">
        <v>57</v>
      </c>
      <c r="D45" s="236"/>
      <c r="E45" s="236"/>
      <c r="F45" s="237"/>
      <c r="G45" s="85" t="s">
        <v>43</v>
      </c>
      <c r="H45" s="82" t="s">
        <v>43</v>
      </c>
      <c r="I45" s="82" t="s">
        <v>43</v>
      </c>
      <c r="J45" s="82" t="s">
        <v>43</v>
      </c>
      <c r="K45" s="82" t="s">
        <v>43</v>
      </c>
      <c r="L45" s="82" t="s">
        <v>43</v>
      </c>
      <c r="M45" s="82" t="s">
        <v>43</v>
      </c>
      <c r="N45" s="82" t="s">
        <v>43</v>
      </c>
      <c r="O45" s="82" t="s">
        <v>43</v>
      </c>
      <c r="P45" s="82" t="s">
        <v>43</v>
      </c>
      <c r="Q45" s="82" t="s">
        <v>43</v>
      </c>
      <c r="R45" s="82" t="s">
        <v>43</v>
      </c>
      <c r="S45" s="82" t="s">
        <v>43</v>
      </c>
      <c r="T45" s="82" t="s">
        <v>43</v>
      </c>
      <c r="U45" s="82" t="s">
        <v>43</v>
      </c>
      <c r="V45" s="82" t="s">
        <v>377</v>
      </c>
    </row>
    <row r="46" spans="1:22" ht="15" customHeight="1">
      <c r="A46" s="152" t="s">
        <v>315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spans="1:22" ht="14.25">
      <c r="A47" s="65" t="s">
        <v>264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</row>
  </sheetData>
  <sheetProtection/>
  <mergeCells count="41">
    <mergeCell ref="U5:U6"/>
    <mergeCell ref="V5:V6"/>
    <mergeCell ref="A2:V2"/>
    <mergeCell ref="A3:V3"/>
    <mergeCell ref="G5:G6"/>
    <mergeCell ref="H5:H6"/>
    <mergeCell ref="I5:I6"/>
    <mergeCell ref="J5:J6"/>
    <mergeCell ref="L5:L6"/>
    <mergeCell ref="O5:O6"/>
    <mergeCell ref="P5:P6"/>
    <mergeCell ref="Q5:Q6"/>
    <mergeCell ref="R5:R6"/>
    <mergeCell ref="M5:M6"/>
    <mergeCell ref="N5:N6"/>
    <mergeCell ref="S5:S6"/>
    <mergeCell ref="T5:T6"/>
    <mergeCell ref="A8:F8"/>
    <mergeCell ref="B10:F10"/>
    <mergeCell ref="B12:F12"/>
    <mergeCell ref="C13:C15"/>
    <mergeCell ref="E13:F13"/>
    <mergeCell ref="E14:F14"/>
    <mergeCell ref="E15:F15"/>
    <mergeCell ref="K5:K6"/>
    <mergeCell ref="B20:F20"/>
    <mergeCell ref="B22:F22"/>
    <mergeCell ref="B24:F24"/>
    <mergeCell ref="C16:C17"/>
    <mergeCell ref="E16:F16"/>
    <mergeCell ref="E17:F17"/>
    <mergeCell ref="C18:F18"/>
    <mergeCell ref="B26:F26"/>
    <mergeCell ref="B28:F28"/>
    <mergeCell ref="C29:F29"/>
    <mergeCell ref="D30:D32"/>
    <mergeCell ref="C45:F45"/>
    <mergeCell ref="C34:F34"/>
    <mergeCell ref="D36:D39"/>
    <mergeCell ref="C41:F41"/>
    <mergeCell ref="C43:F43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60" zoomScaleNormal="60" zoomScalePageLayoutView="0" workbookViewId="0" topLeftCell="A1">
      <selection activeCell="S1" sqref="S1"/>
    </sheetView>
  </sheetViews>
  <sheetFormatPr defaultColWidth="10.59765625" defaultRowHeight="15"/>
  <cols>
    <col min="1" max="1" width="2.59765625" style="35" customWidth="1"/>
    <col min="2" max="2" width="13.59765625" style="35" customWidth="1"/>
    <col min="3" max="3" width="5.59765625" style="35" customWidth="1"/>
    <col min="4" max="19" width="11.59765625" style="35" customWidth="1"/>
    <col min="20" max="16384" width="10.59765625" style="35" customWidth="1"/>
  </cols>
  <sheetData>
    <row r="1" spans="1:19" s="33" customFormat="1" ht="19.5" customHeight="1">
      <c r="A1" s="5" t="s">
        <v>58</v>
      </c>
      <c r="S1" s="6" t="s">
        <v>59</v>
      </c>
    </row>
    <row r="2" spans="1:20" ht="19.5" customHeight="1">
      <c r="A2" s="214" t="s">
        <v>60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11"/>
    </row>
    <row r="3" spans="1:19" ht="19.5" customHeight="1">
      <c r="A3" s="248" t="s">
        <v>61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ht="18" customHeight="1" thickBot="1"/>
    <row r="5" spans="1:19" ht="13.5" customHeight="1">
      <c r="A5" s="39"/>
      <c r="B5" s="39" t="s">
        <v>279</v>
      </c>
      <c r="C5" s="252" t="s">
        <v>62</v>
      </c>
      <c r="D5" s="243" t="s">
        <v>331</v>
      </c>
      <c r="E5" s="243" t="s">
        <v>332</v>
      </c>
      <c r="F5" s="243" t="s">
        <v>333</v>
      </c>
      <c r="G5" s="243" t="s">
        <v>334</v>
      </c>
      <c r="H5" s="243" t="s">
        <v>335</v>
      </c>
      <c r="I5" s="243" t="s">
        <v>336</v>
      </c>
      <c r="J5" s="243" t="s">
        <v>337</v>
      </c>
      <c r="K5" s="243" t="s">
        <v>338</v>
      </c>
      <c r="L5" s="243" t="s">
        <v>339</v>
      </c>
      <c r="M5" s="243" t="s">
        <v>340</v>
      </c>
      <c r="N5" s="243" t="s">
        <v>341</v>
      </c>
      <c r="O5" s="243" t="s">
        <v>342</v>
      </c>
      <c r="P5" s="243" t="s">
        <v>343</v>
      </c>
      <c r="Q5" s="243" t="s">
        <v>344</v>
      </c>
      <c r="R5" s="243" t="s">
        <v>345</v>
      </c>
      <c r="S5" s="246" t="s">
        <v>29</v>
      </c>
    </row>
    <row r="6" spans="1:19" ht="13.5" customHeight="1">
      <c r="A6" s="36"/>
      <c r="B6" s="86" t="s">
        <v>63</v>
      </c>
      <c r="C6" s="253"/>
      <c r="D6" s="255"/>
      <c r="E6" s="255"/>
      <c r="F6" s="255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7"/>
    </row>
    <row r="7" spans="1:19" ht="13.5" customHeight="1">
      <c r="A7" s="42" t="s">
        <v>64</v>
      </c>
      <c r="B7" s="42"/>
      <c r="C7" s="254"/>
      <c r="D7" s="256"/>
      <c r="E7" s="256"/>
      <c r="F7" s="256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47"/>
    </row>
    <row r="8" spans="1:19" ht="21" customHeight="1">
      <c r="A8" s="228" t="s">
        <v>65</v>
      </c>
      <c r="B8" s="228"/>
      <c r="C8" s="51" t="s">
        <v>66</v>
      </c>
      <c r="D8" s="71">
        <f>SUM(D9:D10)</f>
        <v>7945507</v>
      </c>
      <c r="E8" s="71">
        <f>SUM(E9:E10)</f>
        <v>8139005</v>
      </c>
      <c r="F8" s="71" t="s">
        <v>265</v>
      </c>
      <c r="G8" s="71" t="s">
        <v>265</v>
      </c>
      <c r="H8" s="71" t="s">
        <v>265</v>
      </c>
      <c r="I8" s="71" t="s">
        <v>265</v>
      </c>
      <c r="J8" s="71" t="s">
        <v>265</v>
      </c>
      <c r="K8" s="71" t="s">
        <v>265</v>
      </c>
      <c r="L8" s="71" t="s">
        <v>265</v>
      </c>
      <c r="M8" s="71" t="s">
        <v>265</v>
      </c>
      <c r="N8" s="71" t="s">
        <v>265</v>
      </c>
      <c r="O8" s="71" t="s">
        <v>265</v>
      </c>
      <c r="P8" s="71" t="s">
        <v>265</v>
      </c>
      <c r="Q8" s="71" t="s">
        <v>265</v>
      </c>
      <c r="R8" s="71" t="s">
        <v>265</v>
      </c>
      <c r="S8" s="71" t="s">
        <v>265</v>
      </c>
    </row>
    <row r="9" spans="2:19" ht="21" customHeight="1">
      <c r="B9" s="70" t="s">
        <v>67</v>
      </c>
      <c r="C9" s="50"/>
      <c r="D9" s="71">
        <v>2342647</v>
      </c>
      <c r="E9" s="71">
        <v>2928757</v>
      </c>
      <c r="F9" s="71" t="s">
        <v>265</v>
      </c>
      <c r="G9" s="71" t="s">
        <v>265</v>
      </c>
      <c r="H9" s="71" t="s">
        <v>265</v>
      </c>
      <c r="I9" s="71" t="s">
        <v>265</v>
      </c>
      <c r="J9" s="71" t="s">
        <v>265</v>
      </c>
      <c r="K9" s="71" t="s">
        <v>265</v>
      </c>
      <c r="L9" s="71" t="s">
        <v>265</v>
      </c>
      <c r="M9" s="71" t="s">
        <v>265</v>
      </c>
      <c r="N9" s="71" t="s">
        <v>265</v>
      </c>
      <c r="O9" s="71" t="s">
        <v>265</v>
      </c>
      <c r="P9" s="71" t="s">
        <v>265</v>
      </c>
      <c r="Q9" s="71" t="s">
        <v>265</v>
      </c>
      <c r="R9" s="71" t="s">
        <v>265</v>
      </c>
      <c r="S9" s="71" t="s">
        <v>265</v>
      </c>
    </row>
    <row r="10" spans="2:19" ht="21" customHeight="1">
      <c r="B10" s="70" t="s">
        <v>68</v>
      </c>
      <c r="C10" s="50"/>
      <c r="D10" s="71">
        <v>5602860</v>
      </c>
      <c r="E10" s="71">
        <v>5210248</v>
      </c>
      <c r="F10" s="71">
        <f>SUM(G10:R10)</f>
        <v>5296437</v>
      </c>
      <c r="G10" s="71">
        <v>454464</v>
      </c>
      <c r="H10" s="71">
        <v>424814</v>
      </c>
      <c r="I10" s="71">
        <v>411520</v>
      </c>
      <c r="J10" s="71">
        <v>444267</v>
      </c>
      <c r="K10" s="71">
        <v>387111</v>
      </c>
      <c r="L10" s="71">
        <v>372303</v>
      </c>
      <c r="M10" s="71">
        <v>382396</v>
      </c>
      <c r="N10" s="71">
        <v>389967</v>
      </c>
      <c r="O10" s="71">
        <v>494332</v>
      </c>
      <c r="P10" s="71">
        <v>523893</v>
      </c>
      <c r="Q10" s="71">
        <v>527021</v>
      </c>
      <c r="R10" s="71">
        <v>484349</v>
      </c>
      <c r="S10" s="72">
        <f>AVERAGE(G10:R10)</f>
        <v>441369.75</v>
      </c>
    </row>
    <row r="11" spans="1:19" ht="21" customHeight="1">
      <c r="A11" s="65"/>
      <c r="B11" s="65"/>
      <c r="C11" s="50"/>
      <c r="D11" s="86"/>
      <c r="E11" s="86"/>
      <c r="F11" s="86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ht="21" customHeight="1">
      <c r="A12" s="228" t="s">
        <v>69</v>
      </c>
      <c r="B12" s="228"/>
      <c r="C12" s="12" t="s">
        <v>70</v>
      </c>
      <c r="D12" s="71">
        <v>433618</v>
      </c>
      <c r="E12" s="71">
        <v>406586</v>
      </c>
      <c r="F12" s="71">
        <f>SUM(G12:R12)</f>
        <v>368940</v>
      </c>
      <c r="G12" s="71">
        <v>28566</v>
      </c>
      <c r="H12" s="71">
        <v>28226</v>
      </c>
      <c r="I12" s="71">
        <v>30410</v>
      </c>
      <c r="J12" s="71">
        <v>32260</v>
      </c>
      <c r="K12" s="71">
        <v>31960</v>
      </c>
      <c r="L12" s="71">
        <v>33074</v>
      </c>
      <c r="M12" s="71">
        <v>32798</v>
      </c>
      <c r="N12" s="71">
        <v>32226</v>
      </c>
      <c r="O12" s="71">
        <v>30228</v>
      </c>
      <c r="P12" s="71">
        <v>30245</v>
      </c>
      <c r="Q12" s="71">
        <v>29797</v>
      </c>
      <c r="R12" s="71">
        <v>29150</v>
      </c>
      <c r="S12" s="72">
        <f>AVERAGE(G12:R12)</f>
        <v>30745</v>
      </c>
    </row>
    <row r="13" spans="1:19" ht="21" customHeight="1">
      <c r="A13" s="65"/>
      <c r="B13" s="65"/>
      <c r="C13" s="50"/>
      <c r="D13" s="86"/>
      <c r="E13" s="86"/>
      <c r="F13" s="86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21" customHeight="1">
      <c r="A14" s="228" t="s">
        <v>71</v>
      </c>
      <c r="B14" s="228"/>
      <c r="C14" s="50" t="s">
        <v>72</v>
      </c>
      <c r="D14" s="71">
        <v>2047180</v>
      </c>
      <c r="E14" s="71">
        <v>1326673</v>
      </c>
      <c r="F14" s="71">
        <f>SUM(G14:R14)</f>
        <v>1432813</v>
      </c>
      <c r="G14" s="71">
        <v>123157</v>
      </c>
      <c r="H14" s="71">
        <v>116153</v>
      </c>
      <c r="I14" s="71">
        <v>127175</v>
      </c>
      <c r="J14" s="71">
        <v>132477</v>
      </c>
      <c r="K14" s="71">
        <v>125929</v>
      </c>
      <c r="L14" s="71">
        <v>108756</v>
      </c>
      <c r="M14" s="71">
        <v>112612</v>
      </c>
      <c r="N14" s="71">
        <v>115108</v>
      </c>
      <c r="O14" s="71">
        <v>127535</v>
      </c>
      <c r="P14" s="71">
        <v>131124</v>
      </c>
      <c r="Q14" s="71">
        <v>97057</v>
      </c>
      <c r="R14" s="71">
        <v>115730</v>
      </c>
      <c r="S14" s="72">
        <f>AVERAGE(G14:R14)</f>
        <v>119401.08333333333</v>
      </c>
    </row>
    <row r="15" spans="1:19" ht="21" customHeight="1">
      <c r="A15" s="65"/>
      <c r="B15" s="65"/>
      <c r="C15" s="50"/>
      <c r="D15" s="86"/>
      <c r="E15" s="86"/>
      <c r="F15" s="86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ht="21" customHeight="1">
      <c r="A16" s="228" t="s">
        <v>73</v>
      </c>
      <c r="B16" s="228"/>
      <c r="C16" s="50" t="s">
        <v>66</v>
      </c>
      <c r="D16" s="71">
        <v>810950</v>
      </c>
      <c r="E16" s="71">
        <v>767525</v>
      </c>
      <c r="F16" s="71">
        <f>SUM(G16:R16)</f>
        <v>726227</v>
      </c>
      <c r="G16" s="71">
        <v>62381</v>
      </c>
      <c r="H16" s="71">
        <v>52015</v>
      </c>
      <c r="I16" s="71">
        <v>58010</v>
      </c>
      <c r="J16" s="71">
        <v>65435</v>
      </c>
      <c r="K16" s="71">
        <v>53943</v>
      </c>
      <c r="L16" s="71">
        <v>56646</v>
      </c>
      <c r="M16" s="71">
        <v>75739</v>
      </c>
      <c r="N16" s="71">
        <v>70517</v>
      </c>
      <c r="O16" s="71">
        <v>61237</v>
      </c>
      <c r="P16" s="71">
        <v>57824</v>
      </c>
      <c r="Q16" s="71">
        <v>56470</v>
      </c>
      <c r="R16" s="71">
        <v>56010</v>
      </c>
      <c r="S16" s="72">
        <f>AVERAGE(G16:R16)</f>
        <v>60518.916666666664</v>
      </c>
    </row>
    <row r="17" spans="1:19" ht="21" customHeight="1">
      <c r="A17" s="65"/>
      <c r="B17" s="65"/>
      <c r="C17" s="50"/>
      <c r="D17" s="86"/>
      <c r="E17" s="86"/>
      <c r="F17" s="86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21" customHeight="1">
      <c r="A18" s="228" t="s">
        <v>74</v>
      </c>
      <c r="B18" s="228"/>
      <c r="C18" s="50" t="s">
        <v>66</v>
      </c>
      <c r="D18" s="71">
        <f>SUM(D19:D21)</f>
        <v>402455</v>
      </c>
      <c r="E18" s="71">
        <f>SUM(E19:E21)</f>
        <v>319759</v>
      </c>
      <c r="F18" s="71">
        <f>SUM(G18:R18)</f>
        <v>369785</v>
      </c>
      <c r="G18" s="71">
        <v>29665</v>
      </c>
      <c r="H18" s="71">
        <v>27371</v>
      </c>
      <c r="I18" s="71">
        <v>28413</v>
      </c>
      <c r="J18" s="71">
        <v>28098</v>
      </c>
      <c r="K18" s="71">
        <v>26281</v>
      </c>
      <c r="L18" s="71">
        <v>32147</v>
      </c>
      <c r="M18" s="71">
        <v>30888</v>
      </c>
      <c r="N18" s="71">
        <v>32524</v>
      </c>
      <c r="O18" s="71">
        <v>35107</v>
      </c>
      <c r="P18" s="71">
        <v>36040</v>
      </c>
      <c r="Q18" s="71">
        <v>30450</v>
      </c>
      <c r="R18" s="71">
        <v>32801</v>
      </c>
      <c r="S18" s="72">
        <f>AVERAGE(G18:R18)</f>
        <v>30815.416666666668</v>
      </c>
    </row>
    <row r="19" spans="2:19" ht="21" customHeight="1">
      <c r="B19" s="153" t="s">
        <v>75</v>
      </c>
      <c r="C19" s="50"/>
      <c r="D19" s="71">
        <v>265508</v>
      </c>
      <c r="E19" s="71">
        <v>257199</v>
      </c>
      <c r="F19" s="71" t="s">
        <v>32</v>
      </c>
      <c r="G19" s="71" t="s">
        <v>32</v>
      </c>
      <c r="H19" s="71" t="s">
        <v>32</v>
      </c>
      <c r="I19" s="71" t="s">
        <v>32</v>
      </c>
      <c r="J19" s="71" t="s">
        <v>32</v>
      </c>
      <c r="K19" s="71" t="s">
        <v>32</v>
      </c>
      <c r="L19" s="71" t="s">
        <v>32</v>
      </c>
      <c r="M19" s="71" t="s">
        <v>32</v>
      </c>
      <c r="N19" s="71" t="s">
        <v>32</v>
      </c>
      <c r="O19" s="71" t="s">
        <v>32</v>
      </c>
      <c r="P19" s="71" t="s">
        <v>32</v>
      </c>
      <c r="Q19" s="71" t="s">
        <v>32</v>
      </c>
      <c r="R19" s="71" t="s">
        <v>32</v>
      </c>
      <c r="S19" s="71" t="s">
        <v>32</v>
      </c>
    </row>
    <row r="20" spans="2:19" ht="21" customHeight="1">
      <c r="B20" s="13" t="s">
        <v>76</v>
      </c>
      <c r="C20" s="50"/>
      <c r="D20" s="71">
        <v>31633</v>
      </c>
      <c r="E20" s="71">
        <v>16049</v>
      </c>
      <c r="F20" s="71" t="s">
        <v>32</v>
      </c>
      <c r="G20" s="71" t="s">
        <v>32</v>
      </c>
      <c r="H20" s="71" t="s">
        <v>32</v>
      </c>
      <c r="I20" s="71" t="s">
        <v>32</v>
      </c>
      <c r="J20" s="71" t="s">
        <v>32</v>
      </c>
      <c r="K20" s="71" t="s">
        <v>32</v>
      </c>
      <c r="L20" s="71" t="s">
        <v>32</v>
      </c>
      <c r="M20" s="71" t="s">
        <v>32</v>
      </c>
      <c r="N20" s="71" t="s">
        <v>32</v>
      </c>
      <c r="O20" s="71" t="s">
        <v>32</v>
      </c>
      <c r="P20" s="71" t="s">
        <v>32</v>
      </c>
      <c r="Q20" s="71" t="s">
        <v>32</v>
      </c>
      <c r="R20" s="71" t="s">
        <v>32</v>
      </c>
      <c r="S20" s="71" t="s">
        <v>32</v>
      </c>
    </row>
    <row r="21" spans="2:19" ht="21" customHeight="1">
      <c r="B21" s="70" t="s">
        <v>77</v>
      </c>
      <c r="C21" s="50"/>
      <c r="D21" s="71">
        <v>105314</v>
      </c>
      <c r="E21" s="71">
        <v>46511</v>
      </c>
      <c r="F21" s="71" t="s">
        <v>32</v>
      </c>
      <c r="G21" s="71" t="s">
        <v>32</v>
      </c>
      <c r="H21" s="71" t="s">
        <v>32</v>
      </c>
      <c r="I21" s="71" t="s">
        <v>32</v>
      </c>
      <c r="J21" s="71" t="s">
        <v>32</v>
      </c>
      <c r="K21" s="71" t="s">
        <v>32</v>
      </c>
      <c r="L21" s="71" t="s">
        <v>32</v>
      </c>
      <c r="M21" s="71" t="s">
        <v>32</v>
      </c>
      <c r="N21" s="71" t="s">
        <v>32</v>
      </c>
      <c r="O21" s="71" t="s">
        <v>32</v>
      </c>
      <c r="P21" s="71" t="s">
        <v>32</v>
      </c>
      <c r="Q21" s="71" t="s">
        <v>32</v>
      </c>
      <c r="R21" s="71" t="s">
        <v>32</v>
      </c>
      <c r="S21" s="71" t="s">
        <v>32</v>
      </c>
    </row>
    <row r="22" spans="1:19" ht="21" customHeight="1">
      <c r="A22" s="65"/>
      <c r="B22" s="65"/>
      <c r="C22" s="50"/>
      <c r="D22" s="86"/>
      <c r="E22" s="86"/>
      <c r="F22" s="86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21" customHeight="1">
      <c r="A23" s="228" t="s">
        <v>78</v>
      </c>
      <c r="B23" s="228"/>
      <c r="C23" s="50" t="s">
        <v>66</v>
      </c>
      <c r="D23" s="71">
        <v>575893</v>
      </c>
      <c r="E23" s="71">
        <v>551283</v>
      </c>
      <c r="F23" s="71">
        <f>SUM(G23:R23)</f>
        <v>554964</v>
      </c>
      <c r="G23" s="71">
        <v>44627</v>
      </c>
      <c r="H23" s="71">
        <v>45734</v>
      </c>
      <c r="I23" s="71">
        <v>46460</v>
      </c>
      <c r="J23" s="71">
        <v>46741</v>
      </c>
      <c r="K23" s="71">
        <v>46545</v>
      </c>
      <c r="L23" s="71">
        <v>46896</v>
      </c>
      <c r="M23" s="71">
        <v>46771</v>
      </c>
      <c r="N23" s="71">
        <v>45731</v>
      </c>
      <c r="O23" s="71">
        <v>46512</v>
      </c>
      <c r="P23" s="71">
        <v>46737</v>
      </c>
      <c r="Q23" s="71">
        <v>46576</v>
      </c>
      <c r="R23" s="71">
        <v>45634</v>
      </c>
      <c r="S23" s="72">
        <f>AVERAGE(G23:R23)</f>
        <v>46247</v>
      </c>
    </row>
    <row r="24" spans="1:19" ht="21" customHeight="1">
      <c r="A24" s="65"/>
      <c r="B24" s="65"/>
      <c r="C24" s="50"/>
      <c r="D24" s="86"/>
      <c r="E24" s="86"/>
      <c r="F24" s="86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21" customHeight="1">
      <c r="A25" s="228" t="s">
        <v>79</v>
      </c>
      <c r="B25" s="228"/>
      <c r="C25" s="50" t="s">
        <v>80</v>
      </c>
      <c r="D25" s="71">
        <f>SUM(D26:D27)</f>
        <v>8288257</v>
      </c>
      <c r="E25" s="71">
        <f>SUM(E26:E27)</f>
        <v>2501486</v>
      </c>
      <c r="F25" s="71">
        <f aca="true" t="shared" si="0" ref="F25:S25">SUM(F26:F27)</f>
        <v>2541002</v>
      </c>
      <c r="G25" s="71">
        <f t="shared" si="0"/>
        <v>189976</v>
      </c>
      <c r="H25" s="71">
        <f t="shared" si="0"/>
        <v>204600</v>
      </c>
      <c r="I25" s="71">
        <f t="shared" si="0"/>
        <v>217354</v>
      </c>
      <c r="J25" s="71">
        <f t="shared" si="0"/>
        <v>200800</v>
      </c>
      <c r="K25" s="71">
        <f t="shared" si="0"/>
        <v>213874</v>
      </c>
      <c r="L25" s="71">
        <f t="shared" si="0"/>
        <v>226830</v>
      </c>
      <c r="M25" s="71">
        <f t="shared" si="0"/>
        <v>228786</v>
      </c>
      <c r="N25" s="71">
        <f t="shared" si="0"/>
        <v>199688</v>
      </c>
      <c r="O25" s="71">
        <f t="shared" si="0"/>
        <v>225878</v>
      </c>
      <c r="P25" s="71">
        <f t="shared" si="0"/>
        <v>224260</v>
      </c>
      <c r="Q25" s="71">
        <f t="shared" si="0"/>
        <v>199102</v>
      </c>
      <c r="R25" s="71">
        <f t="shared" si="0"/>
        <v>209854</v>
      </c>
      <c r="S25" s="71">
        <f t="shared" si="0"/>
        <v>211750.16666666666</v>
      </c>
    </row>
    <row r="26" spans="2:19" ht="21" customHeight="1">
      <c r="B26" s="70" t="s">
        <v>280</v>
      </c>
      <c r="C26" s="50"/>
      <c r="D26" s="71">
        <v>6817920</v>
      </c>
      <c r="E26" s="71">
        <v>1383507</v>
      </c>
      <c r="F26" s="71">
        <f>SUM(G26:R26)</f>
        <v>1375060</v>
      </c>
      <c r="G26" s="71">
        <v>113900</v>
      </c>
      <c r="H26" s="71">
        <v>111290</v>
      </c>
      <c r="I26" s="71">
        <v>106170</v>
      </c>
      <c r="J26" s="71">
        <v>109890</v>
      </c>
      <c r="K26" s="71">
        <v>117320</v>
      </c>
      <c r="L26" s="71">
        <v>116190</v>
      </c>
      <c r="M26" s="71">
        <v>127380</v>
      </c>
      <c r="N26" s="71">
        <v>109850</v>
      </c>
      <c r="O26" s="71">
        <v>121160</v>
      </c>
      <c r="P26" s="71">
        <v>117650</v>
      </c>
      <c r="Q26" s="71">
        <v>111100</v>
      </c>
      <c r="R26" s="71">
        <v>113160</v>
      </c>
      <c r="S26" s="72">
        <f>AVERAGE(G26:R26)</f>
        <v>114588.33333333333</v>
      </c>
    </row>
    <row r="27" spans="2:19" ht="21" customHeight="1">
      <c r="B27" s="70" t="s">
        <v>281</v>
      </c>
      <c r="C27" s="50"/>
      <c r="D27" s="71">
        <v>1470337</v>
      </c>
      <c r="E27" s="71">
        <v>1117979</v>
      </c>
      <c r="F27" s="71">
        <f>SUM(G27:R27)</f>
        <v>1165942</v>
      </c>
      <c r="G27" s="71">
        <v>76076</v>
      </c>
      <c r="H27" s="71">
        <v>93310</v>
      </c>
      <c r="I27" s="71">
        <v>111184</v>
      </c>
      <c r="J27" s="71">
        <v>90910</v>
      </c>
      <c r="K27" s="71">
        <v>96554</v>
      </c>
      <c r="L27" s="71">
        <v>110640</v>
      </c>
      <c r="M27" s="71">
        <v>101406</v>
      </c>
      <c r="N27" s="71">
        <v>89838</v>
      </c>
      <c r="O27" s="71">
        <v>104718</v>
      </c>
      <c r="P27" s="71">
        <v>106610</v>
      </c>
      <c r="Q27" s="71">
        <v>88002</v>
      </c>
      <c r="R27" s="71">
        <v>96694</v>
      </c>
      <c r="S27" s="72">
        <f>AVERAGE(G27:R27)</f>
        <v>97161.83333333333</v>
      </c>
    </row>
    <row r="28" spans="1:19" ht="21" customHeight="1">
      <c r="A28" s="65"/>
      <c r="B28" s="70"/>
      <c r="C28" s="5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21" customHeight="1">
      <c r="A29" s="228" t="s">
        <v>282</v>
      </c>
      <c r="B29" s="228"/>
      <c r="C29" s="50" t="s">
        <v>283</v>
      </c>
      <c r="D29" s="71">
        <v>7819743</v>
      </c>
      <c r="E29" s="71">
        <v>7592157</v>
      </c>
      <c r="F29" s="71">
        <f>SUM(G29:R29)</f>
        <v>6186307</v>
      </c>
      <c r="G29" s="71">
        <v>526115</v>
      </c>
      <c r="H29" s="71">
        <v>545277</v>
      </c>
      <c r="I29" s="71">
        <v>566202</v>
      </c>
      <c r="J29" s="71">
        <v>569312</v>
      </c>
      <c r="K29" s="71">
        <v>507885</v>
      </c>
      <c r="L29" s="71">
        <v>527098</v>
      </c>
      <c r="M29" s="71">
        <v>528989</v>
      </c>
      <c r="N29" s="71">
        <v>443013</v>
      </c>
      <c r="O29" s="71">
        <v>498912</v>
      </c>
      <c r="P29" s="71">
        <v>545603</v>
      </c>
      <c r="Q29" s="71">
        <v>450643</v>
      </c>
      <c r="R29" s="71">
        <v>477258</v>
      </c>
      <c r="S29" s="72">
        <f>AVERAGE(G29:R29)</f>
        <v>515525.5833333333</v>
      </c>
    </row>
    <row r="30" spans="1:19" ht="21" customHeight="1">
      <c r="A30" s="65"/>
      <c r="B30" s="65"/>
      <c r="C30" s="50"/>
      <c r="D30" s="86"/>
      <c r="E30" s="86"/>
      <c r="F30" s="86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21" customHeight="1">
      <c r="A31" s="228" t="s">
        <v>284</v>
      </c>
      <c r="B31" s="228"/>
      <c r="C31" s="50" t="s">
        <v>285</v>
      </c>
      <c r="D31" s="71">
        <f>SUM(D32:D33)</f>
        <v>4434</v>
      </c>
      <c r="E31" s="71">
        <f aca="true" t="shared" si="1" ref="E31:S31">SUM(E32:E33)</f>
        <v>3380</v>
      </c>
      <c r="F31" s="71">
        <f t="shared" si="1"/>
        <v>2681</v>
      </c>
      <c r="G31" s="71">
        <f t="shared" si="1"/>
        <v>176</v>
      </c>
      <c r="H31" s="71">
        <f t="shared" si="1"/>
        <v>174</v>
      </c>
      <c r="I31" s="71">
        <f t="shared" si="1"/>
        <v>332</v>
      </c>
      <c r="J31" s="71">
        <f t="shared" si="1"/>
        <v>190</v>
      </c>
      <c r="K31" s="71">
        <f t="shared" si="1"/>
        <v>251</v>
      </c>
      <c r="L31" s="71">
        <f t="shared" si="1"/>
        <v>221</v>
      </c>
      <c r="M31" s="71">
        <f t="shared" si="1"/>
        <v>225</v>
      </c>
      <c r="N31" s="71">
        <f t="shared" si="1"/>
        <v>164</v>
      </c>
      <c r="O31" s="71">
        <f t="shared" si="1"/>
        <v>299</v>
      </c>
      <c r="P31" s="71">
        <f t="shared" si="1"/>
        <v>204</v>
      </c>
      <c r="Q31" s="71">
        <f t="shared" si="1"/>
        <v>212</v>
      </c>
      <c r="R31" s="71">
        <f t="shared" si="1"/>
        <v>233</v>
      </c>
      <c r="S31" s="71">
        <f t="shared" si="1"/>
        <v>223.41666666666669</v>
      </c>
    </row>
    <row r="32" spans="2:19" ht="21" customHeight="1">
      <c r="B32" s="70" t="s">
        <v>81</v>
      </c>
      <c r="C32" s="50"/>
      <c r="D32" s="71">
        <v>2479</v>
      </c>
      <c r="E32" s="71">
        <v>1771</v>
      </c>
      <c r="F32" s="71">
        <f>SUM(G32:R32)</f>
        <v>1296</v>
      </c>
      <c r="G32" s="71">
        <v>112</v>
      </c>
      <c r="H32" s="71">
        <v>90</v>
      </c>
      <c r="I32" s="71">
        <v>142</v>
      </c>
      <c r="J32" s="71">
        <v>77</v>
      </c>
      <c r="K32" s="71">
        <v>126</v>
      </c>
      <c r="L32" s="71">
        <v>106</v>
      </c>
      <c r="M32" s="71">
        <v>117</v>
      </c>
      <c r="N32" s="71">
        <v>87</v>
      </c>
      <c r="O32" s="71">
        <v>120</v>
      </c>
      <c r="P32" s="71">
        <v>94</v>
      </c>
      <c r="Q32" s="71">
        <v>106</v>
      </c>
      <c r="R32" s="71">
        <v>119</v>
      </c>
      <c r="S32" s="72">
        <f>AVERAGE(G32:R32)</f>
        <v>108</v>
      </c>
    </row>
    <row r="33" spans="2:19" ht="21" customHeight="1">
      <c r="B33" s="70" t="s">
        <v>82</v>
      </c>
      <c r="C33" s="50"/>
      <c r="D33" s="71">
        <v>1955</v>
      </c>
      <c r="E33" s="71">
        <v>1609</v>
      </c>
      <c r="F33" s="71">
        <f>SUM(G33:R33)</f>
        <v>1385</v>
      </c>
      <c r="G33" s="71">
        <v>64</v>
      </c>
      <c r="H33" s="71">
        <v>84</v>
      </c>
      <c r="I33" s="71">
        <v>190</v>
      </c>
      <c r="J33" s="71">
        <v>113</v>
      </c>
      <c r="K33" s="71">
        <v>125</v>
      </c>
      <c r="L33" s="71">
        <v>115</v>
      </c>
      <c r="M33" s="71">
        <v>108</v>
      </c>
      <c r="N33" s="71">
        <v>77</v>
      </c>
      <c r="O33" s="71">
        <v>179</v>
      </c>
      <c r="P33" s="71">
        <v>110</v>
      </c>
      <c r="Q33" s="71">
        <v>106</v>
      </c>
      <c r="R33" s="71">
        <v>114</v>
      </c>
      <c r="S33" s="72">
        <f>AVERAGE(G33:R33)</f>
        <v>115.41666666666667</v>
      </c>
    </row>
    <row r="34" spans="1:19" ht="21" customHeight="1">
      <c r="A34" s="65"/>
      <c r="B34" s="65"/>
      <c r="C34" s="50"/>
      <c r="D34" s="86"/>
      <c r="E34" s="86"/>
      <c r="F34" s="86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21" customHeight="1">
      <c r="A35" s="228" t="s">
        <v>286</v>
      </c>
      <c r="B35" s="228"/>
      <c r="C35" s="50" t="s">
        <v>285</v>
      </c>
      <c r="D35" s="71">
        <f>SUM(D36:D37)</f>
        <v>10201</v>
      </c>
      <c r="E35" s="71">
        <f aca="true" t="shared" si="2" ref="E35:S35">SUM(E36:E37)</f>
        <v>8719</v>
      </c>
      <c r="F35" s="71">
        <f t="shared" si="2"/>
        <v>11189</v>
      </c>
      <c r="G35" s="71">
        <f t="shared" si="2"/>
        <v>437</v>
      </c>
      <c r="H35" s="71">
        <f t="shared" si="2"/>
        <v>609</v>
      </c>
      <c r="I35" s="71">
        <f t="shared" si="2"/>
        <v>643</v>
      </c>
      <c r="J35" s="71">
        <f t="shared" si="2"/>
        <v>942</v>
      </c>
      <c r="K35" s="71">
        <f t="shared" si="2"/>
        <v>929</v>
      </c>
      <c r="L35" s="71">
        <f t="shared" si="2"/>
        <v>970</v>
      </c>
      <c r="M35" s="71">
        <f t="shared" si="2"/>
        <v>1133</v>
      </c>
      <c r="N35" s="71">
        <f t="shared" si="2"/>
        <v>961</v>
      </c>
      <c r="O35" s="71">
        <f t="shared" si="2"/>
        <v>1116</v>
      </c>
      <c r="P35" s="71">
        <f t="shared" si="2"/>
        <v>1245</v>
      </c>
      <c r="Q35" s="71">
        <f t="shared" si="2"/>
        <v>1090</v>
      </c>
      <c r="R35" s="71">
        <f t="shared" si="2"/>
        <v>1114</v>
      </c>
      <c r="S35" s="71">
        <f t="shared" si="2"/>
        <v>932.4166666666666</v>
      </c>
    </row>
    <row r="36" spans="2:19" ht="21" customHeight="1">
      <c r="B36" s="70" t="s">
        <v>287</v>
      </c>
      <c r="C36" s="50"/>
      <c r="D36" s="71">
        <v>7430</v>
      </c>
      <c r="E36" s="71">
        <v>6038</v>
      </c>
      <c r="F36" s="71">
        <f>SUM(G36:R36)</f>
        <v>8936</v>
      </c>
      <c r="G36" s="71">
        <v>287</v>
      </c>
      <c r="H36" s="71">
        <v>466</v>
      </c>
      <c r="I36" s="71">
        <v>500</v>
      </c>
      <c r="J36" s="71">
        <v>744</v>
      </c>
      <c r="K36" s="71">
        <v>792</v>
      </c>
      <c r="L36" s="71">
        <v>796</v>
      </c>
      <c r="M36" s="71">
        <v>924</v>
      </c>
      <c r="N36" s="71">
        <v>777</v>
      </c>
      <c r="O36" s="71">
        <v>874</v>
      </c>
      <c r="P36" s="71">
        <v>1003</v>
      </c>
      <c r="Q36" s="71">
        <v>884</v>
      </c>
      <c r="R36" s="71">
        <v>889</v>
      </c>
      <c r="S36" s="72">
        <f>AVERAGE(G36:R36)</f>
        <v>744.6666666666666</v>
      </c>
    </row>
    <row r="37" spans="2:19" ht="21" customHeight="1">
      <c r="B37" s="70" t="s">
        <v>83</v>
      </c>
      <c r="C37" s="50"/>
      <c r="D37" s="71">
        <v>2771</v>
      </c>
      <c r="E37" s="71">
        <v>2681</v>
      </c>
      <c r="F37" s="71">
        <f>SUM(G37:R37)</f>
        <v>2253</v>
      </c>
      <c r="G37" s="71">
        <v>150</v>
      </c>
      <c r="H37" s="71">
        <v>143</v>
      </c>
      <c r="I37" s="71">
        <v>143</v>
      </c>
      <c r="J37" s="71">
        <v>198</v>
      </c>
      <c r="K37" s="71">
        <v>137</v>
      </c>
      <c r="L37" s="71">
        <v>174</v>
      </c>
      <c r="M37" s="71">
        <v>209</v>
      </c>
      <c r="N37" s="71">
        <v>184</v>
      </c>
      <c r="O37" s="71">
        <v>242</v>
      </c>
      <c r="P37" s="71">
        <v>242</v>
      </c>
      <c r="Q37" s="71">
        <v>206</v>
      </c>
      <c r="R37" s="71">
        <v>225</v>
      </c>
      <c r="S37" s="72">
        <f>AVERAGE(G37:R37)</f>
        <v>187.75</v>
      </c>
    </row>
    <row r="38" spans="1:19" ht="21" customHeight="1">
      <c r="A38" s="65"/>
      <c r="B38" s="65"/>
      <c r="C38" s="50"/>
      <c r="D38" s="86"/>
      <c r="E38" s="86"/>
      <c r="F38" s="86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ht="21" customHeight="1">
      <c r="A39" s="228" t="s">
        <v>288</v>
      </c>
      <c r="B39" s="228"/>
      <c r="C39" s="50" t="s">
        <v>283</v>
      </c>
      <c r="D39" s="71">
        <v>23987918</v>
      </c>
      <c r="E39" s="71">
        <v>22789573</v>
      </c>
      <c r="F39" s="71">
        <f>SUM(G39:R39)</f>
        <v>22015832</v>
      </c>
      <c r="G39" s="71">
        <v>1729062</v>
      </c>
      <c r="H39" s="71">
        <v>1935657</v>
      </c>
      <c r="I39" s="71">
        <v>1872957</v>
      </c>
      <c r="J39" s="71">
        <v>1749167</v>
      </c>
      <c r="K39" s="71">
        <v>1698881</v>
      </c>
      <c r="L39" s="71">
        <v>1821147</v>
      </c>
      <c r="M39" s="71">
        <v>1878882</v>
      </c>
      <c r="N39" s="71">
        <v>1678756</v>
      </c>
      <c r="O39" s="71">
        <v>1962601</v>
      </c>
      <c r="P39" s="71">
        <v>1908311</v>
      </c>
      <c r="Q39" s="71">
        <v>1851727</v>
      </c>
      <c r="R39" s="71">
        <v>1928684</v>
      </c>
      <c r="S39" s="72">
        <f>AVERAGE(G39:R39)</f>
        <v>1834652.6666666667</v>
      </c>
    </row>
    <row r="40" spans="1:19" ht="21" customHeight="1">
      <c r="A40" s="65"/>
      <c r="B40" s="65"/>
      <c r="C40" s="50"/>
      <c r="D40" s="86"/>
      <c r="E40" s="86"/>
      <c r="F40" s="86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21" customHeight="1">
      <c r="A41" s="228" t="s">
        <v>289</v>
      </c>
      <c r="B41" s="228"/>
      <c r="C41" s="50" t="s">
        <v>290</v>
      </c>
      <c r="D41" s="71">
        <v>29085</v>
      </c>
      <c r="E41" s="71">
        <v>23647</v>
      </c>
      <c r="F41" s="71">
        <f>SUM(G41:R41)</f>
        <v>25401</v>
      </c>
      <c r="G41" s="71">
        <v>1427</v>
      </c>
      <c r="H41" s="71">
        <v>2099</v>
      </c>
      <c r="I41" s="71">
        <v>1872</v>
      </c>
      <c r="J41" s="71">
        <v>2005</v>
      </c>
      <c r="K41" s="71">
        <v>1761</v>
      </c>
      <c r="L41" s="71">
        <v>2182</v>
      </c>
      <c r="M41" s="71">
        <v>2162</v>
      </c>
      <c r="N41" s="71">
        <v>1907</v>
      </c>
      <c r="O41" s="71">
        <v>2510</v>
      </c>
      <c r="P41" s="71">
        <v>2571</v>
      </c>
      <c r="Q41" s="71">
        <v>2486</v>
      </c>
      <c r="R41" s="71">
        <v>2419</v>
      </c>
      <c r="S41" s="72">
        <f>AVERAGE(G41:R41)</f>
        <v>2116.75</v>
      </c>
    </row>
    <row r="42" spans="1:19" ht="21" customHeight="1">
      <c r="A42" s="65"/>
      <c r="B42" s="65"/>
      <c r="C42" s="50"/>
      <c r="D42" s="86"/>
      <c r="E42" s="86"/>
      <c r="F42" s="86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21" customHeight="1">
      <c r="A43" s="249" t="s">
        <v>84</v>
      </c>
      <c r="B43" s="250"/>
      <c r="C43" s="50" t="s">
        <v>290</v>
      </c>
      <c r="D43" s="71">
        <v>51301</v>
      </c>
      <c r="E43" s="71">
        <v>52325</v>
      </c>
      <c r="F43" s="71">
        <f>SUM(G43:R43)</f>
        <v>61604</v>
      </c>
      <c r="G43" s="71">
        <v>3671</v>
      </c>
      <c r="H43" s="71">
        <v>4114</v>
      </c>
      <c r="I43" s="71">
        <v>4768</v>
      </c>
      <c r="J43" s="71">
        <v>4008</v>
      </c>
      <c r="K43" s="71">
        <v>4108</v>
      </c>
      <c r="L43" s="71">
        <v>4300</v>
      </c>
      <c r="M43" s="71">
        <v>4276</v>
      </c>
      <c r="N43" s="71">
        <v>3835</v>
      </c>
      <c r="O43" s="71">
        <v>15681</v>
      </c>
      <c r="P43" s="71">
        <v>4233</v>
      </c>
      <c r="Q43" s="71">
        <v>4257</v>
      </c>
      <c r="R43" s="71">
        <v>4353</v>
      </c>
      <c r="S43" s="72">
        <f>AVERAGE(G43:R43)</f>
        <v>5133.666666666667</v>
      </c>
    </row>
    <row r="44" spans="1:19" ht="21" customHeight="1">
      <c r="A44" s="65"/>
      <c r="B44" s="65"/>
      <c r="C44" s="50"/>
      <c r="D44" s="86"/>
      <c r="E44" s="86"/>
      <c r="F44" s="86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ht="21" customHeight="1">
      <c r="A45" s="235" t="s">
        <v>85</v>
      </c>
      <c r="B45" s="235"/>
      <c r="C45" s="52" t="s">
        <v>290</v>
      </c>
      <c r="D45" s="71">
        <v>130431</v>
      </c>
      <c r="E45" s="71">
        <v>113684</v>
      </c>
      <c r="F45" s="183">
        <f>SUM(G45:R45)</f>
        <v>103881</v>
      </c>
      <c r="G45" s="71">
        <v>7995</v>
      </c>
      <c r="H45" s="71">
        <v>7978</v>
      </c>
      <c r="I45" s="71">
        <v>9643</v>
      </c>
      <c r="J45" s="71">
        <v>9019</v>
      </c>
      <c r="K45" s="71">
        <v>8958</v>
      </c>
      <c r="L45" s="71">
        <v>9148</v>
      </c>
      <c r="M45" s="71">
        <v>8850</v>
      </c>
      <c r="N45" s="71">
        <v>6192</v>
      </c>
      <c r="O45" s="71">
        <v>7731</v>
      </c>
      <c r="P45" s="71">
        <v>9982</v>
      </c>
      <c r="Q45" s="71">
        <v>9831</v>
      </c>
      <c r="R45" s="71">
        <v>8554</v>
      </c>
      <c r="S45" s="72">
        <f>AVERAGE(G45:R45)</f>
        <v>8656.75</v>
      </c>
    </row>
    <row r="46" spans="1:19" ht="15" customHeight="1">
      <c r="A46" s="65" t="s">
        <v>264</v>
      </c>
      <c r="B46" s="65"/>
      <c r="C46" s="6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8" spans="4:19" ht="21" customHeight="1"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9"/>
    </row>
    <row r="49" spans="4:19" ht="21" customHeight="1">
      <c r="D49" s="88"/>
      <c r="E49" s="88"/>
      <c r="F49" s="89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4:19" ht="21" customHeight="1">
      <c r="D50" s="88"/>
      <c r="E50" s="88"/>
      <c r="F50" s="89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4:19" ht="21" customHeight="1">
      <c r="D51" s="88"/>
      <c r="E51" s="88"/>
      <c r="F51" s="89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9"/>
    </row>
  </sheetData>
  <sheetProtection/>
  <mergeCells count="33">
    <mergeCell ref="A2:S2"/>
    <mergeCell ref="A3:S3"/>
    <mergeCell ref="C5:C7"/>
    <mergeCell ref="D5:D7"/>
    <mergeCell ref="E5:E7"/>
    <mergeCell ref="F5:F7"/>
    <mergeCell ref="G5:G7"/>
    <mergeCell ref="H5:H7"/>
    <mergeCell ref="S5:S7"/>
    <mergeCell ref="P5:P7"/>
    <mergeCell ref="A23:B23"/>
    <mergeCell ref="A25:B25"/>
    <mergeCell ref="A14:B14"/>
    <mergeCell ref="O5:O7"/>
    <mergeCell ref="I5:I7"/>
    <mergeCell ref="J5:J7"/>
    <mergeCell ref="M5:M7"/>
    <mergeCell ref="N5:N7"/>
    <mergeCell ref="A8:B8"/>
    <mergeCell ref="A12:B12"/>
    <mergeCell ref="Q5:Q7"/>
    <mergeCell ref="R5:R7"/>
    <mergeCell ref="K5:K7"/>
    <mergeCell ref="L5:L7"/>
    <mergeCell ref="A16:B16"/>
    <mergeCell ref="A18:B18"/>
    <mergeCell ref="A41:B41"/>
    <mergeCell ref="A43:B43"/>
    <mergeCell ref="A45:B45"/>
    <mergeCell ref="A29:B29"/>
    <mergeCell ref="A31:B31"/>
    <mergeCell ref="A35:B35"/>
    <mergeCell ref="A39:B39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2.59765625" style="91" customWidth="1"/>
    <col min="2" max="3" width="11.59765625" style="91" customWidth="1"/>
    <col min="4" max="5" width="10.59765625" style="91" customWidth="1"/>
    <col min="6" max="7" width="11.59765625" style="91" customWidth="1"/>
    <col min="8" max="9" width="10.59765625" style="91" customWidth="1"/>
    <col min="10" max="10" width="15.5" style="91" customWidth="1"/>
    <col min="11" max="11" width="14.59765625" style="91" customWidth="1"/>
    <col min="12" max="12" width="10.59765625" style="91" customWidth="1"/>
    <col min="13" max="13" width="11.09765625" style="91" customWidth="1"/>
    <col min="14" max="14" width="14.69921875" style="91" customWidth="1"/>
    <col min="15" max="15" width="14.59765625" style="91" customWidth="1"/>
    <col min="16" max="17" width="10.59765625" style="91" customWidth="1"/>
    <col min="18" max="19" width="14.59765625" style="91" customWidth="1"/>
    <col min="20" max="20" width="10.59765625" style="91" customWidth="1"/>
    <col min="21" max="21" width="10.69921875" style="91" customWidth="1"/>
    <col min="22" max="16384" width="10.59765625" style="91" customWidth="1"/>
  </cols>
  <sheetData>
    <row r="1" spans="1:21" s="90" customFormat="1" ht="19.5" customHeight="1">
      <c r="A1" s="14" t="s">
        <v>86</v>
      </c>
      <c r="U1" s="15" t="s">
        <v>87</v>
      </c>
    </row>
    <row r="2" spans="1:21" ht="19.5" customHeight="1">
      <c r="A2" s="258" t="s">
        <v>88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ht="19.5" customHeight="1">
      <c r="A3" s="267" t="s">
        <v>89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ht="18" customHeight="1" thickBot="1">
      <c r="A4" s="93" t="s">
        <v>272</v>
      </c>
      <c r="U4" s="94"/>
    </row>
    <row r="5" spans="1:21" ht="21.75" customHeight="1">
      <c r="A5" s="261" t="s">
        <v>90</v>
      </c>
      <c r="B5" s="263" t="s">
        <v>91</v>
      </c>
      <c r="C5" s="264"/>
      <c r="D5" s="264"/>
      <c r="E5" s="265"/>
      <c r="F5" s="263" t="s">
        <v>92</v>
      </c>
      <c r="G5" s="264"/>
      <c r="H5" s="264"/>
      <c r="I5" s="265"/>
      <c r="J5" s="263" t="s">
        <v>93</v>
      </c>
      <c r="K5" s="264"/>
      <c r="L5" s="264"/>
      <c r="M5" s="265"/>
      <c r="N5" s="263" t="s">
        <v>94</v>
      </c>
      <c r="O5" s="264"/>
      <c r="P5" s="264"/>
      <c r="Q5" s="265"/>
      <c r="R5" s="263" t="s">
        <v>95</v>
      </c>
      <c r="S5" s="266"/>
      <c r="T5" s="266"/>
      <c r="U5" s="266"/>
    </row>
    <row r="6" spans="1:21" ht="21.75" customHeight="1">
      <c r="A6" s="262"/>
      <c r="B6" s="155" t="s">
        <v>346</v>
      </c>
      <c r="C6" s="155" t="s">
        <v>333</v>
      </c>
      <c r="D6" s="95" t="s">
        <v>96</v>
      </c>
      <c r="E6" s="95" t="s">
        <v>97</v>
      </c>
      <c r="F6" s="155" t="s">
        <v>346</v>
      </c>
      <c r="G6" s="155" t="s">
        <v>333</v>
      </c>
      <c r="H6" s="95" t="s">
        <v>96</v>
      </c>
      <c r="I6" s="95" t="s">
        <v>97</v>
      </c>
      <c r="J6" s="155" t="s">
        <v>346</v>
      </c>
      <c r="K6" s="155" t="s">
        <v>333</v>
      </c>
      <c r="L6" s="95" t="s">
        <v>96</v>
      </c>
      <c r="M6" s="95" t="s">
        <v>97</v>
      </c>
      <c r="N6" s="155" t="s">
        <v>346</v>
      </c>
      <c r="O6" s="155" t="s">
        <v>333</v>
      </c>
      <c r="P6" s="95" t="s">
        <v>96</v>
      </c>
      <c r="Q6" s="95" t="s">
        <v>97</v>
      </c>
      <c r="R6" s="155" t="s">
        <v>346</v>
      </c>
      <c r="S6" s="155" t="s">
        <v>333</v>
      </c>
      <c r="T6" s="95" t="s">
        <v>96</v>
      </c>
      <c r="U6" s="96" t="s">
        <v>97</v>
      </c>
    </row>
    <row r="7" spans="1:21" ht="21.75" customHeight="1">
      <c r="A7" s="97"/>
      <c r="B7" s="98"/>
      <c r="C7" s="98"/>
      <c r="D7" s="99" t="s">
        <v>98</v>
      </c>
      <c r="E7" s="99" t="s">
        <v>98</v>
      </c>
      <c r="F7" s="99" t="s">
        <v>99</v>
      </c>
      <c r="G7" s="99" t="s">
        <v>99</v>
      </c>
      <c r="H7" s="99" t="s">
        <v>98</v>
      </c>
      <c r="I7" s="99" t="s">
        <v>98</v>
      </c>
      <c r="J7" s="99" t="s">
        <v>100</v>
      </c>
      <c r="K7" s="99" t="s">
        <v>100</v>
      </c>
      <c r="L7" s="99" t="s">
        <v>98</v>
      </c>
      <c r="M7" s="99" t="s">
        <v>98</v>
      </c>
      <c r="N7" s="99" t="s">
        <v>100</v>
      </c>
      <c r="O7" s="99" t="s">
        <v>100</v>
      </c>
      <c r="P7" s="99" t="s">
        <v>98</v>
      </c>
      <c r="Q7" s="99" t="s">
        <v>98</v>
      </c>
      <c r="R7" s="99" t="s">
        <v>100</v>
      </c>
      <c r="S7" s="99" t="s">
        <v>100</v>
      </c>
      <c r="T7" s="99" t="s">
        <v>98</v>
      </c>
      <c r="U7" s="99" t="s">
        <v>98</v>
      </c>
    </row>
    <row r="8" spans="1:21" ht="21.75" customHeight="1">
      <c r="A8" s="26" t="s">
        <v>291</v>
      </c>
      <c r="B8" s="184">
        <f>SUM(B10:B33)</f>
        <v>4737</v>
      </c>
      <c r="C8" s="184">
        <f>SUM(C10:C33)</f>
        <v>4237</v>
      </c>
      <c r="D8" s="185">
        <f>100*C8/C$8</f>
        <v>100</v>
      </c>
      <c r="E8" s="186">
        <f>100*(C8-B8)/B8</f>
        <v>-10.555203715431707</v>
      </c>
      <c r="F8" s="184">
        <f>SUM(F10:F33)</f>
        <v>103681</v>
      </c>
      <c r="G8" s="184">
        <f>SUM(G10:G33)</f>
        <v>97137</v>
      </c>
      <c r="H8" s="185">
        <f>100*G8/G$8</f>
        <v>100</v>
      </c>
      <c r="I8" s="186">
        <f>100*(G8-F8)/F8</f>
        <v>-6.311667518638902</v>
      </c>
      <c r="J8" s="184">
        <f>SUM(J10:J33)</f>
        <v>250032411</v>
      </c>
      <c r="K8" s="184">
        <f>SUM(K10:K33)</f>
        <v>233351821</v>
      </c>
      <c r="L8" s="185">
        <f>100*K8/K$8</f>
        <v>100</v>
      </c>
      <c r="M8" s="186">
        <f>100*(K8-J8)/J8</f>
        <v>-6.671371096765531</v>
      </c>
      <c r="N8" s="184">
        <f>SUM(N10:N33)</f>
        <v>248270114</v>
      </c>
      <c r="O8" s="184">
        <f>SUM(O10:O33)</f>
        <v>234614490</v>
      </c>
      <c r="P8" s="185">
        <f>100*O8/O$8</f>
        <v>100</v>
      </c>
      <c r="Q8" s="186">
        <f>100*(O8-N8)/N8</f>
        <v>-5.50030923174265</v>
      </c>
      <c r="R8" s="184">
        <f>SUM(R10:R33)</f>
        <v>95556699</v>
      </c>
      <c r="S8" s="184">
        <f>SUM(S10:S33)</f>
        <v>91164645</v>
      </c>
      <c r="T8" s="185">
        <f>100*S8/S$8</f>
        <v>100</v>
      </c>
      <c r="U8" s="186">
        <f>100*(S8-R8)/R8</f>
        <v>-4.596280581019234</v>
      </c>
    </row>
    <row r="9" spans="1:21" ht="21.75" customHeight="1">
      <c r="A9" s="97"/>
      <c r="B9" s="92"/>
      <c r="C9" s="100"/>
      <c r="D9" s="101"/>
      <c r="E9" s="102"/>
      <c r="F9" s="92"/>
      <c r="G9" s="100"/>
      <c r="H9" s="101"/>
      <c r="I9" s="102"/>
      <c r="J9" s="92"/>
      <c r="K9" s="100"/>
      <c r="L9" s="101"/>
      <c r="M9" s="102"/>
      <c r="N9" s="92"/>
      <c r="O9" s="100"/>
      <c r="P9" s="101"/>
      <c r="Q9" s="102"/>
      <c r="R9" s="92"/>
      <c r="S9" s="92"/>
      <c r="T9" s="101"/>
      <c r="U9" s="102"/>
    </row>
    <row r="10" spans="1:21" ht="21.75" customHeight="1">
      <c r="A10" s="75" t="s">
        <v>223</v>
      </c>
      <c r="B10" s="93">
        <v>550</v>
      </c>
      <c r="C10" s="93">
        <v>520</v>
      </c>
      <c r="D10" s="187">
        <f>100*C10/C$8</f>
        <v>12.272834552749586</v>
      </c>
      <c r="E10" s="102">
        <f>100*(C10-B10)/B10</f>
        <v>-5.454545454545454</v>
      </c>
      <c r="F10" s="99">
        <v>12373</v>
      </c>
      <c r="G10" s="99">
        <v>11974</v>
      </c>
      <c r="H10" s="187">
        <f>100*G10/G$8</f>
        <v>12.326919711335536</v>
      </c>
      <c r="I10" s="102">
        <f>100*(G10-F10)/F10</f>
        <v>-3.2247635981572778</v>
      </c>
      <c r="J10" s="99">
        <v>15225797</v>
      </c>
      <c r="K10" s="99">
        <v>14622524</v>
      </c>
      <c r="L10" s="187">
        <f>100*K10/K$8</f>
        <v>6.26629950318665</v>
      </c>
      <c r="M10" s="102">
        <f>100*(K10-J10)/J10</f>
        <v>-3.96217682397841</v>
      </c>
      <c r="N10" s="99">
        <v>15219408</v>
      </c>
      <c r="O10" s="99">
        <v>14639703</v>
      </c>
      <c r="P10" s="187">
        <f>100*O10/O$8</f>
        <v>6.239897203280155</v>
      </c>
      <c r="Q10" s="102">
        <f>100*(O10-N10)/N10</f>
        <v>-3.8089852115141403</v>
      </c>
      <c r="R10" s="99">
        <v>6488969</v>
      </c>
      <c r="S10" s="99">
        <v>6222063</v>
      </c>
      <c r="T10" s="187">
        <f>100*S10/S$8</f>
        <v>6.82508334234176</v>
      </c>
      <c r="U10" s="102">
        <f>100*(S10-R10)/R10</f>
        <v>-4.11322661581524</v>
      </c>
    </row>
    <row r="11" spans="1:21" ht="21.75" customHeight="1">
      <c r="A11" s="75" t="s">
        <v>101</v>
      </c>
      <c r="B11" s="93">
        <v>50</v>
      </c>
      <c r="C11" s="93">
        <v>49</v>
      </c>
      <c r="D11" s="187">
        <f>100*C11/C$8</f>
        <v>1.1564786405475573</v>
      </c>
      <c r="E11" s="102">
        <f>100*(C11-B11)/B11</f>
        <v>-2</v>
      </c>
      <c r="F11" s="99">
        <v>1075</v>
      </c>
      <c r="G11" s="99">
        <v>961</v>
      </c>
      <c r="H11" s="187">
        <f>100*G11/G$8</f>
        <v>0.9893243563214841</v>
      </c>
      <c r="I11" s="102">
        <f>100*(G11-F11)/F11</f>
        <v>-10.604651162790697</v>
      </c>
      <c r="J11" s="99">
        <v>21301752</v>
      </c>
      <c r="K11" s="99">
        <v>19104087</v>
      </c>
      <c r="L11" s="187">
        <f>100*K11/K$8</f>
        <v>8.18681719222581</v>
      </c>
      <c r="M11" s="102">
        <f>100*(K11-J11)/J11</f>
        <v>-10.316827460952508</v>
      </c>
      <c r="N11" s="99">
        <v>21287959</v>
      </c>
      <c r="O11" s="99">
        <v>19105130</v>
      </c>
      <c r="P11" s="187">
        <f>100*O11/O$8</f>
        <v>8.143201214895125</v>
      </c>
      <c r="Q11" s="102">
        <f>100*(O11-N11)/N11</f>
        <v>-10.253820011584953</v>
      </c>
      <c r="R11" s="99">
        <v>6545561</v>
      </c>
      <c r="S11" s="99">
        <v>5476701</v>
      </c>
      <c r="T11" s="187">
        <f>100*S11/S$8</f>
        <v>6.007483493189712</v>
      </c>
      <c r="U11" s="102">
        <f>100*(S11-R11)/R11</f>
        <v>-16.329539973731816</v>
      </c>
    </row>
    <row r="12" spans="1:21" ht="21.75" customHeight="1">
      <c r="A12" s="75" t="s">
        <v>224</v>
      </c>
      <c r="B12" s="93">
        <v>997</v>
      </c>
      <c r="C12" s="93">
        <v>843</v>
      </c>
      <c r="D12" s="187">
        <f aca="true" t="shared" si="0" ref="D12:D33">100*C12/C$8</f>
        <v>19.896152938399812</v>
      </c>
      <c r="E12" s="102">
        <f aca="true" t="shared" si="1" ref="E12:E33">100*(C12-B12)/B12</f>
        <v>-15.446339017051153</v>
      </c>
      <c r="F12" s="99">
        <v>12819</v>
      </c>
      <c r="G12" s="99">
        <v>11697</v>
      </c>
      <c r="H12" s="187">
        <f aca="true" t="shared" si="2" ref="H12:H33">100*G12/G$8</f>
        <v>12.041755458785016</v>
      </c>
      <c r="I12" s="102">
        <f aca="true" t="shared" si="3" ref="I12:I33">100*(G12-F12)/F12</f>
        <v>-8.75263281067166</v>
      </c>
      <c r="J12" s="99">
        <v>19084094</v>
      </c>
      <c r="K12" s="99">
        <v>17226944</v>
      </c>
      <c r="L12" s="187">
        <f aca="true" t="shared" si="4" ref="L12:L33">100*K12/K$8</f>
        <v>7.3823910720628145</v>
      </c>
      <c r="M12" s="102">
        <f aca="true" t="shared" si="5" ref="M12:M33">100*(K12-J12)/J12</f>
        <v>-9.731402496759868</v>
      </c>
      <c r="N12" s="99">
        <v>19129721</v>
      </c>
      <c r="O12" s="99">
        <v>17117845</v>
      </c>
      <c r="P12" s="187">
        <f aca="true" t="shared" si="6" ref="P12:P33">100*O12/O$8</f>
        <v>7.296158476827241</v>
      </c>
      <c r="Q12" s="102">
        <f aca="true" t="shared" si="7" ref="Q12:Q33">100*(O12-N12)/N12</f>
        <v>-10.517016949698325</v>
      </c>
      <c r="R12" s="99">
        <v>8858261</v>
      </c>
      <c r="S12" s="99">
        <v>7855385</v>
      </c>
      <c r="T12" s="187">
        <f aca="true" t="shared" si="8" ref="T12:T33">100*S12/S$8</f>
        <v>8.616701134524245</v>
      </c>
      <c r="U12" s="102">
        <f aca="true" t="shared" si="9" ref="U12:U33">100*(S12-R12)/R12</f>
        <v>-11.321364317443345</v>
      </c>
    </row>
    <row r="13" spans="1:21" ht="21.75" customHeight="1">
      <c r="A13" s="75" t="s">
        <v>225</v>
      </c>
      <c r="B13" s="93">
        <v>212</v>
      </c>
      <c r="C13" s="93">
        <v>172</v>
      </c>
      <c r="D13" s="187">
        <f t="shared" si="0"/>
        <v>4.059476044371017</v>
      </c>
      <c r="E13" s="102">
        <f t="shared" si="1"/>
        <v>-18.867924528301888</v>
      </c>
      <c r="F13" s="99">
        <v>4566</v>
      </c>
      <c r="G13" s="99">
        <v>3893</v>
      </c>
      <c r="H13" s="187">
        <f t="shared" si="2"/>
        <v>4.007741643246137</v>
      </c>
      <c r="I13" s="102">
        <f t="shared" si="3"/>
        <v>-14.739378011388524</v>
      </c>
      <c r="J13" s="99">
        <v>3530027</v>
      </c>
      <c r="K13" s="99">
        <v>3028414</v>
      </c>
      <c r="L13" s="187">
        <f t="shared" si="4"/>
        <v>1.2977888867642478</v>
      </c>
      <c r="M13" s="102">
        <f t="shared" si="5"/>
        <v>-14.209891312446052</v>
      </c>
      <c r="N13" s="99">
        <v>3521011</v>
      </c>
      <c r="O13" s="99">
        <v>3038271</v>
      </c>
      <c r="P13" s="187">
        <f t="shared" si="6"/>
        <v>1.295005692103672</v>
      </c>
      <c r="Q13" s="102">
        <f t="shared" si="7"/>
        <v>-13.710266738729302</v>
      </c>
      <c r="R13" s="99">
        <v>1723837</v>
      </c>
      <c r="S13" s="99">
        <v>1480405</v>
      </c>
      <c r="T13" s="187">
        <f t="shared" si="8"/>
        <v>1.6238806173160658</v>
      </c>
      <c r="U13" s="102">
        <f t="shared" si="9"/>
        <v>-14.121520770235238</v>
      </c>
    </row>
    <row r="14" spans="1:21" ht="21.75" customHeight="1">
      <c r="A14" s="75" t="s">
        <v>226</v>
      </c>
      <c r="B14" s="93">
        <v>154</v>
      </c>
      <c r="C14" s="93">
        <v>129</v>
      </c>
      <c r="D14" s="187">
        <f t="shared" si="0"/>
        <v>3.044607033278263</v>
      </c>
      <c r="E14" s="102">
        <f t="shared" si="1"/>
        <v>-16.233766233766232</v>
      </c>
      <c r="F14" s="99">
        <v>1838</v>
      </c>
      <c r="G14" s="99">
        <v>1554</v>
      </c>
      <c r="H14" s="187">
        <f t="shared" si="2"/>
        <v>1.599802341023503</v>
      </c>
      <c r="I14" s="102">
        <f t="shared" si="3"/>
        <v>-15.451577801958651</v>
      </c>
      <c r="J14" s="99">
        <v>2932138</v>
      </c>
      <c r="K14" s="99">
        <v>2464122</v>
      </c>
      <c r="L14" s="187">
        <f t="shared" si="4"/>
        <v>1.0559686183036043</v>
      </c>
      <c r="M14" s="102">
        <f t="shared" si="5"/>
        <v>-15.961595259159017</v>
      </c>
      <c r="N14" s="99">
        <v>2935998</v>
      </c>
      <c r="O14" s="99">
        <v>2448814</v>
      </c>
      <c r="P14" s="187">
        <f t="shared" si="6"/>
        <v>1.0437607668648259</v>
      </c>
      <c r="Q14" s="102">
        <f t="shared" si="7"/>
        <v>-16.593471793918116</v>
      </c>
      <c r="R14" s="99">
        <v>1028452</v>
      </c>
      <c r="S14" s="99">
        <v>814308</v>
      </c>
      <c r="T14" s="187">
        <f t="shared" si="8"/>
        <v>0.8932278516523593</v>
      </c>
      <c r="U14" s="102">
        <f t="shared" si="9"/>
        <v>-20.821973218001425</v>
      </c>
    </row>
    <row r="15" spans="1:21" ht="21.75" customHeight="1">
      <c r="A15" s="75" t="s">
        <v>227</v>
      </c>
      <c r="B15" s="93">
        <v>159</v>
      </c>
      <c r="C15" s="93">
        <v>138</v>
      </c>
      <c r="D15" s="187">
        <f t="shared" si="0"/>
        <v>3.257021477460467</v>
      </c>
      <c r="E15" s="102">
        <f t="shared" si="1"/>
        <v>-13.20754716981132</v>
      </c>
      <c r="F15" s="99">
        <v>2329</v>
      </c>
      <c r="G15" s="99">
        <v>1983</v>
      </c>
      <c r="H15" s="187">
        <f t="shared" si="2"/>
        <v>2.0414466166342384</v>
      </c>
      <c r="I15" s="102">
        <f t="shared" si="3"/>
        <v>-14.856161442679262</v>
      </c>
      <c r="J15" s="99">
        <v>4497489</v>
      </c>
      <c r="K15" s="99">
        <v>4312696</v>
      </c>
      <c r="L15" s="187">
        <f t="shared" si="4"/>
        <v>1.8481518513626685</v>
      </c>
      <c r="M15" s="102">
        <f t="shared" si="5"/>
        <v>-4.108803823644704</v>
      </c>
      <c r="N15" s="99">
        <v>4452060</v>
      </c>
      <c r="O15" s="99">
        <v>4295477</v>
      </c>
      <c r="P15" s="187">
        <f t="shared" si="6"/>
        <v>1.8308660304826014</v>
      </c>
      <c r="Q15" s="102">
        <f t="shared" si="7"/>
        <v>-3.5170909646321027</v>
      </c>
      <c r="R15" s="99">
        <v>2144560</v>
      </c>
      <c r="S15" s="99">
        <v>2122241</v>
      </c>
      <c r="T15" s="187">
        <f t="shared" si="8"/>
        <v>2.32792109265604</v>
      </c>
      <c r="U15" s="102">
        <f t="shared" si="9"/>
        <v>-1.04072630283135</v>
      </c>
    </row>
    <row r="16" spans="1:21" ht="21.75" customHeight="1">
      <c r="A16" s="75" t="s">
        <v>228</v>
      </c>
      <c r="B16" s="93">
        <v>86</v>
      </c>
      <c r="C16" s="93">
        <v>78</v>
      </c>
      <c r="D16" s="187">
        <f t="shared" si="0"/>
        <v>1.840925182912438</v>
      </c>
      <c r="E16" s="102">
        <f t="shared" si="1"/>
        <v>-9.30232558139535</v>
      </c>
      <c r="F16" s="99">
        <v>1390</v>
      </c>
      <c r="G16" s="99">
        <v>1321</v>
      </c>
      <c r="H16" s="187">
        <f t="shared" si="2"/>
        <v>1.3599349372535696</v>
      </c>
      <c r="I16" s="102">
        <f t="shared" si="3"/>
        <v>-4.9640287769784175</v>
      </c>
      <c r="J16" s="99">
        <v>2447171</v>
      </c>
      <c r="K16" s="99">
        <v>2390498</v>
      </c>
      <c r="L16" s="187">
        <f t="shared" si="4"/>
        <v>1.0244179752940519</v>
      </c>
      <c r="M16" s="102">
        <f t="shared" si="5"/>
        <v>-2.315857780269544</v>
      </c>
      <c r="N16" s="99">
        <v>2450089</v>
      </c>
      <c r="O16" s="99">
        <v>2388182</v>
      </c>
      <c r="P16" s="187">
        <f t="shared" si="6"/>
        <v>1.0179175207805793</v>
      </c>
      <c r="Q16" s="102">
        <f t="shared" si="7"/>
        <v>-2.526724539394283</v>
      </c>
      <c r="R16" s="99">
        <v>1132066</v>
      </c>
      <c r="S16" s="99">
        <v>1058336</v>
      </c>
      <c r="T16" s="187">
        <f t="shared" si="8"/>
        <v>1.1609061824350877</v>
      </c>
      <c r="U16" s="102">
        <f t="shared" si="9"/>
        <v>-6.512871157688686</v>
      </c>
    </row>
    <row r="17" spans="1:21" ht="21.75" customHeight="1">
      <c r="A17" s="75" t="s">
        <v>229</v>
      </c>
      <c r="B17" s="93">
        <v>231</v>
      </c>
      <c r="C17" s="93">
        <v>215</v>
      </c>
      <c r="D17" s="187">
        <f t="shared" si="0"/>
        <v>5.0743450554637715</v>
      </c>
      <c r="E17" s="102">
        <f t="shared" si="1"/>
        <v>-6.926406926406926</v>
      </c>
      <c r="F17" s="99">
        <v>4887</v>
      </c>
      <c r="G17" s="99">
        <v>4666</v>
      </c>
      <c r="H17" s="187">
        <f t="shared" si="2"/>
        <v>4.803524918414198</v>
      </c>
      <c r="I17" s="102">
        <f t="shared" si="3"/>
        <v>-4.52220175977082</v>
      </c>
      <c r="J17" s="99">
        <v>7877966</v>
      </c>
      <c r="K17" s="99">
        <v>8341682</v>
      </c>
      <c r="L17" s="187">
        <f t="shared" si="4"/>
        <v>3.574723335885174</v>
      </c>
      <c r="M17" s="102">
        <f t="shared" si="5"/>
        <v>5.886240179254392</v>
      </c>
      <c r="N17" s="99">
        <v>7888734</v>
      </c>
      <c r="O17" s="99">
        <v>8331046</v>
      </c>
      <c r="P17" s="187">
        <f t="shared" si="6"/>
        <v>3.550951179528596</v>
      </c>
      <c r="Q17" s="102">
        <f t="shared" si="7"/>
        <v>5.60688191539986</v>
      </c>
      <c r="R17" s="99">
        <v>4393273</v>
      </c>
      <c r="S17" s="99">
        <v>4336223</v>
      </c>
      <c r="T17" s="187">
        <f t="shared" si="8"/>
        <v>4.756474398600466</v>
      </c>
      <c r="U17" s="102">
        <f t="shared" si="9"/>
        <v>-1.2985762551063864</v>
      </c>
    </row>
    <row r="18" spans="1:21" ht="21.75" customHeight="1">
      <c r="A18" s="75" t="s">
        <v>230</v>
      </c>
      <c r="B18" s="93">
        <v>28</v>
      </c>
      <c r="C18" s="93">
        <v>27</v>
      </c>
      <c r="D18" s="187">
        <f t="shared" si="0"/>
        <v>0.6372433325466131</v>
      </c>
      <c r="E18" s="102">
        <f t="shared" si="1"/>
        <v>-3.5714285714285716</v>
      </c>
      <c r="F18" s="99">
        <v>1584</v>
      </c>
      <c r="G18" s="99">
        <v>1629</v>
      </c>
      <c r="H18" s="187">
        <f t="shared" si="2"/>
        <v>1.6770128787176874</v>
      </c>
      <c r="I18" s="102">
        <f t="shared" si="3"/>
        <v>2.840909090909091</v>
      </c>
      <c r="J18" s="99">
        <v>13220122</v>
      </c>
      <c r="K18" s="99">
        <v>11411495</v>
      </c>
      <c r="L18" s="187">
        <f t="shared" si="4"/>
        <v>4.890253245548918</v>
      </c>
      <c r="M18" s="102">
        <f t="shared" si="5"/>
        <v>-13.680864669781414</v>
      </c>
      <c r="N18" s="99">
        <v>13288183</v>
      </c>
      <c r="O18" s="99">
        <v>11441946</v>
      </c>
      <c r="P18" s="187">
        <f t="shared" si="6"/>
        <v>4.876913612624693</v>
      </c>
      <c r="Q18" s="102">
        <f t="shared" si="7"/>
        <v>-13.893825815011729</v>
      </c>
      <c r="R18" s="99">
        <v>8183903</v>
      </c>
      <c r="S18" s="99">
        <v>6650529</v>
      </c>
      <c r="T18" s="187">
        <f t="shared" si="8"/>
        <v>7.295074751840475</v>
      </c>
      <c r="U18" s="102">
        <f t="shared" si="9"/>
        <v>-18.736463518690286</v>
      </c>
    </row>
    <row r="19" spans="1:21" ht="21.75" customHeight="1">
      <c r="A19" s="75" t="s">
        <v>231</v>
      </c>
      <c r="B19" s="93">
        <v>11</v>
      </c>
      <c r="C19" s="93">
        <v>11</v>
      </c>
      <c r="D19" s="187">
        <f t="shared" si="0"/>
        <v>0.25961765400047204</v>
      </c>
      <c r="E19" s="102">
        <f t="shared" si="1"/>
        <v>0</v>
      </c>
      <c r="F19" s="99">
        <v>173</v>
      </c>
      <c r="G19" s="99">
        <v>120</v>
      </c>
      <c r="H19" s="187">
        <f t="shared" si="2"/>
        <v>0.1235368603106952</v>
      </c>
      <c r="I19" s="102">
        <f t="shared" si="3"/>
        <v>-30.63583815028902</v>
      </c>
      <c r="J19" s="99">
        <v>794990</v>
      </c>
      <c r="K19" s="99">
        <v>716236</v>
      </c>
      <c r="L19" s="187">
        <f t="shared" si="4"/>
        <v>0.306933966459169</v>
      </c>
      <c r="M19" s="102">
        <f t="shared" si="5"/>
        <v>-9.906288129410433</v>
      </c>
      <c r="N19" s="99">
        <v>795982</v>
      </c>
      <c r="O19" s="99">
        <v>716236</v>
      </c>
      <c r="P19" s="187">
        <f t="shared" si="6"/>
        <v>0.30528208210839836</v>
      </c>
      <c r="Q19" s="102">
        <f t="shared" si="7"/>
        <v>-10.018568259081235</v>
      </c>
      <c r="R19" s="99">
        <v>342610</v>
      </c>
      <c r="S19" s="99">
        <v>276543</v>
      </c>
      <c r="T19" s="187">
        <f t="shared" si="8"/>
        <v>0.30334456959712836</v>
      </c>
      <c r="U19" s="102">
        <f t="shared" si="9"/>
        <v>-19.283441814307814</v>
      </c>
    </row>
    <row r="20" spans="1:21" ht="21.75" customHeight="1">
      <c r="A20" s="75" t="s">
        <v>84</v>
      </c>
      <c r="B20" s="93">
        <v>153</v>
      </c>
      <c r="C20" s="93">
        <v>129</v>
      </c>
      <c r="D20" s="187">
        <f t="shared" si="0"/>
        <v>3.044607033278263</v>
      </c>
      <c r="E20" s="102">
        <f t="shared" si="1"/>
        <v>-15.686274509803921</v>
      </c>
      <c r="F20" s="99">
        <v>3473</v>
      </c>
      <c r="G20" s="99">
        <v>3110</v>
      </c>
      <c r="H20" s="187">
        <f t="shared" si="2"/>
        <v>3.2016636297188508</v>
      </c>
      <c r="I20" s="102">
        <f t="shared" si="3"/>
        <v>-10.4520587388425</v>
      </c>
      <c r="J20" s="99">
        <v>6457725</v>
      </c>
      <c r="K20" s="99">
        <v>5411341</v>
      </c>
      <c r="L20" s="187">
        <f t="shared" si="4"/>
        <v>2.3189624048402004</v>
      </c>
      <c r="M20" s="102">
        <f t="shared" si="5"/>
        <v>-16.203601113395198</v>
      </c>
      <c r="N20" s="99">
        <v>6455407</v>
      </c>
      <c r="O20" s="99">
        <v>5425116</v>
      </c>
      <c r="P20" s="187">
        <f t="shared" si="6"/>
        <v>2.3123533418588083</v>
      </c>
      <c r="Q20" s="102">
        <f t="shared" si="7"/>
        <v>-15.960124590130413</v>
      </c>
      <c r="R20" s="99">
        <v>2717061</v>
      </c>
      <c r="S20" s="99">
        <v>2334232</v>
      </c>
      <c r="T20" s="187">
        <f t="shared" si="8"/>
        <v>2.5604575106939755</v>
      </c>
      <c r="U20" s="102">
        <f t="shared" si="9"/>
        <v>-14.089819845781895</v>
      </c>
    </row>
    <row r="21" spans="1:21" ht="21.75" customHeight="1">
      <c r="A21" s="75" t="s">
        <v>102</v>
      </c>
      <c r="B21" s="93">
        <v>21</v>
      </c>
      <c r="C21" s="93">
        <v>21</v>
      </c>
      <c r="D21" s="187">
        <f t="shared" si="0"/>
        <v>0.49563370309181026</v>
      </c>
      <c r="E21" s="102">
        <f t="shared" si="1"/>
        <v>0</v>
      </c>
      <c r="F21" s="99">
        <v>288</v>
      </c>
      <c r="G21" s="99">
        <v>287</v>
      </c>
      <c r="H21" s="187">
        <f t="shared" si="2"/>
        <v>0.29545899090974603</v>
      </c>
      <c r="I21" s="102">
        <f t="shared" si="3"/>
        <v>-0.3472222222222222</v>
      </c>
      <c r="J21" s="99">
        <v>384342</v>
      </c>
      <c r="K21" s="99">
        <v>399539</v>
      </c>
      <c r="L21" s="187">
        <f t="shared" si="4"/>
        <v>0.17121743395351519</v>
      </c>
      <c r="M21" s="102">
        <f t="shared" si="5"/>
        <v>3.954030524897097</v>
      </c>
      <c r="N21" s="99">
        <v>384342</v>
      </c>
      <c r="O21" s="99">
        <v>399539</v>
      </c>
      <c r="P21" s="187">
        <f t="shared" si="6"/>
        <v>0.17029596083345067</v>
      </c>
      <c r="Q21" s="102">
        <f t="shared" si="7"/>
        <v>3.954030524897097</v>
      </c>
      <c r="R21" s="99">
        <v>166306</v>
      </c>
      <c r="S21" s="99">
        <v>175794</v>
      </c>
      <c r="T21" s="187">
        <f t="shared" si="8"/>
        <v>0.1928313328045099</v>
      </c>
      <c r="U21" s="102">
        <f t="shared" si="9"/>
        <v>5.705145935805082</v>
      </c>
    </row>
    <row r="22" spans="1:21" ht="21.75" customHeight="1">
      <c r="A22" s="75" t="s">
        <v>143</v>
      </c>
      <c r="B22" s="93">
        <v>4</v>
      </c>
      <c r="C22" s="93">
        <v>4</v>
      </c>
      <c r="D22" s="187">
        <f t="shared" si="0"/>
        <v>0.09440641963653529</v>
      </c>
      <c r="E22" s="102">
        <f t="shared" si="1"/>
        <v>0</v>
      </c>
      <c r="F22" s="99">
        <v>52</v>
      </c>
      <c r="G22" s="99">
        <v>46</v>
      </c>
      <c r="H22" s="187">
        <f t="shared" si="2"/>
        <v>0.04735579645243316</v>
      </c>
      <c r="I22" s="102">
        <f t="shared" si="3"/>
        <v>-11.538461538461538</v>
      </c>
      <c r="J22" s="99">
        <v>37935</v>
      </c>
      <c r="K22" s="99">
        <v>40680</v>
      </c>
      <c r="L22" s="187">
        <f t="shared" si="4"/>
        <v>0.01743290445545741</v>
      </c>
      <c r="M22" s="102">
        <f t="shared" si="5"/>
        <v>7.236061684460261</v>
      </c>
      <c r="N22" s="99">
        <v>37935</v>
      </c>
      <c r="O22" s="99">
        <v>40680</v>
      </c>
      <c r="P22" s="187">
        <f t="shared" si="6"/>
        <v>0.01733908250935396</v>
      </c>
      <c r="Q22" s="102">
        <f t="shared" si="7"/>
        <v>7.236061684460261</v>
      </c>
      <c r="R22" s="99">
        <v>15197</v>
      </c>
      <c r="S22" s="99">
        <v>21638</v>
      </c>
      <c r="T22" s="187">
        <f t="shared" si="8"/>
        <v>0.023735078439673627</v>
      </c>
      <c r="U22" s="102">
        <f t="shared" si="9"/>
        <v>42.38336513785615</v>
      </c>
    </row>
    <row r="23" spans="1:21" ht="21.75" customHeight="1">
      <c r="A23" s="75" t="s">
        <v>232</v>
      </c>
      <c r="B23" s="93">
        <v>267</v>
      </c>
      <c r="C23" s="93">
        <v>251</v>
      </c>
      <c r="D23" s="187">
        <f t="shared" si="0"/>
        <v>5.924002832192589</v>
      </c>
      <c r="E23" s="102">
        <f t="shared" si="1"/>
        <v>-5.992509363295881</v>
      </c>
      <c r="F23" s="99">
        <v>4224</v>
      </c>
      <c r="G23" s="99">
        <v>3895</v>
      </c>
      <c r="H23" s="187">
        <f t="shared" si="2"/>
        <v>4.0098005909179815</v>
      </c>
      <c r="I23" s="102">
        <f t="shared" si="3"/>
        <v>-7.788825757575758</v>
      </c>
      <c r="J23" s="99">
        <v>7539269</v>
      </c>
      <c r="K23" s="99">
        <v>6869595</v>
      </c>
      <c r="L23" s="187">
        <f t="shared" si="4"/>
        <v>2.9438788909215328</v>
      </c>
      <c r="M23" s="102">
        <f t="shared" si="5"/>
        <v>-8.882479189958602</v>
      </c>
      <c r="N23" s="99">
        <v>7577850</v>
      </c>
      <c r="O23" s="99">
        <v>6866106</v>
      </c>
      <c r="P23" s="187">
        <f t="shared" si="6"/>
        <v>2.9265481428704594</v>
      </c>
      <c r="Q23" s="102">
        <f t="shared" si="7"/>
        <v>-9.39242661176983</v>
      </c>
      <c r="R23" s="99">
        <v>4041053</v>
      </c>
      <c r="S23" s="99">
        <v>3744797</v>
      </c>
      <c r="T23" s="187">
        <f t="shared" si="8"/>
        <v>4.107729482191259</v>
      </c>
      <c r="U23" s="102">
        <f t="shared" si="9"/>
        <v>-7.33115848765161</v>
      </c>
    </row>
    <row r="24" spans="1:21" ht="21.75" customHeight="1">
      <c r="A24" s="75" t="s">
        <v>233</v>
      </c>
      <c r="B24" s="93">
        <v>75</v>
      </c>
      <c r="C24" s="93">
        <v>56</v>
      </c>
      <c r="D24" s="187">
        <f t="shared" si="0"/>
        <v>1.321689874911494</v>
      </c>
      <c r="E24" s="102">
        <f t="shared" si="1"/>
        <v>-25.333333333333332</v>
      </c>
      <c r="F24" s="99">
        <v>1310</v>
      </c>
      <c r="G24" s="99">
        <v>1077</v>
      </c>
      <c r="H24" s="187">
        <f t="shared" si="2"/>
        <v>1.1087433212884894</v>
      </c>
      <c r="I24" s="102">
        <f t="shared" si="3"/>
        <v>-17.786259541984734</v>
      </c>
      <c r="J24" s="99">
        <v>3032906</v>
      </c>
      <c r="K24" s="99">
        <v>2401375</v>
      </c>
      <c r="L24" s="187">
        <f t="shared" si="4"/>
        <v>1.0290791774022625</v>
      </c>
      <c r="M24" s="102">
        <f t="shared" si="5"/>
        <v>-20.822636771466048</v>
      </c>
      <c r="N24" s="99">
        <v>3051198</v>
      </c>
      <c r="O24" s="99">
        <v>2369846</v>
      </c>
      <c r="P24" s="187">
        <f t="shared" si="6"/>
        <v>1.010102146717366</v>
      </c>
      <c r="Q24" s="102">
        <f t="shared" si="7"/>
        <v>-22.330638654063094</v>
      </c>
      <c r="R24" s="99">
        <v>1244373</v>
      </c>
      <c r="S24" s="99">
        <v>955134</v>
      </c>
      <c r="T24" s="187">
        <f t="shared" si="8"/>
        <v>1.0477022095572248</v>
      </c>
      <c r="U24" s="102">
        <f t="shared" si="9"/>
        <v>-23.243754083381752</v>
      </c>
    </row>
    <row r="25" spans="1:21" ht="21.75" customHeight="1">
      <c r="A25" s="75" t="s">
        <v>103</v>
      </c>
      <c r="B25" s="93">
        <v>30</v>
      </c>
      <c r="C25" s="93">
        <v>30</v>
      </c>
      <c r="D25" s="187">
        <f t="shared" si="0"/>
        <v>0.7080481472740147</v>
      </c>
      <c r="E25" s="102">
        <f t="shared" si="1"/>
        <v>0</v>
      </c>
      <c r="F25" s="99">
        <v>1036</v>
      </c>
      <c r="G25" s="99">
        <v>1086</v>
      </c>
      <c r="H25" s="187">
        <f t="shared" si="2"/>
        <v>1.1180085858117916</v>
      </c>
      <c r="I25" s="102">
        <f t="shared" si="3"/>
        <v>4.826254826254826</v>
      </c>
      <c r="J25" s="99">
        <v>2666820</v>
      </c>
      <c r="K25" s="99">
        <v>2685778</v>
      </c>
      <c r="L25" s="187">
        <f t="shared" si="4"/>
        <v>1.150956520712131</v>
      </c>
      <c r="M25" s="102">
        <f t="shared" si="5"/>
        <v>0.7108841241628606</v>
      </c>
      <c r="N25" s="99">
        <v>2667502</v>
      </c>
      <c r="O25" s="99">
        <v>2649667</v>
      </c>
      <c r="P25" s="187">
        <f t="shared" si="6"/>
        <v>1.1293705687146605</v>
      </c>
      <c r="Q25" s="102">
        <f t="shared" si="7"/>
        <v>-0.6686030600914263</v>
      </c>
      <c r="R25" s="99">
        <v>1153464</v>
      </c>
      <c r="S25" s="99">
        <v>986692</v>
      </c>
      <c r="T25" s="187">
        <f t="shared" si="8"/>
        <v>1.0823186993159464</v>
      </c>
      <c r="U25" s="102">
        <f t="shared" si="9"/>
        <v>-14.458361942808791</v>
      </c>
    </row>
    <row r="26" spans="1:21" ht="21.75" customHeight="1">
      <c r="A26" s="75" t="s">
        <v>104</v>
      </c>
      <c r="B26" s="93">
        <v>448</v>
      </c>
      <c r="C26" s="93">
        <v>402</v>
      </c>
      <c r="D26" s="187">
        <f t="shared" si="0"/>
        <v>9.487845173471795</v>
      </c>
      <c r="E26" s="102">
        <f t="shared" si="1"/>
        <v>-10.267857142857142</v>
      </c>
      <c r="F26" s="99">
        <v>6666</v>
      </c>
      <c r="G26" s="99">
        <v>6326</v>
      </c>
      <c r="H26" s="187">
        <f t="shared" si="2"/>
        <v>6.5124514860454825</v>
      </c>
      <c r="I26" s="102">
        <f t="shared" si="3"/>
        <v>-5.1005100510051005</v>
      </c>
      <c r="J26" s="99">
        <v>10572574</v>
      </c>
      <c r="K26" s="99">
        <v>10138180</v>
      </c>
      <c r="L26" s="187">
        <f t="shared" si="4"/>
        <v>4.344590051431396</v>
      </c>
      <c r="M26" s="102">
        <f t="shared" si="5"/>
        <v>-4.108687250616548</v>
      </c>
      <c r="N26" s="99">
        <v>10548797</v>
      </c>
      <c r="O26" s="99">
        <v>10180824</v>
      </c>
      <c r="P26" s="187">
        <f t="shared" si="6"/>
        <v>4.339384153127115</v>
      </c>
      <c r="Q26" s="102">
        <f t="shared" si="7"/>
        <v>-3.488293499249251</v>
      </c>
      <c r="R26" s="99">
        <v>4926868</v>
      </c>
      <c r="S26" s="99">
        <v>4791754</v>
      </c>
      <c r="T26" s="187">
        <f t="shared" si="8"/>
        <v>5.256153852186887</v>
      </c>
      <c r="U26" s="102">
        <f t="shared" si="9"/>
        <v>-2.7423913122900796</v>
      </c>
    </row>
    <row r="27" spans="1:21" ht="21.75" customHeight="1">
      <c r="A27" s="75" t="s">
        <v>105</v>
      </c>
      <c r="B27" s="93">
        <v>659</v>
      </c>
      <c r="C27" s="93">
        <v>607</v>
      </c>
      <c r="D27" s="187">
        <f t="shared" si="0"/>
        <v>14.32617417984423</v>
      </c>
      <c r="E27" s="102">
        <f t="shared" si="1"/>
        <v>-7.890743550834598</v>
      </c>
      <c r="F27" s="99">
        <v>19261</v>
      </c>
      <c r="G27" s="99">
        <v>18067</v>
      </c>
      <c r="H27" s="187">
        <f t="shared" si="2"/>
        <v>18.599503793611085</v>
      </c>
      <c r="I27" s="102">
        <f t="shared" si="3"/>
        <v>-6.1990550854057425</v>
      </c>
      <c r="J27" s="99">
        <v>56810486</v>
      </c>
      <c r="K27" s="99">
        <v>47397885</v>
      </c>
      <c r="L27" s="187">
        <f t="shared" si="4"/>
        <v>20.31176992614941</v>
      </c>
      <c r="M27" s="102">
        <f t="shared" si="5"/>
        <v>-16.568421893099103</v>
      </c>
      <c r="N27" s="99">
        <v>56715907</v>
      </c>
      <c r="O27" s="99">
        <v>47313556</v>
      </c>
      <c r="P27" s="187">
        <f t="shared" si="6"/>
        <v>20.166510602137148</v>
      </c>
      <c r="Q27" s="102">
        <f t="shared" si="7"/>
        <v>-16.577978731786832</v>
      </c>
      <c r="R27" s="99">
        <v>24671911</v>
      </c>
      <c r="S27" s="99">
        <v>17883325</v>
      </c>
      <c r="T27" s="187">
        <f t="shared" si="8"/>
        <v>19.61651361665479</v>
      </c>
      <c r="U27" s="102">
        <f t="shared" si="9"/>
        <v>-27.51544458797699</v>
      </c>
    </row>
    <row r="28" spans="1:21" ht="21.75" customHeight="1">
      <c r="A28" s="75" t="s">
        <v>106</v>
      </c>
      <c r="B28" s="93">
        <v>159</v>
      </c>
      <c r="C28" s="93">
        <v>146</v>
      </c>
      <c r="D28" s="187">
        <f t="shared" si="0"/>
        <v>3.4458343167335377</v>
      </c>
      <c r="E28" s="102">
        <f t="shared" si="1"/>
        <v>-8.176100628930818</v>
      </c>
      <c r="F28" s="99">
        <v>5235</v>
      </c>
      <c r="G28" s="99">
        <v>4633</v>
      </c>
      <c r="H28" s="187">
        <f t="shared" si="2"/>
        <v>4.769552281828758</v>
      </c>
      <c r="I28" s="102">
        <f t="shared" si="3"/>
        <v>-11.499522445081185</v>
      </c>
      <c r="J28" s="99">
        <v>7936208</v>
      </c>
      <c r="K28" s="99">
        <v>9444981</v>
      </c>
      <c r="L28" s="187">
        <f t="shared" si="4"/>
        <v>4.047528302768205</v>
      </c>
      <c r="M28" s="102">
        <f t="shared" si="5"/>
        <v>19.01125827347267</v>
      </c>
      <c r="N28" s="99">
        <v>7960703</v>
      </c>
      <c r="O28" s="99">
        <v>9487110</v>
      </c>
      <c r="P28" s="187">
        <f t="shared" si="6"/>
        <v>4.043701648606614</v>
      </c>
      <c r="Q28" s="102">
        <f t="shared" si="7"/>
        <v>19.174273930330024</v>
      </c>
      <c r="R28" s="99">
        <v>2936459</v>
      </c>
      <c r="S28" s="99">
        <v>5105676</v>
      </c>
      <c r="T28" s="187">
        <f t="shared" si="8"/>
        <v>5.600500062277432</v>
      </c>
      <c r="U28" s="102">
        <f t="shared" si="9"/>
        <v>73.87186403760448</v>
      </c>
    </row>
    <row r="29" spans="1:21" ht="21.75" customHeight="1">
      <c r="A29" s="75" t="s">
        <v>273</v>
      </c>
      <c r="B29" s="93">
        <v>30</v>
      </c>
      <c r="C29" s="93">
        <v>28</v>
      </c>
      <c r="D29" s="187">
        <f t="shared" si="0"/>
        <v>0.660844937455747</v>
      </c>
      <c r="E29" s="102">
        <f t="shared" si="1"/>
        <v>-6.666666666666667</v>
      </c>
      <c r="F29" s="99">
        <v>3447</v>
      </c>
      <c r="G29" s="99">
        <v>3007</v>
      </c>
      <c r="H29" s="187">
        <f t="shared" si="2"/>
        <v>3.095627824618837</v>
      </c>
      <c r="I29" s="102">
        <f t="shared" si="3"/>
        <v>-12.764722947490572</v>
      </c>
      <c r="J29" s="99">
        <v>25562082</v>
      </c>
      <c r="K29" s="99">
        <v>26500653</v>
      </c>
      <c r="L29" s="187">
        <f t="shared" si="4"/>
        <v>11.35652290452878</v>
      </c>
      <c r="M29" s="102">
        <f t="shared" si="5"/>
        <v>3.6717314340827167</v>
      </c>
      <c r="N29" s="99">
        <v>24756265</v>
      </c>
      <c r="O29" s="99">
        <v>27700077</v>
      </c>
      <c r="P29" s="187">
        <f t="shared" si="6"/>
        <v>11.806635216776252</v>
      </c>
      <c r="Q29" s="102">
        <f t="shared" si="7"/>
        <v>11.891179869014975</v>
      </c>
      <c r="R29" s="99">
        <v>4146412</v>
      </c>
      <c r="S29" s="99">
        <v>8972765</v>
      </c>
      <c r="T29" s="187">
        <f t="shared" si="8"/>
        <v>9.84237365263694</v>
      </c>
      <c r="U29" s="102">
        <f t="shared" si="9"/>
        <v>116.39829809483476</v>
      </c>
    </row>
    <row r="30" spans="1:21" ht="21.75" customHeight="1">
      <c r="A30" s="75" t="s">
        <v>274</v>
      </c>
      <c r="B30" s="93">
        <v>49</v>
      </c>
      <c r="C30" s="93">
        <v>49</v>
      </c>
      <c r="D30" s="187">
        <f t="shared" si="0"/>
        <v>1.1564786405475573</v>
      </c>
      <c r="E30" s="102">
        <f t="shared" si="1"/>
        <v>0</v>
      </c>
      <c r="F30" s="99">
        <v>10371</v>
      </c>
      <c r="G30" s="99">
        <v>10169</v>
      </c>
      <c r="H30" s="187">
        <f t="shared" si="2"/>
        <v>10.468719437495496</v>
      </c>
      <c r="I30" s="102">
        <f t="shared" si="3"/>
        <v>-1.9477388872818435</v>
      </c>
      <c r="J30" s="99">
        <v>29497301</v>
      </c>
      <c r="K30" s="99">
        <v>29275637</v>
      </c>
      <c r="L30" s="187">
        <f t="shared" si="4"/>
        <v>12.545707539175364</v>
      </c>
      <c r="M30" s="102">
        <f t="shared" si="5"/>
        <v>-0.7514721431631999</v>
      </c>
      <c r="N30" s="99">
        <v>28521129</v>
      </c>
      <c r="O30" s="99">
        <v>29403706</v>
      </c>
      <c r="P30" s="187">
        <f t="shared" si="6"/>
        <v>12.532774936450004</v>
      </c>
      <c r="Q30" s="102">
        <f t="shared" si="7"/>
        <v>3.094467263199854</v>
      </c>
      <c r="R30" s="99">
        <v>4994859</v>
      </c>
      <c r="S30" s="99">
        <v>6270406</v>
      </c>
      <c r="T30" s="187">
        <f t="shared" si="8"/>
        <v>6.8781115749422375</v>
      </c>
      <c r="U30" s="102">
        <f t="shared" si="9"/>
        <v>25.537197346311476</v>
      </c>
    </row>
    <row r="31" spans="1:21" ht="21.75" customHeight="1">
      <c r="A31" s="75" t="s">
        <v>10</v>
      </c>
      <c r="B31" s="99">
        <v>84</v>
      </c>
      <c r="C31" s="99">
        <v>80</v>
      </c>
      <c r="D31" s="187">
        <f t="shared" si="0"/>
        <v>1.8881283927307058</v>
      </c>
      <c r="E31" s="102">
        <f t="shared" si="1"/>
        <v>-4.761904761904762</v>
      </c>
      <c r="F31" s="99">
        <v>2598</v>
      </c>
      <c r="G31" s="99">
        <v>2993</v>
      </c>
      <c r="H31" s="187">
        <f t="shared" si="2"/>
        <v>3.081215190915923</v>
      </c>
      <c r="I31" s="102">
        <f t="shared" si="3"/>
        <v>15.204003079291763</v>
      </c>
      <c r="J31" s="99">
        <v>5283280</v>
      </c>
      <c r="K31" s="99">
        <v>5633902</v>
      </c>
      <c r="L31" s="187">
        <f t="shared" si="4"/>
        <v>2.4143381336629894</v>
      </c>
      <c r="M31" s="102">
        <f t="shared" si="5"/>
        <v>6.636445541406096</v>
      </c>
      <c r="N31" s="99">
        <v>5290557</v>
      </c>
      <c r="O31" s="99">
        <v>5715085</v>
      </c>
      <c r="P31" s="187">
        <f t="shared" si="6"/>
        <v>2.435947157398505</v>
      </c>
      <c r="Q31" s="102">
        <f t="shared" si="7"/>
        <v>8.024259071398342</v>
      </c>
      <c r="R31" s="99">
        <v>2128867</v>
      </c>
      <c r="S31" s="99">
        <v>2037060</v>
      </c>
      <c r="T31" s="187">
        <f t="shared" si="8"/>
        <v>2.23448465136896</v>
      </c>
      <c r="U31" s="102">
        <f t="shared" si="9"/>
        <v>-4.312481709754532</v>
      </c>
    </row>
    <row r="32" spans="1:21" ht="21.75" customHeight="1">
      <c r="A32" s="75" t="s">
        <v>11</v>
      </c>
      <c r="B32" s="93">
        <v>14</v>
      </c>
      <c r="C32" s="93">
        <v>15</v>
      </c>
      <c r="D32" s="187">
        <f t="shared" si="0"/>
        <v>0.35402407363700733</v>
      </c>
      <c r="E32" s="102">
        <f t="shared" si="1"/>
        <v>7.142857142857143</v>
      </c>
      <c r="F32" s="99">
        <v>184</v>
      </c>
      <c r="G32" s="99">
        <v>228</v>
      </c>
      <c r="H32" s="187">
        <f t="shared" si="2"/>
        <v>0.2347200345903209</v>
      </c>
      <c r="I32" s="102">
        <f t="shared" si="3"/>
        <v>23.91304347826087</v>
      </c>
      <c r="J32" s="99">
        <v>247046</v>
      </c>
      <c r="K32" s="99">
        <v>332481</v>
      </c>
      <c r="L32" s="187">
        <f t="shared" si="4"/>
        <v>0.14248056800036712</v>
      </c>
      <c r="M32" s="102">
        <f t="shared" si="5"/>
        <v>34.58262833642318</v>
      </c>
      <c r="N32" s="99">
        <v>244323</v>
      </c>
      <c r="O32" s="99">
        <v>334119</v>
      </c>
      <c r="P32" s="187">
        <f t="shared" si="6"/>
        <v>0.14241192008217396</v>
      </c>
      <c r="Q32" s="102">
        <f t="shared" si="7"/>
        <v>36.75298682481797</v>
      </c>
      <c r="R32" s="99">
        <v>120596</v>
      </c>
      <c r="S32" s="99">
        <v>188209</v>
      </c>
      <c r="T32" s="187">
        <f t="shared" si="8"/>
        <v>0.2064495507002742</v>
      </c>
      <c r="U32" s="102">
        <f t="shared" si="9"/>
        <v>56.06570698862317</v>
      </c>
    </row>
    <row r="33" spans="1:21" ht="21.75" customHeight="1">
      <c r="A33" s="75" t="s">
        <v>275</v>
      </c>
      <c r="B33" s="93">
        <v>266</v>
      </c>
      <c r="C33" s="93">
        <v>237</v>
      </c>
      <c r="D33" s="188">
        <f t="shared" si="0"/>
        <v>5.593580363464715</v>
      </c>
      <c r="E33" s="189">
        <f t="shared" si="1"/>
        <v>-10.902255639097744</v>
      </c>
      <c r="F33" s="99">
        <v>2502</v>
      </c>
      <c r="G33" s="99">
        <v>2415</v>
      </c>
      <c r="H33" s="188">
        <f t="shared" si="2"/>
        <v>2.486179313752741</v>
      </c>
      <c r="I33" s="189">
        <f t="shared" si="3"/>
        <v>-3.4772182254196644</v>
      </c>
      <c r="J33" s="99">
        <v>3092891</v>
      </c>
      <c r="K33" s="99">
        <v>3201096</v>
      </c>
      <c r="L33" s="188">
        <f t="shared" si="4"/>
        <v>1.3717895949052825</v>
      </c>
      <c r="M33" s="189">
        <f t="shared" si="5"/>
        <v>3.498506736900848</v>
      </c>
      <c r="N33" s="99">
        <v>3089054</v>
      </c>
      <c r="O33" s="99">
        <v>3206409</v>
      </c>
      <c r="P33" s="188">
        <f t="shared" si="6"/>
        <v>1.3666713424222008</v>
      </c>
      <c r="Q33" s="189">
        <f t="shared" si="7"/>
        <v>3.7990595178977125</v>
      </c>
      <c r="R33" s="99">
        <v>1451781</v>
      </c>
      <c r="S33" s="99">
        <v>1404429</v>
      </c>
      <c r="T33" s="188">
        <f t="shared" si="8"/>
        <v>1.54054129207655</v>
      </c>
      <c r="U33" s="189">
        <f t="shared" si="9"/>
        <v>-3.261648967716205</v>
      </c>
    </row>
    <row r="34" spans="1:21" ht="15" customHeight="1">
      <c r="A34" s="168" t="s">
        <v>347</v>
      </c>
      <c r="B34" s="104"/>
      <c r="C34" s="103"/>
      <c r="D34" s="103"/>
      <c r="E34" s="105"/>
      <c r="F34" s="104"/>
      <c r="G34" s="104"/>
      <c r="H34" s="104"/>
      <c r="I34" s="104"/>
      <c r="J34" s="104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5" customHeight="1">
      <c r="A35" s="93" t="s">
        <v>268</v>
      </c>
      <c r="B35" s="106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9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ht="19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1" ht="19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1:21" ht="19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:21" ht="19.5" customHeight="1">
      <c r="A40" s="258" t="s">
        <v>107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</row>
    <row r="41" spans="1:21" ht="19.5" customHeight="1">
      <c r="A41" s="259" t="s">
        <v>292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</row>
    <row r="42" spans="1:21" ht="18" customHeight="1" thickBot="1">
      <c r="A42" s="93" t="s">
        <v>253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1" ht="21.75" customHeight="1">
      <c r="A43" s="261" t="s">
        <v>293</v>
      </c>
      <c r="B43" s="263" t="s">
        <v>91</v>
      </c>
      <c r="C43" s="264"/>
      <c r="D43" s="264"/>
      <c r="E43" s="265"/>
      <c r="F43" s="263" t="s">
        <v>92</v>
      </c>
      <c r="G43" s="264"/>
      <c r="H43" s="264"/>
      <c r="I43" s="265"/>
      <c r="J43" s="263" t="s">
        <v>93</v>
      </c>
      <c r="K43" s="264"/>
      <c r="L43" s="264"/>
      <c r="M43" s="265"/>
      <c r="N43" s="263" t="s">
        <v>294</v>
      </c>
      <c r="O43" s="264"/>
      <c r="P43" s="264"/>
      <c r="Q43" s="265"/>
      <c r="R43" s="263" t="s">
        <v>95</v>
      </c>
      <c r="S43" s="266"/>
      <c r="T43" s="266"/>
      <c r="U43" s="266"/>
    </row>
    <row r="44" spans="1:21" ht="21.75" customHeight="1">
      <c r="A44" s="262"/>
      <c r="B44" s="155" t="s">
        <v>346</v>
      </c>
      <c r="C44" s="155" t="s">
        <v>333</v>
      </c>
      <c r="D44" s="95" t="s">
        <v>108</v>
      </c>
      <c r="E44" s="95" t="s">
        <v>97</v>
      </c>
      <c r="F44" s="155" t="s">
        <v>346</v>
      </c>
      <c r="G44" s="155" t="s">
        <v>333</v>
      </c>
      <c r="H44" s="95" t="s">
        <v>108</v>
      </c>
      <c r="I44" s="95" t="s">
        <v>97</v>
      </c>
      <c r="J44" s="155" t="s">
        <v>346</v>
      </c>
      <c r="K44" s="155" t="s">
        <v>333</v>
      </c>
      <c r="L44" s="95" t="s">
        <v>108</v>
      </c>
      <c r="M44" s="95" t="s">
        <v>97</v>
      </c>
      <c r="N44" s="155" t="s">
        <v>346</v>
      </c>
      <c r="O44" s="155" t="s">
        <v>333</v>
      </c>
      <c r="P44" s="95" t="s">
        <v>108</v>
      </c>
      <c r="Q44" s="95" t="s">
        <v>97</v>
      </c>
      <c r="R44" s="155" t="s">
        <v>346</v>
      </c>
      <c r="S44" s="155" t="s">
        <v>333</v>
      </c>
      <c r="T44" s="95" t="s">
        <v>108</v>
      </c>
      <c r="U44" s="96" t="s">
        <v>97</v>
      </c>
    </row>
    <row r="45" spans="1:21" ht="21.75" customHeight="1">
      <c r="A45" s="93"/>
      <c r="B45" s="107"/>
      <c r="C45" s="98"/>
      <c r="D45" s="99" t="s">
        <v>98</v>
      </c>
      <c r="E45" s="99" t="s">
        <v>98</v>
      </c>
      <c r="F45" s="99" t="s">
        <v>99</v>
      </c>
      <c r="G45" s="99" t="s">
        <v>99</v>
      </c>
      <c r="H45" s="99" t="s">
        <v>98</v>
      </c>
      <c r="I45" s="99" t="s">
        <v>98</v>
      </c>
      <c r="J45" s="99" t="s">
        <v>100</v>
      </c>
      <c r="K45" s="99" t="s">
        <v>100</v>
      </c>
      <c r="L45" s="99" t="s">
        <v>98</v>
      </c>
      <c r="M45" s="99" t="s">
        <v>98</v>
      </c>
      <c r="N45" s="99" t="s">
        <v>100</v>
      </c>
      <c r="O45" s="99" t="s">
        <v>100</v>
      </c>
      <c r="P45" s="99" t="s">
        <v>98</v>
      </c>
      <c r="Q45" s="99" t="s">
        <v>98</v>
      </c>
      <c r="R45" s="99" t="s">
        <v>100</v>
      </c>
      <c r="S45" s="99" t="s">
        <v>100</v>
      </c>
      <c r="T45" s="99" t="s">
        <v>98</v>
      </c>
      <c r="U45" s="99" t="s">
        <v>98</v>
      </c>
    </row>
    <row r="46" spans="1:21" ht="21.75" customHeight="1">
      <c r="A46" s="29" t="s">
        <v>291</v>
      </c>
      <c r="B46" s="190">
        <f>SUM(B48:B51)</f>
        <v>4737</v>
      </c>
      <c r="C46" s="184">
        <f>SUM(C48:C51)</f>
        <v>4237</v>
      </c>
      <c r="D46" s="185">
        <f>100*C46/C$8</f>
        <v>100</v>
      </c>
      <c r="E46" s="191">
        <f>100*(C46-B46)/B46</f>
        <v>-10.555203715431707</v>
      </c>
      <c r="F46" s="184">
        <f>SUM(F48:F51)</f>
        <v>103681</v>
      </c>
      <c r="G46" s="184">
        <f>SUM(G48:G51)</f>
        <v>97137</v>
      </c>
      <c r="H46" s="185">
        <f>100*G46/G$8</f>
        <v>100</v>
      </c>
      <c r="I46" s="191">
        <f>100*(G46-F46)/F46</f>
        <v>-6.311667518638902</v>
      </c>
      <c r="J46" s="184">
        <f>SUM(J48:J51)</f>
        <v>250032411</v>
      </c>
      <c r="K46" s="184">
        <f>SUM(K48:K51)</f>
        <v>233351821</v>
      </c>
      <c r="L46" s="185">
        <f>100*K46/K$8</f>
        <v>100</v>
      </c>
      <c r="M46" s="191">
        <f>100*(K46-J46)/J46</f>
        <v>-6.671371096765531</v>
      </c>
      <c r="N46" s="184">
        <f>SUM(N48:N51)</f>
        <v>248270114</v>
      </c>
      <c r="O46" s="184">
        <f>SUM(O48:O51)</f>
        <v>234614490</v>
      </c>
      <c r="P46" s="185">
        <f>100*O46/O$8</f>
        <v>100</v>
      </c>
      <c r="Q46" s="191">
        <f>100*(O46-N46)/N46</f>
        <v>-5.50030923174265</v>
      </c>
      <c r="R46" s="184">
        <f>SUM(R48:R51)</f>
        <v>95556699</v>
      </c>
      <c r="S46" s="184">
        <f>SUM(S48:S51)</f>
        <v>91164645</v>
      </c>
      <c r="T46" s="185">
        <f>100*S46/S$8</f>
        <v>100</v>
      </c>
      <c r="U46" s="191">
        <f>100*(S46-R46)/R46</f>
        <v>-4.596280581019234</v>
      </c>
    </row>
    <row r="47" spans="1:21" ht="21.75" customHeight="1">
      <c r="A47" s="93"/>
      <c r="B47" s="108"/>
      <c r="C47" s="93"/>
      <c r="D47" s="101"/>
      <c r="E47" s="102"/>
      <c r="F47" s="93"/>
      <c r="G47" s="93"/>
      <c r="H47" s="101"/>
      <c r="I47" s="102"/>
      <c r="J47" s="93"/>
      <c r="K47" s="93"/>
      <c r="L47" s="101"/>
      <c r="M47" s="102"/>
      <c r="N47" s="93"/>
      <c r="O47" s="93"/>
      <c r="P47" s="101"/>
      <c r="Q47" s="102"/>
      <c r="R47" s="93"/>
      <c r="S47" s="93"/>
      <c r="T47" s="101"/>
      <c r="U47" s="102"/>
    </row>
    <row r="48" spans="1:21" ht="21.75" customHeight="1">
      <c r="A48" s="91" t="s">
        <v>254</v>
      </c>
      <c r="B48" s="108">
        <v>2749</v>
      </c>
      <c r="C48" s="93">
        <v>2367</v>
      </c>
      <c r="D48" s="187">
        <f>100*C48/C$8</f>
        <v>55.864998819919755</v>
      </c>
      <c r="E48" s="102">
        <f>100*(C48-B48)/B48</f>
        <v>-13.895962168061113</v>
      </c>
      <c r="F48" s="93">
        <v>15506</v>
      </c>
      <c r="G48" s="93">
        <v>13490</v>
      </c>
      <c r="H48" s="187">
        <f>100*G48/G$8</f>
        <v>13.887602046593987</v>
      </c>
      <c r="I48" s="102">
        <f>100*(G48-F48)/F48</f>
        <v>-13.00141880562363</v>
      </c>
      <c r="J48" s="93">
        <v>14560621</v>
      </c>
      <c r="K48" s="93">
        <v>12831928</v>
      </c>
      <c r="L48" s="187">
        <f>100*K48/K$8</f>
        <v>5.498962015813881</v>
      </c>
      <c r="M48" s="102">
        <f>100*(K48-J48)/J48</f>
        <v>-11.872385113244826</v>
      </c>
      <c r="N48" s="93">
        <v>14560621</v>
      </c>
      <c r="O48" s="93">
        <v>12831928</v>
      </c>
      <c r="P48" s="187">
        <f>100*O48/O$8</f>
        <v>5.469367215980564</v>
      </c>
      <c r="Q48" s="102">
        <f>100*(O48-N48)/N48</f>
        <v>-11.872385113244826</v>
      </c>
      <c r="R48" s="93">
        <v>7918684</v>
      </c>
      <c r="S48" s="93">
        <v>7127231</v>
      </c>
      <c r="T48" s="187">
        <f>100*S48/S$8</f>
        <v>7.817977023878061</v>
      </c>
      <c r="U48" s="102">
        <f>100*(S48-R48)/R48</f>
        <v>-9.99475417885093</v>
      </c>
    </row>
    <row r="49" spans="1:21" ht="21.75" customHeight="1">
      <c r="A49" s="91" t="s">
        <v>255</v>
      </c>
      <c r="B49" s="108">
        <v>940</v>
      </c>
      <c r="C49" s="93">
        <v>903</v>
      </c>
      <c r="D49" s="187">
        <f aca="true" t="shared" si="10" ref="D49:D56">100*C49/C$8</f>
        <v>21.312249232947842</v>
      </c>
      <c r="E49" s="102">
        <f aca="true" t="shared" si="11" ref="E49:E56">100*(C49-B49)/B49</f>
        <v>-3.9361702127659575</v>
      </c>
      <c r="F49" s="93">
        <v>12917</v>
      </c>
      <c r="G49" s="93">
        <v>12345</v>
      </c>
      <c r="H49" s="187">
        <f aca="true" t="shared" si="12" ref="H49:H56">100*G49/G$8</f>
        <v>12.708854504462769</v>
      </c>
      <c r="I49" s="102">
        <f aca="true" t="shared" si="13" ref="I49:I56">100*(G49-F49)/F49</f>
        <v>-4.428272818765968</v>
      </c>
      <c r="J49" s="93">
        <v>17761056</v>
      </c>
      <c r="K49" s="93">
        <v>16761694</v>
      </c>
      <c r="L49" s="187">
        <f aca="true" t="shared" si="14" ref="L49:L56">100*K49/K$8</f>
        <v>7.183014012134064</v>
      </c>
      <c r="M49" s="102">
        <f aca="true" t="shared" si="15" ref="M49:M56">100*(K49-J49)/J49</f>
        <v>-5.626703727526111</v>
      </c>
      <c r="N49" s="93">
        <v>17761056</v>
      </c>
      <c r="O49" s="93">
        <v>16761694</v>
      </c>
      <c r="P49" s="187">
        <f aca="true" t="shared" si="16" ref="P49:P56">100*O49/O$8</f>
        <v>7.144355832412567</v>
      </c>
      <c r="Q49" s="102">
        <f aca="true" t="shared" si="17" ref="Q49:Q56">100*(O49-N49)/N49</f>
        <v>-5.626703727526111</v>
      </c>
      <c r="R49" s="93">
        <v>9334000</v>
      </c>
      <c r="S49" s="93">
        <v>8657763</v>
      </c>
      <c r="T49" s="187">
        <f aca="true" t="shared" si="18" ref="T49:T56">100*S49/S$8</f>
        <v>9.496842772765692</v>
      </c>
      <c r="U49" s="102">
        <f aca="true" t="shared" si="19" ref="U49:U56">100*(S49-R49)/R49</f>
        <v>-7.24487893721877</v>
      </c>
    </row>
    <row r="50" spans="1:21" ht="21.75" customHeight="1">
      <c r="A50" s="91" t="s">
        <v>256</v>
      </c>
      <c r="B50" s="108">
        <v>454</v>
      </c>
      <c r="C50" s="93">
        <v>413</v>
      </c>
      <c r="D50" s="187">
        <f t="shared" si="10"/>
        <v>9.747462827472269</v>
      </c>
      <c r="E50" s="102">
        <f t="shared" si="11"/>
        <v>-9.030837004405287</v>
      </c>
      <c r="F50" s="93">
        <v>11119</v>
      </c>
      <c r="G50" s="93">
        <v>10093</v>
      </c>
      <c r="H50" s="187">
        <f t="shared" si="12"/>
        <v>10.390479425965388</v>
      </c>
      <c r="I50" s="102">
        <f t="shared" si="13"/>
        <v>-9.227448511556794</v>
      </c>
      <c r="J50" s="93">
        <v>18299017</v>
      </c>
      <c r="K50" s="93">
        <v>14896891</v>
      </c>
      <c r="L50" s="187">
        <f t="shared" si="14"/>
        <v>6.3838760444042135</v>
      </c>
      <c r="M50" s="102">
        <f t="shared" si="15"/>
        <v>-18.591851136047364</v>
      </c>
      <c r="N50" s="93">
        <v>18299017</v>
      </c>
      <c r="O50" s="93">
        <v>14896891</v>
      </c>
      <c r="P50" s="187">
        <f t="shared" si="16"/>
        <v>6.349518736033738</v>
      </c>
      <c r="Q50" s="102">
        <f t="shared" si="17"/>
        <v>-18.591851136047364</v>
      </c>
      <c r="R50" s="93">
        <v>8473141</v>
      </c>
      <c r="S50" s="93">
        <v>7387791</v>
      </c>
      <c r="T50" s="187">
        <f t="shared" si="18"/>
        <v>8.103789577637253</v>
      </c>
      <c r="U50" s="102">
        <f t="shared" si="19"/>
        <v>-12.809299408566433</v>
      </c>
    </row>
    <row r="51" spans="1:21" ht="21.75" customHeight="1">
      <c r="A51" s="91" t="s">
        <v>257</v>
      </c>
      <c r="B51" s="108">
        <f>SUM(B52:B56)</f>
        <v>594</v>
      </c>
      <c r="C51" s="93">
        <f>SUM(C52:C56)</f>
        <v>554</v>
      </c>
      <c r="D51" s="187">
        <f t="shared" si="10"/>
        <v>13.075289119660138</v>
      </c>
      <c r="E51" s="102">
        <f t="shared" si="11"/>
        <v>-6.734006734006734</v>
      </c>
      <c r="F51" s="93">
        <f>SUM(F52:F56)</f>
        <v>64139</v>
      </c>
      <c r="G51" s="93">
        <f>SUM(G52:G56)</f>
        <v>61209</v>
      </c>
      <c r="H51" s="187">
        <f t="shared" si="12"/>
        <v>63.01306402297786</v>
      </c>
      <c r="I51" s="102">
        <f t="shared" si="13"/>
        <v>-4.568203433168587</v>
      </c>
      <c r="J51" s="93">
        <f>SUM(J52:J56)</f>
        <v>199411717</v>
      </c>
      <c r="K51" s="93">
        <f>SUM(K52:K56)</f>
        <v>188861308</v>
      </c>
      <c r="L51" s="187">
        <f t="shared" si="14"/>
        <v>80.93414792764784</v>
      </c>
      <c r="M51" s="102">
        <f t="shared" si="15"/>
        <v>-5.290766840947465</v>
      </c>
      <c r="N51" s="93">
        <f>SUM(N52:N56)</f>
        <v>197649420</v>
      </c>
      <c r="O51" s="93">
        <f>SUM(O52:O56)</f>
        <v>190123977</v>
      </c>
      <c r="P51" s="187">
        <f t="shared" si="16"/>
        <v>81.03675821557313</v>
      </c>
      <c r="Q51" s="102">
        <f t="shared" si="17"/>
        <v>-3.807470317899238</v>
      </c>
      <c r="R51" s="93">
        <f>SUM(R52:R56)</f>
        <v>69830874</v>
      </c>
      <c r="S51" s="93">
        <f>SUM(S52:S56)</f>
        <v>67991860</v>
      </c>
      <c r="T51" s="187">
        <f t="shared" si="18"/>
        <v>74.581390625719</v>
      </c>
      <c r="U51" s="102">
        <f t="shared" si="19"/>
        <v>-2.6335256809187295</v>
      </c>
    </row>
    <row r="52" spans="1:21" ht="21.75" customHeight="1">
      <c r="A52" s="91" t="s">
        <v>258</v>
      </c>
      <c r="B52" s="108">
        <v>235</v>
      </c>
      <c r="C52" s="93">
        <v>210</v>
      </c>
      <c r="D52" s="187">
        <f t="shared" si="10"/>
        <v>4.956337030918102</v>
      </c>
      <c r="E52" s="102">
        <f t="shared" si="11"/>
        <v>-10.638297872340425</v>
      </c>
      <c r="F52" s="93">
        <v>9055</v>
      </c>
      <c r="G52" s="93">
        <v>8063</v>
      </c>
      <c r="H52" s="187">
        <f t="shared" si="12"/>
        <v>8.300647539042796</v>
      </c>
      <c r="I52" s="102">
        <f t="shared" si="13"/>
        <v>-10.955273329652126</v>
      </c>
      <c r="J52" s="93">
        <v>16466199</v>
      </c>
      <c r="K52" s="93">
        <v>14614812</v>
      </c>
      <c r="L52" s="187">
        <f t="shared" si="14"/>
        <v>6.262994622184671</v>
      </c>
      <c r="M52" s="102">
        <f t="shared" si="15"/>
        <v>-11.243560216902516</v>
      </c>
      <c r="N52" s="93">
        <v>16506037</v>
      </c>
      <c r="O52" s="93">
        <v>14594663</v>
      </c>
      <c r="P52" s="187">
        <f t="shared" si="16"/>
        <v>6.220699753028894</v>
      </c>
      <c r="Q52" s="102">
        <f t="shared" si="17"/>
        <v>-11.579848027724644</v>
      </c>
      <c r="R52" s="93">
        <v>7168420</v>
      </c>
      <c r="S52" s="93">
        <v>6241740</v>
      </c>
      <c r="T52" s="187">
        <f t="shared" si="18"/>
        <v>6.846667367596287</v>
      </c>
      <c r="U52" s="102">
        <f t="shared" si="19"/>
        <v>-12.927255936454616</v>
      </c>
    </row>
    <row r="53" spans="1:21" ht="21.75" customHeight="1">
      <c r="A53" s="91" t="s">
        <v>259</v>
      </c>
      <c r="B53" s="108">
        <v>208</v>
      </c>
      <c r="C53" s="93">
        <v>196</v>
      </c>
      <c r="D53" s="187">
        <f t="shared" si="10"/>
        <v>4.625914562190229</v>
      </c>
      <c r="E53" s="102">
        <f t="shared" si="11"/>
        <v>-5.769230769230769</v>
      </c>
      <c r="F53" s="93">
        <v>14455</v>
      </c>
      <c r="G53" s="93">
        <v>13658</v>
      </c>
      <c r="H53" s="187">
        <f t="shared" si="12"/>
        <v>14.06055365102896</v>
      </c>
      <c r="I53" s="102">
        <f t="shared" si="13"/>
        <v>-5.5136630923555865</v>
      </c>
      <c r="J53" s="93">
        <v>27704809</v>
      </c>
      <c r="K53" s="93">
        <v>32113760</v>
      </c>
      <c r="L53" s="187">
        <f t="shared" si="14"/>
        <v>13.761949601413225</v>
      </c>
      <c r="M53" s="102">
        <f t="shared" si="15"/>
        <v>15.914027777632397</v>
      </c>
      <c r="N53" s="93">
        <v>27597248</v>
      </c>
      <c r="O53" s="93">
        <v>32111749</v>
      </c>
      <c r="P53" s="187">
        <f t="shared" si="16"/>
        <v>13.687027173811813</v>
      </c>
      <c r="Q53" s="102">
        <f t="shared" si="17"/>
        <v>16.358518791438915</v>
      </c>
      <c r="R53" s="93">
        <v>10884118</v>
      </c>
      <c r="S53" s="93">
        <v>13883815</v>
      </c>
      <c r="T53" s="187">
        <f t="shared" si="18"/>
        <v>15.22938525126709</v>
      </c>
      <c r="U53" s="102">
        <f t="shared" si="19"/>
        <v>27.560313109431558</v>
      </c>
    </row>
    <row r="54" spans="1:21" ht="21.75" customHeight="1">
      <c r="A54" s="91" t="s">
        <v>260</v>
      </c>
      <c r="B54" s="108">
        <v>91</v>
      </c>
      <c r="C54" s="93">
        <v>91</v>
      </c>
      <c r="D54" s="187">
        <f t="shared" si="10"/>
        <v>2.1477460467311777</v>
      </c>
      <c r="E54" s="102">
        <f t="shared" si="11"/>
        <v>0</v>
      </c>
      <c r="F54" s="93">
        <v>12080</v>
      </c>
      <c r="G54" s="93">
        <v>12477</v>
      </c>
      <c r="H54" s="187">
        <f t="shared" si="12"/>
        <v>12.844745050804534</v>
      </c>
      <c r="I54" s="102">
        <f t="shared" si="13"/>
        <v>3.2864238410596025</v>
      </c>
      <c r="J54" s="93">
        <v>30072290</v>
      </c>
      <c r="K54" s="93">
        <v>38573344</v>
      </c>
      <c r="L54" s="187">
        <f t="shared" si="14"/>
        <v>16.530123413950133</v>
      </c>
      <c r="M54" s="102">
        <f t="shared" si="15"/>
        <v>28.268728454002005</v>
      </c>
      <c r="N54" s="93">
        <v>30152861</v>
      </c>
      <c r="O54" s="93">
        <v>38487037</v>
      </c>
      <c r="P54" s="187">
        <f t="shared" si="16"/>
        <v>16.404373404217274</v>
      </c>
      <c r="Q54" s="102">
        <f t="shared" si="17"/>
        <v>27.63975199567298</v>
      </c>
      <c r="R54" s="93">
        <v>12824876</v>
      </c>
      <c r="S54" s="93">
        <v>13505189</v>
      </c>
      <c r="T54" s="187">
        <f t="shared" si="18"/>
        <v>14.814064158314881</v>
      </c>
      <c r="U54" s="102">
        <f t="shared" si="19"/>
        <v>5.304636083810869</v>
      </c>
    </row>
    <row r="55" spans="1:21" ht="21.75" customHeight="1">
      <c r="A55" s="91" t="s">
        <v>261</v>
      </c>
      <c r="B55" s="108">
        <v>27</v>
      </c>
      <c r="C55" s="93">
        <v>22</v>
      </c>
      <c r="D55" s="187">
        <f t="shared" si="10"/>
        <v>0.5192353080009441</v>
      </c>
      <c r="E55" s="102">
        <f t="shared" si="11"/>
        <v>-18.51851851851852</v>
      </c>
      <c r="F55" s="93">
        <v>6572</v>
      </c>
      <c r="G55" s="93">
        <v>5438</v>
      </c>
      <c r="H55" s="187">
        <f t="shared" si="12"/>
        <v>5.598278719746338</v>
      </c>
      <c r="I55" s="102">
        <f t="shared" si="13"/>
        <v>-17.255021302495436</v>
      </c>
      <c r="J55" s="93">
        <v>30870096</v>
      </c>
      <c r="K55" s="93">
        <v>13316367</v>
      </c>
      <c r="L55" s="187">
        <f t="shared" si="14"/>
        <v>5.706562281337415</v>
      </c>
      <c r="M55" s="102">
        <f t="shared" si="15"/>
        <v>-56.86321480827271</v>
      </c>
      <c r="N55" s="93">
        <v>30881941</v>
      </c>
      <c r="O55" s="93">
        <v>13271308</v>
      </c>
      <c r="P55" s="187">
        <f t="shared" si="16"/>
        <v>5.6566446514023925</v>
      </c>
      <c r="Q55" s="102">
        <f t="shared" si="17"/>
        <v>-57.02566752523749</v>
      </c>
      <c r="R55" s="93">
        <v>10812854</v>
      </c>
      <c r="S55" s="93">
        <v>4815144</v>
      </c>
      <c r="T55" s="187">
        <f t="shared" si="18"/>
        <v>5.281810728270812</v>
      </c>
      <c r="U55" s="102">
        <f t="shared" si="19"/>
        <v>-55.468334262166124</v>
      </c>
    </row>
    <row r="56" spans="1:21" ht="21.75" customHeight="1">
      <c r="A56" s="91" t="s">
        <v>262</v>
      </c>
      <c r="B56" s="110">
        <v>33</v>
      </c>
      <c r="C56" s="93">
        <v>35</v>
      </c>
      <c r="D56" s="188">
        <f t="shared" si="10"/>
        <v>0.8260561718196837</v>
      </c>
      <c r="E56" s="189">
        <f t="shared" si="11"/>
        <v>6.0606060606060606</v>
      </c>
      <c r="F56" s="93">
        <v>21977</v>
      </c>
      <c r="G56" s="93">
        <v>21573</v>
      </c>
      <c r="H56" s="188">
        <f t="shared" si="12"/>
        <v>22.20883906235523</v>
      </c>
      <c r="I56" s="189">
        <f t="shared" si="13"/>
        <v>-1.8382854802748327</v>
      </c>
      <c r="J56" s="93">
        <v>94298323</v>
      </c>
      <c r="K56" s="93">
        <v>90243025</v>
      </c>
      <c r="L56" s="188">
        <f t="shared" si="14"/>
        <v>38.6725180087624</v>
      </c>
      <c r="M56" s="189">
        <f t="shared" si="15"/>
        <v>-4.300498535907155</v>
      </c>
      <c r="N56" s="93">
        <v>92511333</v>
      </c>
      <c r="O56" s="93">
        <v>91659220</v>
      </c>
      <c r="P56" s="188">
        <f t="shared" si="16"/>
        <v>39.06801323311275</v>
      </c>
      <c r="Q56" s="189">
        <f t="shared" si="17"/>
        <v>-0.9210903922441589</v>
      </c>
      <c r="R56" s="93">
        <v>28140606</v>
      </c>
      <c r="S56" s="93">
        <v>29545972</v>
      </c>
      <c r="T56" s="188">
        <f t="shared" si="18"/>
        <v>32.409463120269926</v>
      </c>
      <c r="U56" s="189">
        <f t="shared" si="19"/>
        <v>4.994085770576511</v>
      </c>
    </row>
    <row r="57" spans="1:21" ht="15" customHeight="1">
      <c r="A57" s="168" t="s">
        <v>347</v>
      </c>
      <c r="B57" s="104"/>
      <c r="C57" s="103"/>
      <c r="D57" s="103"/>
      <c r="E57" s="105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</row>
    <row r="58" spans="1:21" ht="15" customHeight="1">
      <c r="A58" s="93" t="s">
        <v>268</v>
      </c>
      <c r="B58" s="106"/>
      <c r="C58" s="93"/>
      <c r="D58" s="93"/>
      <c r="E58" s="99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3:5" ht="14.25">
      <c r="C59" s="98"/>
      <c r="D59" s="98"/>
      <c r="E59" s="109"/>
    </row>
    <row r="60" spans="3:5" ht="14.25">
      <c r="C60" s="98"/>
      <c r="D60" s="98"/>
      <c r="E60" s="109"/>
    </row>
    <row r="61" spans="3:5" ht="14.25">
      <c r="C61" s="98"/>
      <c r="D61" s="98"/>
      <c r="E61" s="109"/>
    </row>
    <row r="62" spans="3:5" ht="14.25">
      <c r="C62" s="98"/>
      <c r="D62" s="98"/>
      <c r="E62" s="109"/>
    </row>
    <row r="63" spans="3:5" ht="14.25">
      <c r="C63" s="98"/>
      <c r="D63" s="98"/>
      <c r="E63" s="109"/>
    </row>
    <row r="64" spans="3:5" ht="14.25">
      <c r="C64" s="98"/>
      <c r="D64" s="98"/>
      <c r="E64" s="109"/>
    </row>
    <row r="65" spans="3:5" ht="14.25">
      <c r="C65" s="98"/>
      <c r="D65" s="98"/>
      <c r="E65" s="109"/>
    </row>
    <row r="66" spans="3:5" ht="14.25">
      <c r="C66" s="98"/>
      <c r="D66" s="98"/>
      <c r="E66" s="109"/>
    </row>
    <row r="67" spans="3:5" ht="14.25">
      <c r="C67" s="98"/>
      <c r="D67" s="98"/>
      <c r="E67" s="109"/>
    </row>
    <row r="68" spans="3:5" ht="14.25">
      <c r="C68" s="98"/>
      <c r="D68" s="98"/>
      <c r="E68" s="109"/>
    </row>
  </sheetData>
  <sheetProtection/>
  <mergeCells count="16">
    <mergeCell ref="A2:U2"/>
    <mergeCell ref="A3:U3"/>
    <mergeCell ref="A5:A6"/>
    <mergeCell ref="B5:E5"/>
    <mergeCell ref="F5:I5"/>
    <mergeCell ref="J5:M5"/>
    <mergeCell ref="N5:Q5"/>
    <mergeCell ref="R5:U5"/>
    <mergeCell ref="A40:U40"/>
    <mergeCell ref="A41:U41"/>
    <mergeCell ref="A43:A44"/>
    <mergeCell ref="B43:E43"/>
    <mergeCell ref="F43:I43"/>
    <mergeCell ref="J43:M43"/>
    <mergeCell ref="N43:Q43"/>
    <mergeCell ref="R43:U43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60" zoomScaleNormal="60" zoomScalePageLayoutView="0" workbookViewId="0" topLeftCell="A1">
      <selection activeCell="Q1" sqref="Q1"/>
    </sheetView>
  </sheetViews>
  <sheetFormatPr defaultColWidth="10.59765625" defaultRowHeight="15"/>
  <cols>
    <col min="1" max="1" width="23.59765625" style="35" customWidth="1"/>
    <col min="2" max="2" width="15.09765625" style="35" customWidth="1"/>
    <col min="3" max="10" width="11.59765625" style="35" customWidth="1"/>
    <col min="11" max="11" width="13.69921875" style="35" customWidth="1"/>
    <col min="12" max="14" width="14.69921875" style="35" customWidth="1"/>
    <col min="15" max="15" width="13.69921875" style="35" customWidth="1"/>
    <col min="16" max="16" width="12.59765625" style="35" customWidth="1"/>
    <col min="17" max="17" width="12.09765625" style="35" customWidth="1"/>
    <col min="18" max="16384" width="10.59765625" style="35" customWidth="1"/>
  </cols>
  <sheetData>
    <row r="1" spans="1:17" s="33" customFormat="1" ht="19.5" customHeight="1">
      <c r="A1" s="5" t="s">
        <v>109</v>
      </c>
      <c r="I1" s="169"/>
      <c r="Q1" s="6" t="s">
        <v>110</v>
      </c>
    </row>
    <row r="2" spans="1:17" ht="19.5" customHeight="1">
      <c r="A2" s="273" t="s">
        <v>111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2:17" ht="19.5" customHeight="1">
      <c r="B3" s="111"/>
      <c r="C3" s="111"/>
      <c r="D3" s="156" t="s">
        <v>348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8" customHeight="1" thickBot="1">
      <c r="A4" s="93" t="s">
        <v>272</v>
      </c>
      <c r="Q4" s="112"/>
    </row>
    <row r="5" spans="1:17" ht="15" customHeight="1">
      <c r="A5" s="215" t="s">
        <v>112</v>
      </c>
      <c r="B5" s="274" t="s">
        <v>113</v>
      </c>
      <c r="C5" s="275" t="s">
        <v>114</v>
      </c>
      <c r="D5" s="278" t="s">
        <v>115</v>
      </c>
      <c r="E5" s="279"/>
      <c r="F5" s="279"/>
      <c r="G5" s="279"/>
      <c r="H5" s="279"/>
      <c r="I5" s="279"/>
      <c r="J5" s="280"/>
      <c r="K5" s="274" t="s">
        <v>116</v>
      </c>
      <c r="L5" s="274" t="s">
        <v>117</v>
      </c>
      <c r="M5" s="278" t="s">
        <v>118</v>
      </c>
      <c r="N5" s="281"/>
      <c r="O5" s="281"/>
      <c r="P5" s="282"/>
      <c r="Q5" s="281"/>
    </row>
    <row r="6" spans="1:18" ht="15" customHeight="1">
      <c r="A6" s="216"/>
      <c r="B6" s="222"/>
      <c r="C6" s="276"/>
      <c r="D6" s="226" t="s">
        <v>119</v>
      </c>
      <c r="E6" s="287" t="s">
        <v>120</v>
      </c>
      <c r="F6" s="288"/>
      <c r="G6" s="289"/>
      <c r="H6" s="287" t="s">
        <v>121</v>
      </c>
      <c r="I6" s="288"/>
      <c r="J6" s="289"/>
      <c r="K6" s="222"/>
      <c r="L6" s="222"/>
      <c r="M6" s="226" t="s">
        <v>122</v>
      </c>
      <c r="N6" s="221" t="s">
        <v>295</v>
      </c>
      <c r="O6" s="285" t="s">
        <v>124</v>
      </c>
      <c r="P6" s="271" t="s">
        <v>125</v>
      </c>
      <c r="Q6" s="283" t="s">
        <v>263</v>
      </c>
      <c r="R6" s="80"/>
    </row>
    <row r="7" spans="1:18" ht="15" customHeight="1">
      <c r="A7" s="217"/>
      <c r="B7" s="223"/>
      <c r="C7" s="277"/>
      <c r="D7" s="227"/>
      <c r="E7" s="47" t="s">
        <v>122</v>
      </c>
      <c r="F7" s="47" t="s">
        <v>126</v>
      </c>
      <c r="G7" s="47" t="s">
        <v>127</v>
      </c>
      <c r="H7" s="47" t="s">
        <v>122</v>
      </c>
      <c r="I7" s="47" t="s">
        <v>126</v>
      </c>
      <c r="J7" s="47" t="s">
        <v>127</v>
      </c>
      <c r="K7" s="223"/>
      <c r="L7" s="223"/>
      <c r="M7" s="227"/>
      <c r="N7" s="223"/>
      <c r="O7" s="286"/>
      <c r="P7" s="272"/>
      <c r="Q7" s="284"/>
      <c r="R7" s="80"/>
    </row>
    <row r="8" spans="1:17" ht="15" customHeight="1">
      <c r="A8" s="41"/>
      <c r="B8" s="32" t="s">
        <v>250</v>
      </c>
      <c r="C8" s="114">
        <f>SUM(C15,C22,C29,C36,C43,C50,C57,'９２'!C8,'９２'!C15,'９２'!C22,'９２'!C29,'９２'!C36,'９２'!C43,'９２'!C50,'９２'!C57,'９４'!C8,'９４'!C14,'９４'!C20,'９４'!C26,'９４'!C32,'９４'!C38,'９４'!C44,'９４'!C50,'９４'!C56)</f>
        <v>4237</v>
      </c>
      <c r="D8" s="113">
        <f>SUM(D10:D13)</f>
        <v>97137</v>
      </c>
      <c r="E8" s="113">
        <f>SUM(E10:E13)</f>
        <v>95537</v>
      </c>
      <c r="F8" s="113">
        <f>SUM(F10:F13)</f>
        <v>58172</v>
      </c>
      <c r="G8" s="113">
        <f>SUM(G10:G13)</f>
        <v>37365</v>
      </c>
      <c r="H8" s="114">
        <f>SUM(H15,H22,H29,H36,H43,H50,H57,'９２'!H8,'９２'!H15,'９２'!H22,'９２'!H29,'９２'!H36,'９２'!H43,'９２'!H50,'９２'!H57,'９４'!H8,'９４'!H14,'９４'!H20,'９４'!H26,'９４'!H32,'９４'!H38,'９４'!H44,'９４'!H50,'９４'!H56)</f>
        <v>1600</v>
      </c>
      <c r="I8" s="114">
        <f>SUM(I15,I22,I29,I36,I43,I50,I57,'９２'!I8,'９２'!I15,'９２'!I22,'９２'!I29,'９２'!I36,'９２'!I43,'９２'!I50,'９２'!I57,'９４'!I8,'９４'!I14,'９４'!I20,'９４'!I26,'９４'!I32,'９４'!I38,'９４'!I44,'９４'!I50,'９４'!I56)</f>
        <v>990</v>
      </c>
      <c r="J8" s="114">
        <f>SUM(J15,J22,J29,J36,J43,J50,J57,'９２'!J8,'９２'!J15,'９２'!J22,'９２'!J29,'９２'!J36,'９２'!J43,'９２'!J50,'９２'!J57,'９４'!J8,'９４'!J14,'９４'!J20,'９４'!J26,'９４'!J32,'９４'!J38,'９４'!J44,'９４'!J50,'９４'!J56)</f>
        <v>610</v>
      </c>
      <c r="K8" s="113">
        <f>SUM(K10:K13)</f>
        <v>37656131</v>
      </c>
      <c r="L8" s="113">
        <f>SUM(L10:L13)</f>
        <v>121541726</v>
      </c>
      <c r="M8" s="114">
        <f>SUM(M15,M22,M29,M36,M43,M50,M57,'９２'!M8,'９２'!M15,'９２'!M22,'９２'!M29,'９２'!M36,'９２'!M43,'９２'!M50,'９２'!M57,'９４'!M8,'９４'!M14,'９４'!M20,'９４'!M26,'９４'!M32,'９４'!M38,'９４'!M44,'９４'!M50,'９４'!M56)</f>
        <v>233351821</v>
      </c>
      <c r="N8" s="113">
        <f>SUM(N10:N13)</f>
        <v>214701711</v>
      </c>
      <c r="O8" s="113">
        <f>SUM(O10:O13)</f>
        <v>17770145</v>
      </c>
      <c r="P8" s="114">
        <f>SUM(P15,P22,P29,P36,P43,P50,P57,'９２'!P8,'９２'!P15,'９２'!P22,'９２'!P29,'９２'!P36,'９２'!P43,'９２'!P50,'９２'!P57,'９４'!P8,'９４'!P14,'９４'!P20,'９４'!P26,'９４'!P32,'９４'!P38,'９４'!P44,'９４'!P50,'９４'!P56)</f>
        <v>869562</v>
      </c>
      <c r="Q8" s="114">
        <f>SUM(Q15,Q22,Q29,Q36,Q43,Q50,Q57,'９２'!Q8,'９２'!Q15,'９２'!Q22,'９２'!Q29,'９２'!Q36,'９２'!Q43,'９２'!Q50,'９２'!Q57,'９４'!Q8,'９４'!Q14,'９４'!Q20,'９４'!Q26,'９４'!Q32,'９４'!Q38,'９４'!Q44,'９４'!Q50,'９４'!Q56)</f>
        <v>10403</v>
      </c>
    </row>
    <row r="9" spans="1:17" ht="15" customHeight="1">
      <c r="A9" s="41"/>
      <c r="B9" s="41" t="s">
        <v>271</v>
      </c>
      <c r="C9" s="71" t="s">
        <v>271</v>
      </c>
      <c r="D9" s="71" t="s">
        <v>271</v>
      </c>
      <c r="E9" s="71" t="s">
        <v>271</v>
      </c>
      <c r="F9" s="71"/>
      <c r="G9" s="71"/>
      <c r="H9" s="71" t="s">
        <v>271</v>
      </c>
      <c r="I9" s="71"/>
      <c r="J9" s="71"/>
      <c r="K9" s="71"/>
      <c r="L9" s="71"/>
      <c r="M9" s="82" t="s">
        <v>271</v>
      </c>
      <c r="N9" s="82"/>
      <c r="O9" s="82"/>
      <c r="P9" s="82"/>
      <c r="Q9" s="82"/>
    </row>
    <row r="10" spans="1:17" ht="15" customHeight="1">
      <c r="A10" s="269" t="s">
        <v>249</v>
      </c>
      <c r="B10" s="172" t="s">
        <v>354</v>
      </c>
      <c r="C10" s="71">
        <f>SUM(C17,C24,C31,C38,C45,C52,C59,'９２'!C10,'９２'!C17,'９２'!C24,'９２'!C31,'９２'!C38,'９２'!C45,'９２'!C52,'９２'!C59,'９４'!C9,'９４'!C15,'９４'!C21,'９４'!C27,'９４'!C33,'９４'!C39,'９４'!C45,'９４'!C51,'９４'!C57)</f>
        <v>2367</v>
      </c>
      <c r="D10" s="71">
        <f>SUM(E10,H10)</f>
        <v>13490</v>
      </c>
      <c r="E10" s="71">
        <f>SUM(F10:G10)</f>
        <v>12022</v>
      </c>
      <c r="F10" s="71">
        <v>6236</v>
      </c>
      <c r="G10" s="71">
        <v>5786</v>
      </c>
      <c r="H10" s="71">
        <f>SUM(H17,H24,H31,H38,H45,H52,H59,'９２'!H10,'９２'!H17,'９２'!H24,'９２'!H31,'９２'!H38,'９２'!H45,'９２'!H52,'９２'!H59,'９４'!H9,'９４'!H15,'９４'!H21,'９４'!H27,'９４'!H33,'９４'!H39,'９４'!H45,'９４'!H51,'９４'!H57)</f>
        <v>1468</v>
      </c>
      <c r="I10" s="71">
        <f>SUM(I17,I24,I31,I38,I45,I52,I59,'９２'!I10,'９２'!I17,'９２'!I24,'９２'!I31,'９２'!I38,'９２'!I45,'９２'!I52,'９２'!I59,'９４'!I9,'９４'!I15,'９４'!I21,'９４'!I27,'９４'!I33,'９４'!I39,'９４'!I45,'９４'!I51,'９４'!I57)</f>
        <v>904</v>
      </c>
      <c r="J10" s="71">
        <f>SUM(J17,J24,J31,J38,J45,J52,J59,'９２'!J10,'９２'!J17,'９２'!J24,'９２'!J31,'９２'!J38,'９２'!J45,'９２'!J52,'９２'!J59,'９４'!J9,'９４'!J15,'９４'!J21,'９４'!J27,'９４'!J33,'９４'!J39,'９４'!J45,'９４'!J51,'９４'!J57)</f>
        <v>564</v>
      </c>
      <c r="K10" s="71">
        <v>3579224</v>
      </c>
      <c r="L10" s="71">
        <v>5330856</v>
      </c>
      <c r="M10" s="71">
        <f>SUM(N10:Q10)</f>
        <v>12831928</v>
      </c>
      <c r="N10" s="71">
        <v>9506290</v>
      </c>
      <c r="O10" s="71">
        <v>3255946</v>
      </c>
      <c r="P10" s="71">
        <f>SUM(P17,P24,P31,P38,P45,P52,P59,'９２'!P10,'９２'!P17,'９２'!P24,'９２'!P31,'９２'!P38,'９２'!P45,'９２'!P52,'９２'!P59,'９４'!P9,'９４'!P15,'９４'!P21,'９４'!P27,'９４'!P33,'９４'!P39,'９４'!P45,'９４'!P51,'９４'!P57)</f>
        <v>68166</v>
      </c>
      <c r="Q10" s="71">
        <f>SUM(Q17,Q24,Q31,Q38,Q45,Q52,Q59,'９２'!Q10,'９２'!Q17,'９２'!Q24,'９２'!Q31,'９２'!Q38,'９２'!Q45,'９２'!Q52,'９２'!Q59,'９４'!Q9,'９４'!Q15,'９４'!Q21,'９４'!Q27,'９４'!Q33,'９４'!Q39,'９４'!Q45,'９４'!Q51,'９４'!Q57)</f>
        <v>1526</v>
      </c>
    </row>
    <row r="11" spans="1:17" ht="15" customHeight="1">
      <c r="A11" s="270"/>
      <c r="B11" s="172" t="s">
        <v>349</v>
      </c>
      <c r="C11" s="71">
        <f>SUM(C18,C25,C32,C39,C46,C53,C60,'９２'!C11,'９２'!C18,'９２'!C25,'９２'!C32,'９２'!C39,'９２'!C46,'９２'!C53,'９２'!C60,'９４'!C10,'９４'!C16,'９４'!C22,'９４'!C28,'９４'!C34,'９４'!C40,'９４'!C46,'９４'!C52,'９４'!C58)</f>
        <v>903</v>
      </c>
      <c r="D11" s="71">
        <f>SUM(E11,H11)</f>
        <v>12345</v>
      </c>
      <c r="E11" s="71">
        <f>SUM(F11:G11)</f>
        <v>12223</v>
      </c>
      <c r="F11" s="71">
        <v>6829</v>
      </c>
      <c r="G11" s="71">
        <v>5394</v>
      </c>
      <c r="H11" s="71">
        <f>SUM(H18,H25,H32,H39,H46,H53,H60,'９２'!H11,'９２'!H18,'９２'!H25,'９２'!H32,'９２'!H39,'９２'!H46,'９２'!H53,'９２'!H60,'９４'!H10,'９４'!H16,'９４'!H22,'９４'!H28,'９４'!H34,'９４'!H40,'９４'!H46,'９４'!H52,'９４'!H58)</f>
        <v>122</v>
      </c>
      <c r="I11" s="71">
        <f>SUM(I18,I25,I32,I39,I46,I53,I60,'９２'!I11,'９２'!I18,'９２'!I25,'９２'!I32,'９２'!I39,'９２'!I46,'９２'!I53,'９２'!I60,'９４'!I10,'９４'!I16,'９４'!I22,'９４'!I28,'９４'!I34,'９４'!I40,'９４'!I46,'９４'!I52,'９４'!I58)</f>
        <v>77</v>
      </c>
      <c r="J11" s="71">
        <f>SUM(J18,J25,J32,J39,J46,J53,J60,'９２'!J11,'９２'!J18,'９２'!J25,'９２'!J32,'９２'!J39,'９２'!J46,'９２'!J53,'９２'!J60,'９４'!J10,'９４'!J16,'９４'!J22,'９４'!J28,'９４'!J34,'９４'!J40,'９４'!J46,'９４'!J52,'９４'!J58)</f>
        <v>45</v>
      </c>
      <c r="K11" s="71">
        <v>4102743</v>
      </c>
      <c r="L11" s="71">
        <v>7658075</v>
      </c>
      <c r="M11" s="71">
        <f>SUM(N11:Q11)</f>
        <v>16761694</v>
      </c>
      <c r="N11" s="71">
        <v>13968811</v>
      </c>
      <c r="O11" s="71">
        <v>2710415</v>
      </c>
      <c r="P11" s="71">
        <f>SUM(P18,P25,P32,P39,P46,P53,P60,'９２'!P11,'９２'!P18,'９２'!P25,'９２'!P32,'９２'!P39,'９２'!P46,'９２'!P53,'９２'!P60,'９４'!P10,'９４'!P16,'９４'!P22,'９４'!P28,'９４'!P34,'９４'!P40,'９４'!P46,'９４'!P52,'９４'!P58)</f>
        <v>77061</v>
      </c>
      <c r="Q11" s="71">
        <f>SUM(Q18,Q25,Q32,Q39,Q46,Q53,Q60,'９２'!Q11,'９２'!Q18,'９２'!Q25,'９２'!Q32,'９２'!Q39,'９２'!Q46,'９２'!Q53,'９２'!Q60,'９４'!Q10,'９４'!Q16,'９４'!Q22,'９４'!Q28,'９４'!Q34,'９４'!Q40,'９４'!Q46,'９４'!Q52,'９４'!Q58)</f>
        <v>5407</v>
      </c>
    </row>
    <row r="12" spans="1:17" ht="15" customHeight="1">
      <c r="A12" s="41"/>
      <c r="B12" s="172" t="s">
        <v>350</v>
      </c>
      <c r="C12" s="71">
        <f>SUM(C19,C26,C33,C40,C47,C54,C61,'９２'!C12,'９２'!C19,'９２'!C26,'９２'!C33,'９２'!C40,'９２'!C47,'９２'!C54,'９２'!C61,'９４'!C11,'９４'!C17,'９４'!C23,'９４'!C29,'９４'!C35,'９４'!C41,'９４'!C47,'９４'!C53,'９４'!C59)</f>
        <v>413</v>
      </c>
      <c r="D12" s="71">
        <f>SUM(E12,H12)</f>
        <v>10093</v>
      </c>
      <c r="E12" s="71">
        <f>SUM(F12:G12)</f>
        <v>10083</v>
      </c>
      <c r="F12" s="71">
        <v>5512</v>
      </c>
      <c r="G12" s="71">
        <v>4571</v>
      </c>
      <c r="H12" s="71">
        <f>SUM(H19,H26,H33,H40,H47,H54,H61,'９２'!H12,'９２'!H19,'９２'!H26,'９２'!H33,'９２'!H40,'９２'!H47,'９２'!H54,'９２'!H61,'９４'!H11,'９４'!H17,'９４'!H23,'９４'!H29,'９４'!H35,'９４'!H41,'９４'!H47,'９４'!H53,'９４'!H59)</f>
        <v>10</v>
      </c>
      <c r="I12" s="71">
        <f>SUM(I19,I26,I33,I40,I47,I54,I61,'９２'!I12,'９２'!I19,'９２'!I26,'９２'!I33,'９２'!I40,'９２'!I47,'９２'!I54,'９２'!I61,'９４'!I11,'９４'!I17,'９４'!I23,'９４'!I29,'９４'!I35,'９４'!I41,'９４'!I47,'９４'!I53,'９４'!I59)</f>
        <v>9</v>
      </c>
      <c r="J12" s="71">
        <f>SUM(J19,J26,J33,J40,J47,J54,J61,'９２'!J12,'９２'!J19,'９２'!J26,'９２'!J33,'９２'!J40,'９２'!J47,'９２'!J54,'９２'!J61,'９４'!J11,'９４'!J17,'９４'!J23,'９４'!J29,'９４'!J35,'９４'!J41,'９４'!J47,'９４'!J53,'９４'!J59)</f>
        <v>1</v>
      </c>
      <c r="K12" s="71">
        <v>3421032</v>
      </c>
      <c r="L12" s="71">
        <v>7087682</v>
      </c>
      <c r="M12" s="71">
        <f>SUM(N12:Q12)</f>
        <v>14896891</v>
      </c>
      <c r="N12" s="71">
        <v>12666977</v>
      </c>
      <c r="O12" s="71">
        <v>2205411</v>
      </c>
      <c r="P12" s="71">
        <f>SUM(P19,P26,P33,P40,P47,P54,P61,'９２'!P12,'９２'!P19,'９２'!P26,'９２'!P33,'９２'!P40,'９２'!P47,'９２'!P54,'９２'!P61,'９４'!P11,'９４'!P17,'９４'!P23,'９４'!P29,'９４'!P35,'９４'!P41,'９４'!P47,'９４'!P53,'９４'!P59)</f>
        <v>24462</v>
      </c>
      <c r="Q12" s="71">
        <f>SUM(Q19,Q26,Q33,Q40,Q47,Q54,Q61,'９２'!Q12,'９２'!Q19,'９２'!Q26,'９２'!Q33,'９２'!Q40,'９２'!Q47,'９２'!Q54,'９２'!Q61,'９４'!Q11,'９４'!Q17,'９４'!Q23,'９４'!Q29,'９４'!Q35,'９４'!Q41,'９４'!Q47,'９４'!Q53,'９４'!Q59)</f>
        <v>41</v>
      </c>
    </row>
    <row r="13" spans="1:17" ht="15" customHeight="1">
      <c r="A13" s="41"/>
      <c r="B13" s="172" t="s">
        <v>351</v>
      </c>
      <c r="C13" s="71">
        <f>SUM(C20,C27,C34,C41,C48,C55,C62,'９２'!C13,'９２'!C20,'９２'!C27,'９２'!C34,'９２'!C41,'９２'!C48,'９２'!C55,'９２'!C62,'９４'!C12,'９４'!C18,'９４'!C24,'９４'!C30,'９４'!C36,'９４'!C42,'９４'!C48,'９４'!C54,'９４'!C60)</f>
        <v>554</v>
      </c>
      <c r="D13" s="71">
        <f>SUM(E13,H13)</f>
        <v>61209</v>
      </c>
      <c r="E13" s="71">
        <f>SUM(F13:G13)</f>
        <v>61209</v>
      </c>
      <c r="F13" s="71">
        <v>39595</v>
      </c>
      <c r="G13" s="71">
        <v>21614</v>
      </c>
      <c r="H13" s="71" t="s">
        <v>32</v>
      </c>
      <c r="I13" s="71" t="s">
        <v>32</v>
      </c>
      <c r="J13" s="71" t="s">
        <v>32</v>
      </c>
      <c r="K13" s="71">
        <v>26553132</v>
      </c>
      <c r="L13" s="71">
        <v>101465113</v>
      </c>
      <c r="M13" s="71">
        <f>SUM(N13:Q13)</f>
        <v>188861308</v>
      </c>
      <c r="N13" s="71">
        <v>178559633</v>
      </c>
      <c r="O13" s="71">
        <v>9598373</v>
      </c>
      <c r="P13" s="71">
        <f>SUM(P20,P27,P34,P41,P48,P55,P62,'９２'!P13,'９２'!P20,'９２'!P27,'９２'!P34,'９２'!P41,'９２'!P48,'９２'!P55,'９２'!P62,'９４'!P12,'９４'!P18,'９４'!P24,'９４'!P30,'９４'!P36,'９４'!P42,'９４'!P48,'９４'!P54,'９４'!P60)</f>
        <v>699873</v>
      </c>
      <c r="Q13" s="71">
        <f>SUM(Q20,Q27,Q34,Q41,Q48,Q55,Q62,'９２'!Q13,'９２'!Q20,'９２'!Q27,'９２'!Q34,'９２'!Q41,'９２'!Q48,'９２'!Q55,'９２'!Q62,'９４'!Q12,'９４'!Q18,'９４'!Q24,'９４'!Q30,'９４'!Q36,'９４'!Q42,'９４'!Q48,'９４'!Q54,'９４'!Q60)</f>
        <v>3429</v>
      </c>
    </row>
    <row r="14" spans="1:17" ht="15" customHeight="1">
      <c r="A14" s="41"/>
      <c r="B14" s="4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 customHeight="1">
      <c r="A15" s="41"/>
      <c r="B15" s="27" t="s">
        <v>122</v>
      </c>
      <c r="C15" s="113">
        <f>SUM(C17:C20)</f>
        <v>520</v>
      </c>
      <c r="D15" s="113">
        <f aca="true" t="shared" si="0" ref="D15:Q15">SUM(D17:D20)</f>
        <v>11974</v>
      </c>
      <c r="E15" s="113">
        <f t="shared" si="0"/>
        <v>11724</v>
      </c>
      <c r="F15" s="113">
        <f t="shared" si="0"/>
        <v>4196</v>
      </c>
      <c r="G15" s="113">
        <f t="shared" si="0"/>
        <v>7528</v>
      </c>
      <c r="H15" s="113">
        <f t="shared" si="0"/>
        <v>250</v>
      </c>
      <c r="I15" s="113">
        <f t="shared" si="0"/>
        <v>146</v>
      </c>
      <c r="J15" s="113">
        <f t="shared" si="0"/>
        <v>104</v>
      </c>
      <c r="K15" s="113">
        <f t="shared" si="0"/>
        <v>2968027</v>
      </c>
      <c r="L15" s="113">
        <f t="shared" si="0"/>
        <v>7851683</v>
      </c>
      <c r="M15" s="113">
        <f t="shared" si="0"/>
        <v>14622524</v>
      </c>
      <c r="N15" s="113">
        <f t="shared" si="0"/>
        <v>14437509</v>
      </c>
      <c r="O15" s="113">
        <f t="shared" si="0"/>
        <v>179417</v>
      </c>
      <c r="P15" s="113">
        <f t="shared" si="0"/>
        <v>250</v>
      </c>
      <c r="Q15" s="113">
        <f t="shared" si="0"/>
        <v>5348</v>
      </c>
    </row>
    <row r="16" spans="1:17" ht="15" customHeight="1">
      <c r="A16" s="41"/>
      <c r="B16" s="41" t="s">
        <v>271</v>
      </c>
      <c r="C16" s="71"/>
      <c r="D16" s="71" t="s">
        <v>271</v>
      </c>
      <c r="E16" s="71" t="s">
        <v>271</v>
      </c>
      <c r="F16" s="71"/>
      <c r="G16" s="71"/>
      <c r="H16" s="71" t="s">
        <v>271</v>
      </c>
      <c r="I16" s="71"/>
      <c r="J16" s="71"/>
      <c r="K16" s="71"/>
      <c r="L16" s="71"/>
      <c r="M16" s="82" t="s">
        <v>271</v>
      </c>
      <c r="N16" s="82"/>
      <c r="O16" s="82"/>
      <c r="P16" s="82"/>
      <c r="Q16" s="82"/>
    </row>
    <row r="17" spans="1:17" ht="15" customHeight="1">
      <c r="A17" s="232" t="s">
        <v>128</v>
      </c>
      <c r="B17" s="172" t="s">
        <v>354</v>
      </c>
      <c r="C17" s="71">
        <v>238</v>
      </c>
      <c r="D17" s="71">
        <f>SUM(E17,H17)</f>
        <v>1377</v>
      </c>
      <c r="E17" s="71">
        <f>SUM(F17:G17)</f>
        <v>1159</v>
      </c>
      <c r="F17" s="71">
        <v>400</v>
      </c>
      <c r="G17" s="71">
        <v>759</v>
      </c>
      <c r="H17" s="71">
        <f>SUM(I17:J17)</f>
        <v>218</v>
      </c>
      <c r="I17" s="71">
        <v>127</v>
      </c>
      <c r="J17" s="71">
        <v>91</v>
      </c>
      <c r="K17" s="71">
        <v>268458</v>
      </c>
      <c r="L17" s="71">
        <v>440438</v>
      </c>
      <c r="M17" s="71">
        <f>SUM(N17:Q17)</f>
        <v>1031742</v>
      </c>
      <c r="N17" s="71">
        <v>1013578</v>
      </c>
      <c r="O17" s="71">
        <v>18164</v>
      </c>
      <c r="P17" s="71" t="s">
        <v>32</v>
      </c>
      <c r="Q17" s="71" t="s">
        <v>32</v>
      </c>
    </row>
    <row r="18" spans="1:17" ht="15" customHeight="1">
      <c r="A18" s="232"/>
      <c r="B18" s="172" t="s">
        <v>349</v>
      </c>
      <c r="C18" s="71">
        <v>131</v>
      </c>
      <c r="D18" s="71">
        <f>SUM(E18,H18)</f>
        <v>1804</v>
      </c>
      <c r="E18" s="71">
        <f>SUM(F18:G18)</f>
        <v>1772</v>
      </c>
      <c r="F18" s="71">
        <v>661</v>
      </c>
      <c r="G18" s="71">
        <v>1111</v>
      </c>
      <c r="H18" s="71">
        <f>SUM(I18:J18)</f>
        <v>32</v>
      </c>
      <c r="I18" s="71">
        <v>19</v>
      </c>
      <c r="J18" s="71">
        <v>13</v>
      </c>
      <c r="K18" s="71">
        <v>484572</v>
      </c>
      <c r="L18" s="71">
        <v>1048783</v>
      </c>
      <c r="M18" s="71">
        <f>SUM(N18:Q18)</f>
        <v>2097523</v>
      </c>
      <c r="N18" s="71">
        <v>2074029</v>
      </c>
      <c r="O18" s="71">
        <v>17996</v>
      </c>
      <c r="P18" s="71">
        <v>150</v>
      </c>
      <c r="Q18" s="71">
        <v>5348</v>
      </c>
    </row>
    <row r="19" spans="1:17" ht="15" customHeight="1">
      <c r="A19" s="75"/>
      <c r="B19" s="172" t="s">
        <v>350</v>
      </c>
      <c r="C19" s="71">
        <v>73</v>
      </c>
      <c r="D19" s="71">
        <f>SUM(E19,H19)</f>
        <v>1824</v>
      </c>
      <c r="E19" s="71">
        <f>SUM(F19:G19)</f>
        <v>1824</v>
      </c>
      <c r="F19" s="71">
        <v>621</v>
      </c>
      <c r="G19" s="71">
        <v>1203</v>
      </c>
      <c r="H19" s="71" t="s">
        <v>32</v>
      </c>
      <c r="I19" s="71" t="s">
        <v>32</v>
      </c>
      <c r="J19" s="71" t="s">
        <v>32</v>
      </c>
      <c r="K19" s="71">
        <v>455686</v>
      </c>
      <c r="L19" s="71">
        <v>1208318</v>
      </c>
      <c r="M19" s="71">
        <f>SUM(N19:Q19)</f>
        <v>2281414</v>
      </c>
      <c r="N19" s="71">
        <v>2191642</v>
      </c>
      <c r="O19" s="71">
        <v>89672</v>
      </c>
      <c r="P19" s="71">
        <v>100</v>
      </c>
      <c r="Q19" s="71" t="s">
        <v>32</v>
      </c>
    </row>
    <row r="20" spans="1:17" ht="15" customHeight="1">
      <c r="A20" s="75"/>
      <c r="B20" s="172" t="s">
        <v>352</v>
      </c>
      <c r="C20" s="71">
        <v>78</v>
      </c>
      <c r="D20" s="71">
        <f>SUM(E20,H20)</f>
        <v>6969</v>
      </c>
      <c r="E20" s="71">
        <f>SUM(F20:G20)</f>
        <v>6969</v>
      </c>
      <c r="F20" s="71">
        <v>2514</v>
      </c>
      <c r="G20" s="71">
        <v>4455</v>
      </c>
      <c r="H20" s="71" t="s">
        <v>32</v>
      </c>
      <c r="I20" s="71" t="s">
        <v>32</v>
      </c>
      <c r="J20" s="71" t="s">
        <v>32</v>
      </c>
      <c r="K20" s="71">
        <v>1759311</v>
      </c>
      <c r="L20" s="71">
        <v>5154144</v>
      </c>
      <c r="M20" s="71">
        <f>SUM(N20:Q20)</f>
        <v>9211845</v>
      </c>
      <c r="N20" s="71">
        <v>9158260</v>
      </c>
      <c r="O20" s="71">
        <v>53585</v>
      </c>
      <c r="P20" s="71" t="s">
        <v>32</v>
      </c>
      <c r="Q20" s="71" t="s">
        <v>32</v>
      </c>
    </row>
    <row r="21" spans="1:17" ht="15" customHeight="1">
      <c r="A21" s="75"/>
      <c r="B21" s="4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17" ht="15" customHeight="1">
      <c r="A22" s="75"/>
      <c r="B22" s="27" t="s">
        <v>122</v>
      </c>
      <c r="C22" s="113">
        <f>SUM(C24:C27)</f>
        <v>49</v>
      </c>
      <c r="D22" s="113">
        <f aca="true" t="shared" si="1" ref="D22:Q22">SUM(D24:D27)</f>
        <v>961</v>
      </c>
      <c r="E22" s="113">
        <f t="shared" si="1"/>
        <v>958</v>
      </c>
      <c r="F22" s="113">
        <f t="shared" si="1"/>
        <v>606</v>
      </c>
      <c r="G22" s="113">
        <f t="shared" si="1"/>
        <v>352</v>
      </c>
      <c r="H22" s="113">
        <f t="shared" si="1"/>
        <v>3</v>
      </c>
      <c r="I22" s="113">
        <f t="shared" si="1"/>
        <v>2</v>
      </c>
      <c r="J22" s="113">
        <f t="shared" si="1"/>
        <v>1</v>
      </c>
      <c r="K22" s="113">
        <f t="shared" si="1"/>
        <v>476274</v>
      </c>
      <c r="L22" s="113">
        <f t="shared" si="1"/>
        <v>2584877</v>
      </c>
      <c r="M22" s="113">
        <f t="shared" si="1"/>
        <v>19104087</v>
      </c>
      <c r="N22" s="113">
        <f t="shared" si="1"/>
        <v>19089320</v>
      </c>
      <c r="O22" s="113">
        <f t="shared" si="1"/>
        <v>13608</v>
      </c>
      <c r="P22" s="114" t="s">
        <v>32</v>
      </c>
      <c r="Q22" s="113">
        <f t="shared" si="1"/>
        <v>1159</v>
      </c>
    </row>
    <row r="23" spans="1:17" ht="15" customHeight="1">
      <c r="A23" s="75"/>
      <c r="B23" s="41" t="s">
        <v>271</v>
      </c>
      <c r="C23" s="71"/>
      <c r="D23" s="71" t="s">
        <v>271</v>
      </c>
      <c r="E23" s="71" t="s">
        <v>271</v>
      </c>
      <c r="F23" s="71"/>
      <c r="G23" s="71"/>
      <c r="H23" s="71" t="s">
        <v>271</v>
      </c>
      <c r="I23" s="71"/>
      <c r="J23" s="71"/>
      <c r="K23" s="71"/>
      <c r="L23" s="71"/>
      <c r="M23" s="82" t="s">
        <v>271</v>
      </c>
      <c r="N23" s="82"/>
      <c r="O23" s="82"/>
      <c r="P23" s="82"/>
      <c r="Q23" s="82"/>
    </row>
    <row r="24" spans="1:17" ht="15" customHeight="1">
      <c r="A24" s="232" t="s">
        <v>101</v>
      </c>
      <c r="B24" s="172" t="s">
        <v>354</v>
      </c>
      <c r="C24" s="71">
        <v>28</v>
      </c>
      <c r="D24" s="71">
        <f>SUM(E24,H24)</f>
        <v>170</v>
      </c>
      <c r="E24" s="71">
        <f>SUM(F24:G24)</f>
        <v>168</v>
      </c>
      <c r="F24" s="71">
        <v>111</v>
      </c>
      <c r="G24" s="71">
        <v>57</v>
      </c>
      <c r="H24" s="71">
        <f>SUM(I24:J24)</f>
        <v>2</v>
      </c>
      <c r="I24" s="71">
        <v>1</v>
      </c>
      <c r="J24" s="71">
        <v>1</v>
      </c>
      <c r="K24" s="71">
        <v>51877</v>
      </c>
      <c r="L24" s="71">
        <v>59370</v>
      </c>
      <c r="M24" s="71">
        <f>SUM(N24:Q24)</f>
        <v>182538</v>
      </c>
      <c r="N24" s="71">
        <v>171715</v>
      </c>
      <c r="O24" s="71">
        <v>9664</v>
      </c>
      <c r="P24" s="71" t="s">
        <v>32</v>
      </c>
      <c r="Q24" s="71">
        <v>1159</v>
      </c>
    </row>
    <row r="25" spans="1:17" ht="15" customHeight="1">
      <c r="A25" s="232"/>
      <c r="B25" s="172" t="s">
        <v>349</v>
      </c>
      <c r="C25" s="71">
        <v>8</v>
      </c>
      <c r="D25" s="71">
        <f>SUM(E25,H25)</f>
        <v>90</v>
      </c>
      <c r="E25" s="71">
        <f>SUM(F25:G25)</f>
        <v>89</v>
      </c>
      <c r="F25" s="71">
        <v>40</v>
      </c>
      <c r="G25" s="71">
        <v>49</v>
      </c>
      <c r="H25" s="71">
        <f>SUM(I25:J25)</f>
        <v>1</v>
      </c>
      <c r="I25" s="71">
        <v>1</v>
      </c>
      <c r="J25" s="71" t="s">
        <v>32</v>
      </c>
      <c r="K25" s="71">
        <v>23557</v>
      </c>
      <c r="L25" s="71">
        <v>29090</v>
      </c>
      <c r="M25" s="71">
        <f>SUM(N25:Q25)</f>
        <v>107138</v>
      </c>
      <c r="N25" s="71">
        <v>103194</v>
      </c>
      <c r="O25" s="71">
        <v>3944</v>
      </c>
      <c r="P25" s="71" t="s">
        <v>32</v>
      </c>
      <c r="Q25" s="71" t="s">
        <v>32</v>
      </c>
    </row>
    <row r="26" spans="1:17" ht="15" customHeight="1">
      <c r="A26" s="75"/>
      <c r="B26" s="172" t="s">
        <v>350</v>
      </c>
      <c r="C26" s="71">
        <v>6</v>
      </c>
      <c r="D26" s="71">
        <f>SUM(E26,H26)</f>
        <v>148</v>
      </c>
      <c r="E26" s="71">
        <f>SUM(F26:G26)</f>
        <v>148</v>
      </c>
      <c r="F26" s="71">
        <v>75</v>
      </c>
      <c r="G26" s="71">
        <v>73</v>
      </c>
      <c r="H26" s="71" t="s">
        <v>32</v>
      </c>
      <c r="I26" s="71" t="s">
        <v>32</v>
      </c>
      <c r="J26" s="71" t="s">
        <v>32</v>
      </c>
      <c r="K26" s="71">
        <v>76047</v>
      </c>
      <c r="L26" s="71">
        <v>108040</v>
      </c>
      <c r="M26" s="71">
        <f>SUM(N26:Q26)</f>
        <v>377172</v>
      </c>
      <c r="N26" s="71">
        <v>377172</v>
      </c>
      <c r="O26" s="71" t="s">
        <v>32</v>
      </c>
      <c r="P26" s="71" t="s">
        <v>32</v>
      </c>
      <c r="Q26" s="71" t="s">
        <v>32</v>
      </c>
    </row>
    <row r="27" spans="1:17" ht="15" customHeight="1">
      <c r="A27" s="75"/>
      <c r="B27" s="172" t="s">
        <v>353</v>
      </c>
      <c r="C27" s="71">
        <v>7</v>
      </c>
      <c r="D27" s="71">
        <f>SUM(E27,H27)</f>
        <v>553</v>
      </c>
      <c r="E27" s="71">
        <f>SUM(F27:G27)</f>
        <v>553</v>
      </c>
      <c r="F27" s="71">
        <v>380</v>
      </c>
      <c r="G27" s="71">
        <v>173</v>
      </c>
      <c r="H27" s="71" t="s">
        <v>32</v>
      </c>
      <c r="I27" s="71" t="s">
        <v>32</v>
      </c>
      <c r="J27" s="71" t="s">
        <v>32</v>
      </c>
      <c r="K27" s="71">
        <v>324793</v>
      </c>
      <c r="L27" s="71">
        <v>2388377</v>
      </c>
      <c r="M27" s="71">
        <f>SUM(N27:Q27)</f>
        <v>18437239</v>
      </c>
      <c r="N27" s="71">
        <v>18437239</v>
      </c>
      <c r="O27" s="71" t="s">
        <v>32</v>
      </c>
      <c r="P27" s="71" t="s">
        <v>32</v>
      </c>
      <c r="Q27" s="71" t="s">
        <v>32</v>
      </c>
    </row>
    <row r="28" spans="1:17" ht="15" customHeight="1">
      <c r="A28" s="75"/>
      <c r="B28" s="41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5" customHeight="1">
      <c r="A29" s="75"/>
      <c r="B29" s="27" t="s">
        <v>122</v>
      </c>
      <c r="C29" s="113">
        <f>SUM(C31:C34)</f>
        <v>843</v>
      </c>
      <c r="D29" s="113">
        <f aca="true" t="shared" si="2" ref="D29:Q29">SUM(D31:D34)</f>
        <v>11697</v>
      </c>
      <c r="E29" s="113">
        <f t="shared" si="2"/>
        <v>11210</v>
      </c>
      <c r="F29" s="113">
        <f t="shared" si="2"/>
        <v>5551</v>
      </c>
      <c r="G29" s="113">
        <f t="shared" si="2"/>
        <v>5659</v>
      </c>
      <c r="H29" s="113">
        <f t="shared" si="2"/>
        <v>487</v>
      </c>
      <c r="I29" s="113">
        <f t="shared" si="2"/>
        <v>283</v>
      </c>
      <c r="J29" s="113">
        <f t="shared" si="2"/>
        <v>204</v>
      </c>
      <c r="K29" s="113">
        <f t="shared" si="2"/>
        <v>4016207</v>
      </c>
      <c r="L29" s="113">
        <f t="shared" si="2"/>
        <v>8311335</v>
      </c>
      <c r="M29" s="113">
        <f t="shared" si="2"/>
        <v>17226944</v>
      </c>
      <c r="N29" s="113">
        <f t="shared" si="2"/>
        <v>8121887</v>
      </c>
      <c r="O29" s="113">
        <f t="shared" si="2"/>
        <v>9102255</v>
      </c>
      <c r="P29" s="113">
        <f t="shared" si="2"/>
        <v>2442</v>
      </c>
      <c r="Q29" s="113">
        <f t="shared" si="2"/>
        <v>360</v>
      </c>
    </row>
    <row r="30" spans="1:17" ht="15" customHeight="1">
      <c r="A30" s="75"/>
      <c r="B30" s="41" t="s">
        <v>271</v>
      </c>
      <c r="C30" s="71"/>
      <c r="D30" s="71" t="s">
        <v>271</v>
      </c>
      <c r="E30" s="71" t="s">
        <v>271</v>
      </c>
      <c r="F30" s="71"/>
      <c r="G30" s="71"/>
      <c r="H30" s="71" t="s">
        <v>271</v>
      </c>
      <c r="I30" s="71"/>
      <c r="J30" s="71"/>
      <c r="K30" s="71"/>
      <c r="L30" s="71"/>
      <c r="M30" s="82" t="s">
        <v>271</v>
      </c>
      <c r="N30" s="82"/>
      <c r="O30" s="82"/>
      <c r="P30" s="82"/>
      <c r="Q30" s="82"/>
    </row>
    <row r="31" spans="1:17" ht="15" customHeight="1">
      <c r="A31" s="232" t="s">
        <v>129</v>
      </c>
      <c r="B31" s="172" t="s">
        <v>354</v>
      </c>
      <c r="C31" s="71">
        <v>594</v>
      </c>
      <c r="D31" s="71">
        <f>SUM(E31,H31)</f>
        <v>3270</v>
      </c>
      <c r="E31" s="71">
        <f>SUM(F31:G31)</f>
        <v>2805</v>
      </c>
      <c r="F31" s="71">
        <v>919</v>
      </c>
      <c r="G31" s="71">
        <v>1886</v>
      </c>
      <c r="H31" s="71">
        <f>SUM(I31:J31)</f>
        <v>465</v>
      </c>
      <c r="I31" s="71">
        <v>270</v>
      </c>
      <c r="J31" s="71">
        <v>195</v>
      </c>
      <c r="K31" s="71">
        <v>707932</v>
      </c>
      <c r="L31" s="71">
        <v>1251524</v>
      </c>
      <c r="M31" s="71">
        <f>SUM(N31:Q31)</f>
        <v>2800772</v>
      </c>
      <c r="N31" s="71">
        <v>1392638</v>
      </c>
      <c r="O31" s="71">
        <v>1406634</v>
      </c>
      <c r="P31" s="71">
        <v>1500</v>
      </c>
      <c r="Q31" s="71" t="s">
        <v>32</v>
      </c>
    </row>
    <row r="32" spans="1:17" ht="15" customHeight="1">
      <c r="A32" s="232"/>
      <c r="B32" s="172" t="s">
        <v>349</v>
      </c>
      <c r="C32" s="71">
        <v>135</v>
      </c>
      <c r="D32" s="71">
        <f>SUM(E32,H32)</f>
        <v>1809</v>
      </c>
      <c r="E32" s="71">
        <f>SUM(F32:G32)</f>
        <v>1791</v>
      </c>
      <c r="F32" s="71">
        <v>737</v>
      </c>
      <c r="G32" s="71">
        <v>1054</v>
      </c>
      <c r="H32" s="71">
        <f>SUM(I32:J32)</f>
        <v>18</v>
      </c>
      <c r="I32" s="71">
        <v>10</v>
      </c>
      <c r="J32" s="71">
        <v>8</v>
      </c>
      <c r="K32" s="71">
        <v>522095</v>
      </c>
      <c r="L32" s="71">
        <v>1222303</v>
      </c>
      <c r="M32" s="71">
        <f>SUM(N32:Q32)</f>
        <v>2516718</v>
      </c>
      <c r="N32" s="71">
        <v>1377843</v>
      </c>
      <c r="O32" s="71">
        <v>1137933</v>
      </c>
      <c r="P32" s="71">
        <v>942</v>
      </c>
      <c r="Q32" s="71" t="s">
        <v>32</v>
      </c>
    </row>
    <row r="33" spans="1:17" ht="15" customHeight="1">
      <c r="A33" s="75"/>
      <c r="B33" s="172" t="s">
        <v>350</v>
      </c>
      <c r="C33" s="71">
        <v>47</v>
      </c>
      <c r="D33" s="71">
        <f>SUM(E33,H33)</f>
        <v>1148</v>
      </c>
      <c r="E33" s="71">
        <f>SUM(F33:G33)</f>
        <v>1144</v>
      </c>
      <c r="F33" s="71">
        <v>544</v>
      </c>
      <c r="G33" s="71">
        <v>600</v>
      </c>
      <c r="H33" s="71">
        <f>SUM(I33:J33)</f>
        <v>4</v>
      </c>
      <c r="I33" s="71">
        <v>3</v>
      </c>
      <c r="J33" s="71">
        <v>1</v>
      </c>
      <c r="K33" s="71">
        <v>378824</v>
      </c>
      <c r="L33" s="71">
        <v>784917</v>
      </c>
      <c r="M33" s="71">
        <f>SUM(N33:Q33)</f>
        <v>1720732</v>
      </c>
      <c r="N33" s="71">
        <v>1047715</v>
      </c>
      <c r="O33" s="71">
        <v>673017</v>
      </c>
      <c r="P33" s="71" t="s">
        <v>32</v>
      </c>
      <c r="Q33" s="71" t="s">
        <v>32</v>
      </c>
    </row>
    <row r="34" spans="1:17" ht="15" customHeight="1">
      <c r="A34" s="75"/>
      <c r="B34" s="172" t="s">
        <v>353</v>
      </c>
      <c r="C34" s="71">
        <v>67</v>
      </c>
      <c r="D34" s="71">
        <f>SUM(E34,H34)</f>
        <v>5470</v>
      </c>
      <c r="E34" s="71">
        <f>SUM(F34:G34)</f>
        <v>5470</v>
      </c>
      <c r="F34" s="71">
        <v>3351</v>
      </c>
      <c r="G34" s="71">
        <v>2119</v>
      </c>
      <c r="H34" s="71" t="s">
        <v>32</v>
      </c>
      <c r="I34" s="71" t="s">
        <v>32</v>
      </c>
      <c r="J34" s="71" t="s">
        <v>32</v>
      </c>
      <c r="K34" s="71">
        <v>2407356</v>
      </c>
      <c r="L34" s="71">
        <v>5052591</v>
      </c>
      <c r="M34" s="71">
        <f>SUM(N34:Q34)</f>
        <v>10188722</v>
      </c>
      <c r="N34" s="71">
        <v>4303691</v>
      </c>
      <c r="O34" s="71">
        <v>5884671</v>
      </c>
      <c r="P34" s="71" t="s">
        <v>32</v>
      </c>
      <c r="Q34" s="71">
        <v>360</v>
      </c>
    </row>
    <row r="35" spans="1:17" ht="15" customHeight="1">
      <c r="A35" s="75"/>
      <c r="B35" s="41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5" customHeight="1">
      <c r="A36" s="75"/>
      <c r="B36" s="27" t="s">
        <v>122</v>
      </c>
      <c r="C36" s="113">
        <f>SUM(C38:C41)</f>
        <v>172</v>
      </c>
      <c r="D36" s="113">
        <f aca="true" t="shared" si="3" ref="D36:P36">SUM(D38:D41)</f>
        <v>3893</v>
      </c>
      <c r="E36" s="113">
        <f t="shared" si="3"/>
        <v>3842</v>
      </c>
      <c r="F36" s="113">
        <f t="shared" si="3"/>
        <v>727</v>
      </c>
      <c r="G36" s="113">
        <f t="shared" si="3"/>
        <v>3115</v>
      </c>
      <c r="H36" s="113">
        <f t="shared" si="3"/>
        <v>51</v>
      </c>
      <c r="I36" s="113">
        <f t="shared" si="3"/>
        <v>31</v>
      </c>
      <c r="J36" s="113">
        <f t="shared" si="3"/>
        <v>20</v>
      </c>
      <c r="K36" s="113">
        <f t="shared" si="3"/>
        <v>917154</v>
      </c>
      <c r="L36" s="113">
        <f t="shared" si="3"/>
        <v>1422858</v>
      </c>
      <c r="M36" s="113">
        <f t="shared" si="3"/>
        <v>3028414</v>
      </c>
      <c r="N36" s="113">
        <f t="shared" si="3"/>
        <v>2060630</v>
      </c>
      <c r="O36" s="113">
        <f t="shared" si="3"/>
        <v>966547</v>
      </c>
      <c r="P36" s="113">
        <f t="shared" si="3"/>
        <v>1237</v>
      </c>
      <c r="Q36" s="114" t="s">
        <v>32</v>
      </c>
    </row>
    <row r="37" spans="1:17" ht="15" customHeight="1">
      <c r="A37" s="75"/>
      <c r="B37" s="41" t="s">
        <v>271</v>
      </c>
      <c r="C37" s="71"/>
      <c r="D37" s="71" t="s">
        <v>271</v>
      </c>
      <c r="E37" s="71" t="s">
        <v>271</v>
      </c>
      <c r="F37" s="71"/>
      <c r="G37" s="71"/>
      <c r="H37" s="71" t="s">
        <v>271</v>
      </c>
      <c r="I37" s="71"/>
      <c r="J37" s="71"/>
      <c r="K37" s="71"/>
      <c r="L37" s="71"/>
      <c r="M37" s="82" t="s">
        <v>271</v>
      </c>
      <c r="N37" s="82"/>
      <c r="O37" s="82"/>
      <c r="P37" s="82"/>
      <c r="Q37" s="82"/>
    </row>
    <row r="38" spans="1:17" ht="15" customHeight="1">
      <c r="A38" s="232" t="s">
        <v>130</v>
      </c>
      <c r="B38" s="172" t="s">
        <v>354</v>
      </c>
      <c r="C38" s="71">
        <v>64</v>
      </c>
      <c r="D38" s="71">
        <f>SUM(E38,H38)</f>
        <v>388</v>
      </c>
      <c r="E38" s="71">
        <f>SUM(F38:G38)</f>
        <v>351</v>
      </c>
      <c r="F38" s="71">
        <v>91</v>
      </c>
      <c r="G38" s="71">
        <v>260</v>
      </c>
      <c r="H38" s="71">
        <f>SUM(I38:J38)</f>
        <v>37</v>
      </c>
      <c r="I38" s="71">
        <v>20</v>
      </c>
      <c r="J38" s="71">
        <v>17</v>
      </c>
      <c r="K38" s="71">
        <v>83504</v>
      </c>
      <c r="L38" s="71">
        <v>109593</v>
      </c>
      <c r="M38" s="71">
        <f>SUM(N38:Q38)</f>
        <v>294608</v>
      </c>
      <c r="N38" s="71">
        <v>164635</v>
      </c>
      <c r="O38" s="71">
        <v>129757</v>
      </c>
      <c r="P38" s="71">
        <v>216</v>
      </c>
      <c r="Q38" s="71" t="s">
        <v>32</v>
      </c>
    </row>
    <row r="39" spans="1:17" ht="15" customHeight="1">
      <c r="A39" s="232"/>
      <c r="B39" s="172" t="s">
        <v>349</v>
      </c>
      <c r="C39" s="71">
        <v>44</v>
      </c>
      <c r="D39" s="71">
        <f>SUM(E39,H39)</f>
        <v>617</v>
      </c>
      <c r="E39" s="71">
        <f>SUM(F39:G39)</f>
        <v>606</v>
      </c>
      <c r="F39" s="71">
        <v>83</v>
      </c>
      <c r="G39" s="71">
        <v>523</v>
      </c>
      <c r="H39" s="71">
        <f>SUM(I39:J39)</f>
        <v>11</v>
      </c>
      <c r="I39" s="71">
        <v>8</v>
      </c>
      <c r="J39" s="71">
        <v>3</v>
      </c>
      <c r="K39" s="71">
        <v>125674</v>
      </c>
      <c r="L39" s="71">
        <v>108701</v>
      </c>
      <c r="M39" s="71">
        <f>SUM(N39:Q39)</f>
        <v>347860</v>
      </c>
      <c r="N39" s="71">
        <v>167139</v>
      </c>
      <c r="O39" s="71">
        <v>179946</v>
      </c>
      <c r="P39" s="71">
        <v>775</v>
      </c>
      <c r="Q39" s="71" t="s">
        <v>32</v>
      </c>
    </row>
    <row r="40" spans="1:17" ht="15" customHeight="1">
      <c r="A40" s="75"/>
      <c r="B40" s="172" t="s">
        <v>350</v>
      </c>
      <c r="C40" s="71">
        <v>32</v>
      </c>
      <c r="D40" s="71">
        <f>SUM(E40,H40)</f>
        <v>790</v>
      </c>
      <c r="E40" s="71">
        <f>SUM(F40:G40)</f>
        <v>787</v>
      </c>
      <c r="F40" s="71">
        <v>114</v>
      </c>
      <c r="G40" s="71">
        <v>673</v>
      </c>
      <c r="H40" s="71">
        <f>SUM(I40:J40)</f>
        <v>3</v>
      </c>
      <c r="I40" s="71">
        <v>3</v>
      </c>
      <c r="J40" s="71" t="s">
        <v>32</v>
      </c>
      <c r="K40" s="71">
        <v>175875</v>
      </c>
      <c r="L40" s="71">
        <v>187232</v>
      </c>
      <c r="M40" s="71">
        <f>SUM(N40:Q40)</f>
        <v>485063</v>
      </c>
      <c r="N40" s="71">
        <v>220773</v>
      </c>
      <c r="O40" s="71">
        <v>264044</v>
      </c>
      <c r="P40" s="71">
        <v>246</v>
      </c>
      <c r="Q40" s="71" t="s">
        <v>32</v>
      </c>
    </row>
    <row r="41" spans="1:17" ht="15" customHeight="1">
      <c r="A41" s="75"/>
      <c r="B41" s="172" t="s">
        <v>353</v>
      </c>
      <c r="C41" s="71">
        <v>32</v>
      </c>
      <c r="D41" s="71">
        <f>SUM(E41,H41)</f>
        <v>2098</v>
      </c>
      <c r="E41" s="71">
        <f>SUM(F41:G41)</f>
        <v>2098</v>
      </c>
      <c r="F41" s="71">
        <v>439</v>
      </c>
      <c r="G41" s="71">
        <v>1659</v>
      </c>
      <c r="H41" s="71" t="s">
        <v>32</v>
      </c>
      <c r="I41" s="71" t="s">
        <v>32</v>
      </c>
      <c r="J41" s="71" t="s">
        <v>32</v>
      </c>
      <c r="K41" s="71">
        <v>532101</v>
      </c>
      <c r="L41" s="71">
        <v>1017332</v>
      </c>
      <c r="M41" s="71">
        <f>SUM(N41:Q41)</f>
        <v>1900883</v>
      </c>
      <c r="N41" s="71">
        <v>1508083</v>
      </c>
      <c r="O41" s="71">
        <v>392800</v>
      </c>
      <c r="P41" s="71" t="s">
        <v>32</v>
      </c>
      <c r="Q41" s="71" t="s">
        <v>32</v>
      </c>
    </row>
    <row r="42" spans="1:17" ht="15" customHeight="1">
      <c r="A42" s="75"/>
      <c r="B42" s="41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ht="15" customHeight="1">
      <c r="A43" s="75"/>
      <c r="B43" s="27" t="s">
        <v>122</v>
      </c>
      <c r="C43" s="113">
        <f>SUM(C45:C48)</f>
        <v>129</v>
      </c>
      <c r="D43" s="113">
        <f aca="true" t="shared" si="4" ref="D43:Q43">SUM(D45:D48)</f>
        <v>1554</v>
      </c>
      <c r="E43" s="113">
        <f t="shared" si="4"/>
        <v>1504</v>
      </c>
      <c r="F43" s="113">
        <f t="shared" si="4"/>
        <v>1082</v>
      </c>
      <c r="G43" s="113">
        <f t="shared" si="4"/>
        <v>422</v>
      </c>
      <c r="H43" s="113">
        <f t="shared" si="4"/>
        <v>50</v>
      </c>
      <c r="I43" s="113">
        <f t="shared" si="4"/>
        <v>36</v>
      </c>
      <c r="J43" s="113">
        <f t="shared" si="4"/>
        <v>14</v>
      </c>
      <c r="K43" s="113">
        <f t="shared" si="4"/>
        <v>556495</v>
      </c>
      <c r="L43" s="113">
        <f t="shared" si="4"/>
        <v>1541824</v>
      </c>
      <c r="M43" s="113">
        <f t="shared" si="4"/>
        <v>2464122</v>
      </c>
      <c r="N43" s="113">
        <f t="shared" si="4"/>
        <v>2412092</v>
      </c>
      <c r="O43" s="113">
        <f t="shared" si="4"/>
        <v>50101</v>
      </c>
      <c r="P43" s="113">
        <f t="shared" si="4"/>
        <v>250</v>
      </c>
      <c r="Q43" s="113">
        <f t="shared" si="4"/>
        <v>1679</v>
      </c>
    </row>
    <row r="44" spans="1:17" ht="15" customHeight="1">
      <c r="A44" s="75"/>
      <c r="B44" s="41" t="s">
        <v>271</v>
      </c>
      <c r="C44" s="71"/>
      <c r="D44" s="71" t="s">
        <v>271</v>
      </c>
      <c r="E44" s="71" t="s">
        <v>271</v>
      </c>
      <c r="F44" s="71"/>
      <c r="G44" s="71"/>
      <c r="H44" s="71" t="s">
        <v>271</v>
      </c>
      <c r="I44" s="71"/>
      <c r="J44" s="71"/>
      <c r="K44" s="71"/>
      <c r="L44" s="71"/>
      <c r="M44" s="82" t="s">
        <v>271</v>
      </c>
      <c r="N44" s="82"/>
      <c r="O44" s="82"/>
      <c r="P44" s="82"/>
      <c r="Q44" s="82"/>
    </row>
    <row r="45" spans="1:17" ht="15" customHeight="1">
      <c r="A45" s="232" t="s">
        <v>131</v>
      </c>
      <c r="B45" s="172" t="s">
        <v>354</v>
      </c>
      <c r="C45" s="71">
        <v>89</v>
      </c>
      <c r="D45" s="71">
        <f>SUM(E45,H45)</f>
        <v>514</v>
      </c>
      <c r="E45" s="71">
        <f>SUM(F45:G45)</f>
        <v>471</v>
      </c>
      <c r="F45" s="71">
        <v>310</v>
      </c>
      <c r="G45" s="71">
        <v>161</v>
      </c>
      <c r="H45" s="71">
        <f>SUM(I45:J45)</f>
        <v>43</v>
      </c>
      <c r="I45" s="71">
        <v>31</v>
      </c>
      <c r="J45" s="71">
        <v>12</v>
      </c>
      <c r="K45" s="71">
        <v>143878</v>
      </c>
      <c r="L45" s="71">
        <v>279372</v>
      </c>
      <c r="M45" s="71">
        <f>SUM(N45:Q45)</f>
        <v>537422</v>
      </c>
      <c r="N45" s="71">
        <v>512438</v>
      </c>
      <c r="O45" s="71">
        <v>24815</v>
      </c>
      <c r="P45" s="71">
        <v>169</v>
      </c>
      <c r="Q45" s="71" t="s">
        <v>32</v>
      </c>
    </row>
    <row r="46" spans="1:17" ht="15" customHeight="1">
      <c r="A46" s="232"/>
      <c r="B46" s="172" t="s">
        <v>349</v>
      </c>
      <c r="C46" s="71">
        <v>28</v>
      </c>
      <c r="D46" s="71">
        <f>SUM(E46,H46)</f>
        <v>364</v>
      </c>
      <c r="E46" s="71">
        <f>SUM(F46:G46)</f>
        <v>357</v>
      </c>
      <c r="F46" s="71">
        <v>244</v>
      </c>
      <c r="G46" s="71">
        <v>113</v>
      </c>
      <c r="H46" s="71">
        <f>SUM(I46:J46)</f>
        <v>7</v>
      </c>
      <c r="I46" s="71">
        <v>5</v>
      </c>
      <c r="J46" s="71">
        <v>2</v>
      </c>
      <c r="K46" s="71">
        <v>130610</v>
      </c>
      <c r="L46" s="71">
        <v>392721</v>
      </c>
      <c r="M46" s="71">
        <f>SUM(N46:Q46)</f>
        <v>613093</v>
      </c>
      <c r="N46" s="71">
        <v>609521</v>
      </c>
      <c r="O46" s="71">
        <v>3485</v>
      </c>
      <c r="P46" s="71">
        <v>81</v>
      </c>
      <c r="Q46" s="71">
        <v>6</v>
      </c>
    </row>
    <row r="47" spans="1:17" ht="15" customHeight="1">
      <c r="A47" s="75"/>
      <c r="B47" s="172" t="s">
        <v>350</v>
      </c>
      <c r="C47" s="71">
        <v>4</v>
      </c>
      <c r="D47" s="71">
        <f>SUM(E47,H47)</f>
        <v>91</v>
      </c>
      <c r="E47" s="71">
        <f>SUM(F47:G47)</f>
        <v>91</v>
      </c>
      <c r="F47" s="71">
        <v>49</v>
      </c>
      <c r="G47" s="71">
        <v>42</v>
      </c>
      <c r="H47" s="71" t="s">
        <v>32</v>
      </c>
      <c r="I47" s="71" t="s">
        <v>32</v>
      </c>
      <c r="J47" s="71" t="s">
        <v>32</v>
      </c>
      <c r="K47" s="71">
        <v>34016</v>
      </c>
      <c r="L47" s="71">
        <v>69027</v>
      </c>
      <c r="M47" s="71">
        <f>SUM(N47:Q47)</f>
        <v>129319</v>
      </c>
      <c r="N47" s="71">
        <v>122412</v>
      </c>
      <c r="O47" s="71">
        <v>6907</v>
      </c>
      <c r="P47" s="71" t="s">
        <v>32</v>
      </c>
      <c r="Q47" s="71" t="s">
        <v>32</v>
      </c>
    </row>
    <row r="48" spans="1:17" ht="15" customHeight="1">
      <c r="A48" s="75"/>
      <c r="B48" s="172" t="s">
        <v>353</v>
      </c>
      <c r="C48" s="71">
        <v>8</v>
      </c>
      <c r="D48" s="71">
        <f>SUM(E48,H48)</f>
        <v>585</v>
      </c>
      <c r="E48" s="71">
        <f>SUM(F48:G48)</f>
        <v>585</v>
      </c>
      <c r="F48" s="71">
        <v>479</v>
      </c>
      <c r="G48" s="71">
        <v>106</v>
      </c>
      <c r="H48" s="71" t="s">
        <v>32</v>
      </c>
      <c r="I48" s="71" t="s">
        <v>32</v>
      </c>
      <c r="J48" s="71" t="s">
        <v>32</v>
      </c>
      <c r="K48" s="71">
        <v>247991</v>
      </c>
      <c r="L48" s="71">
        <v>800704</v>
      </c>
      <c r="M48" s="71">
        <f>SUM(N48:Q48)</f>
        <v>1184288</v>
      </c>
      <c r="N48" s="71">
        <v>1167721</v>
      </c>
      <c r="O48" s="71">
        <v>14894</v>
      </c>
      <c r="P48" s="71" t="s">
        <v>32</v>
      </c>
      <c r="Q48" s="71">
        <v>1673</v>
      </c>
    </row>
    <row r="49" spans="1:17" ht="15" customHeight="1">
      <c r="A49" s="75"/>
      <c r="B49" s="41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1:17" ht="15" customHeight="1">
      <c r="A50" s="75"/>
      <c r="B50" s="27" t="s">
        <v>122</v>
      </c>
      <c r="C50" s="113">
        <f>SUM(C52:C55)</f>
        <v>138</v>
      </c>
      <c r="D50" s="113">
        <f aca="true" t="shared" si="5" ref="D50:P50">SUM(D52:D55)</f>
        <v>1983</v>
      </c>
      <c r="E50" s="113">
        <f t="shared" si="5"/>
        <v>1887</v>
      </c>
      <c r="F50" s="113">
        <f t="shared" si="5"/>
        <v>1378</v>
      </c>
      <c r="G50" s="113">
        <f t="shared" si="5"/>
        <v>509</v>
      </c>
      <c r="H50" s="113">
        <f t="shared" si="5"/>
        <v>96</v>
      </c>
      <c r="I50" s="113">
        <f t="shared" si="5"/>
        <v>66</v>
      </c>
      <c r="J50" s="113">
        <f t="shared" si="5"/>
        <v>30</v>
      </c>
      <c r="K50" s="113">
        <f t="shared" si="5"/>
        <v>763495</v>
      </c>
      <c r="L50" s="113">
        <f t="shared" si="5"/>
        <v>1971106</v>
      </c>
      <c r="M50" s="113">
        <f t="shared" si="5"/>
        <v>4312696</v>
      </c>
      <c r="N50" s="113">
        <f t="shared" si="5"/>
        <v>4242420</v>
      </c>
      <c r="O50" s="113">
        <f t="shared" si="5"/>
        <v>62760</v>
      </c>
      <c r="P50" s="113">
        <f t="shared" si="5"/>
        <v>7516</v>
      </c>
      <c r="Q50" s="114" t="s">
        <v>32</v>
      </c>
    </row>
    <row r="51" spans="1:17" ht="15" customHeight="1">
      <c r="A51" s="75"/>
      <c r="B51" s="41" t="s">
        <v>271</v>
      </c>
      <c r="C51" s="71"/>
      <c r="D51" s="71" t="s">
        <v>271</v>
      </c>
      <c r="E51" s="71" t="s">
        <v>271</v>
      </c>
      <c r="F51" s="71"/>
      <c r="G51" s="71"/>
      <c r="H51" s="71" t="s">
        <v>271</v>
      </c>
      <c r="I51" s="71"/>
      <c r="J51" s="71"/>
      <c r="K51" s="71"/>
      <c r="L51" s="71"/>
      <c r="M51" s="82" t="s">
        <v>271</v>
      </c>
      <c r="N51" s="82"/>
      <c r="O51" s="82"/>
      <c r="P51" s="82"/>
      <c r="Q51" s="82"/>
    </row>
    <row r="52" spans="1:17" ht="15" customHeight="1">
      <c r="A52" s="232" t="s">
        <v>132</v>
      </c>
      <c r="B52" s="172" t="s">
        <v>354</v>
      </c>
      <c r="C52" s="71">
        <v>111</v>
      </c>
      <c r="D52" s="71">
        <f>SUM(E52,H52)</f>
        <v>595</v>
      </c>
      <c r="E52" s="71">
        <f>SUM(F52:G52)</f>
        <v>500</v>
      </c>
      <c r="F52" s="71">
        <v>354</v>
      </c>
      <c r="G52" s="71">
        <v>146</v>
      </c>
      <c r="H52" s="71">
        <f>SUM(I52:J52)</f>
        <v>95</v>
      </c>
      <c r="I52" s="71">
        <v>65</v>
      </c>
      <c r="J52" s="71">
        <v>30</v>
      </c>
      <c r="K52" s="71">
        <v>163390</v>
      </c>
      <c r="L52" s="71">
        <v>225902</v>
      </c>
      <c r="M52" s="71">
        <f>SUM(N52:Q52)</f>
        <v>534070</v>
      </c>
      <c r="N52" s="71">
        <v>499874</v>
      </c>
      <c r="O52" s="71">
        <v>30680</v>
      </c>
      <c r="P52" s="71">
        <v>3516</v>
      </c>
      <c r="Q52" s="71" t="s">
        <v>32</v>
      </c>
    </row>
    <row r="53" spans="1:17" ht="15" customHeight="1">
      <c r="A53" s="232"/>
      <c r="B53" s="172" t="s">
        <v>349</v>
      </c>
      <c r="C53" s="71">
        <v>19</v>
      </c>
      <c r="D53" s="71">
        <f>SUM(E53,H53)</f>
        <v>250</v>
      </c>
      <c r="E53" s="71">
        <f>SUM(F53:G53)</f>
        <v>249</v>
      </c>
      <c r="F53" s="71">
        <v>164</v>
      </c>
      <c r="G53" s="71">
        <v>85</v>
      </c>
      <c r="H53" s="71">
        <f>SUM(I53:J53)</f>
        <v>1</v>
      </c>
      <c r="I53" s="71">
        <v>1</v>
      </c>
      <c r="J53" s="71" t="s">
        <v>32</v>
      </c>
      <c r="K53" s="71">
        <v>96533</v>
      </c>
      <c r="L53" s="71">
        <v>116556</v>
      </c>
      <c r="M53" s="71">
        <f>SUM(N53:Q53)</f>
        <v>333204</v>
      </c>
      <c r="N53" s="71">
        <v>301264</v>
      </c>
      <c r="O53" s="71">
        <v>27940</v>
      </c>
      <c r="P53" s="71">
        <v>4000</v>
      </c>
      <c r="Q53" s="71" t="s">
        <v>32</v>
      </c>
    </row>
    <row r="54" spans="1:17" ht="15" customHeight="1">
      <c r="A54" s="75"/>
      <c r="B54" s="172" t="s">
        <v>350</v>
      </c>
      <c r="C54" s="71">
        <v>3</v>
      </c>
      <c r="D54" s="71">
        <f>SUM(E54,H54)</f>
        <v>72</v>
      </c>
      <c r="E54" s="71">
        <f>SUM(F54:G54)</f>
        <v>72</v>
      </c>
      <c r="F54" s="71">
        <v>50</v>
      </c>
      <c r="G54" s="71">
        <v>22</v>
      </c>
      <c r="H54" s="71" t="s">
        <v>32</v>
      </c>
      <c r="I54" s="71" t="s">
        <v>32</v>
      </c>
      <c r="J54" s="71" t="s">
        <v>32</v>
      </c>
      <c r="K54" s="71">
        <v>29170</v>
      </c>
      <c r="L54" s="71">
        <v>28213</v>
      </c>
      <c r="M54" s="71">
        <f>SUM(N54:Q54)</f>
        <v>116943</v>
      </c>
      <c r="N54" s="71">
        <v>112803</v>
      </c>
      <c r="O54" s="71">
        <v>4140</v>
      </c>
      <c r="P54" s="71" t="s">
        <v>32</v>
      </c>
      <c r="Q54" s="71" t="s">
        <v>32</v>
      </c>
    </row>
    <row r="55" spans="1:17" ht="15" customHeight="1">
      <c r="A55" s="75"/>
      <c r="B55" s="172" t="s">
        <v>353</v>
      </c>
      <c r="C55" s="71">
        <v>5</v>
      </c>
      <c r="D55" s="71">
        <f>SUM(E55,H55)</f>
        <v>1066</v>
      </c>
      <c r="E55" s="71">
        <f>SUM(F55:G55)</f>
        <v>1066</v>
      </c>
      <c r="F55" s="71">
        <v>810</v>
      </c>
      <c r="G55" s="71">
        <v>256</v>
      </c>
      <c r="H55" s="71" t="s">
        <v>32</v>
      </c>
      <c r="I55" s="71" t="s">
        <v>32</v>
      </c>
      <c r="J55" s="71" t="s">
        <v>32</v>
      </c>
      <c r="K55" s="71">
        <v>474402</v>
      </c>
      <c r="L55" s="71">
        <v>1600435</v>
      </c>
      <c r="M55" s="71">
        <f>SUM(N55:Q55)</f>
        <v>3328479</v>
      </c>
      <c r="N55" s="71">
        <v>3328479</v>
      </c>
      <c r="O55" s="71" t="s">
        <v>32</v>
      </c>
      <c r="P55" s="71" t="s">
        <v>32</v>
      </c>
      <c r="Q55" s="71" t="s">
        <v>32</v>
      </c>
    </row>
    <row r="56" spans="1:17" ht="15" customHeight="1">
      <c r="A56" s="75"/>
      <c r="B56" s="41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ht="15" customHeight="1">
      <c r="A57" s="75"/>
      <c r="B57" s="27" t="s">
        <v>122</v>
      </c>
      <c r="C57" s="113">
        <f aca="true" t="shared" si="6" ref="C57:O57">SUM(C59:C62)</f>
        <v>78</v>
      </c>
      <c r="D57" s="113">
        <f t="shared" si="6"/>
        <v>1321</v>
      </c>
      <c r="E57" s="113">
        <f t="shared" si="6"/>
        <v>1284</v>
      </c>
      <c r="F57" s="113">
        <f t="shared" si="6"/>
        <v>832</v>
      </c>
      <c r="G57" s="113">
        <f t="shared" si="6"/>
        <v>452</v>
      </c>
      <c r="H57" s="113">
        <f t="shared" si="6"/>
        <v>37</v>
      </c>
      <c r="I57" s="113">
        <f t="shared" si="6"/>
        <v>19</v>
      </c>
      <c r="J57" s="113">
        <f t="shared" si="6"/>
        <v>18</v>
      </c>
      <c r="K57" s="113">
        <f t="shared" si="6"/>
        <v>519093</v>
      </c>
      <c r="L57" s="113">
        <f t="shared" si="6"/>
        <v>1220827</v>
      </c>
      <c r="M57" s="113">
        <f t="shared" si="6"/>
        <v>2390498</v>
      </c>
      <c r="N57" s="113">
        <f t="shared" si="6"/>
        <v>2315787</v>
      </c>
      <c r="O57" s="113">
        <f t="shared" si="6"/>
        <v>74711</v>
      </c>
      <c r="P57" s="114" t="s">
        <v>32</v>
      </c>
      <c r="Q57" s="114" t="s">
        <v>32</v>
      </c>
    </row>
    <row r="58" spans="1:17" ht="15" customHeight="1">
      <c r="A58" s="75"/>
      <c r="B58" s="41" t="s">
        <v>271</v>
      </c>
      <c r="C58" s="71"/>
      <c r="D58" s="71" t="s">
        <v>271</v>
      </c>
      <c r="E58" s="71" t="s">
        <v>271</v>
      </c>
      <c r="F58" s="71"/>
      <c r="G58" s="71"/>
      <c r="H58" s="71" t="s">
        <v>271</v>
      </c>
      <c r="I58" s="71"/>
      <c r="J58" s="71"/>
      <c r="K58" s="71"/>
      <c r="L58" s="71"/>
      <c r="M58" s="82" t="s">
        <v>271</v>
      </c>
      <c r="N58" s="82"/>
      <c r="O58" s="82"/>
      <c r="P58" s="82"/>
      <c r="Q58" s="82"/>
    </row>
    <row r="59" spans="1:17" ht="15" customHeight="1">
      <c r="A59" s="232" t="s">
        <v>133</v>
      </c>
      <c r="B59" s="172" t="s">
        <v>354</v>
      </c>
      <c r="C59" s="71">
        <v>44</v>
      </c>
      <c r="D59" s="71">
        <f>SUM(E59,H59)</f>
        <v>269</v>
      </c>
      <c r="E59" s="71">
        <f>SUM(F59:G59)</f>
        <v>232</v>
      </c>
      <c r="F59" s="71">
        <v>103</v>
      </c>
      <c r="G59" s="71">
        <v>129</v>
      </c>
      <c r="H59" s="71">
        <f>SUM(I59:J59)</f>
        <v>37</v>
      </c>
      <c r="I59" s="71">
        <v>19</v>
      </c>
      <c r="J59" s="71">
        <v>18</v>
      </c>
      <c r="K59" s="71">
        <v>67200</v>
      </c>
      <c r="L59" s="71">
        <v>90418</v>
      </c>
      <c r="M59" s="71">
        <f>SUM(N59:Q59)</f>
        <v>216317</v>
      </c>
      <c r="N59" s="71">
        <v>178530</v>
      </c>
      <c r="O59" s="71">
        <v>37787</v>
      </c>
      <c r="P59" s="71" t="s">
        <v>32</v>
      </c>
      <c r="Q59" s="71" t="s">
        <v>32</v>
      </c>
    </row>
    <row r="60" spans="1:17" ht="15" customHeight="1">
      <c r="A60" s="232"/>
      <c r="B60" s="172" t="s">
        <v>349</v>
      </c>
      <c r="C60" s="71">
        <v>14</v>
      </c>
      <c r="D60" s="71">
        <f>SUM(E60,H60)</f>
        <v>200</v>
      </c>
      <c r="E60" s="71">
        <f>SUM(F60:G60)</f>
        <v>200</v>
      </c>
      <c r="F60" s="71">
        <v>102</v>
      </c>
      <c r="G60" s="71">
        <v>98</v>
      </c>
      <c r="H60" s="71" t="s">
        <v>32</v>
      </c>
      <c r="I60" s="71" t="s">
        <v>32</v>
      </c>
      <c r="J60" s="71" t="s">
        <v>32</v>
      </c>
      <c r="K60" s="71">
        <v>72381</v>
      </c>
      <c r="L60" s="71">
        <v>174247</v>
      </c>
      <c r="M60" s="71">
        <f>SUM(N60:Q60)</f>
        <v>308732</v>
      </c>
      <c r="N60" s="71">
        <v>298002</v>
      </c>
      <c r="O60" s="71">
        <v>10730</v>
      </c>
      <c r="P60" s="71" t="s">
        <v>32</v>
      </c>
      <c r="Q60" s="71" t="s">
        <v>32</v>
      </c>
    </row>
    <row r="61" spans="1:17" ht="15" customHeight="1">
      <c r="A61" s="41"/>
      <c r="B61" s="172" t="s">
        <v>350</v>
      </c>
      <c r="C61" s="71">
        <v>11</v>
      </c>
      <c r="D61" s="71">
        <f>SUM(E61,H61)</f>
        <v>267</v>
      </c>
      <c r="E61" s="71">
        <f>SUM(F61:G61)</f>
        <v>267</v>
      </c>
      <c r="F61" s="71">
        <v>173</v>
      </c>
      <c r="G61" s="71">
        <v>94</v>
      </c>
      <c r="H61" s="71" t="s">
        <v>32</v>
      </c>
      <c r="I61" s="71" t="s">
        <v>32</v>
      </c>
      <c r="J61" s="71" t="s">
        <v>32</v>
      </c>
      <c r="K61" s="71">
        <v>108049</v>
      </c>
      <c r="L61" s="71">
        <v>207797</v>
      </c>
      <c r="M61" s="71">
        <f>SUM(N61:Q61)</f>
        <v>466150</v>
      </c>
      <c r="N61" s="71">
        <v>440332</v>
      </c>
      <c r="O61" s="71">
        <v>25818</v>
      </c>
      <c r="P61" s="71" t="s">
        <v>32</v>
      </c>
      <c r="Q61" s="71" t="s">
        <v>32</v>
      </c>
    </row>
    <row r="62" spans="1:17" ht="15" customHeight="1">
      <c r="A62" s="41"/>
      <c r="B62" s="173" t="s">
        <v>353</v>
      </c>
      <c r="C62" s="71">
        <v>9</v>
      </c>
      <c r="D62" s="71">
        <f>SUM(E62,H62)</f>
        <v>585</v>
      </c>
      <c r="E62" s="71">
        <f>SUM(F62:G62)</f>
        <v>585</v>
      </c>
      <c r="F62" s="71">
        <v>454</v>
      </c>
      <c r="G62" s="71">
        <v>131</v>
      </c>
      <c r="H62" s="71" t="s">
        <v>32</v>
      </c>
      <c r="I62" s="71" t="s">
        <v>32</v>
      </c>
      <c r="J62" s="71" t="s">
        <v>32</v>
      </c>
      <c r="K62" s="71">
        <v>271463</v>
      </c>
      <c r="L62" s="71">
        <v>748365</v>
      </c>
      <c r="M62" s="71">
        <f>SUM(N62:Q62)</f>
        <v>1399299</v>
      </c>
      <c r="N62" s="71">
        <v>1398923</v>
      </c>
      <c r="O62" s="71">
        <v>376</v>
      </c>
      <c r="P62" s="71" t="s">
        <v>32</v>
      </c>
      <c r="Q62" s="71" t="s">
        <v>32</v>
      </c>
    </row>
    <row r="63" spans="1:17" ht="15" customHeight="1">
      <c r="A63" s="170"/>
      <c r="B63" s="1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ht="15" customHeight="1">
      <c r="A64" s="65" t="s">
        <v>268</v>
      </c>
      <c r="B64" s="65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5:8" ht="14.25">
      <c r="E65" s="80"/>
      <c r="F65" s="80"/>
      <c r="G65" s="80"/>
      <c r="H65" s="80"/>
    </row>
    <row r="66" spans="5:8" ht="14.25">
      <c r="E66" s="80"/>
      <c r="F66" s="80"/>
      <c r="G66" s="80"/>
      <c r="H66" s="80"/>
    </row>
  </sheetData>
  <sheetProtection/>
  <mergeCells count="24">
    <mergeCell ref="D6:D7"/>
    <mergeCell ref="O6:O7"/>
    <mergeCell ref="E6:G6"/>
    <mergeCell ref="H6:J6"/>
    <mergeCell ref="M6:M7"/>
    <mergeCell ref="N6:N7"/>
    <mergeCell ref="P6:P7"/>
    <mergeCell ref="A2:Q2"/>
    <mergeCell ref="A5:A7"/>
    <mergeCell ref="B5:B7"/>
    <mergeCell ref="C5:C7"/>
    <mergeCell ref="D5:J5"/>
    <mergeCell ref="M5:Q5"/>
    <mergeCell ref="Q6:Q7"/>
    <mergeCell ref="K5:K7"/>
    <mergeCell ref="L5:L7"/>
    <mergeCell ref="A10:A11"/>
    <mergeCell ref="A17:A18"/>
    <mergeCell ref="A52:A53"/>
    <mergeCell ref="A59:A60"/>
    <mergeCell ref="A24:A25"/>
    <mergeCell ref="A31:A32"/>
    <mergeCell ref="A38:A39"/>
    <mergeCell ref="A45:A46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0" zoomScaleNormal="70" zoomScalePageLayoutView="0" workbookViewId="0" topLeftCell="A1">
      <selection activeCell="Q1" sqref="Q1"/>
    </sheetView>
  </sheetViews>
  <sheetFormatPr defaultColWidth="10.59765625" defaultRowHeight="15"/>
  <cols>
    <col min="1" max="1" width="23.59765625" style="2" customWidth="1"/>
    <col min="2" max="2" width="15.09765625" style="2" customWidth="1"/>
    <col min="3" max="10" width="11.59765625" style="2" customWidth="1"/>
    <col min="11" max="11" width="12.59765625" style="2" customWidth="1"/>
    <col min="12" max="14" width="13.59765625" style="2" customWidth="1"/>
    <col min="15" max="15" width="12.59765625" style="2" customWidth="1"/>
    <col min="16" max="16" width="10.59765625" style="2" customWidth="1"/>
    <col min="17" max="17" width="12" style="2" customWidth="1"/>
    <col min="18" max="16384" width="10.59765625" style="2" customWidth="1"/>
  </cols>
  <sheetData>
    <row r="1" spans="1:17" s="7" customFormat="1" ht="19.5" customHeight="1">
      <c r="A1" s="5" t="s">
        <v>134</v>
      </c>
      <c r="P1" s="6"/>
      <c r="Q1" s="6" t="s">
        <v>135</v>
      </c>
    </row>
    <row r="2" spans="1:16" ht="19.5" customHeight="1">
      <c r="A2" s="273" t="s">
        <v>111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2:16" ht="19.5" customHeight="1">
      <c r="B3" s="20"/>
      <c r="C3" s="20"/>
      <c r="D3" s="20" t="s">
        <v>355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8" customHeight="1" thickBot="1">
      <c r="A4" s="16" t="s">
        <v>272</v>
      </c>
      <c r="P4" s="18"/>
    </row>
    <row r="5" spans="1:17" ht="15" customHeight="1">
      <c r="A5" s="292" t="s">
        <v>112</v>
      </c>
      <c r="B5" s="295" t="s">
        <v>113</v>
      </c>
      <c r="C5" s="298" t="s">
        <v>114</v>
      </c>
      <c r="D5" s="301" t="s">
        <v>115</v>
      </c>
      <c r="E5" s="302"/>
      <c r="F5" s="302"/>
      <c r="G5" s="302"/>
      <c r="H5" s="302"/>
      <c r="I5" s="302"/>
      <c r="J5" s="303"/>
      <c r="K5" s="295" t="s">
        <v>136</v>
      </c>
      <c r="L5" s="295" t="s">
        <v>137</v>
      </c>
      <c r="M5" s="301" t="s">
        <v>118</v>
      </c>
      <c r="N5" s="304"/>
      <c r="O5" s="304"/>
      <c r="P5" s="304"/>
      <c r="Q5" s="304"/>
    </row>
    <row r="6" spans="1:17" ht="15" customHeight="1">
      <c r="A6" s="293"/>
      <c r="B6" s="296"/>
      <c r="C6" s="299"/>
      <c r="D6" s="308" t="s">
        <v>119</v>
      </c>
      <c r="E6" s="309" t="s">
        <v>120</v>
      </c>
      <c r="F6" s="310"/>
      <c r="G6" s="311"/>
      <c r="H6" s="309" t="s">
        <v>121</v>
      </c>
      <c r="I6" s="310"/>
      <c r="J6" s="311"/>
      <c r="K6" s="296"/>
      <c r="L6" s="296"/>
      <c r="M6" s="308" t="s">
        <v>122</v>
      </c>
      <c r="N6" s="307" t="s">
        <v>123</v>
      </c>
      <c r="O6" s="307" t="s">
        <v>124</v>
      </c>
      <c r="P6" s="307" t="s">
        <v>125</v>
      </c>
      <c r="Q6" s="305" t="s">
        <v>263</v>
      </c>
    </row>
    <row r="7" spans="1:17" ht="15" customHeight="1">
      <c r="A7" s="294"/>
      <c r="B7" s="297"/>
      <c r="C7" s="300"/>
      <c r="D7" s="300"/>
      <c r="E7" s="19" t="s">
        <v>122</v>
      </c>
      <c r="F7" s="19" t="s">
        <v>126</v>
      </c>
      <c r="G7" s="19" t="s">
        <v>127</v>
      </c>
      <c r="H7" s="19" t="s">
        <v>122</v>
      </c>
      <c r="I7" s="19" t="s">
        <v>126</v>
      </c>
      <c r="J7" s="19" t="s">
        <v>127</v>
      </c>
      <c r="K7" s="297"/>
      <c r="L7" s="297"/>
      <c r="M7" s="300"/>
      <c r="N7" s="297"/>
      <c r="O7" s="297"/>
      <c r="P7" s="297"/>
      <c r="Q7" s="306"/>
    </row>
    <row r="8" spans="1:17" ht="15" customHeight="1">
      <c r="A8" s="3"/>
      <c r="B8" s="27" t="s">
        <v>122</v>
      </c>
      <c r="C8" s="113">
        <f aca="true" t="shared" si="0" ref="C8:Q8">SUM(C10:C13)</f>
        <v>215</v>
      </c>
      <c r="D8" s="113">
        <f t="shared" si="0"/>
        <v>4666</v>
      </c>
      <c r="E8" s="113">
        <f t="shared" si="0"/>
        <v>4596</v>
      </c>
      <c r="F8" s="113">
        <f t="shared" si="0"/>
        <v>2847</v>
      </c>
      <c r="G8" s="113">
        <f t="shared" si="0"/>
        <v>1749</v>
      </c>
      <c r="H8" s="113">
        <f t="shared" si="0"/>
        <v>70</v>
      </c>
      <c r="I8" s="113">
        <f t="shared" si="0"/>
        <v>49</v>
      </c>
      <c r="J8" s="113">
        <f t="shared" si="0"/>
        <v>21</v>
      </c>
      <c r="K8" s="113">
        <f t="shared" si="0"/>
        <v>1846106</v>
      </c>
      <c r="L8" s="113">
        <f t="shared" si="0"/>
        <v>3514505</v>
      </c>
      <c r="M8" s="113">
        <f t="shared" si="0"/>
        <v>8341682</v>
      </c>
      <c r="N8" s="113">
        <f t="shared" si="0"/>
        <v>7949565</v>
      </c>
      <c r="O8" s="113">
        <f t="shared" si="0"/>
        <v>391860</v>
      </c>
      <c r="P8" s="113">
        <f t="shared" si="0"/>
        <v>202</v>
      </c>
      <c r="Q8" s="113">
        <f t="shared" si="0"/>
        <v>55</v>
      </c>
    </row>
    <row r="9" spans="1:17" ht="15" customHeight="1">
      <c r="A9" s="3"/>
      <c r="B9" s="3" t="s">
        <v>271</v>
      </c>
      <c r="C9" s="72"/>
      <c r="D9" s="71" t="s">
        <v>271</v>
      </c>
      <c r="E9" s="71" t="s">
        <v>271</v>
      </c>
      <c r="F9" s="72"/>
      <c r="G9" s="72"/>
      <c r="H9" s="71" t="s">
        <v>271</v>
      </c>
      <c r="I9" s="71"/>
      <c r="J9" s="71"/>
      <c r="K9" s="71"/>
      <c r="L9" s="71"/>
      <c r="M9" s="82" t="s">
        <v>271</v>
      </c>
      <c r="N9" s="89"/>
      <c r="O9" s="89"/>
      <c r="P9" s="71"/>
      <c r="Q9" s="71"/>
    </row>
    <row r="10" spans="1:17" ht="15" customHeight="1">
      <c r="A10" s="290" t="s">
        <v>138</v>
      </c>
      <c r="B10" s="172" t="s">
        <v>357</v>
      </c>
      <c r="C10" s="71">
        <v>120</v>
      </c>
      <c r="D10" s="71">
        <f>SUM(E10,H10)</f>
        <v>654</v>
      </c>
      <c r="E10" s="71">
        <f>SUM(F10:G10)</f>
        <v>586</v>
      </c>
      <c r="F10" s="71">
        <v>301</v>
      </c>
      <c r="G10" s="71">
        <v>285</v>
      </c>
      <c r="H10" s="71">
        <f>SUM(I10:J10)</f>
        <v>68</v>
      </c>
      <c r="I10" s="71">
        <v>47</v>
      </c>
      <c r="J10" s="71">
        <v>21</v>
      </c>
      <c r="K10" s="71">
        <v>167701</v>
      </c>
      <c r="L10" s="71">
        <v>191433</v>
      </c>
      <c r="M10" s="71">
        <f>SUM(N10:Q10)</f>
        <v>512709</v>
      </c>
      <c r="N10" s="71">
        <v>409975</v>
      </c>
      <c r="O10" s="71">
        <v>102482</v>
      </c>
      <c r="P10" s="71">
        <v>197</v>
      </c>
      <c r="Q10" s="71">
        <v>55</v>
      </c>
    </row>
    <row r="11" spans="1:17" ht="15" customHeight="1">
      <c r="A11" s="312"/>
      <c r="B11" s="174" t="s">
        <v>358</v>
      </c>
      <c r="C11" s="71">
        <v>39</v>
      </c>
      <c r="D11" s="71">
        <f>SUM(E11,H11)</f>
        <v>545</v>
      </c>
      <c r="E11" s="71">
        <f>SUM(F11:G11)</f>
        <v>543</v>
      </c>
      <c r="F11" s="71">
        <v>297</v>
      </c>
      <c r="G11" s="71">
        <v>246</v>
      </c>
      <c r="H11" s="71">
        <f>SUM(I11:J11)</f>
        <v>2</v>
      </c>
      <c r="I11" s="71">
        <v>2</v>
      </c>
      <c r="J11" s="71" t="s">
        <v>32</v>
      </c>
      <c r="K11" s="71">
        <v>194389</v>
      </c>
      <c r="L11" s="71">
        <v>228235</v>
      </c>
      <c r="M11" s="71">
        <f>SUM(N11:Q11)</f>
        <v>632895</v>
      </c>
      <c r="N11" s="71">
        <v>517540</v>
      </c>
      <c r="O11" s="71">
        <v>115355</v>
      </c>
      <c r="P11" s="71" t="s">
        <v>32</v>
      </c>
      <c r="Q11" s="71" t="s">
        <v>32</v>
      </c>
    </row>
    <row r="12" spans="1:17" ht="15" customHeight="1">
      <c r="A12" s="175"/>
      <c r="B12" s="174" t="s">
        <v>359</v>
      </c>
      <c r="C12" s="71">
        <v>26</v>
      </c>
      <c r="D12" s="71">
        <f>SUM(E12,H12)</f>
        <v>633</v>
      </c>
      <c r="E12" s="71">
        <f>SUM(F12:G12)</f>
        <v>633</v>
      </c>
      <c r="F12" s="71">
        <v>433</v>
      </c>
      <c r="G12" s="71">
        <v>200</v>
      </c>
      <c r="H12" s="71" t="s">
        <v>32</v>
      </c>
      <c r="I12" s="71" t="s">
        <v>32</v>
      </c>
      <c r="J12" s="71" t="s">
        <v>32</v>
      </c>
      <c r="K12" s="71">
        <v>266822</v>
      </c>
      <c r="L12" s="71">
        <v>468065</v>
      </c>
      <c r="M12" s="71">
        <f>SUM(N12:Q12)</f>
        <v>1003904</v>
      </c>
      <c r="N12" s="71">
        <v>955769</v>
      </c>
      <c r="O12" s="71">
        <v>48132</v>
      </c>
      <c r="P12" s="71">
        <v>3</v>
      </c>
      <c r="Q12" s="71" t="s">
        <v>32</v>
      </c>
    </row>
    <row r="13" spans="1:17" ht="15" customHeight="1">
      <c r="A13" s="175"/>
      <c r="B13" s="174" t="s">
        <v>360</v>
      </c>
      <c r="C13" s="71">
        <v>30</v>
      </c>
      <c r="D13" s="71">
        <f>SUM(E13,H13)</f>
        <v>2834</v>
      </c>
      <c r="E13" s="71">
        <f>SUM(F13:G13)</f>
        <v>2834</v>
      </c>
      <c r="F13" s="71">
        <v>1816</v>
      </c>
      <c r="G13" s="71">
        <v>1018</v>
      </c>
      <c r="H13" s="71" t="s">
        <v>32</v>
      </c>
      <c r="I13" s="71" t="s">
        <v>32</v>
      </c>
      <c r="J13" s="71" t="s">
        <v>32</v>
      </c>
      <c r="K13" s="71">
        <v>1217194</v>
      </c>
      <c r="L13" s="71">
        <v>2626772</v>
      </c>
      <c r="M13" s="71">
        <f>SUM(N13:Q13)</f>
        <v>6192174</v>
      </c>
      <c r="N13" s="71">
        <v>6066281</v>
      </c>
      <c r="O13" s="71">
        <v>125891</v>
      </c>
      <c r="P13" s="71">
        <v>2</v>
      </c>
      <c r="Q13" s="71" t="s">
        <v>32</v>
      </c>
    </row>
    <row r="14" spans="1:17" ht="15" customHeight="1">
      <c r="A14" s="3"/>
      <c r="B14" s="3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 customHeight="1">
      <c r="A15" s="3"/>
      <c r="B15" s="27" t="s">
        <v>122</v>
      </c>
      <c r="C15" s="113">
        <f aca="true" t="shared" si="1" ref="C15:O15">SUM(C17:C20)</f>
        <v>27</v>
      </c>
      <c r="D15" s="113">
        <f t="shared" si="1"/>
        <v>1629</v>
      </c>
      <c r="E15" s="113">
        <f t="shared" si="1"/>
        <v>1629</v>
      </c>
      <c r="F15" s="113">
        <f t="shared" si="1"/>
        <v>1128</v>
      </c>
      <c r="G15" s="113">
        <f t="shared" si="1"/>
        <v>501</v>
      </c>
      <c r="H15" s="113" t="s">
        <v>32</v>
      </c>
      <c r="I15" s="113" t="s">
        <v>32</v>
      </c>
      <c r="J15" s="113" t="s">
        <v>32</v>
      </c>
      <c r="K15" s="113">
        <f t="shared" si="1"/>
        <v>788554</v>
      </c>
      <c r="L15" s="113">
        <f t="shared" si="1"/>
        <v>4092480</v>
      </c>
      <c r="M15" s="113">
        <f t="shared" si="1"/>
        <v>11411495</v>
      </c>
      <c r="N15" s="113">
        <f t="shared" si="1"/>
        <v>11339636</v>
      </c>
      <c r="O15" s="113">
        <f t="shared" si="1"/>
        <v>71859</v>
      </c>
      <c r="P15" s="113" t="s">
        <v>32</v>
      </c>
      <c r="Q15" s="113" t="s">
        <v>32</v>
      </c>
    </row>
    <row r="16" spans="1:17" ht="15" customHeight="1">
      <c r="A16" s="3"/>
      <c r="B16" s="3" t="s">
        <v>271</v>
      </c>
      <c r="C16" s="72"/>
      <c r="D16" s="71" t="s">
        <v>271</v>
      </c>
      <c r="E16" s="71" t="s">
        <v>271</v>
      </c>
      <c r="F16" s="72"/>
      <c r="G16" s="72"/>
      <c r="H16" s="71" t="s">
        <v>271</v>
      </c>
      <c r="I16" s="71"/>
      <c r="J16" s="71"/>
      <c r="K16" s="71"/>
      <c r="L16" s="71"/>
      <c r="M16" s="82" t="s">
        <v>271</v>
      </c>
      <c r="N16" s="89"/>
      <c r="O16" s="89"/>
      <c r="P16" s="71"/>
      <c r="Q16" s="71"/>
    </row>
    <row r="17" spans="1:17" ht="15" customHeight="1">
      <c r="A17" s="290" t="s">
        <v>139</v>
      </c>
      <c r="B17" s="172" t="s">
        <v>357</v>
      </c>
      <c r="C17" s="72">
        <v>6</v>
      </c>
      <c r="D17" s="71">
        <f>SUM(E17,H17)</f>
        <v>45</v>
      </c>
      <c r="E17" s="71">
        <f>SUM(F17:G17)</f>
        <v>45</v>
      </c>
      <c r="F17" s="71">
        <v>16</v>
      </c>
      <c r="G17" s="71">
        <v>29</v>
      </c>
      <c r="H17" s="71" t="s">
        <v>32</v>
      </c>
      <c r="I17" s="71" t="s">
        <v>32</v>
      </c>
      <c r="J17" s="71" t="s">
        <v>32</v>
      </c>
      <c r="K17" s="71">
        <v>12908</v>
      </c>
      <c r="L17" s="71">
        <v>18922</v>
      </c>
      <c r="M17" s="71">
        <f>SUM(N17:Q17)</f>
        <v>48696</v>
      </c>
      <c r="N17" s="71">
        <v>48696</v>
      </c>
      <c r="O17" s="71" t="s">
        <v>32</v>
      </c>
      <c r="P17" s="71" t="s">
        <v>32</v>
      </c>
      <c r="Q17" s="35"/>
    </row>
    <row r="18" spans="1:17" ht="15" customHeight="1">
      <c r="A18" s="291"/>
      <c r="B18" s="174" t="s">
        <v>358</v>
      </c>
      <c r="C18" s="72">
        <v>4</v>
      </c>
      <c r="D18" s="71">
        <f>SUM(E18,H18)</f>
        <v>63</v>
      </c>
      <c r="E18" s="71">
        <f>SUM(F18:G18)</f>
        <v>63</v>
      </c>
      <c r="F18" s="71">
        <v>35</v>
      </c>
      <c r="G18" s="71">
        <v>28</v>
      </c>
      <c r="H18" s="71" t="s">
        <v>32</v>
      </c>
      <c r="I18" s="71" t="s">
        <v>32</v>
      </c>
      <c r="J18" s="71" t="s">
        <v>32</v>
      </c>
      <c r="K18" s="71">
        <v>21592</v>
      </c>
      <c r="L18" s="71">
        <v>77229</v>
      </c>
      <c r="M18" s="71">
        <f>SUM(N18:Q18)</f>
        <v>154855</v>
      </c>
      <c r="N18" s="71">
        <v>116122</v>
      </c>
      <c r="O18" s="71">
        <v>38733</v>
      </c>
      <c r="P18" s="71" t="s">
        <v>32</v>
      </c>
      <c r="Q18" s="35"/>
    </row>
    <row r="19" spans="1:17" ht="15" customHeight="1">
      <c r="A19" s="3"/>
      <c r="B19" s="174" t="s">
        <v>359</v>
      </c>
      <c r="C19" s="72">
        <v>6</v>
      </c>
      <c r="D19" s="71">
        <f>SUM(E19,H19)</f>
        <v>142</v>
      </c>
      <c r="E19" s="71">
        <f>SUM(F19:G19)</f>
        <v>142</v>
      </c>
      <c r="F19" s="71">
        <v>93</v>
      </c>
      <c r="G19" s="71">
        <v>49</v>
      </c>
      <c r="H19" s="71" t="s">
        <v>32</v>
      </c>
      <c r="I19" s="71" t="s">
        <v>32</v>
      </c>
      <c r="J19" s="71" t="s">
        <v>32</v>
      </c>
      <c r="K19" s="71">
        <v>48741</v>
      </c>
      <c r="L19" s="71">
        <v>298628</v>
      </c>
      <c r="M19" s="71">
        <f>SUM(N19:Q19)</f>
        <v>440689</v>
      </c>
      <c r="N19" s="71">
        <v>433997</v>
      </c>
      <c r="O19" s="71">
        <v>6692</v>
      </c>
      <c r="P19" s="71" t="s">
        <v>32</v>
      </c>
      <c r="Q19" s="35"/>
    </row>
    <row r="20" spans="1:17" ht="15" customHeight="1">
      <c r="A20" s="3"/>
      <c r="B20" s="174" t="s">
        <v>360</v>
      </c>
      <c r="C20" s="72">
        <v>11</v>
      </c>
      <c r="D20" s="71">
        <f>SUM(E20,H20)</f>
        <v>1379</v>
      </c>
      <c r="E20" s="71">
        <f>SUM(F20:G20)</f>
        <v>1379</v>
      </c>
      <c r="F20" s="71">
        <v>984</v>
      </c>
      <c r="G20" s="71">
        <v>395</v>
      </c>
      <c r="H20" s="71" t="s">
        <v>32</v>
      </c>
      <c r="I20" s="71" t="s">
        <v>32</v>
      </c>
      <c r="J20" s="71" t="s">
        <v>32</v>
      </c>
      <c r="K20" s="71">
        <v>705313</v>
      </c>
      <c r="L20" s="71">
        <v>3697701</v>
      </c>
      <c r="M20" s="71">
        <f>SUM(N20:Q20)</f>
        <v>10767255</v>
      </c>
      <c r="N20" s="71">
        <v>10740821</v>
      </c>
      <c r="O20" s="71">
        <v>26434</v>
      </c>
      <c r="P20" s="71" t="s">
        <v>32</v>
      </c>
      <c r="Q20" s="71" t="s">
        <v>32</v>
      </c>
    </row>
    <row r="21" spans="1:17" ht="15" customHeight="1">
      <c r="A21" s="3"/>
      <c r="B21" s="3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17" ht="15" customHeight="1">
      <c r="A22" s="3"/>
      <c r="B22" s="27" t="s">
        <v>122</v>
      </c>
      <c r="C22" s="113">
        <f>SUM(C24:C27)</f>
        <v>11</v>
      </c>
      <c r="D22" s="113">
        <v>120</v>
      </c>
      <c r="E22" s="113">
        <v>120</v>
      </c>
      <c r="F22" s="68">
        <v>93</v>
      </c>
      <c r="G22" s="68">
        <v>27</v>
      </c>
      <c r="H22" s="113" t="s">
        <v>32</v>
      </c>
      <c r="I22" s="113" t="s">
        <v>32</v>
      </c>
      <c r="J22" s="113" t="s">
        <v>32</v>
      </c>
      <c r="K22" s="68">
        <v>65406</v>
      </c>
      <c r="L22" s="68">
        <v>420695</v>
      </c>
      <c r="M22" s="113">
        <v>716236</v>
      </c>
      <c r="N22" s="68">
        <v>715754</v>
      </c>
      <c r="O22" s="113">
        <v>482</v>
      </c>
      <c r="P22" s="113" t="s">
        <v>32</v>
      </c>
      <c r="Q22" s="113" t="s">
        <v>32</v>
      </c>
    </row>
    <row r="23" spans="1:17" ht="15" customHeight="1">
      <c r="A23" s="3"/>
      <c r="B23" s="3" t="s">
        <v>271</v>
      </c>
      <c r="C23" s="71"/>
      <c r="D23" s="71" t="s">
        <v>271</v>
      </c>
      <c r="E23" s="71" t="s">
        <v>271</v>
      </c>
      <c r="F23" s="35"/>
      <c r="G23" s="72"/>
      <c r="H23" s="71" t="s">
        <v>271</v>
      </c>
      <c r="I23" s="71"/>
      <c r="J23" s="71"/>
      <c r="K23" s="71"/>
      <c r="L23" s="71"/>
      <c r="M23" s="82" t="s">
        <v>271</v>
      </c>
      <c r="N23" s="71"/>
      <c r="O23" s="71"/>
      <c r="P23" s="71"/>
      <c r="Q23" s="71"/>
    </row>
    <row r="24" spans="1:17" ht="15" customHeight="1">
      <c r="A24" s="290" t="s">
        <v>140</v>
      </c>
      <c r="B24" s="172" t="s">
        <v>357</v>
      </c>
      <c r="C24" s="71">
        <v>6</v>
      </c>
      <c r="D24" s="82" t="s">
        <v>379</v>
      </c>
      <c r="E24" s="82" t="s">
        <v>379</v>
      </c>
      <c r="F24" s="82" t="s">
        <v>379</v>
      </c>
      <c r="G24" s="82" t="s">
        <v>379</v>
      </c>
      <c r="H24" s="71" t="s">
        <v>32</v>
      </c>
      <c r="I24" s="71" t="s">
        <v>32</v>
      </c>
      <c r="J24" s="71" t="s">
        <v>32</v>
      </c>
      <c r="K24" s="71" t="s">
        <v>379</v>
      </c>
      <c r="L24" s="71" t="s">
        <v>379</v>
      </c>
      <c r="M24" s="71" t="s">
        <v>379</v>
      </c>
      <c r="N24" s="71" t="s">
        <v>379</v>
      </c>
      <c r="O24" s="71" t="s">
        <v>379</v>
      </c>
      <c r="P24" s="71" t="s">
        <v>32</v>
      </c>
      <c r="Q24" s="71" t="s">
        <v>32</v>
      </c>
    </row>
    <row r="25" spans="1:17" ht="15" customHeight="1">
      <c r="A25" s="290"/>
      <c r="B25" s="174" t="s">
        <v>358</v>
      </c>
      <c r="C25" s="71">
        <v>4</v>
      </c>
      <c r="D25" s="71">
        <f>SUM(E25,H25)</f>
        <v>54</v>
      </c>
      <c r="E25" s="71">
        <f>SUM(F25:G25)</f>
        <v>54</v>
      </c>
      <c r="F25" s="71">
        <v>41</v>
      </c>
      <c r="G25" s="71">
        <v>13</v>
      </c>
      <c r="H25" s="71" t="s">
        <v>32</v>
      </c>
      <c r="I25" s="71" t="s">
        <v>32</v>
      </c>
      <c r="J25" s="71" t="s">
        <v>32</v>
      </c>
      <c r="K25" s="71">
        <v>26371</v>
      </c>
      <c r="L25" s="71">
        <v>233777</v>
      </c>
      <c r="M25" s="71" t="s">
        <v>32</v>
      </c>
      <c r="N25" s="71" t="s">
        <v>379</v>
      </c>
      <c r="O25" s="71" t="s">
        <v>379</v>
      </c>
      <c r="P25" s="71" t="s">
        <v>32</v>
      </c>
      <c r="Q25" s="71" t="s">
        <v>32</v>
      </c>
    </row>
    <row r="26" spans="1:17" ht="15" customHeight="1">
      <c r="A26" s="3"/>
      <c r="B26" s="174" t="s">
        <v>359</v>
      </c>
      <c r="C26" s="71" t="s">
        <v>32</v>
      </c>
      <c r="D26" s="71" t="s">
        <v>32</v>
      </c>
      <c r="E26" s="71" t="s">
        <v>32</v>
      </c>
      <c r="F26" s="71" t="s">
        <v>32</v>
      </c>
      <c r="G26" s="71" t="s">
        <v>32</v>
      </c>
      <c r="H26" s="71" t="s">
        <v>32</v>
      </c>
      <c r="I26" s="71" t="s">
        <v>32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71" t="s">
        <v>32</v>
      </c>
      <c r="P26" s="71" t="s">
        <v>32</v>
      </c>
      <c r="Q26" s="71" t="s">
        <v>32</v>
      </c>
    </row>
    <row r="27" spans="1:17" ht="15" customHeight="1">
      <c r="A27" s="3"/>
      <c r="B27" s="174" t="s">
        <v>360</v>
      </c>
      <c r="C27" s="71">
        <v>1</v>
      </c>
      <c r="D27" s="71" t="s">
        <v>379</v>
      </c>
      <c r="E27" s="71" t="s">
        <v>379</v>
      </c>
      <c r="F27" s="71" t="s">
        <v>379</v>
      </c>
      <c r="G27" s="71" t="s">
        <v>379</v>
      </c>
      <c r="H27" s="71" t="s">
        <v>379</v>
      </c>
      <c r="I27" s="71" t="s">
        <v>32</v>
      </c>
      <c r="J27" s="71" t="s">
        <v>32</v>
      </c>
      <c r="K27" s="71" t="s">
        <v>379</v>
      </c>
      <c r="L27" s="71" t="s">
        <v>379</v>
      </c>
      <c r="M27" s="71" t="s">
        <v>379</v>
      </c>
      <c r="N27" s="71" t="s">
        <v>379</v>
      </c>
      <c r="O27" s="71" t="s">
        <v>32</v>
      </c>
      <c r="P27" s="71" t="s">
        <v>32</v>
      </c>
      <c r="Q27" s="71" t="s">
        <v>32</v>
      </c>
    </row>
    <row r="28" spans="1:17" ht="15" customHeight="1">
      <c r="A28" s="3"/>
      <c r="B28" s="3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5" customHeight="1">
      <c r="A29" s="3"/>
      <c r="B29" s="27" t="s">
        <v>122</v>
      </c>
      <c r="C29" s="113">
        <f aca="true" t="shared" si="2" ref="C29:P29">SUM(C31:C34)</f>
        <v>129</v>
      </c>
      <c r="D29" s="113">
        <f t="shared" si="2"/>
        <v>3110</v>
      </c>
      <c r="E29" s="113">
        <f t="shared" si="2"/>
        <v>3076</v>
      </c>
      <c r="F29" s="113">
        <f t="shared" si="2"/>
        <v>1629</v>
      </c>
      <c r="G29" s="113">
        <f t="shared" si="2"/>
        <v>1447</v>
      </c>
      <c r="H29" s="113">
        <f t="shared" si="2"/>
        <v>34</v>
      </c>
      <c r="I29" s="113">
        <f t="shared" si="2"/>
        <v>21</v>
      </c>
      <c r="J29" s="113">
        <f t="shared" si="2"/>
        <v>13</v>
      </c>
      <c r="K29" s="113">
        <f t="shared" si="2"/>
        <v>1135089</v>
      </c>
      <c r="L29" s="113">
        <f t="shared" si="2"/>
        <v>2621972</v>
      </c>
      <c r="M29" s="113">
        <f t="shared" si="2"/>
        <v>5411341</v>
      </c>
      <c r="N29" s="113">
        <f t="shared" si="2"/>
        <v>5211759</v>
      </c>
      <c r="O29" s="113">
        <f t="shared" si="2"/>
        <v>197019</v>
      </c>
      <c r="P29" s="113">
        <f t="shared" si="2"/>
        <v>2563</v>
      </c>
      <c r="Q29" s="113" t="s">
        <v>32</v>
      </c>
    </row>
    <row r="30" spans="1:17" ht="15" customHeight="1">
      <c r="A30" s="3"/>
      <c r="B30" s="3" t="s">
        <v>271</v>
      </c>
      <c r="C30" s="72"/>
      <c r="D30" s="71" t="s">
        <v>271</v>
      </c>
      <c r="E30" s="71" t="s">
        <v>271</v>
      </c>
      <c r="F30" s="72"/>
      <c r="G30" s="72"/>
      <c r="H30" s="71" t="s">
        <v>271</v>
      </c>
      <c r="I30" s="71"/>
      <c r="J30" s="71"/>
      <c r="K30" s="71"/>
      <c r="L30" s="71"/>
      <c r="M30" s="82" t="s">
        <v>271</v>
      </c>
      <c r="N30" s="89"/>
      <c r="O30" s="82"/>
      <c r="P30" s="71"/>
      <c r="Q30" s="71"/>
    </row>
    <row r="31" spans="1:17" ht="15" customHeight="1">
      <c r="A31" s="290" t="s">
        <v>141</v>
      </c>
      <c r="B31" s="174" t="s">
        <v>361</v>
      </c>
      <c r="C31" s="71">
        <v>69</v>
      </c>
      <c r="D31" s="71">
        <f>SUM(E31,H31)</f>
        <v>397</v>
      </c>
      <c r="E31" s="71">
        <f>SUM(F31:G31)</f>
        <v>364</v>
      </c>
      <c r="F31" s="71">
        <v>188</v>
      </c>
      <c r="G31" s="71">
        <v>176</v>
      </c>
      <c r="H31" s="71">
        <f>SUM(I31:J31)</f>
        <v>33</v>
      </c>
      <c r="I31" s="71">
        <v>20</v>
      </c>
      <c r="J31" s="71">
        <v>13</v>
      </c>
      <c r="K31" s="71">
        <v>105269</v>
      </c>
      <c r="L31" s="71">
        <v>178193</v>
      </c>
      <c r="M31" s="71">
        <f>SUM(N31:Q31)</f>
        <v>400668</v>
      </c>
      <c r="N31" s="71">
        <v>307586</v>
      </c>
      <c r="O31" s="71">
        <v>92175</v>
      </c>
      <c r="P31" s="71">
        <v>907</v>
      </c>
      <c r="Q31" s="71" t="s">
        <v>32</v>
      </c>
    </row>
    <row r="32" spans="1:17" ht="15" customHeight="1">
      <c r="A32" s="291"/>
      <c r="B32" s="174" t="s">
        <v>358</v>
      </c>
      <c r="C32" s="71">
        <v>23</v>
      </c>
      <c r="D32" s="71">
        <f>SUM(E32,H32)</f>
        <v>312</v>
      </c>
      <c r="E32" s="71">
        <f>SUM(F32:G32)</f>
        <v>311</v>
      </c>
      <c r="F32" s="71">
        <v>136</v>
      </c>
      <c r="G32" s="71">
        <v>175</v>
      </c>
      <c r="H32" s="71">
        <f>SUM(I32:J32)</f>
        <v>1</v>
      </c>
      <c r="I32" s="71">
        <v>1</v>
      </c>
      <c r="J32" s="71" t="s">
        <v>32</v>
      </c>
      <c r="K32" s="71">
        <v>90510</v>
      </c>
      <c r="L32" s="71">
        <v>203693</v>
      </c>
      <c r="M32" s="71">
        <f>SUM(N32:Q32)</f>
        <v>394813</v>
      </c>
      <c r="N32" s="71">
        <v>347039</v>
      </c>
      <c r="O32" s="71">
        <v>46118</v>
      </c>
      <c r="P32" s="71">
        <v>1656</v>
      </c>
      <c r="Q32" s="71" t="s">
        <v>32</v>
      </c>
    </row>
    <row r="33" spans="1:17" ht="15" customHeight="1">
      <c r="A33" s="3"/>
      <c r="B33" s="174" t="s">
        <v>359</v>
      </c>
      <c r="C33" s="71">
        <v>18</v>
      </c>
      <c r="D33" s="71">
        <f>SUM(E33,H33)</f>
        <v>445</v>
      </c>
      <c r="E33" s="71">
        <f>SUM(F33:G33)</f>
        <v>445</v>
      </c>
      <c r="F33" s="71">
        <v>258</v>
      </c>
      <c r="G33" s="71">
        <v>187</v>
      </c>
      <c r="H33" s="71" t="s">
        <v>32</v>
      </c>
      <c r="I33" s="71" t="s">
        <v>32</v>
      </c>
      <c r="J33" s="71" t="s">
        <v>32</v>
      </c>
      <c r="K33" s="71">
        <v>144802</v>
      </c>
      <c r="L33" s="71">
        <v>453486</v>
      </c>
      <c r="M33" s="71">
        <f>SUM(N33:Q33)</f>
        <v>835936</v>
      </c>
      <c r="N33" s="71">
        <v>794384</v>
      </c>
      <c r="O33" s="71">
        <v>41552</v>
      </c>
      <c r="P33" s="71" t="s">
        <v>32</v>
      </c>
      <c r="Q33" s="71" t="s">
        <v>32</v>
      </c>
    </row>
    <row r="34" spans="1:17" ht="15" customHeight="1">
      <c r="A34" s="3"/>
      <c r="B34" s="174" t="s">
        <v>360</v>
      </c>
      <c r="C34" s="71">
        <v>19</v>
      </c>
      <c r="D34" s="71">
        <f>SUM(E34,H34)</f>
        <v>1956</v>
      </c>
      <c r="E34" s="71">
        <f>SUM(F34:G34)</f>
        <v>1956</v>
      </c>
      <c r="F34" s="71">
        <v>1047</v>
      </c>
      <c r="G34" s="71">
        <v>909</v>
      </c>
      <c r="H34" s="71" t="s">
        <v>32</v>
      </c>
      <c r="I34" s="71" t="s">
        <v>32</v>
      </c>
      <c r="J34" s="71" t="s">
        <v>32</v>
      </c>
      <c r="K34" s="71">
        <v>794508</v>
      </c>
      <c r="L34" s="71">
        <v>1786600</v>
      </c>
      <c r="M34" s="71">
        <f>SUM(N34:Q34)</f>
        <v>3779924</v>
      </c>
      <c r="N34" s="71">
        <v>3762750</v>
      </c>
      <c r="O34" s="71">
        <v>17174</v>
      </c>
      <c r="P34" s="71" t="s">
        <v>32</v>
      </c>
      <c r="Q34" s="71" t="s">
        <v>32</v>
      </c>
    </row>
    <row r="35" spans="1:17" ht="15" customHeight="1">
      <c r="A35" s="3"/>
      <c r="B35" s="3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5" customHeight="1">
      <c r="A36" s="3"/>
      <c r="B36" s="27" t="s">
        <v>122</v>
      </c>
      <c r="C36" s="113">
        <f>SUM(C38:C41)</f>
        <v>21</v>
      </c>
      <c r="D36" s="113">
        <f>SUM(D38:D41)</f>
        <v>287</v>
      </c>
      <c r="E36" s="113">
        <f>SUM(E38:E41)</f>
        <v>287</v>
      </c>
      <c r="F36" s="113">
        <f>SUM(F38:F41)</f>
        <v>140</v>
      </c>
      <c r="G36" s="113">
        <f>SUM(G38:G41)</f>
        <v>147</v>
      </c>
      <c r="H36" s="113" t="s">
        <v>32</v>
      </c>
      <c r="I36" s="113" t="s">
        <v>32</v>
      </c>
      <c r="J36" s="113" t="s">
        <v>32</v>
      </c>
      <c r="K36" s="113">
        <f aca="true" t="shared" si="3" ref="K36:P36">SUM(K38:K41)</f>
        <v>86615</v>
      </c>
      <c r="L36" s="113">
        <f t="shared" si="3"/>
        <v>214954</v>
      </c>
      <c r="M36" s="113">
        <f t="shared" si="3"/>
        <v>399539</v>
      </c>
      <c r="N36" s="113">
        <f t="shared" si="3"/>
        <v>384300</v>
      </c>
      <c r="O36" s="113">
        <f t="shared" si="3"/>
        <v>14307</v>
      </c>
      <c r="P36" s="113">
        <f t="shared" si="3"/>
        <v>932</v>
      </c>
      <c r="Q36" s="113" t="s">
        <v>32</v>
      </c>
    </row>
    <row r="37" spans="1:17" ht="15" customHeight="1">
      <c r="A37" s="3"/>
      <c r="B37" s="3" t="s">
        <v>271</v>
      </c>
      <c r="C37" s="72"/>
      <c r="D37" s="71" t="s">
        <v>271</v>
      </c>
      <c r="E37" s="71" t="s">
        <v>271</v>
      </c>
      <c r="F37" s="72"/>
      <c r="G37" s="72"/>
      <c r="H37" s="71"/>
      <c r="I37" s="71"/>
      <c r="J37" s="71"/>
      <c r="K37" s="71"/>
      <c r="L37" s="71"/>
      <c r="M37" s="82" t="s">
        <v>271</v>
      </c>
      <c r="N37" s="89"/>
      <c r="O37" s="89"/>
      <c r="P37" s="71"/>
      <c r="Q37" s="71"/>
    </row>
    <row r="38" spans="1:17" ht="15" customHeight="1">
      <c r="A38" s="290" t="s">
        <v>142</v>
      </c>
      <c r="B38" s="174" t="s">
        <v>362</v>
      </c>
      <c r="C38" s="71">
        <v>10</v>
      </c>
      <c r="D38" s="71">
        <f>SUM(E38,H38)</f>
        <v>70</v>
      </c>
      <c r="E38" s="71">
        <f>SUM(F38:G38)</f>
        <v>70</v>
      </c>
      <c r="F38" s="71">
        <v>38</v>
      </c>
      <c r="G38" s="71">
        <v>32</v>
      </c>
      <c r="H38" s="71" t="s">
        <v>32</v>
      </c>
      <c r="I38" s="71" t="s">
        <v>32</v>
      </c>
      <c r="J38" s="71" t="s">
        <v>32</v>
      </c>
      <c r="K38" s="71">
        <v>24292</v>
      </c>
      <c r="L38" s="71">
        <v>33543</v>
      </c>
      <c r="M38" s="71">
        <f>SUM(N38:Q38)</f>
        <v>91042</v>
      </c>
      <c r="N38" s="71">
        <v>79135</v>
      </c>
      <c r="O38" s="71">
        <v>11907</v>
      </c>
      <c r="P38" s="71" t="s">
        <v>32</v>
      </c>
      <c r="Q38" s="71" t="s">
        <v>32</v>
      </c>
    </row>
    <row r="39" spans="1:17" ht="15" customHeight="1">
      <c r="A39" s="291"/>
      <c r="B39" s="174" t="s">
        <v>358</v>
      </c>
      <c r="C39" s="71">
        <v>5</v>
      </c>
      <c r="D39" s="71">
        <f>SUM(E39,H39)</f>
        <v>65</v>
      </c>
      <c r="E39" s="71">
        <f>SUM(F39:G39)</f>
        <v>65</v>
      </c>
      <c r="F39" s="71">
        <v>35</v>
      </c>
      <c r="G39" s="71">
        <v>30</v>
      </c>
      <c r="H39" s="71" t="s">
        <v>32</v>
      </c>
      <c r="I39" s="71" t="s">
        <v>32</v>
      </c>
      <c r="J39" s="71" t="s">
        <v>32</v>
      </c>
      <c r="K39" s="71">
        <v>16708</v>
      </c>
      <c r="L39" s="71">
        <v>61058</v>
      </c>
      <c r="M39" s="71">
        <f>SUM(N39:Q39)</f>
        <v>92352</v>
      </c>
      <c r="N39" s="71">
        <v>89020</v>
      </c>
      <c r="O39" s="71">
        <v>2400</v>
      </c>
      <c r="P39" s="71">
        <v>932</v>
      </c>
      <c r="Q39" s="71" t="s">
        <v>32</v>
      </c>
    </row>
    <row r="40" spans="1:17" ht="15" customHeight="1">
      <c r="A40" s="3"/>
      <c r="B40" s="174" t="s">
        <v>359</v>
      </c>
      <c r="C40" s="71">
        <v>6</v>
      </c>
      <c r="D40" s="71">
        <f>SUM(E40,H40)</f>
        <v>152</v>
      </c>
      <c r="E40" s="71">
        <f>SUM(F40:G40)</f>
        <v>152</v>
      </c>
      <c r="F40" s="71">
        <v>67</v>
      </c>
      <c r="G40" s="71">
        <v>85</v>
      </c>
      <c r="H40" s="71" t="s">
        <v>32</v>
      </c>
      <c r="I40" s="71" t="s">
        <v>32</v>
      </c>
      <c r="J40" s="71" t="s">
        <v>32</v>
      </c>
      <c r="K40" s="71">
        <v>45615</v>
      </c>
      <c r="L40" s="71">
        <v>120353</v>
      </c>
      <c r="M40" s="71">
        <f>SUM(N40:Q40)</f>
        <v>216145</v>
      </c>
      <c r="N40" s="71">
        <v>216145</v>
      </c>
      <c r="O40" s="71" t="s">
        <v>32</v>
      </c>
      <c r="P40" s="71" t="s">
        <v>32</v>
      </c>
      <c r="Q40" s="71" t="s">
        <v>32</v>
      </c>
    </row>
    <row r="41" spans="1:17" ht="15" customHeight="1">
      <c r="A41" s="3"/>
      <c r="B41" s="174" t="s">
        <v>360</v>
      </c>
      <c r="C41" s="71" t="s">
        <v>32</v>
      </c>
      <c r="D41" s="71" t="s">
        <v>32</v>
      </c>
      <c r="E41" s="71" t="s">
        <v>32</v>
      </c>
      <c r="F41" s="71" t="s">
        <v>32</v>
      </c>
      <c r="G41" s="71" t="s">
        <v>32</v>
      </c>
      <c r="H41" s="71" t="s">
        <v>32</v>
      </c>
      <c r="I41" s="71" t="s">
        <v>32</v>
      </c>
      <c r="J41" s="71" t="s">
        <v>32</v>
      </c>
      <c r="K41" s="71" t="s">
        <v>32</v>
      </c>
      <c r="L41" s="71" t="s">
        <v>32</v>
      </c>
      <c r="M41" s="71" t="s">
        <v>32</v>
      </c>
      <c r="N41" s="71" t="s">
        <v>32</v>
      </c>
      <c r="O41" s="71" t="s">
        <v>32</v>
      </c>
      <c r="P41" s="71" t="s">
        <v>32</v>
      </c>
      <c r="Q41" s="71" t="s">
        <v>32</v>
      </c>
    </row>
    <row r="42" spans="1:17" ht="15" customHeight="1">
      <c r="A42" s="3"/>
      <c r="B42" s="3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ht="15" customHeight="1">
      <c r="A43" s="3"/>
      <c r="B43" s="27" t="s">
        <v>122</v>
      </c>
      <c r="C43" s="113">
        <f>SUM(C45:C48)</f>
        <v>4</v>
      </c>
      <c r="D43" s="113">
        <v>46</v>
      </c>
      <c r="E43" s="113">
        <v>46</v>
      </c>
      <c r="F43" s="114">
        <v>20</v>
      </c>
      <c r="G43" s="114">
        <v>26</v>
      </c>
      <c r="H43" s="114" t="s">
        <v>32</v>
      </c>
      <c r="I43" s="114" t="s">
        <v>32</v>
      </c>
      <c r="J43" s="114" t="s">
        <v>32</v>
      </c>
      <c r="K43" s="114">
        <v>11563</v>
      </c>
      <c r="L43" s="114">
        <v>17959</v>
      </c>
      <c r="M43" s="113">
        <v>40680</v>
      </c>
      <c r="N43" s="114">
        <v>31900</v>
      </c>
      <c r="O43" s="114">
        <v>8780</v>
      </c>
      <c r="P43" s="114" t="s">
        <v>32</v>
      </c>
      <c r="Q43" s="114" t="s">
        <v>32</v>
      </c>
    </row>
    <row r="44" spans="1:17" ht="15" customHeight="1">
      <c r="A44" s="3"/>
      <c r="B44" s="3" t="s">
        <v>271</v>
      </c>
      <c r="C44" s="72"/>
      <c r="D44" s="71" t="s">
        <v>271</v>
      </c>
      <c r="E44" s="71" t="s">
        <v>271</v>
      </c>
      <c r="F44" s="72"/>
      <c r="G44" s="72"/>
      <c r="H44" s="71"/>
      <c r="I44" s="71"/>
      <c r="J44" s="71"/>
      <c r="K44" s="71"/>
      <c r="L44" s="71"/>
      <c r="M44" s="82" t="s">
        <v>271</v>
      </c>
      <c r="N44" s="82"/>
      <c r="O44" s="82"/>
      <c r="P44" s="71"/>
      <c r="Q44" s="71"/>
    </row>
    <row r="45" spans="1:17" ht="15" customHeight="1">
      <c r="A45" s="290" t="s">
        <v>143</v>
      </c>
      <c r="B45" s="174" t="s">
        <v>356</v>
      </c>
      <c r="C45" s="71">
        <v>2</v>
      </c>
      <c r="D45" s="71" t="s">
        <v>379</v>
      </c>
      <c r="E45" s="71" t="s">
        <v>379</v>
      </c>
      <c r="F45" s="71" t="s">
        <v>379</v>
      </c>
      <c r="G45" s="71" t="s">
        <v>379</v>
      </c>
      <c r="H45" s="71" t="s">
        <v>32</v>
      </c>
      <c r="I45" s="71" t="s">
        <v>32</v>
      </c>
      <c r="J45" s="71" t="s">
        <v>32</v>
      </c>
      <c r="K45" s="71" t="s">
        <v>379</v>
      </c>
      <c r="L45" s="71" t="s">
        <v>379</v>
      </c>
      <c r="M45" s="71" t="s">
        <v>379</v>
      </c>
      <c r="N45" s="71" t="s">
        <v>379</v>
      </c>
      <c r="O45" s="71" t="s">
        <v>379</v>
      </c>
      <c r="P45" s="71" t="s">
        <v>32</v>
      </c>
      <c r="Q45" s="71" t="s">
        <v>32</v>
      </c>
    </row>
    <row r="46" spans="1:17" ht="15" customHeight="1">
      <c r="A46" s="290"/>
      <c r="B46" s="174" t="s">
        <v>358</v>
      </c>
      <c r="C46" s="71">
        <v>1</v>
      </c>
      <c r="D46" s="71" t="s">
        <v>379</v>
      </c>
      <c r="E46" s="71" t="s">
        <v>379</v>
      </c>
      <c r="F46" s="71" t="s">
        <v>379</v>
      </c>
      <c r="G46" s="71" t="s">
        <v>379</v>
      </c>
      <c r="H46" s="71" t="s">
        <v>32</v>
      </c>
      <c r="I46" s="71" t="s">
        <v>32</v>
      </c>
      <c r="J46" s="71" t="s">
        <v>32</v>
      </c>
      <c r="K46" s="71" t="s">
        <v>379</v>
      </c>
      <c r="L46" s="71" t="s">
        <v>379</v>
      </c>
      <c r="M46" s="71" t="s">
        <v>379</v>
      </c>
      <c r="N46" s="71" t="s">
        <v>379</v>
      </c>
      <c r="O46" s="71" t="s">
        <v>379</v>
      </c>
      <c r="P46" s="71" t="s">
        <v>32</v>
      </c>
      <c r="Q46" s="71" t="s">
        <v>32</v>
      </c>
    </row>
    <row r="47" spans="1:17" ht="15" customHeight="1">
      <c r="A47" s="9"/>
      <c r="B47" s="174" t="s">
        <v>359</v>
      </c>
      <c r="C47" s="71">
        <v>1</v>
      </c>
      <c r="D47" s="71" t="s">
        <v>379</v>
      </c>
      <c r="E47" s="71" t="s">
        <v>379</v>
      </c>
      <c r="F47" s="71" t="s">
        <v>379</v>
      </c>
      <c r="G47" s="71" t="s">
        <v>379</v>
      </c>
      <c r="H47" s="71" t="s">
        <v>32</v>
      </c>
      <c r="I47" s="71" t="s">
        <v>32</v>
      </c>
      <c r="J47" s="71" t="s">
        <v>32</v>
      </c>
      <c r="K47" s="71" t="s">
        <v>379</v>
      </c>
      <c r="L47" s="71" t="s">
        <v>379</v>
      </c>
      <c r="M47" s="71" t="s">
        <v>379</v>
      </c>
      <c r="N47" s="71" t="s">
        <v>379</v>
      </c>
      <c r="O47" s="71" t="s">
        <v>379</v>
      </c>
      <c r="P47" s="71" t="s">
        <v>32</v>
      </c>
      <c r="Q47" s="71" t="s">
        <v>32</v>
      </c>
    </row>
    <row r="48" spans="1:17" ht="15" customHeight="1">
      <c r="A48" s="9"/>
      <c r="B48" s="174" t="s">
        <v>360</v>
      </c>
      <c r="C48" s="71" t="s">
        <v>32</v>
      </c>
      <c r="D48" s="71" t="s">
        <v>32</v>
      </c>
      <c r="E48" s="71" t="s">
        <v>32</v>
      </c>
      <c r="F48" s="71" t="s">
        <v>32</v>
      </c>
      <c r="G48" s="71" t="s">
        <v>32</v>
      </c>
      <c r="H48" s="71" t="s">
        <v>32</v>
      </c>
      <c r="I48" s="71" t="s">
        <v>32</v>
      </c>
      <c r="J48" s="71" t="s">
        <v>32</v>
      </c>
      <c r="K48" s="71" t="s">
        <v>32</v>
      </c>
      <c r="L48" s="71" t="s">
        <v>32</v>
      </c>
      <c r="M48" s="71" t="s">
        <v>32</v>
      </c>
      <c r="N48" s="71" t="s">
        <v>32</v>
      </c>
      <c r="O48" s="71" t="s">
        <v>32</v>
      </c>
      <c r="P48" s="71" t="s">
        <v>32</v>
      </c>
      <c r="Q48" s="71" t="s">
        <v>32</v>
      </c>
    </row>
    <row r="49" spans="1:17" ht="15" customHeight="1">
      <c r="A49" s="9"/>
      <c r="B49" s="3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1:17" ht="15" customHeight="1">
      <c r="A50" s="9"/>
      <c r="B50" s="27" t="s">
        <v>122</v>
      </c>
      <c r="C50" s="113">
        <f aca="true" t="shared" si="4" ref="C50:Q50">SUM(C52:C55)</f>
        <v>251</v>
      </c>
      <c r="D50" s="113">
        <f t="shared" si="4"/>
        <v>3895</v>
      </c>
      <c r="E50" s="113">
        <f t="shared" si="4"/>
        <v>3808</v>
      </c>
      <c r="F50" s="113">
        <f t="shared" si="4"/>
        <v>2548</v>
      </c>
      <c r="G50" s="113">
        <f t="shared" si="4"/>
        <v>1260</v>
      </c>
      <c r="H50" s="113">
        <f t="shared" si="4"/>
        <v>87</v>
      </c>
      <c r="I50" s="113">
        <f t="shared" si="4"/>
        <v>55</v>
      </c>
      <c r="J50" s="113">
        <f t="shared" si="4"/>
        <v>32</v>
      </c>
      <c r="K50" s="113">
        <f t="shared" si="4"/>
        <v>1570695</v>
      </c>
      <c r="L50" s="113">
        <f t="shared" si="4"/>
        <v>2844278</v>
      </c>
      <c r="M50" s="113">
        <f t="shared" si="4"/>
        <v>6869595</v>
      </c>
      <c r="N50" s="113">
        <f t="shared" si="4"/>
        <v>6655407</v>
      </c>
      <c r="O50" s="113">
        <f t="shared" si="4"/>
        <v>207542</v>
      </c>
      <c r="P50" s="113">
        <f t="shared" si="4"/>
        <v>5449</v>
      </c>
      <c r="Q50" s="113">
        <f t="shared" si="4"/>
        <v>1197</v>
      </c>
    </row>
    <row r="51" spans="1:17" ht="15" customHeight="1">
      <c r="A51" s="9"/>
      <c r="B51" s="3" t="s">
        <v>271</v>
      </c>
      <c r="C51" s="72"/>
      <c r="D51" s="71" t="s">
        <v>271</v>
      </c>
      <c r="E51" s="71" t="s">
        <v>271</v>
      </c>
      <c r="F51" s="72"/>
      <c r="G51" s="72"/>
      <c r="H51" s="71" t="s">
        <v>271</v>
      </c>
      <c r="I51" s="71"/>
      <c r="J51" s="71"/>
      <c r="K51" s="71"/>
      <c r="L51" s="71"/>
      <c r="M51" s="82" t="s">
        <v>271</v>
      </c>
      <c r="N51" s="89"/>
      <c r="O51" s="82"/>
      <c r="P51" s="71"/>
      <c r="Q51" s="71"/>
    </row>
    <row r="52" spans="1:17" ht="15" customHeight="1">
      <c r="A52" s="290" t="s">
        <v>144</v>
      </c>
      <c r="B52" s="174" t="s">
        <v>356</v>
      </c>
      <c r="C52" s="71">
        <v>130</v>
      </c>
      <c r="D52" s="71">
        <f>SUM(E52,H52)</f>
        <v>805</v>
      </c>
      <c r="E52" s="71">
        <f>SUM(F52:G52)</f>
        <v>729</v>
      </c>
      <c r="F52" s="71">
        <v>465</v>
      </c>
      <c r="G52" s="71">
        <v>264</v>
      </c>
      <c r="H52" s="71">
        <f>SUM(I52:J52)</f>
        <v>76</v>
      </c>
      <c r="I52" s="71">
        <v>48</v>
      </c>
      <c r="J52" s="71">
        <v>28</v>
      </c>
      <c r="K52" s="71">
        <v>244554</v>
      </c>
      <c r="L52" s="71">
        <v>493645</v>
      </c>
      <c r="M52" s="71">
        <f>SUM(N52:Q52)</f>
        <v>1108427</v>
      </c>
      <c r="N52" s="71">
        <v>1058320</v>
      </c>
      <c r="O52" s="71">
        <v>45656</v>
      </c>
      <c r="P52" s="71">
        <v>4451</v>
      </c>
      <c r="Q52" s="71" t="s">
        <v>32</v>
      </c>
    </row>
    <row r="53" spans="1:17" ht="15" customHeight="1">
      <c r="A53" s="290"/>
      <c r="B53" s="174" t="s">
        <v>358</v>
      </c>
      <c r="C53" s="71">
        <v>84</v>
      </c>
      <c r="D53" s="71">
        <f>SUM(E53,H53)</f>
        <v>1192</v>
      </c>
      <c r="E53" s="71">
        <f>SUM(F53:G53)</f>
        <v>1181</v>
      </c>
      <c r="F53" s="71">
        <v>892</v>
      </c>
      <c r="G53" s="71">
        <v>289</v>
      </c>
      <c r="H53" s="71">
        <f>SUM(I53:J53)</f>
        <v>11</v>
      </c>
      <c r="I53" s="71">
        <v>7</v>
      </c>
      <c r="J53" s="71">
        <v>4</v>
      </c>
      <c r="K53" s="71">
        <v>492151</v>
      </c>
      <c r="L53" s="71">
        <v>1053837</v>
      </c>
      <c r="M53" s="71">
        <f>SUM(N53:Q53)</f>
        <v>2505692</v>
      </c>
      <c r="N53" s="71">
        <v>2434668</v>
      </c>
      <c r="O53" s="71">
        <v>70839</v>
      </c>
      <c r="P53" s="71">
        <v>185</v>
      </c>
      <c r="Q53" s="71" t="s">
        <v>32</v>
      </c>
    </row>
    <row r="54" spans="1:17" ht="15" customHeight="1">
      <c r="A54" s="9"/>
      <c r="B54" s="174" t="s">
        <v>359</v>
      </c>
      <c r="C54" s="71">
        <v>23</v>
      </c>
      <c r="D54" s="71">
        <f>SUM(E54,H54)</f>
        <v>531</v>
      </c>
      <c r="E54" s="71">
        <f>SUM(F54:G54)</f>
        <v>531</v>
      </c>
      <c r="F54" s="71">
        <v>384</v>
      </c>
      <c r="G54" s="71">
        <v>147</v>
      </c>
      <c r="H54" s="71" t="s">
        <v>32</v>
      </c>
      <c r="I54" s="71" t="s">
        <v>32</v>
      </c>
      <c r="J54" s="71" t="s">
        <v>32</v>
      </c>
      <c r="K54" s="71">
        <v>195878</v>
      </c>
      <c r="L54" s="71">
        <v>354559</v>
      </c>
      <c r="M54" s="71">
        <f>SUM(N54:Q54)</f>
        <v>850872</v>
      </c>
      <c r="N54" s="71">
        <v>759012</v>
      </c>
      <c r="O54" s="71">
        <v>91047</v>
      </c>
      <c r="P54" s="71">
        <v>813</v>
      </c>
      <c r="Q54" s="71" t="s">
        <v>32</v>
      </c>
    </row>
    <row r="55" spans="1:17" ht="15" customHeight="1">
      <c r="A55" s="9"/>
      <c r="B55" s="174" t="s">
        <v>360</v>
      </c>
      <c r="C55" s="71">
        <v>14</v>
      </c>
      <c r="D55" s="71">
        <f>SUM(E55,H55)</f>
        <v>1367</v>
      </c>
      <c r="E55" s="71">
        <f>SUM(F55:G55)</f>
        <v>1367</v>
      </c>
      <c r="F55" s="71">
        <v>807</v>
      </c>
      <c r="G55" s="71">
        <v>560</v>
      </c>
      <c r="H55" s="71" t="s">
        <v>32</v>
      </c>
      <c r="I55" s="71" t="s">
        <v>32</v>
      </c>
      <c r="J55" s="71" t="s">
        <v>32</v>
      </c>
      <c r="K55" s="71">
        <v>638112</v>
      </c>
      <c r="L55" s="71">
        <v>942237</v>
      </c>
      <c r="M55" s="71">
        <f>SUM(N55:Q55)</f>
        <v>2404604</v>
      </c>
      <c r="N55" s="71">
        <v>2403407</v>
      </c>
      <c r="O55" s="71" t="s">
        <v>32</v>
      </c>
      <c r="P55" s="71" t="s">
        <v>32</v>
      </c>
      <c r="Q55" s="71">
        <v>1197</v>
      </c>
    </row>
    <row r="56" spans="1:17" ht="15" customHeight="1">
      <c r="A56" s="9"/>
      <c r="B56" s="3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ht="15" customHeight="1">
      <c r="A57" s="9"/>
      <c r="B57" s="27" t="s">
        <v>122</v>
      </c>
      <c r="C57" s="113">
        <f aca="true" t="shared" si="5" ref="C57:Q57">SUM(C59:C62)</f>
        <v>56</v>
      </c>
      <c r="D57" s="113">
        <f t="shared" si="5"/>
        <v>1077</v>
      </c>
      <c r="E57" s="113">
        <f t="shared" si="5"/>
        <v>1067</v>
      </c>
      <c r="F57" s="113">
        <f t="shared" si="5"/>
        <v>886</v>
      </c>
      <c r="G57" s="113">
        <f t="shared" si="5"/>
        <v>181</v>
      </c>
      <c r="H57" s="113">
        <f t="shared" si="5"/>
        <v>10</v>
      </c>
      <c r="I57" s="113">
        <f t="shared" si="5"/>
        <v>6</v>
      </c>
      <c r="J57" s="113">
        <f t="shared" si="5"/>
        <v>4</v>
      </c>
      <c r="K57" s="113">
        <f t="shared" si="5"/>
        <v>527537</v>
      </c>
      <c r="L57" s="113">
        <f t="shared" si="5"/>
        <v>1270944</v>
      </c>
      <c r="M57" s="113">
        <f t="shared" si="5"/>
        <v>2401375</v>
      </c>
      <c r="N57" s="113">
        <f t="shared" si="5"/>
        <v>2274463</v>
      </c>
      <c r="O57" s="113">
        <f t="shared" si="5"/>
        <v>126713</v>
      </c>
      <c r="P57" s="113" t="s">
        <v>32</v>
      </c>
      <c r="Q57" s="113">
        <f t="shared" si="5"/>
        <v>199</v>
      </c>
    </row>
    <row r="58" spans="1:17" ht="15" customHeight="1">
      <c r="A58" s="9"/>
      <c r="B58" s="3" t="s">
        <v>271</v>
      </c>
      <c r="C58" s="72"/>
      <c r="D58" s="71" t="s">
        <v>271</v>
      </c>
      <c r="E58" s="71" t="s">
        <v>271</v>
      </c>
      <c r="F58" s="72"/>
      <c r="G58" s="72"/>
      <c r="H58" s="71" t="s">
        <v>271</v>
      </c>
      <c r="I58" s="71"/>
      <c r="J58" s="71"/>
      <c r="K58" s="71"/>
      <c r="L58" s="71"/>
      <c r="M58" s="82" t="s">
        <v>271</v>
      </c>
      <c r="N58" s="89"/>
      <c r="O58" s="89"/>
      <c r="P58" s="71"/>
      <c r="Q58" s="71"/>
    </row>
    <row r="59" spans="1:17" ht="15" customHeight="1">
      <c r="A59" s="290" t="s">
        <v>145</v>
      </c>
      <c r="B59" s="174" t="s">
        <v>356</v>
      </c>
      <c r="C59" s="117">
        <v>26</v>
      </c>
      <c r="D59" s="71">
        <f>SUM(E59,H59)</f>
        <v>150</v>
      </c>
      <c r="E59" s="71">
        <f>SUM(F59:G59)</f>
        <v>141</v>
      </c>
      <c r="F59" s="82">
        <v>107</v>
      </c>
      <c r="G59" s="82">
        <v>34</v>
      </c>
      <c r="H59" s="71">
        <f>SUM(I59:J59)</f>
        <v>9</v>
      </c>
      <c r="I59" s="82">
        <v>5</v>
      </c>
      <c r="J59" s="82">
        <v>4</v>
      </c>
      <c r="K59" s="82">
        <v>44047</v>
      </c>
      <c r="L59" s="82">
        <v>60575</v>
      </c>
      <c r="M59" s="71">
        <f>SUM(N59:Q59)</f>
        <v>133397</v>
      </c>
      <c r="N59" s="82">
        <v>112587</v>
      </c>
      <c r="O59" s="82">
        <v>20810</v>
      </c>
      <c r="P59" s="82" t="s">
        <v>32</v>
      </c>
      <c r="Q59" s="82" t="s">
        <v>32</v>
      </c>
    </row>
    <row r="60" spans="1:17" ht="15" customHeight="1">
      <c r="A60" s="291"/>
      <c r="B60" s="174" t="s">
        <v>358</v>
      </c>
      <c r="C60" s="117">
        <v>12</v>
      </c>
      <c r="D60" s="71">
        <f>SUM(E60,H60)</f>
        <v>151</v>
      </c>
      <c r="E60" s="71">
        <f>SUM(F60:G60)</f>
        <v>151</v>
      </c>
      <c r="F60" s="82">
        <v>123</v>
      </c>
      <c r="G60" s="82">
        <v>28</v>
      </c>
      <c r="H60" s="71">
        <f>SUM(I60:J60)</f>
        <v>0</v>
      </c>
      <c r="I60" s="82" t="s">
        <v>32</v>
      </c>
      <c r="J60" s="82" t="s">
        <v>32</v>
      </c>
      <c r="K60" s="82">
        <v>58544</v>
      </c>
      <c r="L60" s="82">
        <v>203763</v>
      </c>
      <c r="M60" s="71">
        <f>SUM(N60:Q60)</f>
        <v>343031</v>
      </c>
      <c r="N60" s="82">
        <v>326679</v>
      </c>
      <c r="O60" s="82">
        <v>16352</v>
      </c>
      <c r="P60" s="82" t="s">
        <v>32</v>
      </c>
      <c r="Q60" s="82" t="s">
        <v>32</v>
      </c>
    </row>
    <row r="61" spans="1:17" ht="15" customHeight="1">
      <c r="A61" s="3"/>
      <c r="B61" s="174" t="s">
        <v>359</v>
      </c>
      <c r="C61" s="117">
        <v>8</v>
      </c>
      <c r="D61" s="71">
        <f>SUM(E61,H61)</f>
        <v>199</v>
      </c>
      <c r="E61" s="71">
        <f>SUM(F61:G61)</f>
        <v>198</v>
      </c>
      <c r="F61" s="82">
        <v>162</v>
      </c>
      <c r="G61" s="82">
        <v>36</v>
      </c>
      <c r="H61" s="71">
        <f>SUM(I61:J61)</f>
        <v>1</v>
      </c>
      <c r="I61" s="82">
        <v>1</v>
      </c>
      <c r="J61" s="82" t="s">
        <v>32</v>
      </c>
      <c r="K61" s="82">
        <v>78870</v>
      </c>
      <c r="L61" s="82">
        <v>161178</v>
      </c>
      <c r="M61" s="71">
        <f>SUM(N61:Q61)</f>
        <v>413030</v>
      </c>
      <c r="N61" s="82">
        <v>357772</v>
      </c>
      <c r="O61" s="82">
        <v>55258</v>
      </c>
      <c r="P61" s="82" t="s">
        <v>32</v>
      </c>
      <c r="Q61" s="82" t="s">
        <v>32</v>
      </c>
    </row>
    <row r="62" spans="1:17" ht="15" customHeight="1">
      <c r="A62" s="8"/>
      <c r="B62" s="176" t="s">
        <v>360</v>
      </c>
      <c r="C62" s="117">
        <v>10</v>
      </c>
      <c r="D62" s="71">
        <f>SUM(E62,H62)</f>
        <v>577</v>
      </c>
      <c r="E62" s="71">
        <f>SUM(F62:G62)</f>
        <v>577</v>
      </c>
      <c r="F62" s="183">
        <v>494</v>
      </c>
      <c r="G62" s="183">
        <v>83</v>
      </c>
      <c r="H62" s="71">
        <f>SUM(I62:J62)</f>
        <v>0</v>
      </c>
      <c r="I62" s="183" t="s">
        <v>32</v>
      </c>
      <c r="J62" s="183" t="s">
        <v>32</v>
      </c>
      <c r="K62" s="183">
        <v>346076</v>
      </c>
      <c r="L62" s="183">
        <v>845428</v>
      </c>
      <c r="M62" s="71">
        <f>SUM(N62:Q62)</f>
        <v>1511917</v>
      </c>
      <c r="N62" s="183">
        <v>1477425</v>
      </c>
      <c r="O62" s="183">
        <v>34293</v>
      </c>
      <c r="P62" s="183" t="s">
        <v>32</v>
      </c>
      <c r="Q62" s="183">
        <v>199</v>
      </c>
    </row>
    <row r="63" spans="1:16" ht="15" customHeight="1">
      <c r="A63" s="4" t="s">
        <v>268</v>
      </c>
      <c r="B63" s="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6" ht="14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4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</sheetData>
  <sheetProtection/>
  <mergeCells count="24">
    <mergeCell ref="D6:D7"/>
    <mergeCell ref="O6:O7"/>
    <mergeCell ref="A17:A18"/>
    <mergeCell ref="E6:G6"/>
    <mergeCell ref="H6:J6"/>
    <mergeCell ref="M6:M7"/>
    <mergeCell ref="N6:N7"/>
    <mergeCell ref="A10:A11"/>
    <mergeCell ref="A2:P2"/>
    <mergeCell ref="A5:A7"/>
    <mergeCell ref="B5:B7"/>
    <mergeCell ref="C5:C7"/>
    <mergeCell ref="D5:J5"/>
    <mergeCell ref="M5:Q5"/>
    <mergeCell ref="Q6:Q7"/>
    <mergeCell ref="P6:P7"/>
    <mergeCell ref="K5:K7"/>
    <mergeCell ref="L5:L7"/>
    <mergeCell ref="A52:A53"/>
    <mergeCell ref="A59:A60"/>
    <mergeCell ref="A24:A25"/>
    <mergeCell ref="A31:A32"/>
    <mergeCell ref="A38:A39"/>
    <mergeCell ref="A45:A46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3.59765625" style="35" customWidth="1"/>
    <col min="2" max="2" width="15.09765625" style="35" customWidth="1"/>
    <col min="3" max="10" width="11.59765625" style="35" customWidth="1"/>
    <col min="11" max="11" width="12.59765625" style="35" customWidth="1"/>
    <col min="12" max="14" width="13.59765625" style="35" customWidth="1"/>
    <col min="15" max="15" width="12.59765625" style="35" customWidth="1"/>
    <col min="16" max="16" width="10.59765625" style="35" customWidth="1"/>
    <col min="17" max="17" width="11.19921875" style="35" customWidth="1"/>
    <col min="18" max="16384" width="10.59765625" style="35" customWidth="1"/>
  </cols>
  <sheetData>
    <row r="1" spans="1:17" s="33" customFormat="1" ht="19.5" customHeight="1">
      <c r="A1" s="5" t="s">
        <v>146</v>
      </c>
      <c r="Q1" s="6" t="s">
        <v>147</v>
      </c>
    </row>
    <row r="2" spans="1:16" ht="19.5" customHeight="1">
      <c r="A2" s="273" t="s">
        <v>111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2:16" ht="19.5" customHeight="1">
      <c r="B3" s="111"/>
      <c r="C3" s="111"/>
      <c r="D3" s="156" t="s">
        <v>306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 thickBot="1">
      <c r="A4" s="93" t="s">
        <v>272</v>
      </c>
      <c r="P4" s="112"/>
    </row>
    <row r="5" spans="1:17" ht="15" customHeight="1">
      <c r="A5" s="215" t="s">
        <v>148</v>
      </c>
      <c r="B5" s="274" t="s">
        <v>113</v>
      </c>
      <c r="C5" s="275" t="s">
        <v>114</v>
      </c>
      <c r="D5" s="278" t="s">
        <v>115</v>
      </c>
      <c r="E5" s="279"/>
      <c r="F5" s="279"/>
      <c r="G5" s="279"/>
      <c r="H5" s="279"/>
      <c r="I5" s="279"/>
      <c r="J5" s="280"/>
      <c r="K5" s="274" t="s">
        <v>149</v>
      </c>
      <c r="L5" s="274" t="s">
        <v>150</v>
      </c>
      <c r="M5" s="278" t="s">
        <v>118</v>
      </c>
      <c r="N5" s="281"/>
      <c r="O5" s="281"/>
      <c r="P5" s="281"/>
      <c r="Q5" s="281"/>
    </row>
    <row r="6" spans="1:17" ht="15" customHeight="1">
      <c r="A6" s="313"/>
      <c r="B6" s="222"/>
      <c r="C6" s="276"/>
      <c r="D6" s="226" t="s">
        <v>119</v>
      </c>
      <c r="E6" s="287" t="s">
        <v>120</v>
      </c>
      <c r="F6" s="288"/>
      <c r="G6" s="289"/>
      <c r="H6" s="287" t="s">
        <v>121</v>
      </c>
      <c r="I6" s="288"/>
      <c r="J6" s="289"/>
      <c r="K6" s="222"/>
      <c r="L6" s="222"/>
      <c r="M6" s="226" t="s">
        <v>122</v>
      </c>
      <c r="N6" s="221" t="s">
        <v>295</v>
      </c>
      <c r="O6" s="221" t="s">
        <v>124</v>
      </c>
      <c r="P6" s="221" t="s">
        <v>125</v>
      </c>
      <c r="Q6" s="305" t="s">
        <v>263</v>
      </c>
    </row>
    <row r="7" spans="1:17" ht="15" customHeight="1">
      <c r="A7" s="314"/>
      <c r="B7" s="223"/>
      <c r="C7" s="277"/>
      <c r="D7" s="227"/>
      <c r="E7" s="47" t="s">
        <v>122</v>
      </c>
      <c r="F7" s="47" t="s">
        <v>126</v>
      </c>
      <c r="G7" s="47" t="s">
        <v>127</v>
      </c>
      <c r="H7" s="47" t="s">
        <v>122</v>
      </c>
      <c r="I7" s="47" t="s">
        <v>126</v>
      </c>
      <c r="J7" s="47" t="s">
        <v>127</v>
      </c>
      <c r="K7" s="223"/>
      <c r="L7" s="223"/>
      <c r="M7" s="227"/>
      <c r="N7" s="223"/>
      <c r="O7" s="223"/>
      <c r="P7" s="223"/>
      <c r="Q7" s="306"/>
    </row>
    <row r="8" spans="1:17" ht="15" customHeight="1">
      <c r="A8" s="41"/>
      <c r="B8" s="27" t="s">
        <v>122</v>
      </c>
      <c r="C8" s="113">
        <f>SUM(C9:C12)</f>
        <v>30</v>
      </c>
      <c r="D8" s="113">
        <v>1086</v>
      </c>
      <c r="E8" s="113">
        <v>1085</v>
      </c>
      <c r="F8" s="113">
        <v>825</v>
      </c>
      <c r="G8" s="113">
        <v>260</v>
      </c>
      <c r="H8" s="113">
        <f>SUM(H9:H12)</f>
        <v>1</v>
      </c>
      <c r="I8" s="113">
        <f>SUM(I9:I12)</f>
        <v>1</v>
      </c>
      <c r="J8" s="113" t="s">
        <v>32</v>
      </c>
      <c r="K8" s="113">
        <v>435699</v>
      </c>
      <c r="L8" s="113">
        <v>1570877</v>
      </c>
      <c r="M8" s="113">
        <v>2685778</v>
      </c>
      <c r="N8" s="113">
        <v>2632678</v>
      </c>
      <c r="O8" s="113">
        <v>53100</v>
      </c>
      <c r="P8" s="113" t="s">
        <v>32</v>
      </c>
      <c r="Q8" s="113" t="s">
        <v>32</v>
      </c>
    </row>
    <row r="9" spans="1:17" ht="15" customHeight="1">
      <c r="A9" s="232" t="s">
        <v>296</v>
      </c>
      <c r="B9" s="172" t="s">
        <v>354</v>
      </c>
      <c r="C9" s="71">
        <v>17</v>
      </c>
      <c r="D9" s="71">
        <f>SUM(E9,H9)</f>
        <v>108</v>
      </c>
      <c r="E9" s="71">
        <f>SUM(F9:G9)</f>
        <v>107</v>
      </c>
      <c r="F9" s="82">
        <v>77</v>
      </c>
      <c r="G9" s="82">
        <v>30</v>
      </c>
      <c r="H9" s="71">
        <f>SUM(I9:J9)</f>
        <v>1</v>
      </c>
      <c r="I9" s="82">
        <v>1</v>
      </c>
      <c r="J9" s="82" t="s">
        <v>32</v>
      </c>
      <c r="K9" s="82">
        <v>34285</v>
      </c>
      <c r="L9" s="82">
        <v>28764</v>
      </c>
      <c r="M9" s="71">
        <f>SUM(N9:Q9)</f>
        <v>93292</v>
      </c>
      <c r="N9" s="82">
        <v>83547</v>
      </c>
      <c r="O9" s="82">
        <v>9745</v>
      </c>
      <c r="P9" s="71" t="s">
        <v>32</v>
      </c>
      <c r="Q9" s="71" t="s">
        <v>32</v>
      </c>
    </row>
    <row r="10" spans="1:17" ht="15" customHeight="1">
      <c r="A10" s="232"/>
      <c r="B10" s="172" t="s">
        <v>349</v>
      </c>
      <c r="C10" s="71">
        <v>6</v>
      </c>
      <c r="D10" s="82" t="s">
        <v>379</v>
      </c>
      <c r="E10" s="82" t="s">
        <v>379</v>
      </c>
      <c r="F10" s="82" t="s">
        <v>379</v>
      </c>
      <c r="G10" s="82" t="s">
        <v>379</v>
      </c>
      <c r="H10" s="82" t="s">
        <v>32</v>
      </c>
      <c r="I10" s="82" t="s">
        <v>32</v>
      </c>
      <c r="J10" s="82" t="s">
        <v>32</v>
      </c>
      <c r="K10" s="82" t="s">
        <v>379</v>
      </c>
      <c r="L10" s="82" t="s">
        <v>379</v>
      </c>
      <c r="M10" s="82" t="s">
        <v>379</v>
      </c>
      <c r="N10" s="82" t="s">
        <v>379</v>
      </c>
      <c r="O10" s="82" t="s">
        <v>379</v>
      </c>
      <c r="P10" s="71" t="s">
        <v>32</v>
      </c>
      <c r="Q10" s="71" t="s">
        <v>32</v>
      </c>
    </row>
    <row r="11" spans="1:17" ht="15" customHeight="1">
      <c r="A11" s="75"/>
      <c r="B11" s="172" t="s">
        <v>350</v>
      </c>
      <c r="C11" s="71">
        <v>2</v>
      </c>
      <c r="D11" s="82" t="s">
        <v>379</v>
      </c>
      <c r="E11" s="82" t="s">
        <v>379</v>
      </c>
      <c r="F11" s="82" t="s">
        <v>379</v>
      </c>
      <c r="G11" s="82" t="s">
        <v>379</v>
      </c>
      <c r="H11" s="82" t="s">
        <v>32</v>
      </c>
      <c r="I11" s="82" t="s">
        <v>32</v>
      </c>
      <c r="J11" s="82" t="s">
        <v>32</v>
      </c>
      <c r="K11" s="82" t="s">
        <v>379</v>
      </c>
      <c r="L11" s="82" t="s">
        <v>379</v>
      </c>
      <c r="M11" s="82" t="s">
        <v>379</v>
      </c>
      <c r="N11" s="82" t="s">
        <v>379</v>
      </c>
      <c r="O11" s="82" t="s">
        <v>379</v>
      </c>
      <c r="P11" s="71" t="s">
        <v>32</v>
      </c>
      <c r="Q11" s="71" t="s">
        <v>32</v>
      </c>
    </row>
    <row r="12" spans="1:17" ht="15" customHeight="1">
      <c r="A12" s="75"/>
      <c r="B12" s="172" t="s">
        <v>353</v>
      </c>
      <c r="C12" s="71">
        <v>5</v>
      </c>
      <c r="D12" s="71">
        <f>SUM(E12,H12)</f>
        <v>851</v>
      </c>
      <c r="E12" s="71">
        <f>SUM(F12:G12)</f>
        <v>851</v>
      </c>
      <c r="F12" s="82">
        <v>652</v>
      </c>
      <c r="G12" s="82">
        <v>199</v>
      </c>
      <c r="H12" s="82" t="s">
        <v>32</v>
      </c>
      <c r="I12" s="82" t="s">
        <v>32</v>
      </c>
      <c r="J12" s="82" t="s">
        <v>32</v>
      </c>
      <c r="K12" s="82">
        <v>354842</v>
      </c>
      <c r="L12" s="82">
        <v>1335129</v>
      </c>
      <c r="M12" s="71">
        <f>SUM(N12:Q12)</f>
        <v>2258657</v>
      </c>
      <c r="N12" s="82">
        <v>2258657</v>
      </c>
      <c r="O12" s="82" t="s">
        <v>32</v>
      </c>
      <c r="P12" s="71" t="s">
        <v>32</v>
      </c>
      <c r="Q12" s="71" t="s">
        <v>32</v>
      </c>
    </row>
    <row r="13" spans="1:17" ht="15" customHeight="1">
      <c r="A13" s="75"/>
      <c r="B13" s="41"/>
      <c r="C13" s="82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5" customHeight="1">
      <c r="A14" s="75"/>
      <c r="B14" s="27" t="s">
        <v>122</v>
      </c>
      <c r="C14" s="113">
        <f aca="true" t="shared" si="0" ref="C14:L14">SUM(C15:C18)</f>
        <v>402</v>
      </c>
      <c r="D14" s="113">
        <f t="shared" si="0"/>
        <v>6326</v>
      </c>
      <c r="E14" s="113">
        <f t="shared" si="0"/>
        <v>6222</v>
      </c>
      <c r="F14" s="113">
        <f t="shared" si="0"/>
        <v>4608</v>
      </c>
      <c r="G14" s="113">
        <f t="shared" si="0"/>
        <v>1614</v>
      </c>
      <c r="H14" s="113">
        <f t="shared" si="0"/>
        <v>104</v>
      </c>
      <c r="I14" s="113">
        <f t="shared" si="0"/>
        <v>66</v>
      </c>
      <c r="J14" s="113">
        <f t="shared" si="0"/>
        <v>38</v>
      </c>
      <c r="K14" s="113">
        <f t="shared" si="0"/>
        <v>2474478</v>
      </c>
      <c r="L14" s="113">
        <f t="shared" si="0"/>
        <v>4918049</v>
      </c>
      <c r="M14" s="113">
        <f>SUM(M15:M18)</f>
        <v>10138180</v>
      </c>
      <c r="N14" s="113">
        <f>SUM(N15:N18)</f>
        <v>8529208</v>
      </c>
      <c r="O14" s="113">
        <f>SUM(O15:O18)</f>
        <v>1545868</v>
      </c>
      <c r="P14" s="113">
        <f>SUM(P15:P18)</f>
        <v>62753</v>
      </c>
      <c r="Q14" s="113">
        <f>SUM(Q15:Q18)</f>
        <v>351</v>
      </c>
    </row>
    <row r="15" spans="1:17" ht="15" customHeight="1">
      <c r="A15" s="232" t="s">
        <v>297</v>
      </c>
      <c r="B15" s="172" t="s">
        <v>354</v>
      </c>
      <c r="C15" s="71">
        <v>230</v>
      </c>
      <c r="D15" s="71">
        <f>SUM(E15,H15)</f>
        <v>1320</v>
      </c>
      <c r="E15" s="71">
        <f>SUM(F15:G15)</f>
        <v>1218</v>
      </c>
      <c r="F15" s="71">
        <v>798</v>
      </c>
      <c r="G15" s="71">
        <v>420</v>
      </c>
      <c r="H15" s="71">
        <f>SUM(I15:J15)</f>
        <v>102</v>
      </c>
      <c r="I15" s="71">
        <v>65</v>
      </c>
      <c r="J15" s="71">
        <v>37</v>
      </c>
      <c r="K15" s="71">
        <v>405208</v>
      </c>
      <c r="L15" s="71">
        <v>662423</v>
      </c>
      <c r="M15" s="71">
        <f>SUM(N15:Q15)</f>
        <v>1466786</v>
      </c>
      <c r="N15" s="71">
        <v>1043043</v>
      </c>
      <c r="O15" s="71">
        <v>417113</v>
      </c>
      <c r="P15" s="71">
        <v>6320</v>
      </c>
      <c r="Q15" s="71">
        <v>310</v>
      </c>
    </row>
    <row r="16" spans="1:17" ht="15" customHeight="1">
      <c r="A16" s="232"/>
      <c r="B16" s="172" t="s">
        <v>349</v>
      </c>
      <c r="C16" s="71">
        <v>92</v>
      </c>
      <c r="D16" s="71">
        <f>SUM(E16,H16)</f>
        <v>1210</v>
      </c>
      <c r="E16" s="71">
        <f>SUM(F16:G16)</f>
        <v>1208</v>
      </c>
      <c r="F16" s="71">
        <v>915</v>
      </c>
      <c r="G16" s="71">
        <v>293</v>
      </c>
      <c r="H16" s="71">
        <f>SUM(I16:J16)</f>
        <v>2</v>
      </c>
      <c r="I16" s="71">
        <v>1</v>
      </c>
      <c r="J16" s="71">
        <v>1</v>
      </c>
      <c r="K16" s="71">
        <v>455941</v>
      </c>
      <c r="L16" s="71">
        <v>667782</v>
      </c>
      <c r="M16" s="71">
        <f>SUM(N16:Q16)</f>
        <v>1513288</v>
      </c>
      <c r="N16" s="71">
        <v>1152464</v>
      </c>
      <c r="O16" s="71">
        <v>360402</v>
      </c>
      <c r="P16" s="71">
        <v>422</v>
      </c>
      <c r="Q16" s="71" t="s">
        <v>32</v>
      </c>
    </row>
    <row r="17" spans="1:17" ht="15" customHeight="1">
      <c r="A17" s="75"/>
      <c r="B17" s="172" t="s">
        <v>350</v>
      </c>
      <c r="C17" s="71">
        <v>34</v>
      </c>
      <c r="D17" s="71">
        <f>SUM(E17,H17)</f>
        <v>821</v>
      </c>
      <c r="E17" s="71">
        <f>SUM(F17:G17)</f>
        <v>821</v>
      </c>
      <c r="F17" s="71">
        <v>633</v>
      </c>
      <c r="G17" s="71">
        <v>188</v>
      </c>
      <c r="H17" s="71" t="s">
        <v>32</v>
      </c>
      <c r="I17" s="71" t="s">
        <v>32</v>
      </c>
      <c r="J17" s="71" t="s">
        <v>32</v>
      </c>
      <c r="K17" s="71">
        <v>335431</v>
      </c>
      <c r="L17" s="71">
        <v>632974</v>
      </c>
      <c r="M17" s="71">
        <f>SUM(N17:Q17)</f>
        <v>1372166</v>
      </c>
      <c r="N17" s="71">
        <v>1052592</v>
      </c>
      <c r="O17" s="71">
        <v>318425</v>
      </c>
      <c r="P17" s="71">
        <v>1108</v>
      </c>
      <c r="Q17" s="71">
        <v>41</v>
      </c>
    </row>
    <row r="18" spans="1:17" ht="15" customHeight="1">
      <c r="A18" s="75"/>
      <c r="B18" s="172" t="s">
        <v>353</v>
      </c>
      <c r="C18" s="71">
        <v>46</v>
      </c>
      <c r="D18" s="71">
        <f>SUM(E18,H18)</f>
        <v>2975</v>
      </c>
      <c r="E18" s="71">
        <f>SUM(F18:G18)</f>
        <v>2975</v>
      </c>
      <c r="F18" s="71">
        <v>2262</v>
      </c>
      <c r="G18" s="71">
        <v>713</v>
      </c>
      <c r="H18" s="71" t="s">
        <v>32</v>
      </c>
      <c r="I18" s="71" t="s">
        <v>32</v>
      </c>
      <c r="J18" s="71" t="s">
        <v>32</v>
      </c>
      <c r="K18" s="71">
        <v>1277898</v>
      </c>
      <c r="L18" s="71">
        <v>2954870</v>
      </c>
      <c r="M18" s="71">
        <f>SUM(N18:Q18)</f>
        <v>5785940</v>
      </c>
      <c r="N18" s="71">
        <v>5281109</v>
      </c>
      <c r="O18" s="71">
        <v>449928</v>
      </c>
      <c r="P18" s="71">
        <v>54903</v>
      </c>
      <c r="Q18" s="71" t="s">
        <v>32</v>
      </c>
    </row>
    <row r="19" spans="1:17" ht="15" customHeight="1">
      <c r="A19" s="75"/>
      <c r="B19" s="41"/>
      <c r="C19" s="82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71"/>
    </row>
    <row r="20" spans="1:17" ht="15" customHeight="1">
      <c r="A20" s="75"/>
      <c r="B20" s="27" t="s">
        <v>122</v>
      </c>
      <c r="C20" s="113">
        <f aca="true" t="shared" si="1" ref="C20:Q20">SUM(C21:C24)</f>
        <v>607</v>
      </c>
      <c r="D20" s="113">
        <f t="shared" si="1"/>
        <v>18067</v>
      </c>
      <c r="E20" s="113">
        <f t="shared" si="1"/>
        <v>17983</v>
      </c>
      <c r="F20" s="113">
        <f t="shared" si="1"/>
        <v>14843</v>
      </c>
      <c r="G20" s="113">
        <f t="shared" si="1"/>
        <v>3140</v>
      </c>
      <c r="H20" s="113">
        <f t="shared" si="1"/>
        <v>84</v>
      </c>
      <c r="I20" s="113">
        <f t="shared" si="1"/>
        <v>60</v>
      </c>
      <c r="J20" s="113">
        <f t="shared" si="1"/>
        <v>24</v>
      </c>
      <c r="K20" s="113">
        <f t="shared" si="1"/>
        <v>9185348</v>
      </c>
      <c r="L20" s="113">
        <f t="shared" si="1"/>
        <v>27462683</v>
      </c>
      <c r="M20" s="113">
        <f t="shared" si="1"/>
        <v>47397885</v>
      </c>
      <c r="N20" s="113">
        <f t="shared" si="1"/>
        <v>44974813</v>
      </c>
      <c r="O20" s="113">
        <f t="shared" si="1"/>
        <v>2037469</v>
      </c>
      <c r="P20" s="113">
        <f t="shared" si="1"/>
        <v>385548</v>
      </c>
      <c r="Q20" s="113">
        <f t="shared" si="1"/>
        <v>55</v>
      </c>
    </row>
    <row r="21" spans="1:17" ht="15" customHeight="1">
      <c r="A21" s="232" t="s">
        <v>298</v>
      </c>
      <c r="B21" s="172" t="s">
        <v>354</v>
      </c>
      <c r="C21" s="71">
        <v>303</v>
      </c>
      <c r="D21" s="71">
        <f>SUM(E21,H21)</f>
        <v>1765</v>
      </c>
      <c r="E21" s="71">
        <f>SUM(F21:G21)</f>
        <v>1683</v>
      </c>
      <c r="F21" s="71">
        <v>1231</v>
      </c>
      <c r="G21" s="71">
        <v>452</v>
      </c>
      <c r="H21" s="71">
        <f>SUM(I21:J21)</f>
        <v>82</v>
      </c>
      <c r="I21" s="71">
        <v>58</v>
      </c>
      <c r="J21" s="71">
        <v>24</v>
      </c>
      <c r="K21" s="71">
        <v>637604</v>
      </c>
      <c r="L21" s="71">
        <v>615177</v>
      </c>
      <c r="M21" s="71">
        <f>SUM(N21:Q21)</f>
        <v>1850993</v>
      </c>
      <c r="N21" s="71">
        <v>1143578</v>
      </c>
      <c r="O21" s="71">
        <v>667090</v>
      </c>
      <c r="P21" s="71">
        <v>40323</v>
      </c>
      <c r="Q21" s="71">
        <v>2</v>
      </c>
    </row>
    <row r="22" spans="1:17" ht="15" customHeight="1">
      <c r="A22" s="232"/>
      <c r="B22" s="172" t="s">
        <v>349</v>
      </c>
      <c r="C22" s="71">
        <v>136</v>
      </c>
      <c r="D22" s="71">
        <f>SUM(E22,H22)</f>
        <v>1869</v>
      </c>
      <c r="E22" s="71">
        <f>SUM(F22:G22)</f>
        <v>1867</v>
      </c>
      <c r="F22" s="71">
        <v>1465</v>
      </c>
      <c r="G22" s="71">
        <v>402</v>
      </c>
      <c r="H22" s="71">
        <f>SUM(I22:J22)</f>
        <v>2</v>
      </c>
      <c r="I22" s="71">
        <v>2</v>
      </c>
      <c r="J22" s="71" t="s">
        <v>32</v>
      </c>
      <c r="K22" s="71">
        <v>744918</v>
      </c>
      <c r="L22" s="71">
        <v>972006</v>
      </c>
      <c r="M22" s="71">
        <f>SUM(N22:Q22)</f>
        <v>2438117</v>
      </c>
      <c r="N22" s="71">
        <v>1927819</v>
      </c>
      <c r="O22" s="71">
        <v>454090</v>
      </c>
      <c r="P22" s="71">
        <v>56155</v>
      </c>
      <c r="Q22" s="71">
        <v>53</v>
      </c>
    </row>
    <row r="23" spans="1:17" ht="15" customHeight="1">
      <c r="A23" s="75"/>
      <c r="B23" s="172" t="s">
        <v>350</v>
      </c>
      <c r="C23" s="71">
        <v>57</v>
      </c>
      <c r="D23" s="71">
        <f>SUM(E23,H23)</f>
        <v>1383</v>
      </c>
      <c r="E23" s="71">
        <f>SUM(F23:G23)</f>
        <v>1383</v>
      </c>
      <c r="F23" s="71">
        <v>1097</v>
      </c>
      <c r="G23" s="71">
        <v>286</v>
      </c>
      <c r="H23" s="71" t="s">
        <v>32</v>
      </c>
      <c r="I23" s="71" t="s">
        <v>32</v>
      </c>
      <c r="J23" s="71" t="s">
        <v>32</v>
      </c>
      <c r="K23" s="71">
        <v>548520</v>
      </c>
      <c r="L23" s="71">
        <v>1181601</v>
      </c>
      <c r="M23" s="71">
        <f>SUM(N23:Q23)</f>
        <v>2429122</v>
      </c>
      <c r="N23" s="71">
        <v>2215823</v>
      </c>
      <c r="O23" s="71">
        <v>199804</v>
      </c>
      <c r="P23" s="71">
        <v>13495</v>
      </c>
      <c r="Q23" s="71" t="s">
        <v>32</v>
      </c>
    </row>
    <row r="24" spans="1:17" ht="15" customHeight="1">
      <c r="A24" s="75"/>
      <c r="B24" s="172" t="s">
        <v>353</v>
      </c>
      <c r="C24" s="71">
        <v>111</v>
      </c>
      <c r="D24" s="71">
        <f>SUM(E24,H24)</f>
        <v>13050</v>
      </c>
      <c r="E24" s="71">
        <f>SUM(F24:G24)</f>
        <v>13050</v>
      </c>
      <c r="F24" s="71">
        <v>11050</v>
      </c>
      <c r="G24" s="71">
        <v>2000</v>
      </c>
      <c r="H24" s="71" t="s">
        <v>32</v>
      </c>
      <c r="I24" s="71" t="s">
        <v>32</v>
      </c>
      <c r="J24" s="71" t="s">
        <v>32</v>
      </c>
      <c r="K24" s="71">
        <v>7254306</v>
      </c>
      <c r="L24" s="71">
        <v>24693899</v>
      </c>
      <c r="M24" s="71">
        <f>SUM(N24:Q24)</f>
        <v>40679653</v>
      </c>
      <c r="N24" s="71">
        <v>39687593</v>
      </c>
      <c r="O24" s="71">
        <v>716485</v>
      </c>
      <c r="P24" s="71">
        <v>275575</v>
      </c>
      <c r="Q24" s="71" t="s">
        <v>32</v>
      </c>
    </row>
    <row r="25" spans="1:17" ht="15" customHeight="1">
      <c r="A25" s="75"/>
      <c r="B25" s="41"/>
      <c r="C25" s="82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15" customHeight="1">
      <c r="A26" s="75"/>
      <c r="B26" s="27" t="s">
        <v>122</v>
      </c>
      <c r="C26" s="113">
        <f aca="true" t="shared" si="2" ref="C26:P26">SUM(C27:C30)</f>
        <v>146</v>
      </c>
      <c r="D26" s="113">
        <f t="shared" si="2"/>
        <v>4633</v>
      </c>
      <c r="E26" s="113">
        <f t="shared" si="2"/>
        <v>4590</v>
      </c>
      <c r="F26" s="113">
        <f t="shared" si="2"/>
        <v>2276</v>
      </c>
      <c r="G26" s="113">
        <f t="shared" si="2"/>
        <v>2314</v>
      </c>
      <c r="H26" s="113">
        <f t="shared" si="2"/>
        <v>43</v>
      </c>
      <c r="I26" s="113">
        <f t="shared" si="2"/>
        <v>24</v>
      </c>
      <c r="J26" s="113">
        <f t="shared" si="2"/>
        <v>19</v>
      </c>
      <c r="K26" s="113">
        <f t="shared" si="2"/>
        <v>1622937</v>
      </c>
      <c r="L26" s="113">
        <f t="shared" si="2"/>
        <v>3996223</v>
      </c>
      <c r="M26" s="113">
        <f t="shared" si="2"/>
        <v>9444981</v>
      </c>
      <c r="N26" s="113">
        <f t="shared" si="2"/>
        <v>7976922</v>
      </c>
      <c r="O26" s="113">
        <f t="shared" si="2"/>
        <v>1357806</v>
      </c>
      <c r="P26" s="113">
        <f t="shared" si="2"/>
        <v>110253</v>
      </c>
      <c r="Q26" s="113" t="s">
        <v>32</v>
      </c>
    </row>
    <row r="27" spans="1:17" ht="15" customHeight="1">
      <c r="A27" s="232" t="s">
        <v>299</v>
      </c>
      <c r="B27" s="172" t="s">
        <v>354</v>
      </c>
      <c r="C27" s="71">
        <v>53</v>
      </c>
      <c r="D27" s="71">
        <f>SUM(E27,H27)</f>
        <v>320</v>
      </c>
      <c r="E27" s="71">
        <f>SUM(F27:G27)</f>
        <v>300</v>
      </c>
      <c r="F27" s="71">
        <v>146</v>
      </c>
      <c r="G27" s="71">
        <v>154</v>
      </c>
      <c r="H27" s="71">
        <f>SUM(I27:J27)</f>
        <v>20</v>
      </c>
      <c r="I27" s="71">
        <v>12</v>
      </c>
      <c r="J27" s="71">
        <v>8</v>
      </c>
      <c r="K27" s="71">
        <v>91198</v>
      </c>
      <c r="L27" s="71">
        <v>92523</v>
      </c>
      <c r="M27" s="71">
        <f>SUM(N27:Q27)</f>
        <v>245628</v>
      </c>
      <c r="N27" s="71">
        <v>169894</v>
      </c>
      <c r="O27" s="71">
        <v>75704</v>
      </c>
      <c r="P27" s="71">
        <v>30</v>
      </c>
      <c r="Q27" s="71" t="s">
        <v>32</v>
      </c>
    </row>
    <row r="28" spans="1:17" ht="15" customHeight="1">
      <c r="A28" s="313"/>
      <c r="B28" s="172" t="s">
        <v>349</v>
      </c>
      <c r="C28" s="71">
        <v>42</v>
      </c>
      <c r="D28" s="71">
        <f>SUM(E28,H28)</f>
        <v>574</v>
      </c>
      <c r="E28" s="71">
        <f>SUM(F28:G28)</f>
        <v>553</v>
      </c>
      <c r="F28" s="71">
        <v>203</v>
      </c>
      <c r="G28" s="71">
        <v>350</v>
      </c>
      <c r="H28" s="71">
        <f>SUM(I28:J28)</f>
        <v>21</v>
      </c>
      <c r="I28" s="71">
        <v>10</v>
      </c>
      <c r="J28" s="71">
        <v>11</v>
      </c>
      <c r="K28" s="71">
        <v>140326</v>
      </c>
      <c r="L28" s="71">
        <v>191166</v>
      </c>
      <c r="M28" s="71">
        <f>SUM(N28:Q28)</f>
        <v>421060</v>
      </c>
      <c r="N28" s="71">
        <v>304441</v>
      </c>
      <c r="O28" s="71">
        <v>114110</v>
      </c>
      <c r="P28" s="71">
        <v>2509</v>
      </c>
      <c r="Q28" s="71" t="s">
        <v>32</v>
      </c>
    </row>
    <row r="29" spans="1:17" ht="15" customHeight="1">
      <c r="A29" s="41"/>
      <c r="B29" s="172" t="s">
        <v>350</v>
      </c>
      <c r="C29" s="71">
        <v>22</v>
      </c>
      <c r="D29" s="71">
        <f>SUM(E29,H29)</f>
        <v>538</v>
      </c>
      <c r="E29" s="71">
        <f>SUM(F29:G29)</f>
        <v>536</v>
      </c>
      <c r="F29" s="71">
        <v>217</v>
      </c>
      <c r="G29" s="71">
        <v>319</v>
      </c>
      <c r="H29" s="71">
        <f>SUM(I29:J29)</f>
        <v>2</v>
      </c>
      <c r="I29" s="71">
        <v>2</v>
      </c>
      <c r="J29" s="71" t="s">
        <v>32</v>
      </c>
      <c r="K29" s="71">
        <v>163486</v>
      </c>
      <c r="L29" s="71">
        <v>246586</v>
      </c>
      <c r="M29" s="71">
        <f>SUM(N29:Q29)</f>
        <v>535656</v>
      </c>
      <c r="N29" s="71">
        <v>399465</v>
      </c>
      <c r="O29" s="71">
        <v>134716</v>
      </c>
      <c r="P29" s="71">
        <v>1475</v>
      </c>
      <c r="Q29" s="71" t="s">
        <v>32</v>
      </c>
    </row>
    <row r="30" spans="1:17" ht="15" customHeight="1">
      <c r="A30" s="41"/>
      <c r="B30" s="172" t="s">
        <v>353</v>
      </c>
      <c r="C30" s="71">
        <v>29</v>
      </c>
      <c r="D30" s="71">
        <f>SUM(E30,H30)</f>
        <v>3201</v>
      </c>
      <c r="E30" s="71">
        <f>SUM(F30:G30)</f>
        <v>3201</v>
      </c>
      <c r="F30" s="71">
        <v>1710</v>
      </c>
      <c r="G30" s="71">
        <v>1491</v>
      </c>
      <c r="H30" s="71" t="s">
        <v>32</v>
      </c>
      <c r="I30" s="71" t="s">
        <v>32</v>
      </c>
      <c r="J30" s="71" t="s">
        <v>32</v>
      </c>
      <c r="K30" s="71">
        <v>1227927</v>
      </c>
      <c r="L30" s="71">
        <v>3465948</v>
      </c>
      <c r="M30" s="71">
        <f>SUM(N30:Q30)</f>
        <v>8242637</v>
      </c>
      <c r="N30" s="71">
        <v>7103122</v>
      </c>
      <c r="O30" s="71">
        <v>1033276</v>
      </c>
      <c r="P30" s="71">
        <v>106239</v>
      </c>
      <c r="Q30" s="71" t="s">
        <v>32</v>
      </c>
    </row>
    <row r="31" spans="1:17" ht="15" customHeight="1">
      <c r="A31" s="41"/>
      <c r="B31" s="41"/>
      <c r="C31" s="82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7" ht="15" customHeight="1">
      <c r="A32" s="41"/>
      <c r="B32" s="27" t="s">
        <v>122</v>
      </c>
      <c r="C32" s="113">
        <f aca="true" t="shared" si="3" ref="C32:P32">SUM(C33:C36)</f>
        <v>28</v>
      </c>
      <c r="D32" s="113">
        <f t="shared" si="3"/>
        <v>3007</v>
      </c>
      <c r="E32" s="113">
        <f t="shared" si="3"/>
        <v>3002</v>
      </c>
      <c r="F32" s="113">
        <f t="shared" si="3"/>
        <v>1549</v>
      </c>
      <c r="G32" s="113">
        <f t="shared" si="3"/>
        <v>1453</v>
      </c>
      <c r="H32" s="113">
        <f t="shared" si="3"/>
        <v>5</v>
      </c>
      <c r="I32" s="113">
        <f t="shared" si="3"/>
        <v>4</v>
      </c>
      <c r="J32" s="113">
        <f t="shared" si="3"/>
        <v>1</v>
      </c>
      <c r="K32" s="113">
        <f t="shared" si="3"/>
        <v>1189247</v>
      </c>
      <c r="L32" s="113">
        <f t="shared" si="3"/>
        <v>18240620</v>
      </c>
      <c r="M32" s="113">
        <f t="shared" si="3"/>
        <v>26500653</v>
      </c>
      <c r="N32" s="113">
        <f t="shared" si="3"/>
        <v>26288037</v>
      </c>
      <c r="O32" s="113">
        <f t="shared" si="3"/>
        <v>199605</v>
      </c>
      <c r="P32" s="113">
        <f t="shared" si="3"/>
        <v>13011</v>
      </c>
      <c r="Q32" s="113" t="s">
        <v>32</v>
      </c>
    </row>
    <row r="33" spans="1:17" ht="15" customHeight="1">
      <c r="A33" s="75" t="s">
        <v>273</v>
      </c>
      <c r="B33" s="172" t="s">
        <v>354</v>
      </c>
      <c r="C33" s="71">
        <v>3</v>
      </c>
      <c r="D33" s="71">
        <f>SUM(E33,H33)</f>
        <v>18</v>
      </c>
      <c r="E33" s="71">
        <f>SUM(F33:G33)</f>
        <v>14</v>
      </c>
      <c r="F33" s="71" t="s">
        <v>32</v>
      </c>
      <c r="G33" s="71">
        <v>14</v>
      </c>
      <c r="H33" s="71">
        <f>SUM(I33:J33)</f>
        <v>4</v>
      </c>
      <c r="I33" s="71">
        <v>3</v>
      </c>
      <c r="J33" s="71">
        <v>1</v>
      </c>
      <c r="K33" s="71">
        <v>1854</v>
      </c>
      <c r="L33" s="71">
        <v>859</v>
      </c>
      <c r="M33" s="71">
        <f>SUM(N33:Q33)</f>
        <v>5021</v>
      </c>
      <c r="N33" s="71">
        <v>1287</v>
      </c>
      <c r="O33" s="71">
        <v>3663</v>
      </c>
      <c r="P33" s="71">
        <v>71</v>
      </c>
      <c r="Q33" s="71" t="s">
        <v>32</v>
      </c>
    </row>
    <row r="34" spans="1:17" ht="15" customHeight="1">
      <c r="A34" s="75"/>
      <c r="B34" s="172" t="s">
        <v>349</v>
      </c>
      <c r="C34" s="71">
        <v>6</v>
      </c>
      <c r="D34" s="71">
        <f>SUM(E34,H34)</f>
        <v>83</v>
      </c>
      <c r="E34" s="71">
        <f>SUM(F34:G34)</f>
        <v>82</v>
      </c>
      <c r="F34" s="71">
        <v>25</v>
      </c>
      <c r="G34" s="71">
        <v>57</v>
      </c>
      <c r="H34" s="71">
        <f>SUM(I34:J34)</f>
        <v>1</v>
      </c>
      <c r="I34" s="71">
        <v>1</v>
      </c>
      <c r="J34" s="71" t="s">
        <v>32</v>
      </c>
      <c r="K34" s="71">
        <v>23771</v>
      </c>
      <c r="L34" s="71">
        <v>142822</v>
      </c>
      <c r="M34" s="71">
        <f>SUM(N34:Q34)</f>
        <v>193240</v>
      </c>
      <c r="N34" s="71">
        <v>184171</v>
      </c>
      <c r="O34" s="71">
        <v>9069</v>
      </c>
      <c r="P34" s="71" t="s">
        <v>32</v>
      </c>
      <c r="Q34" s="71" t="s">
        <v>32</v>
      </c>
    </row>
    <row r="35" spans="1:17" ht="15" customHeight="1">
      <c r="A35" s="41"/>
      <c r="B35" s="172" t="s">
        <v>350</v>
      </c>
      <c r="C35" s="71">
        <v>6</v>
      </c>
      <c r="D35" s="71">
        <f>SUM(E35,H35)</f>
        <v>156</v>
      </c>
      <c r="E35" s="71">
        <f>SUM(F35:G35)</f>
        <v>156</v>
      </c>
      <c r="F35" s="71">
        <v>88</v>
      </c>
      <c r="G35" s="71">
        <v>68</v>
      </c>
      <c r="H35" s="71" t="s">
        <v>32</v>
      </c>
      <c r="I35" s="71" t="s">
        <v>32</v>
      </c>
      <c r="J35" s="71" t="s">
        <v>32</v>
      </c>
      <c r="K35" s="71">
        <v>43606</v>
      </c>
      <c r="L35" s="71">
        <v>63362</v>
      </c>
      <c r="M35" s="71">
        <f>SUM(N35:Q35)</f>
        <v>225698</v>
      </c>
      <c r="N35" s="71">
        <v>161805</v>
      </c>
      <c r="O35" s="71">
        <v>63893</v>
      </c>
      <c r="P35" s="71" t="s">
        <v>32</v>
      </c>
      <c r="Q35" s="71" t="s">
        <v>32</v>
      </c>
    </row>
    <row r="36" spans="1:17" ht="15" customHeight="1">
      <c r="A36" s="41"/>
      <c r="B36" s="172" t="s">
        <v>353</v>
      </c>
      <c r="C36" s="71">
        <v>13</v>
      </c>
      <c r="D36" s="71">
        <f>SUM(E36,H36)</f>
        <v>2750</v>
      </c>
      <c r="E36" s="71">
        <f>SUM(F36:G36)</f>
        <v>2750</v>
      </c>
      <c r="F36" s="71">
        <v>1436</v>
      </c>
      <c r="G36" s="71">
        <v>1314</v>
      </c>
      <c r="H36" s="71" t="s">
        <v>32</v>
      </c>
      <c r="I36" s="71" t="s">
        <v>32</v>
      </c>
      <c r="J36" s="71" t="s">
        <v>32</v>
      </c>
      <c r="K36" s="71">
        <v>1120016</v>
      </c>
      <c r="L36" s="71">
        <v>18033577</v>
      </c>
      <c r="M36" s="71">
        <f>SUM(N36:Q36)</f>
        <v>26076694</v>
      </c>
      <c r="N36" s="71">
        <v>25940774</v>
      </c>
      <c r="O36" s="71">
        <v>122980</v>
      </c>
      <c r="P36" s="71">
        <v>12940</v>
      </c>
      <c r="Q36" s="71" t="s">
        <v>32</v>
      </c>
    </row>
    <row r="37" spans="1:17" ht="15" customHeight="1">
      <c r="A37" s="41"/>
      <c r="B37" s="41"/>
      <c r="C37" s="82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5" customHeight="1">
      <c r="A38" s="41"/>
      <c r="B38" s="27" t="s">
        <v>122</v>
      </c>
      <c r="C38" s="113">
        <f aca="true" t="shared" si="4" ref="C38:P38">SUM(C39:C42)</f>
        <v>49</v>
      </c>
      <c r="D38" s="113">
        <f t="shared" si="4"/>
        <v>10169</v>
      </c>
      <c r="E38" s="113">
        <f t="shared" si="4"/>
        <v>10167</v>
      </c>
      <c r="F38" s="113">
        <f t="shared" si="4"/>
        <v>6514</v>
      </c>
      <c r="G38" s="113">
        <f t="shared" si="4"/>
        <v>3653</v>
      </c>
      <c r="H38" s="113">
        <f t="shared" si="4"/>
        <v>2</v>
      </c>
      <c r="I38" s="113">
        <f t="shared" si="4"/>
        <v>2</v>
      </c>
      <c r="J38" s="113">
        <v>0</v>
      </c>
      <c r="K38" s="113">
        <f t="shared" si="4"/>
        <v>4185106</v>
      </c>
      <c r="L38" s="113">
        <f t="shared" si="4"/>
        <v>20243304</v>
      </c>
      <c r="M38" s="113">
        <f t="shared" si="4"/>
        <v>29275637</v>
      </c>
      <c r="N38" s="113">
        <f t="shared" si="4"/>
        <v>28583696</v>
      </c>
      <c r="O38" s="113">
        <f t="shared" si="4"/>
        <v>680144</v>
      </c>
      <c r="P38" s="113">
        <f t="shared" si="4"/>
        <v>11797</v>
      </c>
      <c r="Q38" s="82" t="s">
        <v>32</v>
      </c>
    </row>
    <row r="39" spans="1:17" ht="15" customHeight="1">
      <c r="A39" s="75" t="s">
        <v>274</v>
      </c>
      <c r="B39" s="172" t="s">
        <v>354</v>
      </c>
      <c r="C39" s="71">
        <v>6</v>
      </c>
      <c r="D39" s="71">
        <f>SUM(E39,H39)</f>
        <v>45</v>
      </c>
      <c r="E39" s="71">
        <f>SUM(F39:G39)</f>
        <v>44</v>
      </c>
      <c r="F39" s="71">
        <v>14</v>
      </c>
      <c r="G39" s="71">
        <v>30</v>
      </c>
      <c r="H39" s="71">
        <f>SUM(I39:J39)</f>
        <v>1</v>
      </c>
      <c r="I39" s="71">
        <v>1</v>
      </c>
      <c r="J39" s="71" t="s">
        <v>32</v>
      </c>
      <c r="K39" s="71">
        <v>10064</v>
      </c>
      <c r="L39" s="71">
        <v>8224</v>
      </c>
      <c r="M39" s="71">
        <f>SUM(N39:Q39)</f>
        <v>27088</v>
      </c>
      <c r="N39" s="71">
        <v>20124</v>
      </c>
      <c r="O39" s="71">
        <v>6964</v>
      </c>
      <c r="P39" s="71" t="s">
        <v>32</v>
      </c>
      <c r="Q39" s="71" t="s">
        <v>32</v>
      </c>
    </row>
    <row r="40" spans="1:17" ht="15" customHeight="1">
      <c r="A40" s="75"/>
      <c r="B40" s="172" t="s">
        <v>349</v>
      </c>
      <c r="C40" s="71">
        <v>5</v>
      </c>
      <c r="D40" s="71">
        <f>SUM(E40,H40)</f>
        <v>84</v>
      </c>
      <c r="E40" s="71">
        <f>SUM(F40:G40)</f>
        <v>83</v>
      </c>
      <c r="F40" s="71">
        <v>7</v>
      </c>
      <c r="G40" s="71">
        <v>76</v>
      </c>
      <c r="H40" s="71">
        <f>SUM(I40:J40)</f>
        <v>1</v>
      </c>
      <c r="I40" s="71">
        <v>1</v>
      </c>
      <c r="J40" s="71" t="s">
        <v>32</v>
      </c>
      <c r="K40" s="71">
        <v>17848</v>
      </c>
      <c r="L40" s="71">
        <v>27591</v>
      </c>
      <c r="M40" s="71">
        <f>SUM(N40:Q40)</f>
        <v>92975</v>
      </c>
      <c r="N40" s="71">
        <v>83048</v>
      </c>
      <c r="O40" s="71">
        <v>9927</v>
      </c>
      <c r="P40" s="71" t="s">
        <v>32</v>
      </c>
      <c r="Q40" s="71" t="s">
        <v>32</v>
      </c>
    </row>
    <row r="41" spans="1:17" ht="15" customHeight="1">
      <c r="A41" s="75"/>
      <c r="B41" s="172" t="s">
        <v>350</v>
      </c>
      <c r="C41" s="71">
        <v>6</v>
      </c>
      <c r="D41" s="71">
        <f>SUM(E41,H41)</f>
        <v>133</v>
      </c>
      <c r="E41" s="71">
        <f>SUM(F41:G41)</f>
        <v>133</v>
      </c>
      <c r="F41" s="71">
        <v>63</v>
      </c>
      <c r="G41" s="71">
        <v>70</v>
      </c>
      <c r="H41" s="71" t="s">
        <v>32</v>
      </c>
      <c r="I41" s="71" t="s">
        <v>32</v>
      </c>
      <c r="J41" s="71" t="s">
        <v>32</v>
      </c>
      <c r="K41" s="71">
        <v>51223</v>
      </c>
      <c r="L41" s="71">
        <v>21067</v>
      </c>
      <c r="M41" s="71">
        <f>SUM(N41:Q41)</f>
        <v>110823</v>
      </c>
      <c r="N41" s="71">
        <v>32316</v>
      </c>
      <c r="O41" s="71">
        <v>78507</v>
      </c>
      <c r="P41" s="71" t="s">
        <v>32</v>
      </c>
      <c r="Q41" s="71" t="s">
        <v>32</v>
      </c>
    </row>
    <row r="42" spans="1:17" ht="15" customHeight="1">
      <c r="A42" s="75"/>
      <c r="B42" s="172" t="s">
        <v>353</v>
      </c>
      <c r="C42" s="71">
        <v>32</v>
      </c>
      <c r="D42" s="71">
        <f>SUM(E42,H42)</f>
        <v>9907</v>
      </c>
      <c r="E42" s="71">
        <f>SUM(F42:G42)</f>
        <v>9907</v>
      </c>
      <c r="F42" s="71">
        <v>6430</v>
      </c>
      <c r="G42" s="71">
        <v>3477</v>
      </c>
      <c r="H42" s="71" t="s">
        <v>32</v>
      </c>
      <c r="I42" s="71" t="s">
        <v>32</v>
      </c>
      <c r="J42" s="71" t="s">
        <v>32</v>
      </c>
      <c r="K42" s="71">
        <v>4105971</v>
      </c>
      <c r="L42" s="71">
        <v>20186422</v>
      </c>
      <c r="M42" s="71">
        <f>SUM(N42:Q42)</f>
        <v>29044751</v>
      </c>
      <c r="N42" s="71">
        <v>28448208</v>
      </c>
      <c r="O42" s="71">
        <v>584746</v>
      </c>
      <c r="P42" s="71">
        <v>11797</v>
      </c>
      <c r="Q42" s="71" t="s">
        <v>32</v>
      </c>
    </row>
    <row r="43" spans="1:17" ht="15" customHeight="1">
      <c r="A43" s="75"/>
      <c r="B43" s="41"/>
      <c r="C43" s="11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15" customHeight="1">
      <c r="A44" s="75"/>
      <c r="B44" s="27" t="s">
        <v>122</v>
      </c>
      <c r="C44" s="113">
        <f aca="true" t="shared" si="5" ref="C44:P44">SUM(C45:C48)</f>
        <v>80</v>
      </c>
      <c r="D44" s="113">
        <f t="shared" si="5"/>
        <v>2993</v>
      </c>
      <c r="E44" s="113">
        <f t="shared" si="5"/>
        <v>2982</v>
      </c>
      <c r="F44" s="113">
        <f t="shared" si="5"/>
        <v>2561</v>
      </c>
      <c r="G44" s="113">
        <f t="shared" si="5"/>
        <v>421</v>
      </c>
      <c r="H44" s="113">
        <f t="shared" si="5"/>
        <v>11</v>
      </c>
      <c r="I44" s="113">
        <f t="shared" si="5"/>
        <v>7</v>
      </c>
      <c r="J44" s="113">
        <f t="shared" si="5"/>
        <v>4</v>
      </c>
      <c r="K44" s="113">
        <f t="shared" si="5"/>
        <v>1512668</v>
      </c>
      <c r="L44" s="113">
        <f t="shared" si="5"/>
        <v>3427763</v>
      </c>
      <c r="M44" s="113">
        <f t="shared" si="5"/>
        <v>5633902</v>
      </c>
      <c r="N44" s="113">
        <f t="shared" si="5"/>
        <v>5140637</v>
      </c>
      <c r="O44" s="113">
        <f t="shared" si="5"/>
        <v>244316</v>
      </c>
      <c r="P44" s="113">
        <f t="shared" si="5"/>
        <v>248949</v>
      </c>
      <c r="Q44" s="113" t="s">
        <v>32</v>
      </c>
    </row>
    <row r="45" spans="1:17" ht="15" customHeight="1">
      <c r="A45" s="75" t="s">
        <v>10</v>
      </c>
      <c r="B45" s="172" t="s">
        <v>354</v>
      </c>
      <c r="C45" s="71">
        <v>30</v>
      </c>
      <c r="D45" s="71">
        <f>SUM(E45,H45)</f>
        <v>179</v>
      </c>
      <c r="E45" s="71">
        <f>SUM(F45:G45)</f>
        <v>168</v>
      </c>
      <c r="F45" s="71">
        <v>113</v>
      </c>
      <c r="G45" s="71">
        <v>55</v>
      </c>
      <c r="H45" s="71">
        <f>SUM(I45:J45)</f>
        <v>11</v>
      </c>
      <c r="I45" s="71">
        <v>7</v>
      </c>
      <c r="J45" s="71">
        <v>4</v>
      </c>
      <c r="K45" s="71">
        <v>59383</v>
      </c>
      <c r="L45" s="71">
        <v>94343</v>
      </c>
      <c r="M45" s="71">
        <f>SUM(N45:Q45)</f>
        <v>280946</v>
      </c>
      <c r="N45" s="71">
        <v>230998</v>
      </c>
      <c r="O45" s="71">
        <v>47948</v>
      </c>
      <c r="P45" s="71">
        <v>2000</v>
      </c>
      <c r="Q45" s="71" t="s">
        <v>32</v>
      </c>
    </row>
    <row r="46" spans="1:17" ht="15" customHeight="1">
      <c r="A46" s="75"/>
      <c r="B46" s="172" t="s">
        <v>349</v>
      </c>
      <c r="C46" s="71">
        <v>23</v>
      </c>
      <c r="D46" s="71">
        <f>SUM(E46,H46)</f>
        <v>350</v>
      </c>
      <c r="E46" s="71">
        <f>SUM(F46:G46)</f>
        <v>350</v>
      </c>
      <c r="F46" s="71">
        <v>261</v>
      </c>
      <c r="G46" s="71">
        <v>89</v>
      </c>
      <c r="H46" s="71" t="s">
        <v>32</v>
      </c>
      <c r="I46" s="71" t="s">
        <v>32</v>
      </c>
      <c r="J46" s="71" t="s">
        <v>32</v>
      </c>
      <c r="K46" s="71">
        <v>151715</v>
      </c>
      <c r="L46" s="71">
        <v>242878</v>
      </c>
      <c r="M46" s="71">
        <f>SUM(N46:Q46)</f>
        <v>578334</v>
      </c>
      <c r="N46" s="71">
        <v>553178</v>
      </c>
      <c r="O46" s="71">
        <v>23802</v>
      </c>
      <c r="P46" s="71">
        <v>1354</v>
      </c>
      <c r="Q46" s="71" t="s">
        <v>32</v>
      </c>
    </row>
    <row r="47" spans="1:17" ht="15" customHeight="1">
      <c r="A47" s="75"/>
      <c r="B47" s="172" t="s">
        <v>350</v>
      </c>
      <c r="C47" s="71">
        <v>15</v>
      </c>
      <c r="D47" s="71">
        <f>SUM(E47,H47)</f>
        <v>375</v>
      </c>
      <c r="E47" s="71">
        <f>SUM(F47:G47)</f>
        <v>375</v>
      </c>
      <c r="F47" s="71">
        <v>296</v>
      </c>
      <c r="G47" s="71">
        <v>79</v>
      </c>
      <c r="H47" s="71" t="s">
        <v>32</v>
      </c>
      <c r="I47" s="71" t="s">
        <v>32</v>
      </c>
      <c r="J47" s="71" t="s">
        <v>32</v>
      </c>
      <c r="K47" s="71">
        <v>163977</v>
      </c>
      <c r="L47" s="71">
        <v>272197</v>
      </c>
      <c r="M47" s="71">
        <f>SUM(N47:Q47)</f>
        <v>536012</v>
      </c>
      <c r="N47" s="71">
        <v>497108</v>
      </c>
      <c r="O47" s="71">
        <v>31726</v>
      </c>
      <c r="P47" s="71">
        <v>7178</v>
      </c>
      <c r="Q47" s="71" t="s">
        <v>32</v>
      </c>
    </row>
    <row r="48" spans="1:17" ht="15" customHeight="1">
      <c r="A48" s="75"/>
      <c r="B48" s="172" t="s">
        <v>353</v>
      </c>
      <c r="C48" s="71">
        <v>12</v>
      </c>
      <c r="D48" s="71">
        <f>SUM(E48,H48)</f>
        <v>2089</v>
      </c>
      <c r="E48" s="71">
        <f>SUM(F48:G48)</f>
        <v>2089</v>
      </c>
      <c r="F48" s="71">
        <v>1891</v>
      </c>
      <c r="G48" s="71">
        <v>198</v>
      </c>
      <c r="H48" s="71" t="s">
        <v>32</v>
      </c>
      <c r="I48" s="71" t="s">
        <v>32</v>
      </c>
      <c r="J48" s="71" t="s">
        <v>32</v>
      </c>
      <c r="K48" s="71">
        <v>1137593</v>
      </c>
      <c r="L48" s="71">
        <v>2818345</v>
      </c>
      <c r="M48" s="71">
        <f>SUM(N48:Q48)</f>
        <v>4238610</v>
      </c>
      <c r="N48" s="71">
        <v>3859353</v>
      </c>
      <c r="O48" s="71">
        <v>140840</v>
      </c>
      <c r="P48" s="71">
        <v>238417</v>
      </c>
      <c r="Q48" s="71" t="s">
        <v>32</v>
      </c>
    </row>
    <row r="49" spans="1:17" ht="15" customHeight="1">
      <c r="A49" s="75"/>
      <c r="B49" s="41"/>
      <c r="C49" s="86"/>
      <c r="D49" s="86"/>
      <c r="E49" s="86"/>
      <c r="F49" s="86"/>
      <c r="H49" s="86"/>
      <c r="I49" s="86"/>
      <c r="J49" s="116"/>
      <c r="K49" s="116"/>
      <c r="L49" s="116"/>
      <c r="M49" s="86"/>
      <c r="N49" s="116"/>
      <c r="O49" s="116"/>
      <c r="P49" s="116"/>
      <c r="Q49" s="116"/>
    </row>
    <row r="50" spans="1:17" ht="15" customHeight="1">
      <c r="A50" s="75"/>
      <c r="B50" s="27" t="s">
        <v>122</v>
      </c>
      <c r="C50" s="113">
        <f>SUM(C51:C54)</f>
        <v>15</v>
      </c>
      <c r="D50" s="113">
        <v>228</v>
      </c>
      <c r="E50" s="113">
        <v>226</v>
      </c>
      <c r="F50" s="113">
        <v>149</v>
      </c>
      <c r="G50" s="113">
        <v>77</v>
      </c>
      <c r="H50" s="113">
        <f>SUM(H51:H54)</f>
        <v>2</v>
      </c>
      <c r="I50" s="113">
        <f>SUM(I51:I54)</f>
        <v>2</v>
      </c>
      <c r="J50" s="113" t="s">
        <v>32</v>
      </c>
      <c r="K50" s="113">
        <v>83656</v>
      </c>
      <c r="L50" s="113">
        <v>126730</v>
      </c>
      <c r="M50" s="113">
        <v>332481</v>
      </c>
      <c r="N50" s="113">
        <v>328154</v>
      </c>
      <c r="O50" s="113">
        <f>SUM(O51:O54)</f>
        <v>2669</v>
      </c>
      <c r="P50" s="113">
        <f>SUM(P51:P54)</f>
        <v>1658</v>
      </c>
      <c r="Q50" s="113" t="s">
        <v>32</v>
      </c>
    </row>
    <row r="51" spans="1:17" ht="15" customHeight="1">
      <c r="A51" s="75" t="s">
        <v>11</v>
      </c>
      <c r="B51" s="172" t="s">
        <v>354</v>
      </c>
      <c r="C51" s="117">
        <v>8</v>
      </c>
      <c r="D51" s="82" t="s">
        <v>379</v>
      </c>
      <c r="E51" s="82" t="s">
        <v>379</v>
      </c>
      <c r="F51" s="82" t="s">
        <v>379</v>
      </c>
      <c r="G51" s="82" t="s">
        <v>379</v>
      </c>
      <c r="H51" s="71">
        <f>SUM(I51:J51)</f>
        <v>2</v>
      </c>
      <c r="I51" s="82">
        <v>2</v>
      </c>
      <c r="J51" s="82" t="s">
        <v>32</v>
      </c>
      <c r="K51" s="82" t="s">
        <v>379</v>
      </c>
      <c r="L51" s="82" t="s">
        <v>379</v>
      </c>
      <c r="M51" s="82" t="s">
        <v>379</v>
      </c>
      <c r="N51" s="82" t="s">
        <v>379</v>
      </c>
      <c r="O51" s="82">
        <v>800</v>
      </c>
      <c r="P51" s="82">
        <v>723</v>
      </c>
      <c r="Q51" s="71" t="s">
        <v>32</v>
      </c>
    </row>
    <row r="52" spans="1:17" ht="15" customHeight="1">
      <c r="A52" s="115"/>
      <c r="B52" s="172" t="s">
        <v>349</v>
      </c>
      <c r="C52" s="117">
        <v>5</v>
      </c>
      <c r="D52" s="71">
        <f>SUM(E52,H52)</f>
        <v>70</v>
      </c>
      <c r="E52" s="71">
        <f>SUM(F52:G52)</f>
        <v>70</v>
      </c>
      <c r="F52" s="82">
        <v>46</v>
      </c>
      <c r="G52" s="82">
        <v>24</v>
      </c>
      <c r="H52" s="82" t="s">
        <v>32</v>
      </c>
      <c r="I52" s="82" t="s">
        <v>32</v>
      </c>
      <c r="J52" s="82" t="s">
        <v>32</v>
      </c>
      <c r="K52" s="82">
        <v>29632</v>
      </c>
      <c r="L52" s="82">
        <v>15359</v>
      </c>
      <c r="M52" s="71">
        <f>SUM(N52:Q52)</f>
        <v>51707</v>
      </c>
      <c r="N52" s="82">
        <v>48903</v>
      </c>
      <c r="O52" s="82">
        <v>1869</v>
      </c>
      <c r="P52" s="82">
        <v>935</v>
      </c>
      <c r="Q52" s="71" t="s">
        <v>32</v>
      </c>
    </row>
    <row r="53" spans="1:17" ht="15" customHeight="1">
      <c r="A53" s="41"/>
      <c r="B53" s="172" t="s">
        <v>350</v>
      </c>
      <c r="C53" s="117" t="s">
        <v>32</v>
      </c>
      <c r="D53" s="82" t="s">
        <v>32</v>
      </c>
      <c r="E53" s="82" t="s">
        <v>32</v>
      </c>
      <c r="F53" s="82" t="s">
        <v>32</v>
      </c>
      <c r="G53" s="82" t="s">
        <v>32</v>
      </c>
      <c r="H53" s="82" t="s">
        <v>32</v>
      </c>
      <c r="I53" s="82" t="s">
        <v>32</v>
      </c>
      <c r="J53" s="82" t="s">
        <v>32</v>
      </c>
      <c r="K53" s="82" t="s">
        <v>32</v>
      </c>
      <c r="L53" s="82" t="s">
        <v>32</v>
      </c>
      <c r="M53" s="82" t="s">
        <v>32</v>
      </c>
      <c r="N53" s="82" t="s">
        <v>32</v>
      </c>
      <c r="O53" s="82" t="s">
        <v>32</v>
      </c>
      <c r="P53" s="82" t="s">
        <v>32</v>
      </c>
      <c r="Q53" s="71" t="s">
        <v>32</v>
      </c>
    </row>
    <row r="54" spans="1:17" ht="15" customHeight="1">
      <c r="A54" s="75"/>
      <c r="B54" s="172" t="s">
        <v>353</v>
      </c>
      <c r="C54" s="117">
        <v>2</v>
      </c>
      <c r="D54" s="82" t="s">
        <v>379</v>
      </c>
      <c r="E54" s="82" t="s">
        <v>379</v>
      </c>
      <c r="F54" s="82" t="s">
        <v>379</v>
      </c>
      <c r="G54" s="82" t="s">
        <v>379</v>
      </c>
      <c r="H54" s="82" t="s">
        <v>32</v>
      </c>
      <c r="I54" s="82" t="s">
        <v>32</v>
      </c>
      <c r="J54" s="82" t="s">
        <v>32</v>
      </c>
      <c r="K54" s="82" t="s">
        <v>379</v>
      </c>
      <c r="L54" s="82" t="s">
        <v>379</v>
      </c>
      <c r="M54" s="82" t="s">
        <v>379</v>
      </c>
      <c r="N54" s="82" t="s">
        <v>379</v>
      </c>
      <c r="O54" s="82" t="s">
        <v>32</v>
      </c>
      <c r="P54" s="82" t="s">
        <v>32</v>
      </c>
      <c r="Q54" s="71" t="s">
        <v>32</v>
      </c>
    </row>
    <row r="55" spans="1:17" ht="15" customHeight="1">
      <c r="A55" s="75"/>
      <c r="B55" s="41"/>
      <c r="C55" s="86"/>
      <c r="D55" s="86"/>
      <c r="E55" s="86"/>
      <c r="F55" s="86"/>
      <c r="G55" s="86"/>
      <c r="H55" s="86"/>
      <c r="I55" s="86"/>
      <c r="J55" s="118"/>
      <c r="K55" s="118"/>
      <c r="L55" s="118"/>
      <c r="M55" s="118"/>
      <c r="N55" s="118"/>
      <c r="O55" s="118"/>
      <c r="P55" s="118"/>
      <c r="Q55" s="118"/>
    </row>
    <row r="56" spans="1:17" ht="15" customHeight="1">
      <c r="A56" s="75"/>
      <c r="B56" s="27" t="s">
        <v>122</v>
      </c>
      <c r="C56" s="113">
        <f aca="true" t="shared" si="6" ref="C56:P56">SUM(C57:C60)</f>
        <v>237</v>
      </c>
      <c r="D56" s="113">
        <f t="shared" si="6"/>
        <v>2415</v>
      </c>
      <c r="E56" s="113">
        <f t="shared" si="6"/>
        <v>2242</v>
      </c>
      <c r="F56" s="113">
        <f t="shared" si="6"/>
        <v>1184</v>
      </c>
      <c r="G56" s="113">
        <f t="shared" si="6"/>
        <v>1058</v>
      </c>
      <c r="H56" s="113">
        <f t="shared" si="6"/>
        <v>173</v>
      </c>
      <c r="I56" s="113">
        <f t="shared" si="6"/>
        <v>110</v>
      </c>
      <c r="J56" s="113">
        <f t="shared" si="6"/>
        <v>63</v>
      </c>
      <c r="K56" s="113">
        <f t="shared" si="6"/>
        <v>718682</v>
      </c>
      <c r="L56" s="113">
        <f t="shared" si="6"/>
        <v>1653180</v>
      </c>
      <c r="M56" s="113">
        <f t="shared" si="6"/>
        <v>3201096</v>
      </c>
      <c r="N56" s="113">
        <f t="shared" si="6"/>
        <v>3005137</v>
      </c>
      <c r="O56" s="113">
        <f t="shared" si="6"/>
        <v>181207</v>
      </c>
      <c r="P56" s="113">
        <f t="shared" si="6"/>
        <v>14752</v>
      </c>
      <c r="Q56" s="113" t="s">
        <v>32</v>
      </c>
    </row>
    <row r="57" spans="1:17" ht="15" customHeight="1">
      <c r="A57" s="75" t="s">
        <v>275</v>
      </c>
      <c r="B57" s="172" t="s">
        <v>354</v>
      </c>
      <c r="C57" s="117">
        <v>180</v>
      </c>
      <c r="D57" s="71">
        <f>SUM(E57,H57)</f>
        <v>945</v>
      </c>
      <c r="E57" s="71">
        <f>SUM(F57:G57)</f>
        <v>783</v>
      </c>
      <c r="F57" s="82">
        <v>399</v>
      </c>
      <c r="G57" s="82">
        <v>384</v>
      </c>
      <c r="H57" s="71">
        <f>SUM(I57:J57)</f>
        <v>162</v>
      </c>
      <c r="I57" s="82">
        <v>102</v>
      </c>
      <c r="J57" s="82">
        <v>60</v>
      </c>
      <c r="K57" s="82">
        <v>223218</v>
      </c>
      <c r="L57" s="82">
        <v>255629</v>
      </c>
      <c r="M57" s="71">
        <f>SUM(N57:Q57)</f>
        <v>670153</v>
      </c>
      <c r="N57" s="82">
        <v>571739</v>
      </c>
      <c r="O57" s="82">
        <v>90671</v>
      </c>
      <c r="P57" s="82">
        <v>7743</v>
      </c>
      <c r="Q57" s="71" t="s">
        <v>32</v>
      </c>
    </row>
    <row r="58" spans="1:17" ht="15" customHeight="1">
      <c r="A58" s="115"/>
      <c r="B58" s="172" t="s">
        <v>349</v>
      </c>
      <c r="C58" s="117">
        <v>37</v>
      </c>
      <c r="D58" s="71">
        <f>SUM(E58,H58)</f>
        <v>496</v>
      </c>
      <c r="E58" s="71">
        <f>SUM(F58:G58)</f>
        <v>485</v>
      </c>
      <c r="F58" s="82">
        <v>256</v>
      </c>
      <c r="G58" s="82">
        <v>229</v>
      </c>
      <c r="H58" s="71">
        <f>SUM(I58:J58)</f>
        <v>11</v>
      </c>
      <c r="I58" s="82">
        <v>8</v>
      </c>
      <c r="J58" s="82">
        <v>3</v>
      </c>
      <c r="K58" s="82">
        <v>150916</v>
      </c>
      <c r="L58" s="82">
        <v>216198</v>
      </c>
      <c r="M58" s="71">
        <f>SUM(N58:Q58)</f>
        <v>555809</v>
      </c>
      <c r="N58" s="82">
        <v>520049</v>
      </c>
      <c r="O58" s="82">
        <v>28795</v>
      </c>
      <c r="P58" s="82">
        <v>6965</v>
      </c>
      <c r="Q58" s="71" t="s">
        <v>32</v>
      </c>
    </row>
    <row r="59" spans="1:17" ht="15" customHeight="1">
      <c r="A59" s="41"/>
      <c r="B59" s="172" t="s">
        <v>350</v>
      </c>
      <c r="C59" s="117">
        <v>7</v>
      </c>
      <c r="D59" s="71">
        <f>SUM(E59,H59)</f>
        <v>176</v>
      </c>
      <c r="E59" s="71">
        <f>SUM(F59:G59)</f>
        <v>176</v>
      </c>
      <c r="F59" s="82">
        <v>45</v>
      </c>
      <c r="G59" s="82">
        <v>131</v>
      </c>
      <c r="H59" s="82" t="s">
        <v>32</v>
      </c>
      <c r="I59" s="82" t="s">
        <v>32</v>
      </c>
      <c r="J59" s="82" t="s">
        <v>32</v>
      </c>
      <c r="K59" s="82">
        <v>53471</v>
      </c>
      <c r="L59" s="82">
        <v>27111</v>
      </c>
      <c r="M59" s="71">
        <f>SUM(N59:Q59)</f>
        <v>88368</v>
      </c>
      <c r="N59" s="82">
        <v>26583</v>
      </c>
      <c r="O59" s="82">
        <v>61741</v>
      </c>
      <c r="P59" s="82">
        <v>44</v>
      </c>
      <c r="Q59" s="71" t="s">
        <v>32</v>
      </c>
    </row>
    <row r="60" spans="1:17" ht="15" customHeight="1">
      <c r="A60" s="43"/>
      <c r="B60" s="192" t="s">
        <v>353</v>
      </c>
      <c r="C60" s="119">
        <v>13</v>
      </c>
      <c r="D60" s="71">
        <f>SUM(E60,H60)</f>
        <v>798</v>
      </c>
      <c r="E60" s="71">
        <f>SUM(F60:G60)</f>
        <v>798</v>
      </c>
      <c r="F60" s="120">
        <v>484</v>
      </c>
      <c r="G60" s="120">
        <v>314</v>
      </c>
      <c r="H60" s="120" t="s">
        <v>32</v>
      </c>
      <c r="I60" s="120" t="s">
        <v>32</v>
      </c>
      <c r="J60" s="120" t="s">
        <v>32</v>
      </c>
      <c r="K60" s="120">
        <v>291077</v>
      </c>
      <c r="L60" s="120">
        <v>1154242</v>
      </c>
      <c r="M60" s="71">
        <f>SUM(N60:Q60)</f>
        <v>1886766</v>
      </c>
      <c r="N60" s="120">
        <v>1886766</v>
      </c>
      <c r="O60" s="120" t="s">
        <v>32</v>
      </c>
      <c r="P60" s="120" t="s">
        <v>32</v>
      </c>
      <c r="Q60" s="71" t="s">
        <v>32</v>
      </c>
    </row>
    <row r="61" spans="1:17" ht="15" customHeight="1">
      <c r="A61" s="65" t="s">
        <v>268</v>
      </c>
      <c r="B61" s="65"/>
      <c r="C61" s="4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45"/>
      <c r="O61" s="45"/>
      <c r="P61" s="45"/>
      <c r="Q61" s="87"/>
    </row>
    <row r="62" spans="5:12" ht="14.25">
      <c r="E62" s="80"/>
      <c r="F62" s="80"/>
      <c r="G62" s="80"/>
      <c r="H62" s="80"/>
      <c r="I62" s="80"/>
      <c r="J62" s="80"/>
      <c r="K62" s="80"/>
      <c r="L62" s="80"/>
    </row>
    <row r="63" spans="5:12" ht="14.25">
      <c r="E63" s="80"/>
      <c r="F63" s="80"/>
      <c r="G63" s="80"/>
      <c r="H63" s="80"/>
      <c r="I63" s="80"/>
      <c r="J63" s="80"/>
      <c r="K63" s="80"/>
      <c r="L63" s="80"/>
    </row>
  </sheetData>
  <sheetProtection/>
  <mergeCells count="20">
    <mergeCell ref="N6:N7"/>
    <mergeCell ref="A2:P2"/>
    <mergeCell ref="A5:A7"/>
    <mergeCell ref="B5:B7"/>
    <mergeCell ref="C5:C7"/>
    <mergeCell ref="D5:J5"/>
    <mergeCell ref="K5:K7"/>
    <mergeCell ref="L5:L7"/>
    <mergeCell ref="D6:D7"/>
    <mergeCell ref="M5:Q5"/>
    <mergeCell ref="Q6:Q7"/>
    <mergeCell ref="A21:A22"/>
    <mergeCell ref="A27:A28"/>
    <mergeCell ref="O6:O7"/>
    <mergeCell ref="P6:P7"/>
    <mergeCell ref="A9:A10"/>
    <mergeCell ref="A15:A16"/>
    <mergeCell ref="E6:G6"/>
    <mergeCell ref="H6:J6"/>
    <mergeCell ref="M6:M7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35" customWidth="1"/>
    <col min="2" max="2" width="10.59765625" style="35" customWidth="1"/>
    <col min="3" max="17" width="15.09765625" style="35" customWidth="1"/>
    <col min="18" max="18" width="10.59765625" style="35" customWidth="1"/>
    <col min="19" max="19" width="13.19921875" style="35" bestFit="1" customWidth="1"/>
    <col min="20" max="16384" width="10.59765625" style="35" customWidth="1"/>
  </cols>
  <sheetData>
    <row r="1" spans="1:17" s="33" customFormat="1" ht="19.5" customHeight="1">
      <c r="A1" s="5" t="s">
        <v>151</v>
      </c>
      <c r="Q1" s="6" t="s">
        <v>152</v>
      </c>
    </row>
    <row r="2" spans="1:17" ht="19.5" customHeight="1">
      <c r="A2" s="273" t="s">
        <v>111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2:17" ht="19.5" customHeight="1">
      <c r="B3" s="111"/>
      <c r="C3" s="111"/>
      <c r="D3" s="156" t="s">
        <v>307</v>
      </c>
      <c r="E3" s="111"/>
      <c r="F3" s="111"/>
      <c r="G3" s="111"/>
      <c r="H3" s="111"/>
      <c r="I3" s="111"/>
      <c r="J3" s="111"/>
      <c r="K3" s="111"/>
      <c r="L3" s="111"/>
      <c r="M3" s="111"/>
      <c r="N3" s="121"/>
      <c r="O3" s="111"/>
      <c r="P3" s="111"/>
      <c r="Q3" s="111"/>
    </row>
    <row r="4" ht="18" customHeight="1" thickBot="1">
      <c r="A4" s="93" t="s">
        <v>272</v>
      </c>
    </row>
    <row r="5" spans="1:17" ht="15" customHeight="1">
      <c r="A5" s="316" t="s">
        <v>153</v>
      </c>
      <c r="B5" s="321"/>
      <c r="C5" s="122"/>
      <c r="D5" s="278" t="s">
        <v>154</v>
      </c>
      <c r="E5" s="279"/>
      <c r="F5" s="279"/>
      <c r="G5" s="279"/>
      <c r="H5" s="279"/>
      <c r="I5" s="279"/>
      <c r="J5" s="280"/>
      <c r="K5" s="274" t="s">
        <v>155</v>
      </c>
      <c r="L5" s="274" t="s">
        <v>156</v>
      </c>
      <c r="M5" s="278" t="s">
        <v>157</v>
      </c>
      <c r="N5" s="279"/>
      <c r="O5" s="279"/>
      <c r="P5" s="279"/>
      <c r="Q5" s="316"/>
    </row>
    <row r="6" spans="1:17" ht="15" customHeight="1">
      <c r="A6" s="322"/>
      <c r="B6" s="216"/>
      <c r="C6" s="48" t="s">
        <v>158</v>
      </c>
      <c r="D6" s="226" t="s">
        <v>119</v>
      </c>
      <c r="E6" s="287" t="s">
        <v>159</v>
      </c>
      <c r="F6" s="288"/>
      <c r="G6" s="289"/>
      <c r="H6" s="287" t="s">
        <v>160</v>
      </c>
      <c r="I6" s="288"/>
      <c r="J6" s="289"/>
      <c r="K6" s="222"/>
      <c r="L6" s="222"/>
      <c r="M6" s="226" t="s">
        <v>122</v>
      </c>
      <c r="N6" s="221" t="s">
        <v>161</v>
      </c>
      <c r="O6" s="221" t="s">
        <v>162</v>
      </c>
      <c r="P6" s="285" t="s">
        <v>163</v>
      </c>
      <c r="Q6" s="318" t="s">
        <v>263</v>
      </c>
    </row>
    <row r="7" spans="1:17" ht="15" customHeight="1">
      <c r="A7" s="323"/>
      <c r="B7" s="217"/>
      <c r="C7" s="41"/>
      <c r="D7" s="317"/>
      <c r="E7" s="48" t="s">
        <v>122</v>
      </c>
      <c r="F7" s="48" t="s">
        <v>126</v>
      </c>
      <c r="G7" s="48" t="s">
        <v>127</v>
      </c>
      <c r="H7" s="48" t="s">
        <v>122</v>
      </c>
      <c r="I7" s="48" t="s">
        <v>126</v>
      </c>
      <c r="J7" s="48" t="s">
        <v>127</v>
      </c>
      <c r="K7" s="222"/>
      <c r="L7" s="222"/>
      <c r="M7" s="317"/>
      <c r="N7" s="222"/>
      <c r="O7" s="222"/>
      <c r="P7" s="320"/>
      <c r="Q7" s="319"/>
    </row>
    <row r="8" spans="1:19" ht="15" customHeight="1">
      <c r="A8" s="315" t="s">
        <v>164</v>
      </c>
      <c r="B8" s="245"/>
      <c r="C8" s="199">
        <f>SUM(C10:C19,C22,C28,C38,C45,C51,C59,C65)</f>
        <v>4237</v>
      </c>
      <c r="D8" s="200">
        <f aca="true" t="shared" si="0" ref="D8:Q8">SUM(D10:D19,D22,D28,D38,D45,D51,D59,D65)</f>
        <v>97137</v>
      </c>
      <c r="E8" s="200">
        <f t="shared" si="0"/>
        <v>95537</v>
      </c>
      <c r="F8" s="200">
        <f t="shared" si="0"/>
        <v>58172</v>
      </c>
      <c r="G8" s="200">
        <f t="shared" si="0"/>
        <v>37365</v>
      </c>
      <c r="H8" s="200">
        <f t="shared" si="0"/>
        <v>1600</v>
      </c>
      <c r="I8" s="200">
        <f t="shared" si="0"/>
        <v>990</v>
      </c>
      <c r="J8" s="200">
        <f t="shared" si="0"/>
        <v>610</v>
      </c>
      <c r="K8" s="200">
        <f t="shared" si="0"/>
        <v>37656131</v>
      </c>
      <c r="L8" s="200">
        <f t="shared" si="0"/>
        <v>121541726</v>
      </c>
      <c r="M8" s="200">
        <f t="shared" si="0"/>
        <v>233351821</v>
      </c>
      <c r="N8" s="200">
        <f t="shared" si="0"/>
        <v>214701711</v>
      </c>
      <c r="O8" s="200">
        <f t="shared" si="0"/>
        <v>17770145</v>
      </c>
      <c r="P8" s="200">
        <f t="shared" si="0"/>
        <v>869562</v>
      </c>
      <c r="Q8" s="200">
        <f t="shared" si="0"/>
        <v>10403</v>
      </c>
      <c r="S8" s="123"/>
    </row>
    <row r="9" spans="1:17" ht="15" customHeight="1">
      <c r="A9" s="244"/>
      <c r="B9" s="245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</row>
    <row r="10" spans="1:17" ht="15" customHeight="1">
      <c r="A10" s="315" t="s">
        <v>165</v>
      </c>
      <c r="B10" s="245"/>
      <c r="C10" s="203">
        <v>1138</v>
      </c>
      <c r="D10" s="204">
        <f>SUM(E10,H10)</f>
        <v>22318</v>
      </c>
      <c r="E10" s="204">
        <f>SUM(F10:G10)</f>
        <v>21983</v>
      </c>
      <c r="F10" s="204">
        <v>13087</v>
      </c>
      <c r="G10" s="204">
        <v>8896</v>
      </c>
      <c r="H10" s="204">
        <f>SUM(I10:J10)</f>
        <v>335</v>
      </c>
      <c r="I10" s="204">
        <v>223</v>
      </c>
      <c r="J10" s="204">
        <v>112</v>
      </c>
      <c r="K10" s="204">
        <v>8348580</v>
      </c>
      <c r="L10" s="204">
        <v>24820579</v>
      </c>
      <c r="M10" s="204">
        <f>SUM(N10:Q10)</f>
        <v>55928210</v>
      </c>
      <c r="N10" s="204">
        <v>52850422</v>
      </c>
      <c r="O10" s="204">
        <v>2989538</v>
      </c>
      <c r="P10" s="204">
        <v>87889</v>
      </c>
      <c r="Q10" s="204">
        <v>361</v>
      </c>
    </row>
    <row r="11" spans="1:17" ht="15" customHeight="1">
      <c r="A11" s="315" t="s">
        <v>166</v>
      </c>
      <c r="B11" s="245"/>
      <c r="C11" s="203">
        <v>145</v>
      </c>
      <c r="D11" s="204">
        <f aca="true" t="shared" si="1" ref="D11:D17">SUM(E11,H11)</f>
        <v>3718</v>
      </c>
      <c r="E11" s="204">
        <f aca="true" t="shared" si="2" ref="E11:E17">SUM(F11:G11)</f>
        <v>3658</v>
      </c>
      <c r="F11" s="204">
        <v>1833</v>
      </c>
      <c r="G11" s="204">
        <v>1825</v>
      </c>
      <c r="H11" s="204">
        <f aca="true" t="shared" si="3" ref="H11:H17">SUM(I11:J11)</f>
        <v>60</v>
      </c>
      <c r="I11" s="204">
        <v>36</v>
      </c>
      <c r="J11" s="204">
        <v>24</v>
      </c>
      <c r="K11" s="204">
        <v>1218014</v>
      </c>
      <c r="L11" s="204">
        <v>2921342</v>
      </c>
      <c r="M11" s="204">
        <f aca="true" t="shared" si="4" ref="M11:M17">SUM(N11:Q11)</f>
        <v>6025758</v>
      </c>
      <c r="N11" s="204">
        <v>4901817</v>
      </c>
      <c r="O11" s="204">
        <v>1115061</v>
      </c>
      <c r="P11" s="204">
        <v>1859</v>
      </c>
      <c r="Q11" s="204">
        <v>7021</v>
      </c>
    </row>
    <row r="12" spans="1:17" ht="15" customHeight="1">
      <c r="A12" s="315" t="s">
        <v>167</v>
      </c>
      <c r="B12" s="245"/>
      <c r="C12" s="203">
        <v>559</v>
      </c>
      <c r="D12" s="204">
        <f t="shared" si="1"/>
        <v>12567</v>
      </c>
      <c r="E12" s="204">
        <f t="shared" si="2"/>
        <v>12320</v>
      </c>
      <c r="F12" s="204">
        <v>8289</v>
      </c>
      <c r="G12" s="204">
        <v>4031</v>
      </c>
      <c r="H12" s="204">
        <f t="shared" si="3"/>
        <v>247</v>
      </c>
      <c r="I12" s="204">
        <v>150</v>
      </c>
      <c r="J12" s="204">
        <v>97</v>
      </c>
      <c r="K12" s="204">
        <v>5579377</v>
      </c>
      <c r="L12" s="204">
        <v>20436974</v>
      </c>
      <c r="M12" s="204">
        <f t="shared" si="4"/>
        <v>35122238</v>
      </c>
      <c r="N12" s="204">
        <v>32663265</v>
      </c>
      <c r="O12" s="204">
        <v>2338274</v>
      </c>
      <c r="P12" s="204">
        <v>120696</v>
      </c>
      <c r="Q12" s="204">
        <v>3</v>
      </c>
    </row>
    <row r="13" spans="1:17" ht="15" customHeight="1">
      <c r="A13" s="315" t="s">
        <v>168</v>
      </c>
      <c r="B13" s="245"/>
      <c r="C13" s="203">
        <v>121</v>
      </c>
      <c r="D13" s="204">
        <f t="shared" si="1"/>
        <v>1447</v>
      </c>
      <c r="E13" s="204">
        <f t="shared" si="2"/>
        <v>1354</v>
      </c>
      <c r="F13" s="204">
        <v>692</v>
      </c>
      <c r="G13" s="204">
        <v>662</v>
      </c>
      <c r="H13" s="204">
        <f t="shared" si="3"/>
        <v>93</v>
      </c>
      <c r="I13" s="204">
        <v>60</v>
      </c>
      <c r="J13" s="204">
        <v>33</v>
      </c>
      <c r="K13" s="204">
        <v>407660</v>
      </c>
      <c r="L13" s="204">
        <v>909090</v>
      </c>
      <c r="M13" s="204">
        <f t="shared" si="4"/>
        <v>1671494</v>
      </c>
      <c r="N13" s="204">
        <v>1618237</v>
      </c>
      <c r="O13" s="204">
        <v>48497</v>
      </c>
      <c r="P13" s="204">
        <v>3601</v>
      </c>
      <c r="Q13" s="204">
        <v>1159</v>
      </c>
    </row>
    <row r="14" spans="1:17" ht="15" customHeight="1">
      <c r="A14" s="315" t="s">
        <v>169</v>
      </c>
      <c r="B14" s="245"/>
      <c r="C14" s="203">
        <v>63</v>
      </c>
      <c r="D14" s="204">
        <f t="shared" si="1"/>
        <v>1186</v>
      </c>
      <c r="E14" s="204">
        <f t="shared" si="2"/>
        <v>1166</v>
      </c>
      <c r="F14" s="204">
        <v>374</v>
      </c>
      <c r="G14" s="204">
        <v>792</v>
      </c>
      <c r="H14" s="204">
        <f t="shared" si="3"/>
        <v>20</v>
      </c>
      <c r="I14" s="204">
        <v>12</v>
      </c>
      <c r="J14" s="204">
        <v>8</v>
      </c>
      <c r="K14" s="204">
        <v>289924</v>
      </c>
      <c r="L14" s="204">
        <v>587314</v>
      </c>
      <c r="M14" s="204">
        <f t="shared" si="4"/>
        <v>1157612</v>
      </c>
      <c r="N14" s="204">
        <v>978470</v>
      </c>
      <c r="O14" s="204">
        <v>179142</v>
      </c>
      <c r="P14" s="204" t="s">
        <v>32</v>
      </c>
      <c r="Q14" s="204" t="s">
        <v>32</v>
      </c>
    </row>
    <row r="15" spans="1:17" ht="15" customHeight="1">
      <c r="A15" s="315" t="s">
        <v>170</v>
      </c>
      <c r="B15" s="245"/>
      <c r="C15" s="203">
        <v>290</v>
      </c>
      <c r="D15" s="204">
        <f t="shared" si="1"/>
        <v>6399</v>
      </c>
      <c r="E15" s="204">
        <f t="shared" si="2"/>
        <v>6257</v>
      </c>
      <c r="F15" s="204">
        <v>3737</v>
      </c>
      <c r="G15" s="204">
        <v>2520</v>
      </c>
      <c r="H15" s="204">
        <f t="shared" si="3"/>
        <v>142</v>
      </c>
      <c r="I15" s="204">
        <v>84</v>
      </c>
      <c r="J15" s="204">
        <v>58</v>
      </c>
      <c r="K15" s="204">
        <v>2511260</v>
      </c>
      <c r="L15" s="204">
        <v>4865221</v>
      </c>
      <c r="M15" s="204">
        <f t="shared" si="4"/>
        <v>10437200</v>
      </c>
      <c r="N15" s="204">
        <v>9084963</v>
      </c>
      <c r="O15" s="204">
        <v>1341095</v>
      </c>
      <c r="P15" s="204">
        <v>11142</v>
      </c>
      <c r="Q15" s="204" t="s">
        <v>32</v>
      </c>
    </row>
    <row r="16" spans="1:17" ht="15" customHeight="1">
      <c r="A16" s="315" t="s">
        <v>171</v>
      </c>
      <c r="B16" s="245"/>
      <c r="C16" s="203">
        <v>84</v>
      </c>
      <c r="D16" s="204">
        <f t="shared" si="1"/>
        <v>2310</v>
      </c>
      <c r="E16" s="204">
        <f t="shared" si="2"/>
        <v>2281</v>
      </c>
      <c r="F16" s="204">
        <v>1198</v>
      </c>
      <c r="G16" s="204">
        <v>1083</v>
      </c>
      <c r="H16" s="204">
        <f t="shared" si="3"/>
        <v>29</v>
      </c>
      <c r="I16" s="204">
        <v>17</v>
      </c>
      <c r="J16" s="204">
        <v>12</v>
      </c>
      <c r="K16" s="204">
        <v>822722</v>
      </c>
      <c r="L16" s="204">
        <v>1630565</v>
      </c>
      <c r="M16" s="204">
        <f t="shared" si="4"/>
        <v>3409949</v>
      </c>
      <c r="N16" s="204">
        <v>2932491</v>
      </c>
      <c r="O16" s="204">
        <v>473174</v>
      </c>
      <c r="P16" s="204">
        <v>4284</v>
      </c>
      <c r="Q16" s="204" t="s">
        <v>32</v>
      </c>
    </row>
    <row r="17" spans="1:17" ht="15" customHeight="1">
      <c r="A17" s="315" t="s">
        <v>172</v>
      </c>
      <c r="B17" s="245"/>
      <c r="C17" s="203">
        <v>332</v>
      </c>
      <c r="D17" s="204">
        <f t="shared" si="1"/>
        <v>12573</v>
      </c>
      <c r="E17" s="204">
        <f t="shared" si="2"/>
        <v>12543</v>
      </c>
      <c r="F17" s="204">
        <v>8584</v>
      </c>
      <c r="G17" s="204">
        <v>3959</v>
      </c>
      <c r="H17" s="204">
        <f t="shared" si="3"/>
        <v>30</v>
      </c>
      <c r="I17" s="204">
        <v>22</v>
      </c>
      <c r="J17" s="204">
        <v>8</v>
      </c>
      <c r="K17" s="204">
        <v>5538910</v>
      </c>
      <c r="L17" s="204">
        <v>19036668</v>
      </c>
      <c r="M17" s="204">
        <f t="shared" si="4"/>
        <v>33671658</v>
      </c>
      <c r="N17" s="204">
        <v>32107658</v>
      </c>
      <c r="O17" s="204">
        <v>1081991</v>
      </c>
      <c r="P17" s="204">
        <v>480826</v>
      </c>
      <c r="Q17" s="204">
        <v>1183</v>
      </c>
    </row>
    <row r="18" spans="1:17" ht="15" customHeight="1">
      <c r="A18" s="315"/>
      <c r="B18" s="245"/>
      <c r="C18" s="203"/>
      <c r="D18" s="204"/>
      <c r="E18" s="202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</row>
    <row r="19" spans="1:17" ht="15" customHeight="1">
      <c r="A19" s="315" t="s">
        <v>173</v>
      </c>
      <c r="B19" s="245"/>
      <c r="C19" s="203">
        <f>SUM(C20)</f>
        <v>50</v>
      </c>
      <c r="D19" s="204">
        <f aca="true" t="shared" si="5" ref="D19:Q19">SUM(D20)</f>
        <v>391</v>
      </c>
      <c r="E19" s="204">
        <f t="shared" si="5"/>
        <v>345</v>
      </c>
      <c r="F19" s="204">
        <f t="shared" si="5"/>
        <v>200</v>
      </c>
      <c r="G19" s="204">
        <f t="shared" si="5"/>
        <v>145</v>
      </c>
      <c r="H19" s="204">
        <f t="shared" si="5"/>
        <v>46</v>
      </c>
      <c r="I19" s="204">
        <f t="shared" si="5"/>
        <v>26</v>
      </c>
      <c r="J19" s="204">
        <f t="shared" si="5"/>
        <v>20</v>
      </c>
      <c r="K19" s="204">
        <f t="shared" si="5"/>
        <v>129190</v>
      </c>
      <c r="L19" s="204">
        <f t="shared" si="5"/>
        <v>244559</v>
      </c>
      <c r="M19" s="204">
        <f t="shared" si="5"/>
        <v>554827</v>
      </c>
      <c r="N19" s="204">
        <f t="shared" si="5"/>
        <v>508743</v>
      </c>
      <c r="O19" s="204">
        <f t="shared" si="5"/>
        <v>45835</v>
      </c>
      <c r="P19" s="204">
        <f t="shared" si="5"/>
        <v>50</v>
      </c>
      <c r="Q19" s="204">
        <f t="shared" si="5"/>
        <v>199</v>
      </c>
    </row>
    <row r="20" spans="1:17" ht="15" customHeight="1">
      <c r="A20" s="111"/>
      <c r="B20" s="75" t="s">
        <v>174</v>
      </c>
      <c r="C20" s="194">
        <v>50</v>
      </c>
      <c r="D20" s="195">
        <f>SUM(E20,H20)</f>
        <v>391</v>
      </c>
      <c r="E20" s="195">
        <f>SUM(F20:G20)</f>
        <v>345</v>
      </c>
      <c r="F20" s="195">
        <v>200</v>
      </c>
      <c r="G20" s="195">
        <v>145</v>
      </c>
      <c r="H20" s="195">
        <f>SUM(I20:J20)</f>
        <v>46</v>
      </c>
      <c r="I20" s="195">
        <v>26</v>
      </c>
      <c r="J20" s="195">
        <v>20</v>
      </c>
      <c r="K20" s="195">
        <v>129190</v>
      </c>
      <c r="L20" s="195">
        <v>244559</v>
      </c>
      <c r="M20" s="195">
        <f>SUM(N20:Q20)</f>
        <v>554827</v>
      </c>
      <c r="N20" s="195">
        <v>508743</v>
      </c>
      <c r="O20" s="195">
        <v>45835</v>
      </c>
      <c r="P20" s="195">
        <v>50</v>
      </c>
      <c r="Q20" s="195">
        <v>199</v>
      </c>
    </row>
    <row r="21" spans="1:17" ht="15" customHeight="1">
      <c r="A21" s="111"/>
      <c r="B21" s="75"/>
      <c r="C21" s="194"/>
      <c r="D21" s="195"/>
      <c r="E21" s="193"/>
      <c r="F21" s="195"/>
      <c r="G21" s="195"/>
      <c r="H21" s="195"/>
      <c r="I21" s="195"/>
      <c r="J21" s="195"/>
      <c r="K21" s="195"/>
      <c r="L21" s="195"/>
      <c r="M21" s="193"/>
      <c r="N21" s="195"/>
      <c r="O21" s="195"/>
      <c r="P21" s="195"/>
      <c r="Q21" s="195"/>
    </row>
    <row r="22" spans="1:17" ht="15" customHeight="1">
      <c r="A22" s="315" t="s">
        <v>175</v>
      </c>
      <c r="B22" s="245"/>
      <c r="C22" s="203">
        <f aca="true" t="shared" si="6" ref="C22:Q22">SUM(C23:C26)</f>
        <v>304</v>
      </c>
      <c r="D22" s="204">
        <f t="shared" si="6"/>
        <v>10632</v>
      </c>
      <c r="E22" s="204">
        <f t="shared" si="6"/>
        <v>10536</v>
      </c>
      <c r="F22" s="204">
        <f t="shared" si="6"/>
        <v>7560</v>
      </c>
      <c r="G22" s="204">
        <f t="shared" si="6"/>
        <v>2976</v>
      </c>
      <c r="H22" s="204">
        <f t="shared" si="6"/>
        <v>96</v>
      </c>
      <c r="I22" s="204">
        <f t="shared" si="6"/>
        <v>58</v>
      </c>
      <c r="J22" s="204">
        <f t="shared" si="6"/>
        <v>38</v>
      </c>
      <c r="K22" s="204">
        <f t="shared" si="6"/>
        <v>4590844</v>
      </c>
      <c r="L22" s="204">
        <f t="shared" si="6"/>
        <v>18090172</v>
      </c>
      <c r="M22" s="204">
        <f t="shared" si="6"/>
        <v>29271537</v>
      </c>
      <c r="N22" s="204">
        <f t="shared" si="6"/>
        <v>26073447</v>
      </c>
      <c r="O22" s="204">
        <f t="shared" si="6"/>
        <v>3154880</v>
      </c>
      <c r="P22" s="204">
        <f t="shared" si="6"/>
        <v>43152</v>
      </c>
      <c r="Q22" s="204">
        <f t="shared" si="6"/>
        <v>58</v>
      </c>
    </row>
    <row r="23" spans="1:17" ht="15" customHeight="1">
      <c r="A23" s="111"/>
      <c r="B23" s="75" t="s">
        <v>176</v>
      </c>
      <c r="C23" s="194">
        <v>117</v>
      </c>
      <c r="D23" s="195">
        <f>SUM(E23,H23)</f>
        <v>4042</v>
      </c>
      <c r="E23" s="195">
        <f>SUM(F23:G23)</f>
        <v>4000</v>
      </c>
      <c r="F23" s="195">
        <v>2572</v>
      </c>
      <c r="G23" s="195">
        <v>1428</v>
      </c>
      <c r="H23" s="195">
        <f>SUM(I23:J23)</f>
        <v>42</v>
      </c>
      <c r="I23" s="195">
        <v>22</v>
      </c>
      <c r="J23" s="195">
        <v>20</v>
      </c>
      <c r="K23" s="195">
        <v>1809107</v>
      </c>
      <c r="L23" s="195">
        <v>6303184</v>
      </c>
      <c r="M23" s="195">
        <f>SUM(N23:Q23)</f>
        <v>10070296</v>
      </c>
      <c r="N23" s="195">
        <v>7649240</v>
      </c>
      <c r="O23" s="195">
        <v>2410478</v>
      </c>
      <c r="P23" s="195">
        <v>10520</v>
      </c>
      <c r="Q23" s="195">
        <v>58</v>
      </c>
    </row>
    <row r="24" spans="1:17" ht="15" customHeight="1">
      <c r="A24" s="111"/>
      <c r="B24" s="75" t="s">
        <v>177</v>
      </c>
      <c r="C24" s="194">
        <v>85</v>
      </c>
      <c r="D24" s="195">
        <f>SUM(E24,H24)</f>
        <v>2183</v>
      </c>
      <c r="E24" s="195">
        <f>SUM(F24:G24)</f>
        <v>2145</v>
      </c>
      <c r="F24" s="195">
        <v>1499</v>
      </c>
      <c r="G24" s="195">
        <v>646</v>
      </c>
      <c r="H24" s="195">
        <f>SUM(I24:J24)</f>
        <v>38</v>
      </c>
      <c r="I24" s="195">
        <v>27</v>
      </c>
      <c r="J24" s="195">
        <v>11</v>
      </c>
      <c r="K24" s="195">
        <v>857825</v>
      </c>
      <c r="L24" s="195">
        <v>2081828</v>
      </c>
      <c r="M24" s="195">
        <f>SUM(N24:Q24)</f>
        <v>4090615</v>
      </c>
      <c r="N24" s="195">
        <v>3659958</v>
      </c>
      <c r="O24" s="195">
        <v>420265</v>
      </c>
      <c r="P24" s="195">
        <v>10392</v>
      </c>
      <c r="Q24" s="195" t="s">
        <v>32</v>
      </c>
    </row>
    <row r="25" spans="1:17" ht="15" customHeight="1">
      <c r="A25" s="111"/>
      <c r="B25" s="75" t="s">
        <v>178</v>
      </c>
      <c r="C25" s="194">
        <v>55</v>
      </c>
      <c r="D25" s="195">
        <f>SUM(E25,H25)</f>
        <v>1990</v>
      </c>
      <c r="E25" s="195">
        <f>SUM(F25:G25)</f>
        <v>1981</v>
      </c>
      <c r="F25" s="195">
        <v>1501</v>
      </c>
      <c r="G25" s="195">
        <v>480</v>
      </c>
      <c r="H25" s="195">
        <f>SUM(I25:J25)</f>
        <v>9</v>
      </c>
      <c r="I25" s="195">
        <v>5</v>
      </c>
      <c r="J25" s="195">
        <v>4</v>
      </c>
      <c r="K25" s="195">
        <v>920045</v>
      </c>
      <c r="L25" s="195">
        <v>2980326</v>
      </c>
      <c r="M25" s="195">
        <f>SUM(N25:Q25)</f>
        <v>6130417</v>
      </c>
      <c r="N25" s="195">
        <v>5890777</v>
      </c>
      <c r="O25" s="195">
        <v>236619</v>
      </c>
      <c r="P25" s="195">
        <v>3021</v>
      </c>
      <c r="Q25" s="195" t="s">
        <v>32</v>
      </c>
    </row>
    <row r="26" spans="1:17" ht="15" customHeight="1">
      <c r="A26" s="111"/>
      <c r="B26" s="75" t="s">
        <v>179</v>
      </c>
      <c r="C26" s="194">
        <v>47</v>
      </c>
      <c r="D26" s="195">
        <f>SUM(E26,H26)</f>
        <v>2417</v>
      </c>
      <c r="E26" s="195">
        <f>SUM(F26:G26)</f>
        <v>2410</v>
      </c>
      <c r="F26" s="195">
        <v>1988</v>
      </c>
      <c r="G26" s="195">
        <v>422</v>
      </c>
      <c r="H26" s="195">
        <f>SUM(I26:J26)</f>
        <v>7</v>
      </c>
      <c r="I26" s="195">
        <v>4</v>
      </c>
      <c r="J26" s="195">
        <v>3</v>
      </c>
      <c r="K26" s="195">
        <v>1003867</v>
      </c>
      <c r="L26" s="195">
        <v>6724834</v>
      </c>
      <c r="M26" s="195">
        <f>SUM(N26:Q26)</f>
        <v>8980209</v>
      </c>
      <c r="N26" s="195">
        <v>8873472</v>
      </c>
      <c r="O26" s="195">
        <v>87518</v>
      </c>
      <c r="P26" s="195">
        <v>19219</v>
      </c>
      <c r="Q26" s="195" t="s">
        <v>32</v>
      </c>
    </row>
    <row r="27" spans="1:17" ht="15" customHeight="1">
      <c r="A27" s="111"/>
      <c r="B27" s="75"/>
      <c r="C27" s="194"/>
      <c r="D27" s="195"/>
      <c r="E27" s="193"/>
      <c r="F27" s="195"/>
      <c r="G27" s="195"/>
      <c r="H27" s="195"/>
      <c r="I27" s="195"/>
      <c r="J27" s="195"/>
      <c r="K27" s="195"/>
      <c r="L27" s="195"/>
      <c r="M27" s="193"/>
      <c r="N27" s="195"/>
      <c r="O27" s="195"/>
      <c r="P27" s="195"/>
      <c r="Q27" s="195"/>
    </row>
    <row r="28" spans="1:17" ht="15" customHeight="1">
      <c r="A28" s="315" t="s">
        <v>180</v>
      </c>
      <c r="B28" s="245"/>
      <c r="C28" s="203">
        <f>SUM(C29:C36)</f>
        <v>213</v>
      </c>
      <c r="D28" s="204">
        <v>6528</v>
      </c>
      <c r="E28" s="202">
        <v>6477</v>
      </c>
      <c r="F28" s="204">
        <v>4180</v>
      </c>
      <c r="G28" s="204">
        <v>2297</v>
      </c>
      <c r="H28" s="204">
        <v>51</v>
      </c>
      <c r="I28" s="204">
        <v>32</v>
      </c>
      <c r="J28" s="204">
        <v>19</v>
      </c>
      <c r="K28" s="204">
        <v>2689510</v>
      </c>
      <c r="L28" s="204">
        <v>6532232</v>
      </c>
      <c r="M28" s="204">
        <v>13061678</v>
      </c>
      <c r="N28" s="204">
        <v>11837383</v>
      </c>
      <c r="O28" s="204">
        <v>1136687</v>
      </c>
      <c r="P28" s="204">
        <v>87234</v>
      </c>
      <c r="Q28" s="204">
        <v>374</v>
      </c>
    </row>
    <row r="29" spans="1:17" ht="15" customHeight="1">
      <c r="A29" s="111"/>
      <c r="B29" s="75" t="s">
        <v>181</v>
      </c>
      <c r="C29" s="194">
        <v>65</v>
      </c>
      <c r="D29" s="195">
        <f>SUM(E29,H29)</f>
        <v>1416</v>
      </c>
      <c r="E29" s="195">
        <f>SUM(F29:G29)</f>
        <v>1392</v>
      </c>
      <c r="F29" s="195">
        <v>861</v>
      </c>
      <c r="G29" s="195">
        <v>531</v>
      </c>
      <c r="H29" s="195">
        <f>SUM(I29:J29)</f>
        <v>24</v>
      </c>
      <c r="I29" s="195">
        <v>13</v>
      </c>
      <c r="J29" s="195">
        <v>11</v>
      </c>
      <c r="K29" s="195">
        <v>572845</v>
      </c>
      <c r="L29" s="195">
        <v>2021336</v>
      </c>
      <c r="M29" s="195">
        <f>SUM(N29:Q29)</f>
        <v>3459407</v>
      </c>
      <c r="N29" s="195">
        <v>2792955</v>
      </c>
      <c r="O29" s="195">
        <v>659351</v>
      </c>
      <c r="P29" s="195">
        <v>6741</v>
      </c>
      <c r="Q29" s="195">
        <v>360</v>
      </c>
    </row>
    <row r="30" spans="1:17" ht="15" customHeight="1">
      <c r="A30" s="111"/>
      <c r="B30" s="75" t="s">
        <v>182</v>
      </c>
      <c r="C30" s="194">
        <v>49</v>
      </c>
      <c r="D30" s="195">
        <f>SUM(E30,H30)</f>
        <v>2667</v>
      </c>
      <c r="E30" s="195">
        <f>SUM(F30:G30)</f>
        <v>2663</v>
      </c>
      <c r="F30" s="195">
        <v>1766</v>
      </c>
      <c r="G30" s="195">
        <v>897</v>
      </c>
      <c r="H30" s="195">
        <f>SUM(I30:J30)</f>
        <v>4</v>
      </c>
      <c r="I30" s="195">
        <v>4</v>
      </c>
      <c r="J30" s="195" t="s">
        <v>32</v>
      </c>
      <c r="K30" s="195">
        <v>1164645</v>
      </c>
      <c r="L30" s="195">
        <v>2628930</v>
      </c>
      <c r="M30" s="195">
        <f>SUM(N30:Q30)</f>
        <v>5953264</v>
      </c>
      <c r="N30" s="195">
        <v>5919291</v>
      </c>
      <c r="O30" s="195">
        <v>33587</v>
      </c>
      <c r="P30" s="195">
        <v>372</v>
      </c>
      <c r="Q30" s="195">
        <v>14</v>
      </c>
    </row>
    <row r="31" spans="1:17" ht="15" customHeight="1">
      <c r="A31" s="111"/>
      <c r="B31" s="75" t="s">
        <v>183</v>
      </c>
      <c r="C31" s="194">
        <v>80</v>
      </c>
      <c r="D31" s="195">
        <f>SUM(E31,H31)</f>
        <v>2239</v>
      </c>
      <c r="E31" s="195">
        <f>SUM(F31:G31)</f>
        <v>2222</v>
      </c>
      <c r="F31" s="195">
        <v>1448</v>
      </c>
      <c r="G31" s="195">
        <v>774</v>
      </c>
      <c r="H31" s="195">
        <f>SUM(I31:J31)</f>
        <v>17</v>
      </c>
      <c r="I31" s="195">
        <v>12</v>
      </c>
      <c r="J31" s="195">
        <v>5</v>
      </c>
      <c r="K31" s="195">
        <v>881094</v>
      </c>
      <c r="L31" s="195">
        <v>1765237</v>
      </c>
      <c r="M31" s="195">
        <f>SUM(N31:Q31)</f>
        <v>3305898</v>
      </c>
      <c r="N31" s="195">
        <v>2793497</v>
      </c>
      <c r="O31" s="195">
        <v>432340</v>
      </c>
      <c r="P31" s="195">
        <v>80061</v>
      </c>
      <c r="Q31" s="195" t="s">
        <v>32</v>
      </c>
    </row>
    <row r="32" spans="1:17" ht="15" customHeight="1">
      <c r="A32" s="111"/>
      <c r="B32" s="75" t="s">
        <v>184</v>
      </c>
      <c r="C32" s="194">
        <v>8</v>
      </c>
      <c r="D32" s="195">
        <f>SUM(E32,H32)</f>
        <v>81</v>
      </c>
      <c r="E32" s="195">
        <f>SUM(F32:G32)</f>
        <v>79</v>
      </c>
      <c r="F32" s="195">
        <v>60</v>
      </c>
      <c r="G32" s="195">
        <v>19</v>
      </c>
      <c r="H32" s="195">
        <f>SUM(I32:J32)</f>
        <v>2</v>
      </c>
      <c r="I32" s="195">
        <v>1</v>
      </c>
      <c r="J32" s="195">
        <v>1</v>
      </c>
      <c r="K32" s="195">
        <v>36114</v>
      </c>
      <c r="L32" s="195">
        <v>74343</v>
      </c>
      <c r="M32" s="195">
        <f>SUM(N32:Q32)</f>
        <v>230711</v>
      </c>
      <c r="N32" s="195">
        <v>221098</v>
      </c>
      <c r="O32" s="195">
        <v>9613</v>
      </c>
      <c r="P32" s="195" t="s">
        <v>32</v>
      </c>
      <c r="Q32" s="195" t="s">
        <v>32</v>
      </c>
    </row>
    <row r="33" spans="1:17" ht="15" customHeight="1">
      <c r="A33" s="111"/>
      <c r="B33" s="75" t="s">
        <v>185</v>
      </c>
      <c r="C33" s="194">
        <v>2</v>
      </c>
      <c r="D33" s="195" t="s">
        <v>379</v>
      </c>
      <c r="E33" s="195" t="s">
        <v>379</v>
      </c>
      <c r="F33" s="195" t="s">
        <v>379</v>
      </c>
      <c r="G33" s="195" t="s">
        <v>379</v>
      </c>
      <c r="H33" s="195" t="s">
        <v>379</v>
      </c>
      <c r="I33" s="195" t="s">
        <v>379</v>
      </c>
      <c r="J33" s="195" t="s">
        <v>379</v>
      </c>
      <c r="K33" s="195" t="s">
        <v>379</v>
      </c>
      <c r="L33" s="195" t="s">
        <v>379</v>
      </c>
      <c r="M33" s="195" t="s">
        <v>379</v>
      </c>
      <c r="N33" s="195" t="s">
        <v>379</v>
      </c>
      <c r="O33" s="195" t="s">
        <v>379</v>
      </c>
      <c r="P33" s="195" t="s">
        <v>379</v>
      </c>
      <c r="Q33" s="195" t="s">
        <v>379</v>
      </c>
    </row>
    <row r="34" spans="1:17" ht="15" customHeight="1">
      <c r="A34" s="111"/>
      <c r="B34" s="75" t="s">
        <v>186</v>
      </c>
      <c r="C34" s="194">
        <v>2</v>
      </c>
      <c r="D34" s="195" t="s">
        <v>379</v>
      </c>
      <c r="E34" s="195" t="s">
        <v>379</v>
      </c>
      <c r="F34" s="195" t="s">
        <v>379</v>
      </c>
      <c r="G34" s="195" t="s">
        <v>379</v>
      </c>
      <c r="H34" s="195" t="s">
        <v>379</v>
      </c>
      <c r="I34" s="195" t="s">
        <v>379</v>
      </c>
      <c r="J34" s="195" t="s">
        <v>379</v>
      </c>
      <c r="K34" s="195" t="s">
        <v>379</v>
      </c>
      <c r="L34" s="195" t="s">
        <v>379</v>
      </c>
      <c r="M34" s="195" t="s">
        <v>379</v>
      </c>
      <c r="N34" s="195" t="s">
        <v>379</v>
      </c>
      <c r="O34" s="195" t="s">
        <v>379</v>
      </c>
      <c r="P34" s="195" t="s">
        <v>379</v>
      </c>
      <c r="Q34" s="195" t="s">
        <v>379</v>
      </c>
    </row>
    <row r="35" spans="1:17" ht="15" customHeight="1">
      <c r="A35" s="111"/>
      <c r="B35" s="75" t="s">
        <v>187</v>
      </c>
      <c r="C35" s="194">
        <v>2</v>
      </c>
      <c r="D35" s="195" t="s">
        <v>379</v>
      </c>
      <c r="E35" s="195" t="s">
        <v>379</v>
      </c>
      <c r="F35" s="195" t="s">
        <v>379</v>
      </c>
      <c r="G35" s="195" t="s">
        <v>379</v>
      </c>
      <c r="H35" s="195" t="s">
        <v>379</v>
      </c>
      <c r="I35" s="195" t="s">
        <v>379</v>
      </c>
      <c r="J35" s="195" t="s">
        <v>379</v>
      </c>
      <c r="K35" s="195" t="s">
        <v>379</v>
      </c>
      <c r="L35" s="195" t="s">
        <v>379</v>
      </c>
      <c r="M35" s="195" t="s">
        <v>379</v>
      </c>
      <c r="N35" s="195" t="s">
        <v>379</v>
      </c>
      <c r="O35" s="195" t="s">
        <v>379</v>
      </c>
      <c r="P35" s="195" t="s">
        <v>379</v>
      </c>
      <c r="Q35" s="195" t="s">
        <v>379</v>
      </c>
    </row>
    <row r="36" spans="1:17" ht="15" customHeight="1">
      <c r="A36" s="111"/>
      <c r="B36" s="75" t="s">
        <v>188</v>
      </c>
      <c r="C36" s="194">
        <v>5</v>
      </c>
      <c r="D36" s="195">
        <f>SUM(E36,H36)</f>
        <v>58</v>
      </c>
      <c r="E36" s="195">
        <f>SUM(F36:G36)</f>
        <v>55</v>
      </c>
      <c r="F36" s="195">
        <v>21</v>
      </c>
      <c r="G36" s="195">
        <v>34</v>
      </c>
      <c r="H36" s="195">
        <f>SUM(I36:J36)</f>
        <v>3</v>
      </c>
      <c r="I36" s="195">
        <v>1</v>
      </c>
      <c r="J36" s="195">
        <v>2</v>
      </c>
      <c r="K36" s="195">
        <v>17756</v>
      </c>
      <c r="L36" s="195">
        <v>18968</v>
      </c>
      <c r="M36" s="195">
        <f>SUM(N36:Q36)</f>
        <v>57365</v>
      </c>
      <c r="N36" s="195">
        <v>56561</v>
      </c>
      <c r="O36" s="195">
        <v>804</v>
      </c>
      <c r="P36" s="195" t="s">
        <v>32</v>
      </c>
      <c r="Q36" s="195" t="s">
        <v>32</v>
      </c>
    </row>
    <row r="37" spans="1:17" ht="15" customHeight="1">
      <c r="A37" s="111"/>
      <c r="B37" s="75"/>
      <c r="C37" s="194"/>
      <c r="D37" s="195"/>
      <c r="E37" s="193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5" customHeight="1">
      <c r="A38" s="315" t="s">
        <v>189</v>
      </c>
      <c r="B38" s="245"/>
      <c r="C38" s="203">
        <f>SUM(C39:C43)</f>
        <v>452</v>
      </c>
      <c r="D38" s="204">
        <f aca="true" t="shared" si="7" ref="D38:P38">SUM(D39:D43)</f>
        <v>6680</v>
      </c>
      <c r="E38" s="204">
        <f t="shared" si="7"/>
        <v>6490</v>
      </c>
      <c r="F38" s="204">
        <f t="shared" si="7"/>
        <v>3408</v>
      </c>
      <c r="G38" s="204">
        <f t="shared" si="7"/>
        <v>3082</v>
      </c>
      <c r="H38" s="204">
        <f t="shared" si="7"/>
        <v>190</v>
      </c>
      <c r="I38" s="204">
        <f t="shared" si="7"/>
        <v>111</v>
      </c>
      <c r="J38" s="204">
        <f t="shared" si="7"/>
        <v>79</v>
      </c>
      <c r="K38" s="204">
        <f t="shared" si="7"/>
        <v>2276757</v>
      </c>
      <c r="L38" s="204">
        <f t="shared" si="7"/>
        <v>11709241</v>
      </c>
      <c r="M38" s="204">
        <f t="shared" si="7"/>
        <v>21872923</v>
      </c>
      <c r="N38" s="204">
        <f t="shared" si="7"/>
        <v>20596900</v>
      </c>
      <c r="O38" s="204">
        <f t="shared" si="7"/>
        <v>1265084</v>
      </c>
      <c r="P38" s="204">
        <f t="shared" si="7"/>
        <v>10939</v>
      </c>
      <c r="Q38" s="204" t="s">
        <v>32</v>
      </c>
    </row>
    <row r="39" spans="1:17" ht="15" customHeight="1">
      <c r="A39" s="111"/>
      <c r="B39" s="75" t="s">
        <v>190</v>
      </c>
      <c r="C39" s="194">
        <v>82</v>
      </c>
      <c r="D39" s="195">
        <f>SUM(E39,H39)</f>
        <v>1758</v>
      </c>
      <c r="E39" s="195">
        <f>SUM(F39:G39)</f>
        <v>1730</v>
      </c>
      <c r="F39" s="195">
        <v>1040</v>
      </c>
      <c r="G39" s="195">
        <v>690</v>
      </c>
      <c r="H39" s="195">
        <f>SUM(I39:J39)</f>
        <v>28</v>
      </c>
      <c r="I39" s="195">
        <v>17</v>
      </c>
      <c r="J39" s="195">
        <v>11</v>
      </c>
      <c r="K39" s="195">
        <v>631985</v>
      </c>
      <c r="L39" s="195">
        <v>1570839</v>
      </c>
      <c r="M39" s="195">
        <f>SUM(N39:Q39)</f>
        <v>2959846</v>
      </c>
      <c r="N39" s="195">
        <v>2746643</v>
      </c>
      <c r="O39" s="195">
        <v>204931</v>
      </c>
      <c r="P39" s="195">
        <v>8272</v>
      </c>
      <c r="Q39" s="195" t="s">
        <v>32</v>
      </c>
    </row>
    <row r="40" spans="1:17" ht="15" customHeight="1">
      <c r="A40" s="111"/>
      <c r="B40" s="75" t="s">
        <v>191</v>
      </c>
      <c r="C40" s="194">
        <v>136</v>
      </c>
      <c r="D40" s="195">
        <f>SUM(E40,H40)</f>
        <v>1511</v>
      </c>
      <c r="E40" s="195">
        <f>SUM(F40:G40)</f>
        <v>1459</v>
      </c>
      <c r="F40" s="195">
        <v>697</v>
      </c>
      <c r="G40" s="195">
        <v>762</v>
      </c>
      <c r="H40" s="195">
        <f>SUM(I40:J40)</f>
        <v>52</v>
      </c>
      <c r="I40" s="195">
        <v>30</v>
      </c>
      <c r="J40" s="195">
        <v>22</v>
      </c>
      <c r="K40" s="195">
        <v>505200</v>
      </c>
      <c r="L40" s="195">
        <v>1206260</v>
      </c>
      <c r="M40" s="195">
        <f>SUM(N40:Q40)</f>
        <v>2284187</v>
      </c>
      <c r="N40" s="195">
        <v>1869174</v>
      </c>
      <c r="O40" s="195">
        <v>414128</v>
      </c>
      <c r="P40" s="195">
        <v>885</v>
      </c>
      <c r="Q40" s="195" t="s">
        <v>32</v>
      </c>
    </row>
    <row r="41" spans="1:17" ht="15" customHeight="1">
      <c r="A41" s="111"/>
      <c r="B41" s="75" t="s">
        <v>192</v>
      </c>
      <c r="C41" s="194">
        <v>107</v>
      </c>
      <c r="D41" s="195">
        <f>SUM(E41,H41)</f>
        <v>1105</v>
      </c>
      <c r="E41" s="195">
        <f>SUM(F41:G41)</f>
        <v>1050</v>
      </c>
      <c r="F41" s="195">
        <v>477</v>
      </c>
      <c r="G41" s="195">
        <v>573</v>
      </c>
      <c r="H41" s="195">
        <f>SUM(I41:J41)</f>
        <v>55</v>
      </c>
      <c r="I41" s="195">
        <v>32</v>
      </c>
      <c r="J41" s="195">
        <v>23</v>
      </c>
      <c r="K41" s="195">
        <v>316295</v>
      </c>
      <c r="L41" s="195">
        <v>621758</v>
      </c>
      <c r="M41" s="195">
        <f>SUM(N41:Q41)</f>
        <v>1305742</v>
      </c>
      <c r="N41" s="195">
        <v>932617</v>
      </c>
      <c r="O41" s="195">
        <v>372079</v>
      </c>
      <c r="P41" s="195">
        <v>1046</v>
      </c>
      <c r="Q41" s="195" t="s">
        <v>32</v>
      </c>
    </row>
    <row r="42" spans="1:17" ht="15" customHeight="1">
      <c r="A42" s="111"/>
      <c r="B42" s="75" t="s">
        <v>193</v>
      </c>
      <c r="C42" s="194">
        <v>79</v>
      </c>
      <c r="D42" s="195">
        <f>SUM(E42,H42)</f>
        <v>1871</v>
      </c>
      <c r="E42" s="195">
        <f>SUM(F42:G42)</f>
        <v>1838</v>
      </c>
      <c r="F42" s="195">
        <v>1052</v>
      </c>
      <c r="G42" s="195">
        <v>786</v>
      </c>
      <c r="H42" s="195">
        <f>SUM(I42:J42)</f>
        <v>33</v>
      </c>
      <c r="I42" s="195">
        <v>18</v>
      </c>
      <c r="J42" s="195">
        <v>15</v>
      </c>
      <c r="K42" s="195">
        <v>711621</v>
      </c>
      <c r="L42" s="195">
        <v>8057546</v>
      </c>
      <c r="M42" s="195">
        <f>SUM(N42:Q42)</f>
        <v>14775162</v>
      </c>
      <c r="N42" s="195">
        <v>14670140</v>
      </c>
      <c r="O42" s="195">
        <v>104336</v>
      </c>
      <c r="P42" s="195">
        <v>686</v>
      </c>
      <c r="Q42" s="195" t="s">
        <v>32</v>
      </c>
    </row>
    <row r="43" spans="1:17" ht="15" customHeight="1">
      <c r="A43" s="111"/>
      <c r="B43" s="75" t="s">
        <v>194</v>
      </c>
      <c r="C43" s="194">
        <v>48</v>
      </c>
      <c r="D43" s="195">
        <f>SUM(E43,H43)</f>
        <v>435</v>
      </c>
      <c r="E43" s="195">
        <f>SUM(F43:G43)</f>
        <v>413</v>
      </c>
      <c r="F43" s="195">
        <v>142</v>
      </c>
      <c r="G43" s="195">
        <v>271</v>
      </c>
      <c r="H43" s="195">
        <f>SUM(I43:J43)</f>
        <v>22</v>
      </c>
      <c r="I43" s="195">
        <v>14</v>
      </c>
      <c r="J43" s="195">
        <v>8</v>
      </c>
      <c r="K43" s="195">
        <v>111656</v>
      </c>
      <c r="L43" s="195">
        <v>252838</v>
      </c>
      <c r="M43" s="195">
        <f>SUM(N43:Q43)</f>
        <v>547986</v>
      </c>
      <c r="N43" s="195">
        <v>378326</v>
      </c>
      <c r="O43" s="195">
        <v>169610</v>
      </c>
      <c r="P43" s="195">
        <v>50</v>
      </c>
      <c r="Q43" s="195" t="s">
        <v>32</v>
      </c>
    </row>
    <row r="44" spans="1:17" ht="15" customHeight="1">
      <c r="A44" s="111"/>
      <c r="B44" s="75"/>
      <c r="C44" s="194"/>
      <c r="D44" s="195"/>
      <c r="E44" s="193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t="15" customHeight="1">
      <c r="A45" s="315" t="s">
        <v>195</v>
      </c>
      <c r="B45" s="245"/>
      <c r="C45" s="203">
        <f aca="true" t="shared" si="8" ref="C45:Q45">SUM(C46:C49)</f>
        <v>184</v>
      </c>
      <c r="D45" s="204">
        <f t="shared" si="8"/>
        <v>4770</v>
      </c>
      <c r="E45" s="204">
        <f t="shared" si="8"/>
        <v>4692</v>
      </c>
      <c r="F45" s="204">
        <f t="shared" si="8"/>
        <v>2709</v>
      </c>
      <c r="G45" s="204">
        <f t="shared" si="8"/>
        <v>1983</v>
      </c>
      <c r="H45" s="204">
        <f t="shared" si="8"/>
        <v>78</v>
      </c>
      <c r="I45" s="204">
        <f t="shared" si="8"/>
        <v>47</v>
      </c>
      <c r="J45" s="204">
        <f t="shared" si="8"/>
        <v>31</v>
      </c>
      <c r="K45" s="204">
        <f t="shared" si="8"/>
        <v>1642068</v>
      </c>
      <c r="L45" s="204">
        <f t="shared" si="8"/>
        <v>6507480</v>
      </c>
      <c r="M45" s="204">
        <f t="shared" si="8"/>
        <v>14443096</v>
      </c>
      <c r="N45" s="204">
        <f t="shared" si="8"/>
        <v>13661085</v>
      </c>
      <c r="O45" s="204">
        <f t="shared" si="8"/>
        <v>766911</v>
      </c>
      <c r="P45" s="204">
        <f t="shared" si="8"/>
        <v>15055</v>
      </c>
      <c r="Q45" s="204">
        <f t="shared" si="8"/>
        <v>45</v>
      </c>
    </row>
    <row r="46" spans="1:17" ht="15" customHeight="1">
      <c r="A46" s="111"/>
      <c r="B46" s="75" t="s">
        <v>196</v>
      </c>
      <c r="C46" s="194">
        <v>38</v>
      </c>
      <c r="D46" s="195">
        <f>SUM(E46,H46)</f>
        <v>481</v>
      </c>
      <c r="E46" s="195">
        <f>SUM(F46:G46)</f>
        <v>456</v>
      </c>
      <c r="F46" s="195">
        <v>122</v>
      </c>
      <c r="G46" s="195">
        <v>334</v>
      </c>
      <c r="H46" s="195">
        <f>SUM(I46:J46)</f>
        <v>25</v>
      </c>
      <c r="I46" s="195">
        <v>16</v>
      </c>
      <c r="J46" s="195">
        <v>9</v>
      </c>
      <c r="K46" s="195">
        <v>96744</v>
      </c>
      <c r="L46" s="195">
        <v>136107</v>
      </c>
      <c r="M46" s="195">
        <f>SUM(N46:Q46)</f>
        <v>295811</v>
      </c>
      <c r="N46" s="195">
        <v>149637</v>
      </c>
      <c r="O46" s="195">
        <v>146074</v>
      </c>
      <c r="P46" s="195">
        <v>100</v>
      </c>
      <c r="Q46" s="195" t="s">
        <v>32</v>
      </c>
    </row>
    <row r="47" spans="1:17" ht="15" customHeight="1">
      <c r="A47" s="111"/>
      <c r="B47" s="75" t="s">
        <v>197</v>
      </c>
      <c r="C47" s="194">
        <v>29</v>
      </c>
      <c r="D47" s="195">
        <f>SUM(E47,H47)</f>
        <v>1199</v>
      </c>
      <c r="E47" s="195">
        <f>SUM(F47:G47)</f>
        <v>1191</v>
      </c>
      <c r="F47" s="195">
        <v>710</v>
      </c>
      <c r="G47" s="195">
        <v>481</v>
      </c>
      <c r="H47" s="195">
        <f>SUM(I47:J47)</f>
        <v>8</v>
      </c>
      <c r="I47" s="195">
        <v>4</v>
      </c>
      <c r="J47" s="195">
        <v>4</v>
      </c>
      <c r="K47" s="195">
        <v>419300</v>
      </c>
      <c r="L47" s="195">
        <v>1531049</v>
      </c>
      <c r="M47" s="195">
        <f>SUM(N47:Q47)</f>
        <v>6430471</v>
      </c>
      <c r="N47" s="195">
        <v>6241540</v>
      </c>
      <c r="O47" s="195">
        <v>188356</v>
      </c>
      <c r="P47" s="195">
        <v>575</v>
      </c>
      <c r="Q47" s="195" t="s">
        <v>32</v>
      </c>
    </row>
    <row r="48" spans="1:17" ht="15" customHeight="1">
      <c r="A48" s="111"/>
      <c r="B48" s="75" t="s">
        <v>198</v>
      </c>
      <c r="C48" s="194">
        <v>76</v>
      </c>
      <c r="D48" s="195">
        <f>SUM(E48,H48)</f>
        <v>2460</v>
      </c>
      <c r="E48" s="195">
        <f>SUM(F48:G48)</f>
        <v>2424</v>
      </c>
      <c r="F48" s="195">
        <v>1562</v>
      </c>
      <c r="G48" s="195">
        <v>862</v>
      </c>
      <c r="H48" s="195">
        <f>SUM(I48:J48)</f>
        <v>36</v>
      </c>
      <c r="I48" s="195">
        <v>19</v>
      </c>
      <c r="J48" s="195">
        <v>17</v>
      </c>
      <c r="K48" s="195">
        <v>939072</v>
      </c>
      <c r="L48" s="195">
        <v>4425379</v>
      </c>
      <c r="M48" s="195">
        <f>SUM(N48:Q48)</f>
        <v>6810180</v>
      </c>
      <c r="N48" s="195">
        <v>6600226</v>
      </c>
      <c r="O48" s="195">
        <v>198245</v>
      </c>
      <c r="P48" s="195">
        <v>11664</v>
      </c>
      <c r="Q48" s="195">
        <v>45</v>
      </c>
    </row>
    <row r="49" spans="1:17" ht="15" customHeight="1">
      <c r="A49" s="111"/>
      <c r="B49" s="75" t="s">
        <v>199</v>
      </c>
      <c r="C49" s="194">
        <v>41</v>
      </c>
      <c r="D49" s="195">
        <f>SUM(E49,H49)</f>
        <v>630</v>
      </c>
      <c r="E49" s="195">
        <f>SUM(F49:G49)</f>
        <v>621</v>
      </c>
      <c r="F49" s="195">
        <v>315</v>
      </c>
      <c r="G49" s="195">
        <v>306</v>
      </c>
      <c r="H49" s="195">
        <f>SUM(I49:J49)</f>
        <v>9</v>
      </c>
      <c r="I49" s="195">
        <v>8</v>
      </c>
      <c r="J49" s="195">
        <v>1</v>
      </c>
      <c r="K49" s="195">
        <v>186952</v>
      </c>
      <c r="L49" s="195">
        <v>414945</v>
      </c>
      <c r="M49" s="195">
        <f>SUM(N49:Q49)</f>
        <v>906634</v>
      </c>
      <c r="N49" s="195">
        <v>669682</v>
      </c>
      <c r="O49" s="195">
        <v>234236</v>
      </c>
      <c r="P49" s="195">
        <v>2716</v>
      </c>
      <c r="Q49" s="195" t="s">
        <v>32</v>
      </c>
    </row>
    <row r="50" spans="1:17" ht="15" customHeight="1">
      <c r="A50" s="111"/>
      <c r="B50" s="75"/>
      <c r="C50" s="194"/>
      <c r="D50" s="195"/>
      <c r="E50" s="193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ht="15" customHeight="1">
      <c r="A51" s="315" t="s">
        <v>200</v>
      </c>
      <c r="B51" s="245"/>
      <c r="C51" s="203">
        <f>SUM(C52:C57)</f>
        <v>174</v>
      </c>
      <c r="D51" s="204">
        <f aca="true" t="shared" si="9" ref="D51:P51">SUM(D52:D57)</f>
        <v>3091</v>
      </c>
      <c r="E51" s="204">
        <f t="shared" si="9"/>
        <v>2984</v>
      </c>
      <c r="F51" s="204">
        <f t="shared" si="9"/>
        <v>1378</v>
      </c>
      <c r="G51" s="204">
        <f t="shared" si="9"/>
        <v>1606</v>
      </c>
      <c r="H51" s="204">
        <f t="shared" si="9"/>
        <v>107</v>
      </c>
      <c r="I51" s="204">
        <f t="shared" si="9"/>
        <v>65</v>
      </c>
      <c r="J51" s="204">
        <f t="shared" si="9"/>
        <v>42</v>
      </c>
      <c r="K51" s="204">
        <f t="shared" si="9"/>
        <v>899239</v>
      </c>
      <c r="L51" s="204">
        <f t="shared" si="9"/>
        <v>2139749</v>
      </c>
      <c r="M51" s="204">
        <f t="shared" si="9"/>
        <v>4250254</v>
      </c>
      <c r="N51" s="204">
        <f t="shared" si="9"/>
        <v>2875152</v>
      </c>
      <c r="O51" s="204">
        <f t="shared" si="9"/>
        <v>1374867</v>
      </c>
      <c r="P51" s="204">
        <f t="shared" si="9"/>
        <v>235</v>
      </c>
      <c r="Q51" s="204" t="s">
        <v>32</v>
      </c>
    </row>
    <row r="52" spans="1:17" ht="15" customHeight="1">
      <c r="A52" s="111"/>
      <c r="B52" s="75" t="s">
        <v>201</v>
      </c>
      <c r="C52" s="194">
        <v>26</v>
      </c>
      <c r="D52" s="195">
        <f aca="true" t="shared" si="10" ref="D52:D57">SUM(E52,H52)</f>
        <v>632</v>
      </c>
      <c r="E52" s="195">
        <f aca="true" t="shared" si="11" ref="E52:E57">SUM(F52:G52)</f>
        <v>600</v>
      </c>
      <c r="F52" s="195">
        <v>268</v>
      </c>
      <c r="G52" s="195">
        <v>332</v>
      </c>
      <c r="H52" s="195">
        <f aca="true" t="shared" si="12" ref="H52:H57">SUM(I52:J52)</f>
        <v>32</v>
      </c>
      <c r="I52" s="195">
        <v>18</v>
      </c>
      <c r="J52" s="195">
        <v>14</v>
      </c>
      <c r="K52" s="195">
        <v>219590</v>
      </c>
      <c r="L52" s="195">
        <v>876178</v>
      </c>
      <c r="M52" s="195">
        <f aca="true" t="shared" si="13" ref="M52:M57">SUM(N52:Q52)</f>
        <v>1376788</v>
      </c>
      <c r="N52" s="195">
        <v>1322691</v>
      </c>
      <c r="O52" s="195">
        <v>54097</v>
      </c>
      <c r="P52" s="195" t="s">
        <v>32</v>
      </c>
      <c r="Q52" s="195" t="s">
        <v>32</v>
      </c>
    </row>
    <row r="53" spans="1:17" ht="15" customHeight="1">
      <c r="A53" s="111"/>
      <c r="B53" s="75" t="s">
        <v>202</v>
      </c>
      <c r="C53" s="194">
        <v>37</v>
      </c>
      <c r="D53" s="195">
        <f t="shared" si="10"/>
        <v>530</v>
      </c>
      <c r="E53" s="195">
        <f t="shared" si="11"/>
        <v>514</v>
      </c>
      <c r="F53" s="195">
        <v>261</v>
      </c>
      <c r="G53" s="195">
        <v>253</v>
      </c>
      <c r="H53" s="195">
        <f t="shared" si="12"/>
        <v>16</v>
      </c>
      <c r="I53" s="195">
        <v>12</v>
      </c>
      <c r="J53" s="195">
        <v>4</v>
      </c>
      <c r="K53" s="195">
        <v>131799</v>
      </c>
      <c r="L53" s="195">
        <v>372762</v>
      </c>
      <c r="M53" s="195">
        <f t="shared" si="13"/>
        <v>694812</v>
      </c>
      <c r="N53" s="195">
        <v>564676</v>
      </c>
      <c r="O53" s="195">
        <v>130136</v>
      </c>
      <c r="P53" s="195" t="s">
        <v>32</v>
      </c>
      <c r="Q53" s="195" t="s">
        <v>32</v>
      </c>
    </row>
    <row r="54" spans="1:17" ht="15" customHeight="1">
      <c r="A54" s="111"/>
      <c r="B54" s="75" t="s">
        <v>203</v>
      </c>
      <c r="C54" s="194">
        <v>22</v>
      </c>
      <c r="D54" s="195">
        <f t="shared" si="10"/>
        <v>303</v>
      </c>
      <c r="E54" s="195">
        <f t="shared" si="11"/>
        <v>295</v>
      </c>
      <c r="F54" s="195">
        <v>93</v>
      </c>
      <c r="G54" s="195">
        <v>202</v>
      </c>
      <c r="H54" s="195">
        <f t="shared" si="12"/>
        <v>8</v>
      </c>
      <c r="I54" s="195">
        <v>5</v>
      </c>
      <c r="J54" s="195">
        <v>3</v>
      </c>
      <c r="K54" s="195">
        <v>85514</v>
      </c>
      <c r="L54" s="195">
        <v>56998</v>
      </c>
      <c r="M54" s="195">
        <f t="shared" si="13"/>
        <v>193926</v>
      </c>
      <c r="N54" s="195">
        <v>83901</v>
      </c>
      <c r="O54" s="195">
        <v>110025</v>
      </c>
      <c r="P54" s="195" t="s">
        <v>32</v>
      </c>
      <c r="Q54" s="195" t="s">
        <v>32</v>
      </c>
    </row>
    <row r="55" spans="1:17" ht="15" customHeight="1">
      <c r="A55" s="111"/>
      <c r="B55" s="75" t="s">
        <v>204</v>
      </c>
      <c r="C55" s="194">
        <v>44</v>
      </c>
      <c r="D55" s="195">
        <f t="shared" si="10"/>
        <v>1153</v>
      </c>
      <c r="E55" s="195">
        <f t="shared" si="11"/>
        <v>1131</v>
      </c>
      <c r="F55" s="195">
        <v>578</v>
      </c>
      <c r="G55" s="195">
        <v>553</v>
      </c>
      <c r="H55" s="195">
        <f t="shared" si="12"/>
        <v>22</v>
      </c>
      <c r="I55" s="195">
        <v>13</v>
      </c>
      <c r="J55" s="195">
        <v>9</v>
      </c>
      <c r="K55" s="195">
        <v>351955</v>
      </c>
      <c r="L55" s="195">
        <v>718163</v>
      </c>
      <c r="M55" s="195">
        <f t="shared" si="13"/>
        <v>1603551</v>
      </c>
      <c r="N55" s="195">
        <v>786758</v>
      </c>
      <c r="O55" s="195">
        <v>816793</v>
      </c>
      <c r="P55" s="195" t="s">
        <v>32</v>
      </c>
      <c r="Q55" s="195" t="s">
        <v>32</v>
      </c>
    </row>
    <row r="56" spans="1:17" ht="15" customHeight="1">
      <c r="A56" s="111"/>
      <c r="B56" s="75" t="s">
        <v>205</v>
      </c>
      <c r="C56" s="194">
        <v>11</v>
      </c>
      <c r="D56" s="195">
        <f t="shared" si="10"/>
        <v>119</v>
      </c>
      <c r="E56" s="195">
        <f t="shared" si="11"/>
        <v>111</v>
      </c>
      <c r="F56" s="195">
        <v>17</v>
      </c>
      <c r="G56" s="195">
        <v>94</v>
      </c>
      <c r="H56" s="195">
        <f t="shared" si="12"/>
        <v>8</v>
      </c>
      <c r="I56" s="195">
        <v>5</v>
      </c>
      <c r="J56" s="195">
        <v>3</v>
      </c>
      <c r="K56" s="195">
        <v>16935</v>
      </c>
      <c r="L56" s="195">
        <v>10262</v>
      </c>
      <c r="M56" s="195">
        <f t="shared" si="13"/>
        <v>39474</v>
      </c>
      <c r="N56" s="195">
        <v>21786</v>
      </c>
      <c r="O56" s="195">
        <v>17688</v>
      </c>
      <c r="P56" s="195" t="s">
        <v>32</v>
      </c>
      <c r="Q56" s="195" t="s">
        <v>32</v>
      </c>
    </row>
    <row r="57" spans="1:17" ht="15" customHeight="1">
      <c r="A57" s="111"/>
      <c r="B57" s="75" t="s">
        <v>206</v>
      </c>
      <c r="C57" s="194">
        <v>34</v>
      </c>
      <c r="D57" s="195">
        <f t="shared" si="10"/>
        <v>354</v>
      </c>
      <c r="E57" s="195">
        <f t="shared" si="11"/>
        <v>333</v>
      </c>
      <c r="F57" s="195">
        <v>161</v>
      </c>
      <c r="G57" s="195">
        <v>172</v>
      </c>
      <c r="H57" s="195">
        <f t="shared" si="12"/>
        <v>21</v>
      </c>
      <c r="I57" s="195">
        <v>12</v>
      </c>
      <c r="J57" s="195">
        <v>9</v>
      </c>
      <c r="K57" s="195">
        <v>93446</v>
      </c>
      <c r="L57" s="195">
        <v>105386</v>
      </c>
      <c r="M57" s="195">
        <f t="shared" si="13"/>
        <v>341703</v>
      </c>
      <c r="N57" s="195">
        <v>95340</v>
      </c>
      <c r="O57" s="195">
        <v>246128</v>
      </c>
      <c r="P57" s="195">
        <v>235</v>
      </c>
      <c r="Q57" s="195" t="s">
        <v>32</v>
      </c>
    </row>
    <row r="58" spans="1:17" ht="15" customHeight="1">
      <c r="A58" s="111"/>
      <c r="B58" s="75"/>
      <c r="C58" s="194"/>
      <c r="D58" s="195"/>
      <c r="E58" s="193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ht="15" customHeight="1">
      <c r="A59" s="315" t="s">
        <v>207</v>
      </c>
      <c r="B59" s="245"/>
      <c r="C59" s="203">
        <f>SUM(C60:C63)</f>
        <v>112</v>
      </c>
      <c r="D59" s="204">
        <f aca="true" t="shared" si="14" ref="D59:P59">SUM(D60:D63)</f>
        <v>1921</v>
      </c>
      <c r="E59" s="204">
        <f t="shared" si="14"/>
        <v>1856</v>
      </c>
      <c r="F59" s="204">
        <f t="shared" si="14"/>
        <v>662</v>
      </c>
      <c r="G59" s="204">
        <f t="shared" si="14"/>
        <v>1194</v>
      </c>
      <c r="H59" s="204">
        <f t="shared" si="14"/>
        <v>65</v>
      </c>
      <c r="I59" s="204">
        <f t="shared" si="14"/>
        <v>39</v>
      </c>
      <c r="J59" s="204">
        <f t="shared" si="14"/>
        <v>26</v>
      </c>
      <c r="K59" s="204">
        <f t="shared" si="14"/>
        <v>514983</v>
      </c>
      <c r="L59" s="204">
        <f t="shared" si="14"/>
        <v>722419</v>
      </c>
      <c r="M59" s="204">
        <f t="shared" si="14"/>
        <v>1794652</v>
      </c>
      <c r="N59" s="204">
        <f t="shared" si="14"/>
        <v>1367921</v>
      </c>
      <c r="O59" s="204">
        <f t="shared" si="14"/>
        <v>424131</v>
      </c>
      <c r="P59" s="204">
        <f t="shared" si="14"/>
        <v>2600</v>
      </c>
      <c r="Q59" s="204" t="s">
        <v>32</v>
      </c>
    </row>
    <row r="60" spans="1:17" ht="15" customHeight="1">
      <c r="A60" s="111"/>
      <c r="B60" s="75" t="s">
        <v>208</v>
      </c>
      <c r="C60" s="194">
        <v>29</v>
      </c>
      <c r="D60" s="195">
        <f>SUM(E60,H60)</f>
        <v>432</v>
      </c>
      <c r="E60" s="195">
        <f>SUM(F60:G60)</f>
        <v>416</v>
      </c>
      <c r="F60" s="195">
        <v>133</v>
      </c>
      <c r="G60" s="195">
        <v>283</v>
      </c>
      <c r="H60" s="195">
        <f>SUM(I60:J60)</f>
        <v>16</v>
      </c>
      <c r="I60" s="195">
        <v>11</v>
      </c>
      <c r="J60" s="195">
        <v>5</v>
      </c>
      <c r="K60" s="195">
        <v>120183</v>
      </c>
      <c r="L60" s="195">
        <v>225180</v>
      </c>
      <c r="M60" s="195">
        <f>SUM(N60:Q60)</f>
        <v>516823</v>
      </c>
      <c r="N60" s="195">
        <v>464544</v>
      </c>
      <c r="O60" s="195">
        <v>52279</v>
      </c>
      <c r="P60" s="195" t="s">
        <v>32</v>
      </c>
      <c r="Q60" s="195" t="s">
        <v>32</v>
      </c>
    </row>
    <row r="61" spans="1:17" ht="15" customHeight="1">
      <c r="A61" s="111"/>
      <c r="B61" s="75" t="s">
        <v>209</v>
      </c>
      <c r="C61" s="194">
        <v>23</v>
      </c>
      <c r="D61" s="195">
        <f>SUM(E61,H61)</f>
        <v>601</v>
      </c>
      <c r="E61" s="195">
        <f>SUM(F61:G61)</f>
        <v>589</v>
      </c>
      <c r="F61" s="195">
        <v>222</v>
      </c>
      <c r="G61" s="195">
        <v>367</v>
      </c>
      <c r="H61" s="195">
        <f>SUM(I61:J61)</f>
        <v>12</v>
      </c>
      <c r="I61" s="195">
        <v>8</v>
      </c>
      <c r="J61" s="195">
        <v>4</v>
      </c>
      <c r="K61" s="195">
        <v>179028</v>
      </c>
      <c r="L61" s="195">
        <v>192607</v>
      </c>
      <c r="M61" s="195">
        <f>SUM(N61:Q61)</f>
        <v>573000</v>
      </c>
      <c r="N61" s="195">
        <v>514363</v>
      </c>
      <c r="O61" s="195">
        <v>58037</v>
      </c>
      <c r="P61" s="195">
        <v>600</v>
      </c>
      <c r="Q61" s="195" t="s">
        <v>32</v>
      </c>
    </row>
    <row r="62" spans="1:17" ht="15" customHeight="1">
      <c r="A62" s="111"/>
      <c r="B62" s="75" t="s">
        <v>210</v>
      </c>
      <c r="C62" s="194">
        <v>42</v>
      </c>
      <c r="D62" s="195">
        <f>SUM(E62,H62)</f>
        <v>648</v>
      </c>
      <c r="E62" s="195">
        <f>SUM(F62:G62)</f>
        <v>618</v>
      </c>
      <c r="F62" s="195">
        <v>254</v>
      </c>
      <c r="G62" s="195">
        <v>364</v>
      </c>
      <c r="H62" s="195">
        <f>SUM(I62:J62)</f>
        <v>30</v>
      </c>
      <c r="I62" s="195">
        <v>16</v>
      </c>
      <c r="J62" s="195">
        <v>14</v>
      </c>
      <c r="K62" s="195">
        <v>167035</v>
      </c>
      <c r="L62" s="195">
        <v>232993</v>
      </c>
      <c r="M62" s="195">
        <f>SUM(N62:Q62)</f>
        <v>554175</v>
      </c>
      <c r="N62" s="195">
        <v>296166</v>
      </c>
      <c r="O62" s="195">
        <v>256009</v>
      </c>
      <c r="P62" s="195">
        <v>2000</v>
      </c>
      <c r="Q62" s="195" t="s">
        <v>32</v>
      </c>
    </row>
    <row r="63" spans="1:17" ht="15" customHeight="1">
      <c r="A63" s="111"/>
      <c r="B63" s="75" t="s">
        <v>211</v>
      </c>
      <c r="C63" s="194">
        <v>18</v>
      </c>
      <c r="D63" s="195">
        <f>SUM(E63,H63)</f>
        <v>240</v>
      </c>
      <c r="E63" s="195">
        <f>SUM(F63:G63)</f>
        <v>233</v>
      </c>
      <c r="F63" s="195">
        <v>53</v>
      </c>
      <c r="G63" s="195">
        <v>180</v>
      </c>
      <c r="H63" s="195">
        <f>SUM(I63:J63)</f>
        <v>7</v>
      </c>
      <c r="I63" s="195">
        <v>4</v>
      </c>
      <c r="J63" s="195">
        <v>3</v>
      </c>
      <c r="K63" s="195">
        <v>48737</v>
      </c>
      <c r="L63" s="195">
        <v>71639</v>
      </c>
      <c r="M63" s="195">
        <f>SUM(N63:Q63)</f>
        <v>150654</v>
      </c>
      <c r="N63" s="195">
        <v>92848</v>
      </c>
      <c r="O63" s="195">
        <v>57806</v>
      </c>
      <c r="P63" s="195" t="s">
        <v>32</v>
      </c>
      <c r="Q63" s="195" t="s">
        <v>32</v>
      </c>
    </row>
    <row r="64" spans="1:17" ht="15" customHeight="1">
      <c r="A64" s="111"/>
      <c r="B64" s="75"/>
      <c r="C64" s="194"/>
      <c r="D64" s="195"/>
      <c r="E64" s="193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1:17" ht="15" customHeight="1">
      <c r="A65" s="315" t="s">
        <v>212</v>
      </c>
      <c r="B65" s="245"/>
      <c r="C65" s="203">
        <f aca="true" t="shared" si="15" ref="C65:O65">SUM(C66)</f>
        <v>16</v>
      </c>
      <c r="D65" s="204">
        <f t="shared" si="15"/>
        <v>606</v>
      </c>
      <c r="E65" s="204">
        <f t="shared" si="15"/>
        <v>595</v>
      </c>
      <c r="F65" s="204">
        <f t="shared" si="15"/>
        <v>281</v>
      </c>
      <c r="G65" s="204">
        <f t="shared" si="15"/>
        <v>314</v>
      </c>
      <c r="H65" s="204">
        <f t="shared" si="15"/>
        <v>11</v>
      </c>
      <c r="I65" s="204">
        <f t="shared" si="15"/>
        <v>8</v>
      </c>
      <c r="J65" s="204">
        <f t="shared" si="15"/>
        <v>3</v>
      </c>
      <c r="K65" s="204">
        <f t="shared" si="15"/>
        <v>197093</v>
      </c>
      <c r="L65" s="204">
        <f t="shared" si="15"/>
        <v>388121</v>
      </c>
      <c r="M65" s="204">
        <f t="shared" si="15"/>
        <v>678735</v>
      </c>
      <c r="N65" s="204">
        <f t="shared" si="15"/>
        <v>643757</v>
      </c>
      <c r="O65" s="204">
        <f t="shared" si="15"/>
        <v>34978</v>
      </c>
      <c r="P65" s="204" t="s">
        <v>32</v>
      </c>
      <c r="Q65" s="204" t="s">
        <v>32</v>
      </c>
    </row>
    <row r="66" spans="1:17" ht="15" customHeight="1">
      <c r="A66" s="21"/>
      <c r="B66" s="126" t="s">
        <v>213</v>
      </c>
      <c r="C66" s="196">
        <v>16</v>
      </c>
      <c r="D66" s="197">
        <f>SUM(E66,H66)</f>
        <v>606</v>
      </c>
      <c r="E66" s="197">
        <f>SUM(F66:G66)</f>
        <v>595</v>
      </c>
      <c r="F66" s="198">
        <v>281</v>
      </c>
      <c r="G66" s="198">
        <v>314</v>
      </c>
      <c r="H66" s="197">
        <f>SUM(I66:J66)</f>
        <v>11</v>
      </c>
      <c r="I66" s="198">
        <v>8</v>
      </c>
      <c r="J66" s="198">
        <v>3</v>
      </c>
      <c r="K66" s="198">
        <v>197093</v>
      </c>
      <c r="L66" s="198">
        <v>388121</v>
      </c>
      <c r="M66" s="197">
        <f>SUM(N66:Q66)</f>
        <v>678735</v>
      </c>
      <c r="N66" s="198">
        <v>643757</v>
      </c>
      <c r="O66" s="198">
        <v>34978</v>
      </c>
      <c r="P66" s="198" t="s">
        <v>32</v>
      </c>
      <c r="Q66" s="198" t="s">
        <v>32</v>
      </c>
    </row>
    <row r="67" spans="1:17" ht="15" customHeight="1">
      <c r="A67" s="65" t="s">
        <v>268</v>
      </c>
      <c r="B67" s="6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7"/>
      <c r="N67" s="45"/>
      <c r="O67" s="45"/>
      <c r="P67" s="45"/>
      <c r="Q67" s="45"/>
    </row>
  </sheetData>
  <sheetProtection/>
  <mergeCells count="33">
    <mergeCell ref="D6:D7"/>
    <mergeCell ref="A12:B12"/>
    <mergeCell ref="Q6:Q7"/>
    <mergeCell ref="A8:B8"/>
    <mergeCell ref="P6:P7"/>
    <mergeCell ref="A2:Q2"/>
    <mergeCell ref="A5:B7"/>
    <mergeCell ref="D5:J5"/>
    <mergeCell ref="K5:K7"/>
    <mergeCell ref="L5:L7"/>
    <mergeCell ref="M5:Q5"/>
    <mergeCell ref="A19:B19"/>
    <mergeCell ref="A51:B51"/>
    <mergeCell ref="N6:N7"/>
    <mergeCell ref="O6:O7"/>
    <mergeCell ref="E6:G6"/>
    <mergeCell ref="H6:J6"/>
    <mergeCell ref="M6:M7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59:B59"/>
    <mergeCell ref="A65:B65"/>
    <mergeCell ref="A22:B22"/>
    <mergeCell ref="A28:B28"/>
    <mergeCell ref="A38:B38"/>
    <mergeCell ref="A45:B45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2.59765625" style="35" customWidth="1"/>
    <col min="2" max="10" width="17.3984375" style="35" customWidth="1"/>
    <col min="11" max="16384" width="10.59765625" style="35" customWidth="1"/>
  </cols>
  <sheetData>
    <row r="1" spans="1:10" s="33" customFormat="1" ht="19.5" customHeight="1">
      <c r="A1" s="5" t="s">
        <v>214</v>
      </c>
      <c r="J1" s="6" t="s">
        <v>215</v>
      </c>
    </row>
    <row r="2" spans="1:15" ht="19.5" customHeight="1">
      <c r="A2" s="273" t="s">
        <v>216</v>
      </c>
      <c r="B2" s="273"/>
      <c r="C2" s="273"/>
      <c r="D2" s="273"/>
      <c r="E2" s="273"/>
      <c r="F2" s="273"/>
      <c r="G2" s="273"/>
      <c r="H2" s="273"/>
      <c r="I2" s="273"/>
      <c r="J2" s="273"/>
      <c r="K2" s="22"/>
      <c r="L2" s="22"/>
      <c r="M2" s="22"/>
      <c r="N2" s="22"/>
      <c r="O2" s="22"/>
    </row>
    <row r="3" spans="1:10" ht="19.5" customHeight="1">
      <c r="A3" s="324" t="s">
        <v>217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0" ht="18" customHeight="1" thickBot="1">
      <c r="A4" s="37"/>
      <c r="B4" s="37"/>
      <c r="C4" s="37"/>
      <c r="D4" s="37"/>
      <c r="E4" s="37"/>
      <c r="F4" s="37"/>
      <c r="G4" s="37"/>
      <c r="H4" s="65"/>
      <c r="I4" s="37"/>
      <c r="J4" s="86" t="s">
        <v>218</v>
      </c>
    </row>
    <row r="5" spans="1:10" ht="18.75" customHeight="1">
      <c r="A5" s="325" t="s">
        <v>219</v>
      </c>
      <c r="B5" s="278" t="s">
        <v>220</v>
      </c>
      <c r="C5" s="327"/>
      <c r="D5" s="328"/>
      <c r="E5" s="278" t="s">
        <v>221</v>
      </c>
      <c r="F5" s="279"/>
      <c r="G5" s="279"/>
      <c r="H5" s="279"/>
      <c r="I5" s="279"/>
      <c r="J5" s="279"/>
    </row>
    <row r="6" spans="1:10" ht="18.75" customHeight="1">
      <c r="A6" s="326"/>
      <c r="B6" s="155" t="s">
        <v>368</v>
      </c>
      <c r="C6" s="155" t="s">
        <v>369</v>
      </c>
      <c r="D6" s="155" t="s">
        <v>333</v>
      </c>
      <c r="E6" s="155" t="s">
        <v>368</v>
      </c>
      <c r="F6" s="47" t="s">
        <v>222</v>
      </c>
      <c r="G6" s="155" t="s">
        <v>369</v>
      </c>
      <c r="H6" s="47" t="s">
        <v>222</v>
      </c>
      <c r="I6" s="155" t="s">
        <v>333</v>
      </c>
      <c r="J6" s="46" t="s">
        <v>222</v>
      </c>
    </row>
    <row r="7" spans="1:13" ht="23.25" customHeight="1">
      <c r="A7" s="28" t="s">
        <v>300</v>
      </c>
      <c r="B7" s="205">
        <f>SUM(B33:B37)</f>
        <v>184742497</v>
      </c>
      <c r="C7" s="206">
        <f>SUM(C33:C37)</f>
        <v>188690596</v>
      </c>
      <c r="D7" s="206">
        <f>SUM(D33:D37)</f>
        <v>178559633</v>
      </c>
      <c r="E7" s="206">
        <f>SUM(E33:E37)</f>
        <v>6977345</v>
      </c>
      <c r="F7" s="207">
        <f>100*E7/B7</f>
        <v>3.776794789127485</v>
      </c>
      <c r="G7" s="206">
        <f>SUM(G33:G37)</f>
        <v>5678750</v>
      </c>
      <c r="H7" s="207">
        <f>100*G7/C7</f>
        <v>3.0095564486955144</v>
      </c>
      <c r="I7" s="206">
        <f>SUM(I33:I37)</f>
        <v>5726589</v>
      </c>
      <c r="J7" s="207">
        <f>100*I7/D7</f>
        <v>3.207101685743272</v>
      </c>
      <c r="K7" s="129"/>
      <c r="L7" s="129"/>
      <c r="M7" s="129"/>
    </row>
    <row r="8" spans="1:13" ht="23.25" customHeight="1">
      <c r="A8" s="41"/>
      <c r="B8" s="130"/>
      <c r="C8" s="131"/>
      <c r="D8" s="131"/>
      <c r="E8" s="131"/>
      <c r="F8" s="132"/>
      <c r="G8" s="131"/>
      <c r="H8" s="132"/>
      <c r="I8" s="131"/>
      <c r="J8" s="132"/>
      <c r="K8" s="129"/>
      <c r="L8" s="129"/>
      <c r="M8" s="129"/>
    </row>
    <row r="9" spans="1:13" ht="23.25" customHeight="1">
      <c r="A9" s="75" t="s">
        <v>223</v>
      </c>
      <c r="B9" s="133">
        <v>10336816</v>
      </c>
      <c r="C9" s="134">
        <v>9568597</v>
      </c>
      <c r="D9" s="134">
        <v>9158260</v>
      </c>
      <c r="E9" s="134">
        <v>158336</v>
      </c>
      <c r="F9" s="208">
        <f>100*E9/B9</f>
        <v>1.5317676158693354</v>
      </c>
      <c r="G9" s="82">
        <v>141321</v>
      </c>
      <c r="H9" s="208">
        <f>100*G9/C9</f>
        <v>1.476924987017428</v>
      </c>
      <c r="I9" s="82">
        <v>149991</v>
      </c>
      <c r="J9" s="208">
        <f>100*I9/D9</f>
        <v>1.6377674361723733</v>
      </c>
      <c r="K9" s="129"/>
      <c r="L9" s="129"/>
      <c r="M9" s="129"/>
    </row>
    <row r="10" spans="1:13" ht="23.25" customHeight="1">
      <c r="A10" s="75" t="s">
        <v>101</v>
      </c>
      <c r="B10" s="133">
        <v>10407026</v>
      </c>
      <c r="C10" s="134">
        <v>20535615</v>
      </c>
      <c r="D10" s="134">
        <v>18437239</v>
      </c>
      <c r="E10" s="134">
        <v>265611</v>
      </c>
      <c r="F10" s="208">
        <f aca="true" t="shared" si="0" ref="F10:F37">100*E10/B10</f>
        <v>2.552227696942431</v>
      </c>
      <c r="G10" s="82">
        <v>293384</v>
      </c>
      <c r="H10" s="208">
        <f aca="true" t="shared" si="1" ref="H10:H37">100*G10/C10</f>
        <v>1.4286594289968915</v>
      </c>
      <c r="I10" s="82">
        <v>270279</v>
      </c>
      <c r="J10" s="208">
        <f aca="true" t="shared" si="2" ref="J10:J37">100*I10/D10</f>
        <v>1.4659407517578962</v>
      </c>
      <c r="K10" s="129"/>
      <c r="L10" s="129"/>
      <c r="M10" s="129"/>
    </row>
    <row r="11" spans="1:13" ht="23.25" customHeight="1">
      <c r="A11" s="75" t="s">
        <v>224</v>
      </c>
      <c r="B11" s="133">
        <v>5035822</v>
      </c>
      <c r="C11" s="134">
        <v>4642988</v>
      </c>
      <c r="D11" s="134">
        <v>4303691</v>
      </c>
      <c r="E11" s="134">
        <v>385861</v>
      </c>
      <c r="F11" s="208">
        <f t="shared" si="0"/>
        <v>7.662324045607648</v>
      </c>
      <c r="G11" s="82">
        <v>361613</v>
      </c>
      <c r="H11" s="208">
        <f t="shared" si="1"/>
        <v>7.788368180146061</v>
      </c>
      <c r="I11" s="82">
        <v>407368</v>
      </c>
      <c r="J11" s="208">
        <f t="shared" si="2"/>
        <v>9.465549455107256</v>
      </c>
      <c r="K11" s="129"/>
      <c r="L11" s="129"/>
      <c r="M11" s="129"/>
    </row>
    <row r="12" spans="1:13" ht="23.25" customHeight="1">
      <c r="A12" s="75" t="s">
        <v>225</v>
      </c>
      <c r="B12" s="133">
        <v>1742196</v>
      </c>
      <c r="C12" s="134">
        <v>1640015</v>
      </c>
      <c r="D12" s="134">
        <v>1508083</v>
      </c>
      <c r="E12" s="134">
        <v>175237</v>
      </c>
      <c r="F12" s="208">
        <f t="shared" si="0"/>
        <v>10.058397562616376</v>
      </c>
      <c r="G12" s="82">
        <v>145110</v>
      </c>
      <c r="H12" s="208">
        <f t="shared" si="1"/>
        <v>8.84808980405667</v>
      </c>
      <c r="I12" s="82">
        <v>152858</v>
      </c>
      <c r="J12" s="208">
        <f t="shared" si="2"/>
        <v>10.135914269970552</v>
      </c>
      <c r="K12" s="129"/>
      <c r="L12" s="129"/>
      <c r="M12" s="129"/>
    </row>
    <row r="13" spans="1:13" ht="23.25" customHeight="1">
      <c r="A13" s="75" t="s">
        <v>226</v>
      </c>
      <c r="B13" s="133">
        <v>1423006</v>
      </c>
      <c r="C13" s="134">
        <v>1211072</v>
      </c>
      <c r="D13" s="134">
        <v>1167721</v>
      </c>
      <c r="E13" s="134">
        <v>90009</v>
      </c>
      <c r="F13" s="208">
        <f t="shared" si="0"/>
        <v>6.325271994636705</v>
      </c>
      <c r="G13" s="82">
        <v>97172</v>
      </c>
      <c r="H13" s="208">
        <f t="shared" si="1"/>
        <v>8.023635258679914</v>
      </c>
      <c r="I13" s="82">
        <v>68828</v>
      </c>
      <c r="J13" s="208">
        <f t="shared" si="2"/>
        <v>5.894216169787132</v>
      </c>
      <c r="K13" s="129"/>
      <c r="L13" s="129"/>
      <c r="M13" s="129"/>
    </row>
    <row r="14" spans="1:13" ht="23.25" customHeight="1">
      <c r="A14" s="75" t="s">
        <v>227</v>
      </c>
      <c r="B14" s="133">
        <v>3274861</v>
      </c>
      <c r="C14" s="134">
        <v>3459903</v>
      </c>
      <c r="D14" s="134">
        <v>3328479</v>
      </c>
      <c r="E14" s="134">
        <v>66729</v>
      </c>
      <c r="F14" s="208">
        <f t="shared" si="0"/>
        <v>2.037613199460985</v>
      </c>
      <c r="G14" s="82">
        <v>40323</v>
      </c>
      <c r="H14" s="208">
        <f t="shared" si="1"/>
        <v>1.1654372969415616</v>
      </c>
      <c r="I14" s="82">
        <v>31137</v>
      </c>
      <c r="J14" s="208">
        <f t="shared" si="2"/>
        <v>0.9354723283517787</v>
      </c>
      <c r="K14" s="129"/>
      <c r="L14" s="129"/>
      <c r="M14" s="129"/>
    </row>
    <row r="15" spans="1:13" ht="23.25" customHeight="1">
      <c r="A15" s="75" t="s">
        <v>228</v>
      </c>
      <c r="B15" s="133">
        <v>1489528</v>
      </c>
      <c r="C15" s="134">
        <v>1387893</v>
      </c>
      <c r="D15" s="134">
        <v>1398923</v>
      </c>
      <c r="E15" s="134">
        <v>88468</v>
      </c>
      <c r="F15" s="208">
        <f t="shared" si="0"/>
        <v>5.939331116971283</v>
      </c>
      <c r="G15" s="82">
        <v>86262</v>
      </c>
      <c r="H15" s="208">
        <f t="shared" si="1"/>
        <v>6.21532063350705</v>
      </c>
      <c r="I15" s="82">
        <v>81401</v>
      </c>
      <c r="J15" s="208">
        <f t="shared" si="2"/>
        <v>5.818833488333525</v>
      </c>
      <c r="K15" s="129"/>
      <c r="L15" s="129"/>
      <c r="M15" s="129"/>
    </row>
    <row r="16" spans="1:13" ht="23.25" customHeight="1">
      <c r="A16" s="75" t="s">
        <v>229</v>
      </c>
      <c r="B16" s="133">
        <v>5353993</v>
      </c>
      <c r="C16" s="134">
        <v>5562855</v>
      </c>
      <c r="D16" s="134">
        <v>6066281</v>
      </c>
      <c r="E16" s="134">
        <v>87536</v>
      </c>
      <c r="F16" s="208">
        <f t="shared" si="0"/>
        <v>1.634966650124496</v>
      </c>
      <c r="G16" s="82">
        <v>94721</v>
      </c>
      <c r="H16" s="208">
        <f t="shared" si="1"/>
        <v>1.7027407689037375</v>
      </c>
      <c r="I16" s="82">
        <v>82923</v>
      </c>
      <c r="J16" s="208">
        <f t="shared" si="2"/>
        <v>1.3669495362974449</v>
      </c>
      <c r="K16" s="129"/>
      <c r="L16" s="129"/>
      <c r="M16" s="129"/>
    </row>
    <row r="17" spans="1:13" ht="23.25" customHeight="1">
      <c r="A17" s="75" t="s">
        <v>230</v>
      </c>
      <c r="B17" s="133">
        <v>12431298</v>
      </c>
      <c r="C17" s="134">
        <v>12442709</v>
      </c>
      <c r="D17" s="134">
        <v>10740821</v>
      </c>
      <c r="E17" s="134">
        <v>375672</v>
      </c>
      <c r="F17" s="208">
        <f t="shared" si="0"/>
        <v>3.0219853148078344</v>
      </c>
      <c r="G17" s="82">
        <v>409179</v>
      </c>
      <c r="H17" s="208">
        <f t="shared" si="1"/>
        <v>3.2885041352329303</v>
      </c>
      <c r="I17" s="82">
        <v>435759</v>
      </c>
      <c r="J17" s="208">
        <f t="shared" si="2"/>
        <v>4.05703623587061</v>
      </c>
      <c r="K17" s="129"/>
      <c r="L17" s="129"/>
      <c r="M17" s="129"/>
    </row>
    <row r="18" spans="1:13" ht="23.25" customHeight="1">
      <c r="A18" s="75" t="s">
        <v>231</v>
      </c>
      <c r="B18" s="133" t="s">
        <v>309</v>
      </c>
      <c r="C18" s="134" t="s">
        <v>309</v>
      </c>
      <c r="D18" s="134" t="s">
        <v>309</v>
      </c>
      <c r="E18" s="134" t="s">
        <v>309</v>
      </c>
      <c r="F18" s="82" t="s">
        <v>32</v>
      </c>
      <c r="G18" s="82" t="s">
        <v>305</v>
      </c>
      <c r="H18" s="82" t="s">
        <v>32</v>
      </c>
      <c r="I18" s="82" t="s">
        <v>32</v>
      </c>
      <c r="J18" s="82" t="s">
        <v>32</v>
      </c>
      <c r="K18" s="129"/>
      <c r="L18" s="129"/>
      <c r="M18" s="129"/>
    </row>
    <row r="19" spans="1:13" ht="23.25" customHeight="1">
      <c r="A19" s="75" t="s">
        <v>84</v>
      </c>
      <c r="B19" s="133">
        <v>4721824</v>
      </c>
      <c r="C19" s="134">
        <v>4419396</v>
      </c>
      <c r="D19" s="134">
        <v>3762750</v>
      </c>
      <c r="E19" s="134">
        <v>155188</v>
      </c>
      <c r="F19" s="208">
        <f t="shared" si="0"/>
        <v>3.286611275642633</v>
      </c>
      <c r="G19" s="82">
        <v>130186</v>
      </c>
      <c r="H19" s="208">
        <f t="shared" si="1"/>
        <v>2.945787161865558</v>
      </c>
      <c r="I19" s="82">
        <v>127084</v>
      </c>
      <c r="J19" s="208">
        <f t="shared" si="2"/>
        <v>3.3774234270148162</v>
      </c>
      <c r="K19" s="129"/>
      <c r="L19" s="129"/>
      <c r="M19" s="129"/>
    </row>
    <row r="20" spans="1:13" ht="23.25" customHeight="1">
      <c r="A20" s="75" t="s">
        <v>102</v>
      </c>
      <c r="B20" s="133" t="s">
        <v>32</v>
      </c>
      <c r="C20" s="134" t="s">
        <v>32</v>
      </c>
      <c r="D20" s="134" t="s">
        <v>32</v>
      </c>
      <c r="E20" s="134" t="s">
        <v>32</v>
      </c>
      <c r="F20" s="82" t="s">
        <v>32</v>
      </c>
      <c r="G20" s="82" t="s">
        <v>32</v>
      </c>
      <c r="H20" s="82" t="s">
        <v>32</v>
      </c>
      <c r="I20" s="82" t="s">
        <v>32</v>
      </c>
      <c r="J20" s="82" t="s">
        <v>32</v>
      </c>
      <c r="K20" s="129"/>
      <c r="L20" s="129"/>
      <c r="M20" s="129"/>
    </row>
    <row r="21" spans="1:13" ht="23.25" customHeight="1">
      <c r="A21" s="75" t="s">
        <v>143</v>
      </c>
      <c r="B21" s="133" t="s">
        <v>32</v>
      </c>
      <c r="C21" s="134" t="s">
        <v>32</v>
      </c>
      <c r="D21" s="134" t="s">
        <v>32</v>
      </c>
      <c r="E21" s="134" t="s">
        <v>32</v>
      </c>
      <c r="F21" s="82" t="s">
        <v>32</v>
      </c>
      <c r="G21" s="82" t="s">
        <v>32</v>
      </c>
      <c r="H21" s="82" t="s">
        <v>32</v>
      </c>
      <c r="I21" s="82" t="s">
        <v>32</v>
      </c>
      <c r="J21" s="82" t="s">
        <v>32</v>
      </c>
      <c r="K21" s="129"/>
      <c r="L21" s="129"/>
      <c r="M21" s="129"/>
    </row>
    <row r="22" spans="1:13" ht="23.25" customHeight="1">
      <c r="A22" s="75" t="s">
        <v>232</v>
      </c>
      <c r="B22" s="133">
        <v>2543960</v>
      </c>
      <c r="C22" s="134">
        <v>2678051</v>
      </c>
      <c r="D22" s="134">
        <v>2403407</v>
      </c>
      <c r="E22" s="134">
        <v>182030</v>
      </c>
      <c r="F22" s="208">
        <f t="shared" si="0"/>
        <v>7.155379801569207</v>
      </c>
      <c r="G22" s="82">
        <v>225947</v>
      </c>
      <c r="H22" s="208">
        <f t="shared" si="1"/>
        <v>8.436993918338374</v>
      </c>
      <c r="I22" s="82">
        <v>249015</v>
      </c>
      <c r="J22" s="208">
        <f t="shared" si="2"/>
        <v>10.36091681517113</v>
      </c>
      <c r="K22" s="129"/>
      <c r="L22" s="129"/>
      <c r="M22" s="129"/>
    </row>
    <row r="23" spans="1:13" ht="23.25" customHeight="1">
      <c r="A23" s="75" t="s">
        <v>233</v>
      </c>
      <c r="B23" s="133">
        <v>1865964</v>
      </c>
      <c r="C23" s="134">
        <v>1612956</v>
      </c>
      <c r="D23" s="134">
        <v>1477425</v>
      </c>
      <c r="E23" s="134">
        <v>51102</v>
      </c>
      <c r="F23" s="208">
        <f t="shared" si="0"/>
        <v>2.7386380444638805</v>
      </c>
      <c r="G23" s="82">
        <v>54662</v>
      </c>
      <c r="H23" s="208">
        <f t="shared" si="1"/>
        <v>3.3889331141085064</v>
      </c>
      <c r="I23" s="82">
        <v>43229</v>
      </c>
      <c r="J23" s="208">
        <f t="shared" si="2"/>
        <v>2.9259691693317764</v>
      </c>
      <c r="K23" s="129"/>
      <c r="L23" s="129"/>
      <c r="M23" s="129"/>
    </row>
    <row r="24" spans="1:13" ht="23.25" customHeight="1">
      <c r="A24" s="75" t="s">
        <v>103</v>
      </c>
      <c r="B24" s="133">
        <v>1912296</v>
      </c>
      <c r="C24" s="134">
        <v>2098008</v>
      </c>
      <c r="D24" s="134">
        <v>2258657</v>
      </c>
      <c r="E24" s="134">
        <v>18308</v>
      </c>
      <c r="F24" s="208">
        <f t="shared" si="0"/>
        <v>0.9573831666227404</v>
      </c>
      <c r="G24" s="82">
        <v>19119</v>
      </c>
      <c r="H24" s="208">
        <f t="shared" si="1"/>
        <v>0.9112929979294645</v>
      </c>
      <c r="I24" s="82">
        <v>18324</v>
      </c>
      <c r="J24" s="208">
        <f t="shared" si="2"/>
        <v>0.8112785606668034</v>
      </c>
      <c r="K24" s="129"/>
      <c r="L24" s="129"/>
      <c r="M24" s="129"/>
    </row>
    <row r="25" spans="1:13" ht="23.25" customHeight="1">
      <c r="A25" s="75" t="s">
        <v>104</v>
      </c>
      <c r="B25" s="133">
        <v>5617277</v>
      </c>
      <c r="C25" s="134">
        <v>5302491</v>
      </c>
      <c r="D25" s="134">
        <v>5281109</v>
      </c>
      <c r="E25" s="134">
        <v>272261</v>
      </c>
      <c r="F25" s="208">
        <f t="shared" si="0"/>
        <v>4.846850173135489</v>
      </c>
      <c r="G25" s="82">
        <v>206992</v>
      </c>
      <c r="H25" s="208">
        <f t="shared" si="1"/>
        <v>3.903674706850045</v>
      </c>
      <c r="I25" s="82">
        <v>251377</v>
      </c>
      <c r="J25" s="208">
        <f t="shared" si="2"/>
        <v>4.759928265067053</v>
      </c>
      <c r="K25" s="129"/>
      <c r="L25" s="129"/>
      <c r="M25" s="129"/>
    </row>
    <row r="26" spans="1:13" ht="23.25" customHeight="1">
      <c r="A26" s="75" t="s">
        <v>105</v>
      </c>
      <c r="B26" s="133">
        <v>45498920</v>
      </c>
      <c r="C26" s="134">
        <v>47471826</v>
      </c>
      <c r="D26" s="134">
        <v>39687593</v>
      </c>
      <c r="E26" s="134">
        <v>1508220</v>
      </c>
      <c r="F26" s="208">
        <f t="shared" si="0"/>
        <v>3.314847912873536</v>
      </c>
      <c r="G26" s="82">
        <v>1370841</v>
      </c>
      <c r="H26" s="208">
        <f t="shared" si="1"/>
        <v>2.887693850242879</v>
      </c>
      <c r="I26" s="82">
        <v>1247311</v>
      </c>
      <c r="J26" s="208">
        <f t="shared" si="2"/>
        <v>3.142823501541149</v>
      </c>
      <c r="K26" s="129"/>
      <c r="L26" s="129"/>
      <c r="M26" s="129"/>
    </row>
    <row r="27" spans="1:13" ht="23.25" customHeight="1">
      <c r="A27" s="75" t="s">
        <v>106</v>
      </c>
      <c r="B27" s="133">
        <v>5948177</v>
      </c>
      <c r="C27" s="134">
        <v>5990008</v>
      </c>
      <c r="D27" s="134">
        <v>7103122</v>
      </c>
      <c r="E27" s="134">
        <v>67194</v>
      </c>
      <c r="F27" s="208">
        <f t="shared" si="0"/>
        <v>1.129657036096942</v>
      </c>
      <c r="G27" s="82">
        <v>99512</v>
      </c>
      <c r="H27" s="208">
        <f t="shared" si="1"/>
        <v>1.6612999515192635</v>
      </c>
      <c r="I27" s="82">
        <v>133060</v>
      </c>
      <c r="J27" s="208">
        <f t="shared" si="2"/>
        <v>1.8732607999693656</v>
      </c>
      <c r="K27" s="129"/>
      <c r="L27" s="129"/>
      <c r="M27" s="129"/>
    </row>
    <row r="28" spans="1:13" ht="23.25" customHeight="1">
      <c r="A28" s="75" t="s">
        <v>273</v>
      </c>
      <c r="B28" s="133">
        <v>24100869</v>
      </c>
      <c r="C28" s="134">
        <v>24614524</v>
      </c>
      <c r="D28" s="134">
        <v>25940774</v>
      </c>
      <c r="E28" s="134">
        <v>1259144</v>
      </c>
      <c r="F28" s="208">
        <f t="shared" si="0"/>
        <v>5.224475515799866</v>
      </c>
      <c r="G28" s="82">
        <v>895926</v>
      </c>
      <c r="H28" s="208">
        <f t="shared" si="1"/>
        <v>3.639826632438637</v>
      </c>
      <c r="I28" s="82">
        <v>1029071</v>
      </c>
      <c r="J28" s="208">
        <f t="shared" si="2"/>
        <v>3.9670019098119433</v>
      </c>
      <c r="K28" s="129"/>
      <c r="L28" s="129"/>
      <c r="M28" s="129"/>
    </row>
    <row r="29" spans="1:13" ht="23.25" customHeight="1">
      <c r="A29" s="75" t="s">
        <v>274</v>
      </c>
      <c r="B29" s="133">
        <v>35801138</v>
      </c>
      <c r="C29" s="134">
        <v>28631615</v>
      </c>
      <c r="D29" s="134">
        <v>28448208</v>
      </c>
      <c r="E29" s="134">
        <v>1611071</v>
      </c>
      <c r="F29" s="208">
        <f t="shared" si="0"/>
        <v>4.500055277572462</v>
      </c>
      <c r="G29" s="82">
        <v>848174</v>
      </c>
      <c r="H29" s="208">
        <f t="shared" si="1"/>
        <v>2.9623686962820646</v>
      </c>
      <c r="I29" s="82">
        <v>765948</v>
      </c>
      <c r="J29" s="208">
        <f t="shared" si="2"/>
        <v>2.692429695395928</v>
      </c>
      <c r="K29" s="129"/>
      <c r="L29" s="129"/>
      <c r="M29" s="129"/>
    </row>
    <row r="30" spans="1:13" ht="23.25" customHeight="1">
      <c r="A30" s="75" t="s">
        <v>10</v>
      </c>
      <c r="B30" s="133">
        <v>3020910</v>
      </c>
      <c r="C30" s="134">
        <v>3519306</v>
      </c>
      <c r="D30" s="134">
        <v>3859353</v>
      </c>
      <c r="E30" s="134">
        <v>5515</v>
      </c>
      <c r="F30" s="208">
        <f t="shared" si="0"/>
        <v>0.18256088397204817</v>
      </c>
      <c r="G30" s="82">
        <v>17231</v>
      </c>
      <c r="H30" s="208">
        <f t="shared" si="1"/>
        <v>0.48961357722232735</v>
      </c>
      <c r="I30" s="82">
        <v>22711</v>
      </c>
      <c r="J30" s="208">
        <f t="shared" si="2"/>
        <v>0.588466512392103</v>
      </c>
      <c r="K30" s="129"/>
      <c r="L30" s="129"/>
      <c r="M30" s="129"/>
    </row>
    <row r="31" spans="1:13" ht="23.25" customHeight="1">
      <c r="A31" s="74" t="s">
        <v>11</v>
      </c>
      <c r="B31" s="157" t="s">
        <v>308</v>
      </c>
      <c r="C31" s="134" t="s">
        <v>308</v>
      </c>
      <c r="D31" s="134" t="s">
        <v>308</v>
      </c>
      <c r="E31" s="134" t="s">
        <v>308</v>
      </c>
      <c r="F31" s="208" t="s">
        <v>32</v>
      </c>
      <c r="G31" s="82" t="s">
        <v>305</v>
      </c>
      <c r="H31" s="208" t="s">
        <v>32</v>
      </c>
      <c r="I31" s="82" t="s">
        <v>32</v>
      </c>
      <c r="J31" s="208" t="s">
        <v>32</v>
      </c>
      <c r="K31" s="129"/>
      <c r="L31" s="129"/>
      <c r="M31" s="129"/>
    </row>
    <row r="32" spans="1:13" ht="23.25" customHeight="1">
      <c r="A32" s="75" t="s">
        <v>275</v>
      </c>
      <c r="B32" s="133">
        <v>1919031</v>
      </c>
      <c r="C32" s="134">
        <v>1621908</v>
      </c>
      <c r="D32" s="134">
        <v>1886766</v>
      </c>
      <c r="E32" s="134">
        <v>153750</v>
      </c>
      <c r="F32" s="209">
        <f t="shared" si="0"/>
        <v>8.011855983566706</v>
      </c>
      <c r="G32" s="82">
        <v>140958</v>
      </c>
      <c r="H32" s="209">
        <f t="shared" si="1"/>
        <v>8.690875191441192</v>
      </c>
      <c r="I32" s="82">
        <v>158915</v>
      </c>
      <c r="J32" s="209">
        <f t="shared" si="2"/>
        <v>8.422613085035453</v>
      </c>
      <c r="K32" s="129"/>
      <c r="L32" s="129"/>
      <c r="M32" s="129"/>
    </row>
    <row r="33" spans="1:13" ht="23.25" customHeight="1">
      <c r="A33" s="177" t="s">
        <v>363</v>
      </c>
      <c r="B33" s="135">
        <v>16053453</v>
      </c>
      <c r="C33" s="136">
        <v>14244766</v>
      </c>
      <c r="D33" s="136">
        <v>12968032</v>
      </c>
      <c r="E33" s="136">
        <v>707523</v>
      </c>
      <c r="F33" s="208">
        <f t="shared" si="0"/>
        <v>4.407294804426188</v>
      </c>
      <c r="G33" s="210">
        <v>719299</v>
      </c>
      <c r="H33" s="208">
        <f t="shared" si="1"/>
        <v>5.049566977793809</v>
      </c>
      <c r="I33" s="210">
        <v>779882</v>
      </c>
      <c r="J33" s="208">
        <f t="shared" si="2"/>
        <v>6.01388090344009</v>
      </c>
      <c r="K33" s="129"/>
      <c r="L33" s="129"/>
      <c r="M33" s="129"/>
    </row>
    <row r="34" spans="1:13" ht="23.25" customHeight="1">
      <c r="A34" s="172" t="s">
        <v>364</v>
      </c>
      <c r="B34" s="133">
        <v>24153460</v>
      </c>
      <c r="C34" s="134">
        <v>24497599</v>
      </c>
      <c r="D34" s="134">
        <v>28516709</v>
      </c>
      <c r="E34" s="134">
        <v>914361</v>
      </c>
      <c r="F34" s="208">
        <f t="shared" si="0"/>
        <v>3.7856315409883305</v>
      </c>
      <c r="G34" s="82">
        <v>843716</v>
      </c>
      <c r="H34" s="208">
        <f t="shared" si="1"/>
        <v>3.444076294987113</v>
      </c>
      <c r="I34" s="82">
        <v>905436</v>
      </c>
      <c r="J34" s="208">
        <f t="shared" si="2"/>
        <v>3.175106917141105</v>
      </c>
      <c r="K34" s="129"/>
      <c r="L34" s="129"/>
      <c r="M34" s="129"/>
    </row>
    <row r="35" spans="1:13" ht="23.25" customHeight="1">
      <c r="A35" s="172" t="s">
        <v>365</v>
      </c>
      <c r="B35" s="133">
        <v>28656609</v>
      </c>
      <c r="C35" s="134">
        <v>26917695</v>
      </c>
      <c r="D35" s="134">
        <v>35828209</v>
      </c>
      <c r="E35" s="134">
        <v>1232502</v>
      </c>
      <c r="F35" s="208">
        <f t="shared" si="0"/>
        <v>4.3009345592843875</v>
      </c>
      <c r="G35" s="82">
        <v>827488</v>
      </c>
      <c r="H35" s="208">
        <f t="shared" si="1"/>
        <v>3.0741413780043203</v>
      </c>
      <c r="I35" s="82">
        <v>958596</v>
      </c>
      <c r="J35" s="208">
        <f t="shared" si="2"/>
        <v>2.675534241747892</v>
      </c>
      <c r="K35" s="129"/>
      <c r="L35" s="129"/>
      <c r="M35" s="129"/>
    </row>
    <row r="36" spans="1:13" ht="23.25" customHeight="1">
      <c r="A36" s="172" t="s">
        <v>366</v>
      </c>
      <c r="B36" s="133">
        <v>28385233</v>
      </c>
      <c r="C36" s="134">
        <v>30283960</v>
      </c>
      <c r="D36" s="134">
        <v>12323307</v>
      </c>
      <c r="E36" s="134">
        <v>497034</v>
      </c>
      <c r="F36" s="208">
        <f t="shared" si="0"/>
        <v>1.7510301923538905</v>
      </c>
      <c r="G36" s="82">
        <v>555660</v>
      </c>
      <c r="H36" s="208">
        <f t="shared" si="1"/>
        <v>1.8348326969128212</v>
      </c>
      <c r="I36" s="82">
        <v>352029</v>
      </c>
      <c r="J36" s="208">
        <f t="shared" si="2"/>
        <v>2.8566114598946535</v>
      </c>
      <c r="K36" s="129"/>
      <c r="L36" s="129"/>
      <c r="M36" s="129"/>
    </row>
    <row r="37" spans="1:13" ht="23.25" customHeight="1">
      <c r="A37" s="178" t="s">
        <v>367</v>
      </c>
      <c r="B37" s="137">
        <v>87493742</v>
      </c>
      <c r="C37" s="138">
        <v>92746576</v>
      </c>
      <c r="D37" s="138">
        <v>88923376</v>
      </c>
      <c r="E37" s="138">
        <v>3625925</v>
      </c>
      <c r="F37" s="209">
        <f t="shared" si="0"/>
        <v>4.144210679662095</v>
      </c>
      <c r="G37" s="82">
        <v>2732587</v>
      </c>
      <c r="H37" s="209">
        <f t="shared" si="1"/>
        <v>2.94629421144345</v>
      </c>
      <c r="I37" s="183">
        <v>2730646</v>
      </c>
      <c r="J37" s="209">
        <f t="shared" si="2"/>
        <v>3.0707853467011867</v>
      </c>
      <c r="K37" s="129"/>
      <c r="L37" s="129"/>
      <c r="M37" s="129"/>
    </row>
    <row r="38" spans="1:10" ht="15" customHeight="1">
      <c r="A38" s="65" t="s">
        <v>268</v>
      </c>
      <c r="B38" s="36"/>
      <c r="C38" s="36"/>
      <c r="D38" s="36"/>
      <c r="E38" s="65"/>
      <c r="F38" s="65"/>
      <c r="G38" s="139"/>
      <c r="H38" s="65"/>
      <c r="I38" s="65"/>
      <c r="J38" s="65"/>
    </row>
    <row r="39" spans="1:4" ht="14.25">
      <c r="A39" s="80"/>
      <c r="B39" s="80"/>
      <c r="C39" s="80"/>
      <c r="D39" s="80"/>
    </row>
  </sheetData>
  <sheetProtection/>
  <mergeCells count="5">
    <mergeCell ref="A2:J2"/>
    <mergeCell ref="A3:J3"/>
    <mergeCell ref="A5:A6"/>
    <mergeCell ref="B5:D5"/>
    <mergeCell ref="E5:J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2012-03-12T04:35:01Z</cp:lastPrinted>
  <dcterms:created xsi:type="dcterms:W3CDTF">1997-12-02T04:49:28Z</dcterms:created>
  <dcterms:modified xsi:type="dcterms:W3CDTF">2012-07-05T06:14:52Z</dcterms:modified>
  <cp:category/>
  <cp:version/>
  <cp:contentType/>
  <cp:contentStatus/>
</cp:coreProperties>
</file>