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70" windowWidth="7800" windowHeight="3330" tabRatio="601" activeTab="9"/>
  </bookViews>
  <sheets>
    <sheet name="８２" sheetId="1" r:id="rId1"/>
    <sheet name="８４" sheetId="2" r:id="rId2"/>
    <sheet name="８６" sheetId="3" r:id="rId3"/>
    <sheet name="８８" sheetId="4" r:id="rId4"/>
    <sheet name="９０" sheetId="5" r:id="rId5"/>
    <sheet name="９２" sheetId="6" r:id="rId6"/>
    <sheet name="９４" sheetId="7" r:id="rId7"/>
    <sheet name="９６" sheetId="8" r:id="rId8"/>
    <sheet name="９８" sheetId="9" r:id="rId9"/>
    <sheet name="１００" sheetId="10" r:id="rId10"/>
  </sheets>
  <definedNames/>
  <calcPr fullCalcOnLoad="1"/>
</workbook>
</file>

<file path=xl/sharedStrings.xml><?xml version="1.0" encoding="utf-8"?>
<sst xmlns="http://schemas.openxmlformats.org/spreadsheetml/2006/main" count="1667" uniqueCount="401">
  <si>
    <t>年次及び月次</t>
  </si>
  <si>
    <t>輸送機械</t>
  </si>
  <si>
    <t>精密機械</t>
  </si>
  <si>
    <t>84 鉱工業</t>
  </si>
  <si>
    <t>鉱工業 85</t>
  </si>
  <si>
    <t>（単位：㎡）</t>
  </si>
  <si>
    <t>製品別</t>
  </si>
  <si>
    <t>―</t>
  </si>
  <si>
    <t>広　幅</t>
  </si>
  <si>
    <t>羽二重類</t>
  </si>
  <si>
    <t>クレープ類</t>
  </si>
  <si>
    <t>先練(先染)</t>
  </si>
  <si>
    <t>小幅</t>
  </si>
  <si>
    <t>ちりめん類</t>
  </si>
  <si>
    <t>その他の後練(後染)</t>
  </si>
  <si>
    <t>ビスコーススフ織物</t>
  </si>
  <si>
    <t>アセテート織物</t>
  </si>
  <si>
    <t>合成繊維織物合計</t>
  </si>
  <si>
    <t>長繊維</t>
  </si>
  <si>
    <t>ﾎﾟﾘｴｽﾃﾙ 長繊維 計</t>
  </si>
  <si>
    <t>ジョーゼット</t>
  </si>
  <si>
    <t>加工糸織物</t>
  </si>
  <si>
    <t>ﾎﾟﾘｴｽﾃﾙ 短繊維</t>
  </si>
  <si>
    <t>その他（長繊維）</t>
  </si>
  <si>
    <t>86 鉱工業</t>
  </si>
  <si>
    <t>鉱工業 87</t>
  </si>
  <si>
    <t>単位</t>
  </si>
  <si>
    <t>丸    編</t>
  </si>
  <si>
    <t>ゴム糸入り織物</t>
  </si>
  <si>
    <t>リボン・マーク</t>
  </si>
  <si>
    <t>その他の織物</t>
  </si>
  <si>
    <t>レース生地</t>
  </si>
  <si>
    <t>（㎡）</t>
  </si>
  <si>
    <t>金属工作機械</t>
  </si>
  <si>
    <t>金属加工機械</t>
  </si>
  <si>
    <t>準備機械</t>
  </si>
  <si>
    <t>プラスチック製品</t>
  </si>
  <si>
    <t>セメント製品</t>
  </si>
  <si>
    <t>88 鉱工業</t>
  </si>
  <si>
    <t>鉱工業 89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</si>
  <si>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</si>
  <si>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</si>
  <si>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</si>
  <si>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</si>
  <si>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</si>
  <si>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</si>
  <si>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％</t>
  </si>
  <si>
    <t>人</t>
  </si>
  <si>
    <t>万円</t>
  </si>
  <si>
    <t>飲料･たばこ･飼料</t>
  </si>
  <si>
    <t>ゴ  ム  製  品</t>
  </si>
  <si>
    <t>非  鉄  金  属</t>
  </si>
  <si>
    <t>金  属  製  品</t>
  </si>
  <si>
    <t>一  般  機  械</t>
  </si>
  <si>
    <t>電  気  機  械</t>
  </si>
  <si>
    <t>構 成 比</t>
  </si>
  <si>
    <t>90 鉱工業</t>
  </si>
  <si>
    <t>鉱工業 91</t>
  </si>
  <si>
    <t>５３　　製　　　　　　　　造　　　　　　　　業（つづき）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</si>
  <si>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</si>
  <si>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</si>
  <si>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</si>
  <si>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</si>
  <si>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</si>
  <si>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</si>
  <si>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</si>
  <si>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</si>
  <si>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</si>
  <si>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</si>
  <si>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</si>
  <si>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</si>
  <si>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男</t>
  </si>
  <si>
    <t>女</t>
  </si>
  <si>
    <t>パルプ・紙</t>
  </si>
  <si>
    <t>92 鉱工業</t>
  </si>
  <si>
    <t>鉱工業 93</t>
  </si>
  <si>
    <t>現金給与　　　　総　  額　　　　　（万円）</t>
  </si>
  <si>
    <t>原 材 料　　　　　使用額等　　　　　（万円）</t>
  </si>
  <si>
    <t>石油・石炭</t>
  </si>
  <si>
    <t>皮革</t>
  </si>
  <si>
    <t>94 鉱工業</t>
  </si>
  <si>
    <t>鉱工業 95</t>
  </si>
  <si>
    <t>産　　　業　　　別</t>
  </si>
  <si>
    <t>現金給与　　　　総　 額　　　　（万円）</t>
  </si>
  <si>
    <t>原 材 料   　　　使用額等　　　　　（万円）</t>
  </si>
  <si>
    <t>96 鉱工業</t>
  </si>
  <si>
    <t>鉱工業 97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</si>
  <si>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</si>
  <si>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</si>
  <si>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</si>
  <si>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製　造　品　出　荷　額　等　（万円）</t>
  </si>
  <si>
    <t>常　　用　　労　　働　　者</t>
  </si>
  <si>
    <t>家　　族　　従　　業　　者</t>
  </si>
  <si>
    <t>製 造 品　　　　　出 荷 額</t>
  </si>
  <si>
    <t>加 工 賃　　　　　　収 入 額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</si>
  <si>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</si>
  <si>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</si>
  <si>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</si>
  <si>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</si>
  <si>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</si>
  <si>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</si>
  <si>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</si>
  <si>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</si>
  <si>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</si>
  <si>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</si>
  <si>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</si>
  <si>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</si>
  <si>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</si>
  <si>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</si>
  <si>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</si>
  <si>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</si>
  <si>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</si>
  <si>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</si>
  <si>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</si>
  <si>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</si>
  <si>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</si>
  <si>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</si>
  <si>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</si>
  <si>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</si>
  <si>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</si>
  <si>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</si>
  <si>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</si>
  <si>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</si>
  <si>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</si>
  <si>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</si>
  <si>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</si>
  <si>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</si>
  <si>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</si>
  <si>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</si>
  <si>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</si>
  <si>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</si>
  <si>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</si>
  <si>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</si>
  <si>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</si>
  <si>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</si>
  <si>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</si>
  <si>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</si>
  <si>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</si>
  <si>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</si>
  <si>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</si>
  <si>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</si>
  <si>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</si>
  <si>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</si>
  <si>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</si>
  <si>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</si>
  <si>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98 鉱工業</t>
  </si>
  <si>
    <t>鉱工業 99</t>
  </si>
  <si>
    <t>５３　　製　　　　　　造　　　　　　業（つづき）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</si>
  <si>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</si>
  <si>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</si>
  <si>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</si>
  <si>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</si>
  <si>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</si>
  <si>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</si>
  <si>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</si>
  <si>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</si>
  <si>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</si>
  <si>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</si>
  <si>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</si>
  <si>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</si>
  <si>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</si>
  <si>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</si>
  <si>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</si>
  <si>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</si>
  <si>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100 鉱工業</t>
  </si>
  <si>
    <t>鉱工業 101</t>
  </si>
  <si>
    <t>５３　　製　　　　　　造　　　　　　業（つづき）</t>
  </si>
  <si>
    <t>産　　　　業　　　　別</t>
  </si>
  <si>
    <t>事業所数</t>
  </si>
  <si>
    <t>従業者数（人）</t>
  </si>
  <si>
    <t>製造品出荷額等（万円）</t>
  </si>
  <si>
    <t>産　　　　業　　　　別</t>
  </si>
  <si>
    <t>事　　業　　　　所　　数</t>
  </si>
  <si>
    <t>公共水道</t>
  </si>
  <si>
    <t>井 戸 水</t>
  </si>
  <si>
    <t>そ の 他</t>
  </si>
  <si>
    <t>回 収 水</t>
  </si>
  <si>
    <t>ボイラー用</t>
  </si>
  <si>
    <t>原 料 用</t>
  </si>
  <si>
    <t>（４人以上の事業所）</t>
  </si>
  <si>
    <t>資料　石川県統計情報室「鉱工業生産統計」</t>
  </si>
  <si>
    <t>注　生産額＝製造品出荷額等＋（製造品年末在庫額－製造品年初在庫額）＋（半製品及び仕掛品年末在庫額－半製品及び仕掛品年初在庫額）</t>
  </si>
  <si>
    <t>資料　石川県統計情報室「石川県の工業」</t>
  </si>
  <si>
    <t/>
  </si>
  <si>
    <t>（４人以上の事業所）</t>
  </si>
  <si>
    <t>情報通信</t>
  </si>
  <si>
    <t>電子部品</t>
  </si>
  <si>
    <t>その他の製品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</si>
  <si>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</si>
  <si>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</si>
  <si>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産　　　　業　　　　別</t>
  </si>
  <si>
    <t>敷地面積（㎡）</t>
  </si>
  <si>
    <t>建築面積（㎡）</t>
  </si>
  <si>
    <t>延建築面積（㎡）</t>
  </si>
  <si>
    <t>合　　　　　計</t>
  </si>
  <si>
    <t>市 町 村 別</t>
  </si>
  <si>
    <t>事 業 所 数</t>
  </si>
  <si>
    <r>
      <t>製 造</t>
    </r>
    <r>
      <rPr>
        <sz val="12"/>
        <rFont val="ＭＳ 明朝"/>
        <family val="1"/>
      </rPr>
      <t xml:space="preserve"> 品    出 荷 額</t>
    </r>
  </si>
  <si>
    <t>非鉄金属</t>
  </si>
  <si>
    <t>金属製品</t>
  </si>
  <si>
    <t>一般機械</t>
  </si>
  <si>
    <t>電気機械</t>
  </si>
  <si>
    <t>出版・印刷</t>
  </si>
  <si>
    <t>化学工業</t>
  </si>
  <si>
    <t>プラスチック製品</t>
  </si>
  <si>
    <t>ゴム製品</t>
  </si>
  <si>
    <t>窯業・土石</t>
  </si>
  <si>
    <t>鉄鋼業</t>
  </si>
  <si>
    <t>総合計</t>
  </si>
  <si>
    <t>合　　　　　　　計</t>
  </si>
  <si>
    <t>食料品</t>
  </si>
  <si>
    <t>繊維工業</t>
  </si>
  <si>
    <t>衣　　　　　　　　服</t>
  </si>
  <si>
    <t>木材・木製品</t>
  </si>
  <si>
    <t>家具・装備品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</si>
  <si>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</si>
  <si>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</si>
  <si>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産　  業 　 別</t>
  </si>
  <si>
    <t>生　　　  産　　  　額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</si>
  <si>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</si>
  <si>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</si>
  <si>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規　　模　　別</t>
  </si>
  <si>
    <t>生　　　  産　  　　額</t>
  </si>
  <si>
    <t>合　　　　　計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</si>
  <si>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</si>
  <si>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</si>
  <si>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r>
      <t xml:space="preserve"> </t>
    </r>
    <r>
      <rPr>
        <sz val="12"/>
        <rFont val="ＭＳ 明朝"/>
        <family val="1"/>
      </rPr>
      <t xml:space="preserve">    年次及び</t>
    </r>
  </si>
  <si>
    <t>月 平 均</t>
  </si>
  <si>
    <t>月次</t>
  </si>
  <si>
    <t xml:space="preserve"> 製品別</t>
  </si>
  <si>
    <t>（kg）</t>
  </si>
  <si>
    <t>染色</t>
  </si>
  <si>
    <t>（千㎡）</t>
  </si>
  <si>
    <t>（点）</t>
  </si>
  <si>
    <t>漁網</t>
  </si>
  <si>
    <t>細幅織物</t>
  </si>
  <si>
    <t>組みひも</t>
  </si>
  <si>
    <t>（kg）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</si>
  <si>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</si>
  <si>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</si>
  <si>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</si>
  <si>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</si>
  <si>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</si>
  <si>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</si>
  <si>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</si>
  <si>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</si>
  <si>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</si>
  <si>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</si>
  <si>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>５２　　製　　品　　別　　工　　業　　生　　産　　動　　態</t>
  </si>
  <si>
    <t>（１）　織　　　　　　　　　　　　　　　　　　物</t>
  </si>
  <si>
    <t>月 平 均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</si>
  <si>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</si>
  <si>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</si>
  <si>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</si>
  <si>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</si>
  <si>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</si>
  <si>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</si>
  <si>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</si>
  <si>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</si>
  <si>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</si>
  <si>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デシン</t>
  </si>
  <si>
    <t>ポンジー</t>
  </si>
  <si>
    <t>その他</t>
  </si>
  <si>
    <t>アクリル</t>
  </si>
  <si>
    <t>たて編･横編</t>
  </si>
  <si>
    <t>ｘ</t>
  </si>
  <si>
    <t>修 理 料　　　収入額等</t>
  </si>
  <si>
    <t>－</t>
  </si>
  <si>
    <t>x</t>
  </si>
  <si>
    <t>-</t>
  </si>
  <si>
    <t>x</t>
  </si>
  <si>
    <t>x</t>
  </si>
  <si>
    <t>ニット生地</t>
  </si>
  <si>
    <t>82 鉱工業</t>
  </si>
  <si>
    <t>鉱工業 83</t>
  </si>
  <si>
    <t>（平成12年＝100）</t>
  </si>
  <si>
    <t>製造工業</t>
  </si>
  <si>
    <t>鉱　業</t>
  </si>
  <si>
    <t>鉱工業総合</t>
  </si>
  <si>
    <t>非鉄金属　　工　  業</t>
  </si>
  <si>
    <t>金属製品　　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</si>
  <si>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</si>
  <si>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</si>
  <si>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</si>
  <si>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</si>
  <si>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食料品・　　た ば こ　　　工　  業</t>
  </si>
  <si>
    <t>その他　　工  業</t>
  </si>
  <si>
    <t>鉄 鋼 業</t>
  </si>
  <si>
    <t>機械工業</t>
  </si>
  <si>
    <t>一般機械</t>
  </si>
  <si>
    <t>電気機械</t>
  </si>
  <si>
    <t>化学工業</t>
  </si>
  <si>
    <t>繊維工業</t>
  </si>
  <si>
    <t>ウ エ イ ト</t>
  </si>
  <si>
    <t>注　　年の値は原指数、月の値は季節調整済指数である。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</si>
  <si>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</si>
  <si>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</si>
  <si>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ｘ</t>
  </si>
  <si>
    <t>合　　　　　　　　計</t>
  </si>
  <si>
    <t>平成１4年</t>
  </si>
  <si>
    <r>
      <t>用　　　　　途　　　　　別　（淡水）　　（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／日）</t>
    </r>
  </si>
  <si>
    <r>
      <t>水　　源　　別（淡水）　　（</t>
    </r>
    <r>
      <rPr>
        <sz val="12"/>
        <rFont val="ＭＳ Ｐゴシック"/>
        <family val="3"/>
      </rPr>
      <t>㎥</t>
    </r>
    <r>
      <rPr>
        <sz val="12"/>
        <rFont val="ＭＳ 明朝"/>
        <family val="1"/>
      </rPr>
      <t>／日）</t>
    </r>
  </si>
  <si>
    <t>縫製品（外衣）</t>
  </si>
  <si>
    <t>x</t>
  </si>
  <si>
    <r>
      <t>（従業者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人以上の事業所）（平成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年12月31日現在）</t>
    </r>
  </si>
  <si>
    <r>
      <t>（従業者3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人以上の事業所）（平成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年12月31日現在）</t>
    </r>
  </si>
  <si>
    <r>
      <t xml:space="preserve">製品処理・ </t>
    </r>
    <r>
      <rPr>
        <sz val="12"/>
        <rFont val="ＭＳ 明朝"/>
        <family val="1"/>
      </rPr>
      <t xml:space="preserve">    洗浄用</t>
    </r>
  </si>
  <si>
    <r>
      <t>冷 却 用・　　温</t>
    </r>
    <r>
      <rPr>
        <sz val="12"/>
        <rFont val="ＭＳ 明朝"/>
        <family val="1"/>
      </rPr>
      <t xml:space="preserve"> 調 用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</si>
  <si>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年平均</t>
    </r>
  </si>
  <si>
    <r>
      <t xml:space="preserve">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</si>
  <si>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</si>
  <si>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</si>
  <si>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t xml:space="preserve">  15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</si>
  <si>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年１月</t>
    </r>
  </si>
  <si>
    <r>
      <t xml:space="preserve">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</si>
  <si>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>３</t>
    </r>
  </si>
  <si>
    <r>
      <t xml:space="preserve"> </t>
    </r>
    <r>
      <rPr>
        <sz val="12"/>
        <rFont val="ＭＳ 明朝"/>
        <family val="1"/>
      </rPr>
      <t>４</t>
    </r>
  </si>
  <si>
    <r>
      <t xml:space="preserve"> </t>
    </r>
    <r>
      <rPr>
        <sz val="12"/>
        <rFont val="ＭＳ 明朝"/>
        <family val="1"/>
      </rPr>
      <t>５</t>
    </r>
  </si>
  <si>
    <r>
      <t xml:space="preserve"> </t>
    </r>
    <r>
      <rPr>
        <sz val="12"/>
        <rFont val="ＭＳ 明朝"/>
        <family val="1"/>
      </rPr>
      <t>６</t>
    </r>
  </si>
  <si>
    <r>
      <t xml:space="preserve"> </t>
    </r>
    <r>
      <rPr>
        <sz val="12"/>
        <rFont val="ＭＳ 明朝"/>
        <family val="1"/>
      </rPr>
      <t>７</t>
    </r>
  </si>
  <si>
    <r>
      <t xml:space="preserve">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</si>
  <si>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>９</t>
    </r>
  </si>
  <si>
    <r>
      <t xml:space="preserve"> </t>
    </r>
    <r>
      <rPr>
        <sz val="12"/>
        <rFont val="ＭＳ 明朝"/>
        <family val="1"/>
      </rPr>
      <t>10</t>
    </r>
  </si>
  <si>
    <r>
      <t xml:space="preserve"> </t>
    </r>
    <r>
      <rPr>
        <sz val="12"/>
        <rFont val="ＭＳ 明朝"/>
        <family val="1"/>
      </rPr>
      <t>11</t>
    </r>
  </si>
  <si>
    <r>
      <t xml:space="preserve"> </t>
    </r>
    <r>
      <rPr>
        <sz val="12"/>
        <rFont val="ＭＳ 明朝"/>
        <family val="1"/>
      </rPr>
      <t>12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</si>
  <si>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</si>
  <si>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</si>
  <si>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</si>
  <si>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注　　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年より、「ビスコース人絹織物」に「キュプラ織物」を併せて「人絹織物」としてまとめた、ナイロンの内訳のクレープ類は「その他」に含めた。</t>
    </r>
  </si>
  <si>
    <r>
      <t>1</t>
    </r>
    <r>
      <rPr>
        <sz val="12"/>
        <rFont val="ＭＳ 明朝"/>
        <family val="1"/>
      </rPr>
      <t xml:space="preserve">4    </t>
    </r>
    <r>
      <rPr>
        <sz val="12"/>
        <rFont val="ＭＳ 明朝"/>
        <family val="1"/>
      </rPr>
      <t>年</t>
    </r>
  </si>
  <si>
    <r>
      <t>15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</si>
  <si>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 xml:space="preserve">１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</si>
  <si>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２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</si>
  <si>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３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</si>
  <si>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４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</si>
  <si>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５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</si>
  <si>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６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</si>
  <si>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７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</si>
  <si>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８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</si>
  <si>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９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</si>
  <si>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10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</si>
  <si>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11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</si>
  <si>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 xml:space="preserve">12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月</t>
    </r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</si>
  <si>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</si>
  <si>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4  </t>
    </r>
    <r>
      <rPr>
        <sz val="12"/>
        <rFont val="ＭＳ 明朝"/>
        <family val="1"/>
      </rPr>
      <t>年</t>
    </r>
  </si>
  <si>
    <r>
      <t>15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</si>
  <si>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r>
      <t xml:space="preserve">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</si>
  <si>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２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</si>
  <si>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</si>
  <si>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４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</si>
  <si>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５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</si>
  <si>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６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</si>
  <si>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</si>
  <si>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８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</si>
  <si>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</si>
  <si>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10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</si>
  <si>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11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</si>
  <si>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 xml:space="preserve">12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</si>
  <si>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</si>
  <si>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5  </t>
    </r>
    <r>
      <rPr>
        <sz val="12"/>
        <rFont val="ＭＳ 明朝"/>
        <family val="1"/>
      </rPr>
      <t>年</t>
    </r>
  </si>
  <si>
    <t>　100 人  ～  199 人</t>
  </si>
  <si>
    <t>　200 人  ～  299 人</t>
  </si>
  <si>
    <t>　300 人　  以　　上</t>
  </si>
  <si>
    <t>４ 人  ～　 ９ 人</t>
  </si>
  <si>
    <t>10 人  ～ 　19 人</t>
  </si>
  <si>
    <t>20 人  ～　 29 人</t>
  </si>
  <si>
    <t>30 人  以  上  計</t>
  </si>
  <si>
    <t>　30 人  ～　 49 人</t>
  </si>
  <si>
    <t>　50 人  ～ 　99 人</t>
  </si>
  <si>
    <r>
      <t>15</t>
    </r>
    <r>
      <rPr>
        <sz val="12"/>
        <rFont val="ＭＳ 明朝"/>
        <family val="1"/>
      </rPr>
      <t xml:space="preserve">  年</t>
    </r>
  </si>
  <si>
    <r>
      <t>（３）　産業別従業者規模別事業所数、従業者数、現金給与総額、原材料使用額等及び製造品出荷額等（平成1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</si>
  <si>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r>
      <t>４人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９人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</si>
  <si>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</si>
  <si>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</si>
  <si>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</si>
  <si>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</si>
  <si>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（３）　産業別従業者規模別事業所数、従業者数、現金給与総額、原材料使用額等及び製造品出荷額等（平成1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日現在）（つづき）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</si>
  <si>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  <r>
      <rPr>
        <sz val="12"/>
        <rFont val="ＭＳ 明朝"/>
        <family val="1"/>
      </rPr>
      <t xml:space="preserve"> </t>
    </r>
  </si>
  <si>
    <r>
      <t>４人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９人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</si>
  <si>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</si>
  <si>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</si>
  <si>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</si>
  <si>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４人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９人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</si>
  <si>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</si>
  <si>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（４）　市町村別事業所数、従業者数、現金給与総額、原材料使用額等及び製造品出荷額等（平成1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</si>
  <si>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r>
      <t>（５）　産　業　別　従　業　者　規　模　別　在　庫　率（従業者3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人以上の事業所）（各年12月31日現在）</t>
    </r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</si>
  <si>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</si>
  <si>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4   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</si>
  <si>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5    </t>
    </r>
    <r>
      <rPr>
        <sz val="12"/>
        <rFont val="ＭＳ 明朝"/>
        <family val="1"/>
      </rPr>
      <t>年</t>
    </r>
  </si>
  <si>
    <t xml:space="preserve">　30 人　～　49 人  </t>
  </si>
  <si>
    <t xml:space="preserve">　50 人　～　99 人  </t>
  </si>
  <si>
    <r>
      <t xml:space="preserve"> 100 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～ </t>
    </r>
    <r>
      <rPr>
        <sz val="12"/>
        <rFont val="ＭＳ 明朝"/>
        <family val="1"/>
      </rPr>
      <t xml:space="preserve">199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</si>
  <si>
    <r>
      <t xml:space="preserve"> 200 </t>
    </r>
    <r>
      <rPr>
        <sz val="12"/>
        <rFont val="ＭＳ 明朝"/>
        <family val="1"/>
      </rPr>
      <t xml:space="preserve">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～ </t>
    </r>
    <r>
      <rPr>
        <sz val="12"/>
        <rFont val="ＭＳ 明朝"/>
        <family val="1"/>
      </rPr>
      <t xml:space="preserve">299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 </t>
    </r>
  </si>
  <si>
    <t xml:space="preserve">300  人   以   上  </t>
  </si>
  <si>
    <t>x</t>
  </si>
  <si>
    <t>ｘ</t>
  </si>
  <si>
    <t>-</t>
  </si>
  <si>
    <t>－</t>
  </si>
  <si>
    <t>－</t>
  </si>
  <si>
    <t>x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</si>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</sst>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#,##0.0_ ;[Red]\-#,##0.0\ 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38" fontId="6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37" fontId="10" fillId="0" borderId="0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8" fontId="1" fillId="0" borderId="0" xfId="49" applyFont="1" applyFill="1" applyAlignment="1" applyProtection="1">
      <alignment horizontal="right" vertical="center"/>
      <protection/>
    </xf>
    <xf numFmtId="38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 horizontal="right"/>
      <protection/>
    </xf>
    <xf numFmtId="37" fontId="12" fillId="0" borderId="16" xfId="0" applyNumberFormat="1" applyFont="1" applyFill="1" applyBorder="1" applyAlignment="1" applyProtection="1">
      <alignment/>
      <protection/>
    </xf>
    <xf numFmtId="37" fontId="12" fillId="0" borderId="17" xfId="0" applyNumberFormat="1" applyFont="1" applyFill="1" applyBorder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/>
      <protection/>
    </xf>
    <xf numFmtId="37" fontId="12" fillId="0" borderId="15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Alignment="1">
      <alignment vertical="center"/>
    </xf>
    <xf numFmtId="37" fontId="10" fillId="0" borderId="15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distributed" textRotation="255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17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center"/>
    </xf>
    <xf numFmtId="217" fontId="0" fillId="0" borderId="1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217" fontId="0" fillId="0" borderId="21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217" fontId="0" fillId="0" borderId="1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vertical="top"/>
    </xf>
    <xf numFmtId="217" fontId="0" fillId="0" borderId="21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21" xfId="0" applyNumberFormat="1" applyFont="1" applyFill="1" applyBorder="1" applyAlignment="1" applyProtection="1">
      <alignment vertical="center"/>
      <protection/>
    </xf>
    <xf numFmtId="217" fontId="6" fillId="0" borderId="0" xfId="0" applyNumberFormat="1" applyFont="1" applyFill="1" applyAlignment="1">
      <alignment horizontal="right" vertical="top"/>
    </xf>
    <xf numFmtId="217" fontId="0" fillId="0" borderId="0" xfId="0" applyNumberFormat="1" applyFont="1" applyFill="1" applyAlignment="1" quotePrefix="1">
      <alignment horizontal="right" vertical="center"/>
    </xf>
    <xf numFmtId="21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1" fontId="1" fillId="0" borderId="0" xfId="0" applyNumberFormat="1" applyFont="1" applyFill="1" applyAlignment="1" applyProtection="1">
      <alignment vertical="center"/>
      <protection/>
    </xf>
    <xf numFmtId="205" fontId="0" fillId="0" borderId="11" xfId="0" applyNumberFormat="1" applyFont="1" applyFill="1" applyBorder="1" applyAlignment="1" applyProtection="1" quotePrefix="1">
      <alignment horizontal="center" vertical="center"/>
      <protection/>
    </xf>
    <xf numFmtId="207" fontId="0" fillId="0" borderId="15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2" xfId="42" applyNumberFormat="1" applyFont="1" applyFill="1" applyBorder="1" applyAlignment="1" applyProtection="1">
      <alignment vertical="center"/>
      <protection/>
    </xf>
    <xf numFmtId="207" fontId="0" fillId="0" borderId="14" xfId="42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38" fontId="8" fillId="0" borderId="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/>
    </xf>
    <xf numFmtId="0" fontId="0" fillId="0" borderId="11" xfId="0" applyFill="1" applyBorder="1" applyAlignment="1" quotePrefix="1">
      <alignment horizontal="left" indent="2"/>
    </xf>
    <xf numFmtId="0" fontId="1" fillId="0" borderId="11" xfId="0" applyFont="1" applyFill="1" applyBorder="1" applyAlignment="1" quotePrefix="1">
      <alignment horizontal="left" indent="2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49" fontId="0" fillId="0" borderId="11" xfId="0" applyNumberFormat="1" applyFill="1" applyBorder="1" applyAlignment="1" applyProtection="1" quotePrefix="1">
      <alignment horizontal="left" vertical="center" indent="5"/>
      <protection/>
    </xf>
    <xf numFmtId="205" fontId="0" fillId="0" borderId="11" xfId="0" applyNumberFormat="1" applyFill="1" applyBorder="1" applyAlignment="1" applyProtection="1" quotePrefix="1">
      <alignment horizontal="left" vertical="center" indent="5"/>
      <protection/>
    </xf>
    <xf numFmtId="205" fontId="0" fillId="0" borderId="11" xfId="0" applyNumberFormat="1" applyFont="1" applyFill="1" applyBorder="1" applyAlignment="1" applyProtection="1">
      <alignment horizontal="distributed" vertical="center"/>
      <protection/>
    </xf>
    <xf numFmtId="205" fontId="0" fillId="0" borderId="28" xfId="0" applyNumberFormat="1" applyFill="1" applyBorder="1" applyAlignment="1" applyProtection="1" quotePrefix="1">
      <alignment horizontal="left" vertical="center" indent="5"/>
      <protection/>
    </xf>
    <xf numFmtId="37" fontId="8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 indent="1"/>
      <protection/>
    </xf>
    <xf numFmtId="0" fontId="0" fillId="0" borderId="28" xfId="0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2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20" fontId="0" fillId="0" borderId="0" xfId="0" applyNumberFormat="1" applyFont="1" applyFill="1" applyBorder="1" applyAlignment="1" applyProtection="1">
      <alignment vertical="center"/>
      <protection/>
    </xf>
    <xf numFmtId="220" fontId="0" fillId="0" borderId="20" xfId="0" applyNumberFormat="1" applyFont="1" applyFill="1" applyBorder="1" applyAlignment="1" applyProtection="1">
      <alignment vertical="center"/>
      <protection/>
    </xf>
    <xf numFmtId="220" fontId="0" fillId="0" borderId="20" xfId="0" applyNumberFormat="1" applyFont="1" applyFill="1" applyBorder="1" applyAlignment="1" applyProtection="1">
      <alignment horizontal="right" vertical="center"/>
      <protection/>
    </xf>
    <xf numFmtId="220" fontId="12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>
      <alignment horizontal="right"/>
    </xf>
    <xf numFmtId="217" fontId="0" fillId="0" borderId="0" xfId="0" applyNumberFormat="1" applyFont="1" applyFill="1" applyBorder="1" applyAlignment="1" applyProtection="1">
      <alignment vertical="center"/>
      <protection/>
    </xf>
    <xf numFmtId="38" fontId="12" fillId="0" borderId="15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2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17" xfId="0" applyNumberFormat="1" applyFont="1" applyFill="1" applyBorder="1" applyAlignment="1" applyProtection="1">
      <alignment horizontal="right" vertical="center"/>
      <protection/>
    </xf>
    <xf numFmtId="204" fontId="12" fillId="0" borderId="17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 wrapText="1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>
      <alignment horizontal="distributed" vertical="center" wrapText="1"/>
    </xf>
    <xf numFmtId="38" fontId="0" fillId="0" borderId="24" xfId="49" applyFont="1" applyFill="1" applyBorder="1" applyAlignment="1" applyProtection="1">
      <alignment horizontal="center" vertical="center" wrapText="1"/>
      <protection/>
    </xf>
    <xf numFmtId="38" fontId="0" fillId="0" borderId="13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38" xfId="49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76200</xdr:rowOff>
    </xdr:from>
    <xdr:to>
      <xdr:col>5</xdr:col>
      <xdr:colOff>828675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38125" y="1047750"/>
          <a:ext cx="1828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171450</xdr:rowOff>
    </xdr:from>
    <xdr:to>
      <xdr:col>4</xdr:col>
      <xdr:colOff>180975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076325" y="7581900"/>
          <a:ext cx="95250" cy="51435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35</xdr:row>
      <xdr:rowOff>104775</xdr:rowOff>
    </xdr:from>
    <xdr:to>
      <xdr:col>4</xdr:col>
      <xdr:colOff>152400</xdr:colOff>
      <xdr:row>40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76325" y="8753475"/>
          <a:ext cx="66675" cy="1343025"/>
        </a:xfrm>
        <a:prstGeom prst="leftBrace">
          <a:avLst>
            <a:gd name="adj" fmla="val -4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104775</xdr:rowOff>
    </xdr:from>
    <xdr:to>
      <xdr:col>3</xdr:col>
      <xdr:colOff>190500</xdr:colOff>
      <xdr:row>13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38200" y="2809875"/>
          <a:ext cx="95250" cy="533400"/>
        </a:xfrm>
        <a:prstGeom prst="leftBrace">
          <a:avLst>
            <a:gd name="adj" fmla="val -41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38100</xdr:rowOff>
    </xdr:from>
    <xdr:to>
      <xdr:col>3</xdr:col>
      <xdr:colOff>180975</xdr:colOff>
      <xdr:row>15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8675" y="3486150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114300</xdr:rowOff>
    </xdr:from>
    <xdr:to>
      <xdr:col>1</xdr:col>
      <xdr:colOff>2143125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28600" y="1085850"/>
          <a:ext cx="2162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5" zoomScaleNormal="75" zoomScalePageLayoutView="0" workbookViewId="0" topLeftCell="K1">
      <selection activeCell="U1" sqref="U1"/>
    </sheetView>
  </sheetViews>
  <sheetFormatPr defaultColWidth="10.59765625" defaultRowHeight="15"/>
  <cols>
    <col min="1" max="1" width="18.3984375" style="5" customWidth="1"/>
    <col min="2" max="21" width="10.09765625" style="5" customWidth="1"/>
    <col min="22" max="16384" width="10.59765625" style="5" customWidth="1"/>
  </cols>
  <sheetData>
    <row r="1" spans="1:21" s="138" customFormat="1" ht="19.5" customHeight="1">
      <c r="A1" s="9" t="s">
        <v>273</v>
      </c>
      <c r="C1" s="139"/>
      <c r="U1" s="11" t="s">
        <v>274</v>
      </c>
    </row>
    <row r="2" spans="1:21" ht="24.75" customHeight="1">
      <c r="A2" s="247" t="s">
        <v>295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19.5" customHeight="1">
      <c r="A3" s="248" t="s">
        <v>296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1" ht="18" customHeight="1" thickBo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 t="s">
        <v>275</v>
      </c>
      <c r="U4" s="190"/>
    </row>
    <row r="5" spans="1:21" ht="15" customHeight="1">
      <c r="A5" s="249" t="s">
        <v>0</v>
      </c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0"/>
    </row>
    <row r="6" spans="1:21" ht="15" customHeight="1">
      <c r="A6" s="250"/>
      <c r="B6" s="6"/>
      <c r="C6" s="252" t="s">
        <v>276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  <c r="T6" s="252" t="s">
        <v>277</v>
      </c>
      <c r="U6" s="140"/>
    </row>
    <row r="7" spans="1:21" ht="15" customHeight="1">
      <c r="A7" s="250"/>
      <c r="B7" s="147" t="s">
        <v>278</v>
      </c>
      <c r="C7" s="253"/>
      <c r="D7" s="148"/>
      <c r="E7" s="242" t="s">
        <v>279</v>
      </c>
      <c r="F7" s="242" t="s">
        <v>280</v>
      </c>
      <c r="G7" s="7"/>
      <c r="H7" s="149"/>
      <c r="I7" s="149"/>
      <c r="J7" s="149"/>
      <c r="K7" s="150"/>
      <c r="L7" s="242" t="s">
        <v>281</v>
      </c>
      <c r="M7" s="151"/>
      <c r="N7" s="242" t="s">
        <v>282</v>
      </c>
      <c r="O7" s="242" t="s">
        <v>283</v>
      </c>
      <c r="P7" s="151"/>
      <c r="Q7" s="242" t="s">
        <v>284</v>
      </c>
      <c r="R7" s="242" t="s">
        <v>285</v>
      </c>
      <c r="S7" s="242" t="s">
        <v>286</v>
      </c>
      <c r="T7" s="253"/>
      <c r="U7" s="245" t="s">
        <v>183</v>
      </c>
    </row>
    <row r="8" spans="1:21" ht="15" customHeight="1">
      <c r="A8" s="250"/>
      <c r="B8" s="6"/>
      <c r="C8" s="253"/>
      <c r="D8" s="152" t="s">
        <v>287</v>
      </c>
      <c r="E8" s="243"/>
      <c r="F8" s="243"/>
      <c r="G8" s="151" t="s">
        <v>288</v>
      </c>
      <c r="H8" s="255" t="s">
        <v>289</v>
      </c>
      <c r="I8" s="255" t="s">
        <v>290</v>
      </c>
      <c r="J8" s="255" t="s">
        <v>1</v>
      </c>
      <c r="K8" s="255" t="s">
        <v>2</v>
      </c>
      <c r="L8" s="243"/>
      <c r="M8" s="151" t="s">
        <v>291</v>
      </c>
      <c r="N8" s="243"/>
      <c r="O8" s="243"/>
      <c r="P8" s="151" t="s">
        <v>292</v>
      </c>
      <c r="Q8" s="243"/>
      <c r="R8" s="243"/>
      <c r="S8" s="243"/>
      <c r="T8" s="253"/>
      <c r="U8" s="246"/>
    </row>
    <row r="9" spans="1:21" ht="15" customHeight="1">
      <c r="A9" s="251"/>
      <c r="B9" s="146"/>
      <c r="C9" s="254"/>
      <c r="D9" s="153"/>
      <c r="E9" s="244"/>
      <c r="F9" s="244"/>
      <c r="G9" s="150"/>
      <c r="H9" s="256"/>
      <c r="I9" s="256"/>
      <c r="J9" s="256"/>
      <c r="K9" s="256"/>
      <c r="L9" s="244"/>
      <c r="M9" s="150"/>
      <c r="N9" s="244"/>
      <c r="O9" s="244"/>
      <c r="P9" s="150"/>
      <c r="Q9" s="244"/>
      <c r="R9" s="244"/>
      <c r="S9" s="244"/>
      <c r="T9" s="254"/>
      <c r="U9" s="246"/>
    </row>
    <row r="10" spans="1:21" ht="15" customHeight="1">
      <c r="A10" s="154" t="s">
        <v>293</v>
      </c>
      <c r="B10" s="208">
        <f>SUM(C10,T10)</f>
        <v>10000</v>
      </c>
      <c r="C10" s="208">
        <f>SUM(D10:G10,L10:S10)</f>
        <v>9997.7</v>
      </c>
      <c r="D10" s="208">
        <v>142.5</v>
      </c>
      <c r="E10" s="208">
        <v>131</v>
      </c>
      <c r="F10" s="208">
        <v>612.1</v>
      </c>
      <c r="G10" s="208">
        <f>SUM(H10:K10)</f>
        <v>4278.700000000001</v>
      </c>
      <c r="H10" s="155">
        <v>2321.5</v>
      </c>
      <c r="I10" s="155">
        <v>1708.8</v>
      </c>
      <c r="J10" s="155">
        <v>233.8</v>
      </c>
      <c r="K10" s="155">
        <v>14.6</v>
      </c>
      <c r="L10" s="155">
        <v>467.8</v>
      </c>
      <c r="M10" s="155">
        <v>774.3</v>
      </c>
      <c r="N10" s="155">
        <v>282.7</v>
      </c>
      <c r="O10" s="155">
        <v>123.7</v>
      </c>
      <c r="P10" s="155">
        <v>1506.4</v>
      </c>
      <c r="Q10" s="155">
        <v>145.6</v>
      </c>
      <c r="R10" s="155">
        <v>1063</v>
      </c>
      <c r="S10" s="155">
        <v>469.9</v>
      </c>
      <c r="T10" s="155">
        <v>2.3</v>
      </c>
      <c r="U10" s="155" t="s">
        <v>183</v>
      </c>
    </row>
    <row r="11" spans="1:21" ht="15" customHeight="1">
      <c r="A11" s="15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5" customHeight="1">
      <c r="A12" s="192" t="s">
        <v>308</v>
      </c>
      <c r="B12" s="158">
        <v>93.3</v>
      </c>
      <c r="C12" s="158">
        <v>93.3</v>
      </c>
      <c r="D12" s="158">
        <v>97.1</v>
      </c>
      <c r="E12" s="158">
        <v>96.9</v>
      </c>
      <c r="F12" s="158">
        <v>92.2</v>
      </c>
      <c r="G12" s="158">
        <v>86.6</v>
      </c>
      <c r="H12" s="158">
        <v>92.3</v>
      </c>
      <c r="I12" s="158">
        <v>82.8</v>
      </c>
      <c r="J12" s="158">
        <v>57.5</v>
      </c>
      <c r="K12" s="158">
        <v>92.6</v>
      </c>
      <c r="L12" s="158">
        <v>92.5</v>
      </c>
      <c r="M12" s="158">
        <v>92.2</v>
      </c>
      <c r="N12" s="158">
        <v>92.2</v>
      </c>
      <c r="O12" s="158">
        <v>95</v>
      </c>
      <c r="P12" s="158">
        <v>104.6</v>
      </c>
      <c r="Q12" s="158">
        <v>105.5</v>
      </c>
      <c r="R12" s="158">
        <v>100.8</v>
      </c>
      <c r="S12" s="158">
        <v>100.1</v>
      </c>
      <c r="T12" s="158">
        <v>104.9</v>
      </c>
      <c r="U12" s="158" t="s">
        <v>183</v>
      </c>
    </row>
    <row r="13" spans="1:21" ht="15" customHeight="1">
      <c r="A13" s="193" t="s">
        <v>309</v>
      </c>
      <c r="B13" s="158">
        <v>100</v>
      </c>
      <c r="C13" s="158">
        <v>100</v>
      </c>
      <c r="D13" s="158">
        <v>100</v>
      </c>
      <c r="E13" s="158">
        <v>100</v>
      </c>
      <c r="F13" s="158">
        <v>100</v>
      </c>
      <c r="G13" s="158">
        <v>100</v>
      </c>
      <c r="H13" s="158">
        <v>100</v>
      </c>
      <c r="I13" s="158">
        <v>100</v>
      </c>
      <c r="J13" s="158">
        <v>100</v>
      </c>
      <c r="K13" s="158">
        <v>100</v>
      </c>
      <c r="L13" s="158">
        <v>100</v>
      </c>
      <c r="M13" s="158">
        <v>100</v>
      </c>
      <c r="N13" s="158">
        <v>100</v>
      </c>
      <c r="O13" s="158">
        <v>100</v>
      </c>
      <c r="P13" s="158">
        <v>100</v>
      </c>
      <c r="Q13" s="158">
        <v>100</v>
      </c>
      <c r="R13" s="158">
        <v>100</v>
      </c>
      <c r="S13" s="158">
        <v>100</v>
      </c>
      <c r="T13" s="158">
        <v>100</v>
      </c>
      <c r="U13" s="158" t="s">
        <v>183</v>
      </c>
    </row>
    <row r="14" spans="1:21" ht="15" customHeight="1">
      <c r="A14" s="193" t="s">
        <v>310</v>
      </c>
      <c r="B14" s="158">
        <v>95.7</v>
      </c>
      <c r="C14" s="158">
        <v>95.7</v>
      </c>
      <c r="D14" s="158">
        <v>102.7</v>
      </c>
      <c r="E14" s="158">
        <v>97.8</v>
      </c>
      <c r="F14" s="158">
        <v>93.9</v>
      </c>
      <c r="G14" s="158">
        <v>94.6</v>
      </c>
      <c r="H14" s="158">
        <v>96.2</v>
      </c>
      <c r="I14" s="158">
        <v>93.1</v>
      </c>
      <c r="J14" s="158">
        <v>90.7</v>
      </c>
      <c r="K14" s="158">
        <v>71.4</v>
      </c>
      <c r="L14" s="158">
        <v>95.8</v>
      </c>
      <c r="M14" s="158">
        <v>103.2</v>
      </c>
      <c r="N14" s="158">
        <v>95.6</v>
      </c>
      <c r="O14" s="158">
        <v>100</v>
      </c>
      <c r="P14" s="158">
        <v>94</v>
      </c>
      <c r="Q14" s="158">
        <v>95.8</v>
      </c>
      <c r="R14" s="158">
        <v>98</v>
      </c>
      <c r="S14" s="158">
        <v>92.4</v>
      </c>
      <c r="T14" s="158">
        <v>81.3</v>
      </c>
      <c r="U14" s="158" t="s">
        <v>183</v>
      </c>
    </row>
    <row r="15" spans="1:21" ht="15" customHeight="1">
      <c r="A15" s="193" t="s">
        <v>311</v>
      </c>
      <c r="B15" s="158">
        <v>97</v>
      </c>
      <c r="C15" s="158">
        <v>97</v>
      </c>
      <c r="D15" s="158">
        <v>97.9</v>
      </c>
      <c r="E15" s="158">
        <v>99</v>
      </c>
      <c r="F15" s="158">
        <v>95.3</v>
      </c>
      <c r="G15" s="158">
        <v>108.3</v>
      </c>
      <c r="H15" s="158">
        <v>93.4</v>
      </c>
      <c r="I15" s="158">
        <v>130</v>
      </c>
      <c r="J15" s="158">
        <v>101</v>
      </c>
      <c r="K15" s="158">
        <v>61.3</v>
      </c>
      <c r="L15" s="158">
        <v>82.6</v>
      </c>
      <c r="M15" s="158">
        <v>85.6</v>
      </c>
      <c r="N15" s="158">
        <v>87</v>
      </c>
      <c r="O15" s="158">
        <v>101</v>
      </c>
      <c r="P15" s="158">
        <v>84</v>
      </c>
      <c r="Q15" s="158">
        <v>93.4</v>
      </c>
      <c r="R15" s="158">
        <v>91.5</v>
      </c>
      <c r="S15" s="158">
        <v>89.5</v>
      </c>
      <c r="T15" s="158">
        <v>52.7</v>
      </c>
      <c r="U15" s="158" t="s">
        <v>183</v>
      </c>
    </row>
    <row r="16" spans="1:21" ht="15" customHeight="1">
      <c r="A16" s="194" t="s">
        <v>312</v>
      </c>
      <c r="B16" s="165">
        <v>108.1</v>
      </c>
      <c r="C16" s="165">
        <v>108.1</v>
      </c>
      <c r="D16" s="165">
        <v>87.3</v>
      </c>
      <c r="E16" s="165">
        <v>114.7</v>
      </c>
      <c r="F16" s="165">
        <v>95.6</v>
      </c>
      <c r="G16" s="165">
        <v>135.3</v>
      </c>
      <c r="H16" s="165">
        <v>103.9</v>
      </c>
      <c r="I16" s="165">
        <v>179.7</v>
      </c>
      <c r="J16" s="165">
        <v>126.8</v>
      </c>
      <c r="K16" s="165">
        <v>73.3</v>
      </c>
      <c r="L16" s="165">
        <v>80.7</v>
      </c>
      <c r="M16" s="165">
        <v>92.4</v>
      </c>
      <c r="N16" s="165">
        <v>91</v>
      </c>
      <c r="O16" s="165">
        <v>98.5</v>
      </c>
      <c r="P16" s="165">
        <v>79.7</v>
      </c>
      <c r="Q16" s="165">
        <v>87.4</v>
      </c>
      <c r="R16" s="165">
        <v>88.6</v>
      </c>
      <c r="S16" s="165">
        <v>89.2</v>
      </c>
      <c r="T16" s="165">
        <v>29</v>
      </c>
      <c r="U16" s="159" t="s">
        <v>183</v>
      </c>
    </row>
    <row r="17" spans="1:21" ht="1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57"/>
      <c r="N17" s="157"/>
      <c r="O17" s="157"/>
      <c r="P17" s="157"/>
      <c r="Q17" s="157"/>
      <c r="R17" s="157"/>
      <c r="S17" s="157"/>
      <c r="T17" s="157"/>
      <c r="U17" s="157"/>
    </row>
    <row r="18" spans="1:21" ht="15" customHeight="1">
      <c r="A18" s="195" t="s">
        <v>313</v>
      </c>
      <c r="B18" s="139">
        <v>97.7</v>
      </c>
      <c r="C18" s="139">
        <v>97.6</v>
      </c>
      <c r="D18" s="139">
        <v>101.1</v>
      </c>
      <c r="E18" s="139">
        <v>94.6</v>
      </c>
      <c r="F18" s="139">
        <v>97.6</v>
      </c>
      <c r="G18" s="139">
        <v>94</v>
      </c>
      <c r="H18" s="139">
        <v>87.7</v>
      </c>
      <c r="I18" s="139">
        <v>104.4</v>
      </c>
      <c r="J18" s="139">
        <v>73.5</v>
      </c>
      <c r="K18" s="139">
        <v>93.5</v>
      </c>
      <c r="L18" s="139">
        <v>95.5</v>
      </c>
      <c r="M18" s="139">
        <v>94.1</v>
      </c>
      <c r="N18" s="139">
        <v>106.5</v>
      </c>
      <c r="O18" s="139">
        <v>102.2</v>
      </c>
      <c r="P18" s="139">
        <v>95.7</v>
      </c>
      <c r="Q18" s="139">
        <v>100.1</v>
      </c>
      <c r="R18" s="139">
        <v>115.1</v>
      </c>
      <c r="S18" s="139">
        <v>89.9</v>
      </c>
      <c r="T18" s="139">
        <v>92.4</v>
      </c>
      <c r="U18" s="139" t="s">
        <v>183</v>
      </c>
    </row>
    <row r="19" spans="1:21" ht="15" customHeight="1">
      <c r="A19" s="196" t="s">
        <v>314</v>
      </c>
      <c r="B19" s="139">
        <v>101.5</v>
      </c>
      <c r="C19" s="139">
        <v>101.5</v>
      </c>
      <c r="D19" s="139">
        <v>109.2</v>
      </c>
      <c r="E19" s="139">
        <v>99.7</v>
      </c>
      <c r="F19" s="139">
        <v>98.3</v>
      </c>
      <c r="G19" s="139">
        <v>103.3</v>
      </c>
      <c r="H19" s="139">
        <v>104.2</v>
      </c>
      <c r="I19" s="139">
        <v>105.3</v>
      </c>
      <c r="J19" s="139">
        <v>83.1</v>
      </c>
      <c r="K19" s="139">
        <v>89.3</v>
      </c>
      <c r="L19" s="139">
        <v>105.1</v>
      </c>
      <c r="M19" s="139">
        <v>95.7</v>
      </c>
      <c r="N19" s="139">
        <v>102.7</v>
      </c>
      <c r="O19" s="139">
        <v>100.1</v>
      </c>
      <c r="P19" s="139">
        <v>94.8</v>
      </c>
      <c r="Q19" s="139">
        <v>103.8</v>
      </c>
      <c r="R19" s="139">
        <v>110</v>
      </c>
      <c r="S19" s="139">
        <v>87.8</v>
      </c>
      <c r="T19" s="139">
        <v>103</v>
      </c>
      <c r="U19" s="139" t="s">
        <v>183</v>
      </c>
    </row>
    <row r="20" spans="1:21" ht="15" customHeight="1">
      <c r="A20" s="196" t="s">
        <v>315</v>
      </c>
      <c r="B20" s="139">
        <v>102.2</v>
      </c>
      <c r="C20" s="139">
        <v>102.2</v>
      </c>
      <c r="D20" s="139">
        <v>104.4</v>
      </c>
      <c r="E20" s="139">
        <v>96</v>
      </c>
      <c r="F20" s="139">
        <v>100.6</v>
      </c>
      <c r="G20" s="139">
        <v>105.1</v>
      </c>
      <c r="H20" s="139">
        <v>107.9</v>
      </c>
      <c r="I20" s="139">
        <v>102.4</v>
      </c>
      <c r="J20" s="139">
        <v>80.1</v>
      </c>
      <c r="K20" s="139">
        <v>60.9</v>
      </c>
      <c r="L20" s="139">
        <v>113.9</v>
      </c>
      <c r="M20" s="139">
        <v>112.7</v>
      </c>
      <c r="N20" s="139">
        <v>103.6</v>
      </c>
      <c r="O20" s="139">
        <v>101.3</v>
      </c>
      <c r="P20" s="139">
        <v>96</v>
      </c>
      <c r="Q20" s="139">
        <v>104</v>
      </c>
      <c r="R20" s="139">
        <v>102.4</v>
      </c>
      <c r="S20" s="139">
        <v>90.8</v>
      </c>
      <c r="T20" s="139">
        <v>66.4</v>
      </c>
      <c r="U20" s="139" t="s">
        <v>183</v>
      </c>
    </row>
    <row r="21" spans="1:21" ht="15" customHeight="1">
      <c r="A21" s="196" t="s">
        <v>316</v>
      </c>
      <c r="B21" s="139">
        <v>98</v>
      </c>
      <c r="C21" s="139">
        <v>98</v>
      </c>
      <c r="D21" s="139">
        <v>105.8</v>
      </c>
      <c r="E21" s="139">
        <v>98.1</v>
      </c>
      <c r="F21" s="139">
        <v>99</v>
      </c>
      <c r="G21" s="139">
        <v>95.2</v>
      </c>
      <c r="H21" s="139">
        <v>100.7</v>
      </c>
      <c r="I21" s="139">
        <v>88.2</v>
      </c>
      <c r="J21" s="139">
        <v>84</v>
      </c>
      <c r="K21" s="139">
        <v>67.7</v>
      </c>
      <c r="L21" s="139">
        <v>107.1</v>
      </c>
      <c r="M21" s="139">
        <v>113.6</v>
      </c>
      <c r="N21" s="139">
        <v>98.7</v>
      </c>
      <c r="O21" s="139">
        <v>99.6</v>
      </c>
      <c r="P21" s="139">
        <v>94.6</v>
      </c>
      <c r="Q21" s="139">
        <v>99.2</v>
      </c>
      <c r="R21" s="139">
        <v>98.3</v>
      </c>
      <c r="S21" s="139">
        <v>93.6</v>
      </c>
      <c r="T21" s="139">
        <v>92.3</v>
      </c>
      <c r="U21" s="139" t="s">
        <v>183</v>
      </c>
    </row>
    <row r="22" spans="1:21" ht="15" customHeight="1">
      <c r="A22" s="196" t="s">
        <v>317</v>
      </c>
      <c r="B22" s="139">
        <v>96.6</v>
      </c>
      <c r="C22" s="139">
        <v>96.6</v>
      </c>
      <c r="D22" s="139">
        <v>104</v>
      </c>
      <c r="E22" s="139">
        <v>108.9</v>
      </c>
      <c r="F22" s="139">
        <v>100.9</v>
      </c>
      <c r="G22" s="139">
        <v>91.6</v>
      </c>
      <c r="H22" s="139">
        <v>96.6</v>
      </c>
      <c r="I22" s="139">
        <v>80.7</v>
      </c>
      <c r="J22" s="139">
        <v>96.3</v>
      </c>
      <c r="K22" s="139">
        <v>81.6</v>
      </c>
      <c r="L22" s="139">
        <v>87.3</v>
      </c>
      <c r="M22" s="139">
        <v>114.2</v>
      </c>
      <c r="N22" s="139">
        <v>96.5</v>
      </c>
      <c r="O22" s="139">
        <v>99.3</v>
      </c>
      <c r="P22" s="139">
        <v>95</v>
      </c>
      <c r="Q22" s="139">
        <v>103.6</v>
      </c>
      <c r="R22" s="139">
        <v>98.8</v>
      </c>
      <c r="S22" s="139">
        <v>94.7</v>
      </c>
      <c r="T22" s="139">
        <v>90.4</v>
      </c>
      <c r="U22" s="139" t="s">
        <v>183</v>
      </c>
    </row>
    <row r="23" spans="1:21" ht="15" customHeight="1">
      <c r="A23" s="196" t="s">
        <v>318</v>
      </c>
      <c r="B23" s="139">
        <v>96.4</v>
      </c>
      <c r="C23" s="139">
        <v>96.4</v>
      </c>
      <c r="D23" s="139">
        <v>102.5</v>
      </c>
      <c r="E23" s="139">
        <v>100.1</v>
      </c>
      <c r="F23" s="139">
        <v>97.2</v>
      </c>
      <c r="G23" s="139">
        <v>94.8</v>
      </c>
      <c r="H23" s="139">
        <v>101.5</v>
      </c>
      <c r="I23" s="139">
        <v>86.4</v>
      </c>
      <c r="J23" s="139">
        <v>101.8</v>
      </c>
      <c r="K23" s="139">
        <v>64.2</v>
      </c>
      <c r="L23" s="139">
        <v>95.6</v>
      </c>
      <c r="M23" s="139">
        <v>105</v>
      </c>
      <c r="N23" s="139">
        <v>94.7</v>
      </c>
      <c r="O23" s="139">
        <v>100.7</v>
      </c>
      <c r="P23" s="139">
        <v>95</v>
      </c>
      <c r="Q23" s="139">
        <v>94.4</v>
      </c>
      <c r="R23" s="139">
        <v>100.1</v>
      </c>
      <c r="S23" s="139">
        <v>92</v>
      </c>
      <c r="T23" s="139">
        <v>77.9</v>
      </c>
      <c r="U23" s="139" t="s">
        <v>183</v>
      </c>
    </row>
    <row r="24" spans="1:21" ht="15" customHeight="1">
      <c r="A24" s="196" t="s">
        <v>319</v>
      </c>
      <c r="B24" s="139">
        <v>94.1</v>
      </c>
      <c r="C24" s="139">
        <v>94.1</v>
      </c>
      <c r="D24" s="139">
        <v>103.3</v>
      </c>
      <c r="E24" s="139">
        <v>105.9</v>
      </c>
      <c r="F24" s="139">
        <v>93.8</v>
      </c>
      <c r="G24" s="139">
        <v>91</v>
      </c>
      <c r="H24" s="139">
        <v>92</v>
      </c>
      <c r="I24" s="139">
        <v>90.3</v>
      </c>
      <c r="J24" s="139">
        <v>94.7</v>
      </c>
      <c r="K24" s="139">
        <v>89.6</v>
      </c>
      <c r="L24" s="139">
        <v>88.9</v>
      </c>
      <c r="M24" s="139">
        <v>105.2</v>
      </c>
      <c r="N24" s="139">
        <v>93.7</v>
      </c>
      <c r="O24" s="139">
        <v>99.5</v>
      </c>
      <c r="P24" s="139">
        <v>94.3</v>
      </c>
      <c r="Q24" s="139">
        <v>96.4</v>
      </c>
      <c r="R24" s="139">
        <v>93.7</v>
      </c>
      <c r="S24" s="139">
        <v>98.3</v>
      </c>
      <c r="T24" s="139">
        <v>51.6</v>
      </c>
      <c r="U24" s="139" t="s">
        <v>183</v>
      </c>
    </row>
    <row r="25" spans="1:21" ht="15" customHeight="1">
      <c r="A25" s="196" t="s">
        <v>320</v>
      </c>
      <c r="B25" s="139">
        <v>98.1</v>
      </c>
      <c r="C25" s="139">
        <v>98.1</v>
      </c>
      <c r="D25" s="139">
        <v>98.3</v>
      </c>
      <c r="E25" s="139">
        <v>99.3</v>
      </c>
      <c r="F25" s="139">
        <v>92.8</v>
      </c>
      <c r="G25" s="139">
        <v>99.9</v>
      </c>
      <c r="H25" s="139">
        <v>102.6</v>
      </c>
      <c r="I25" s="139">
        <v>94.7</v>
      </c>
      <c r="J25" s="139">
        <v>102.3</v>
      </c>
      <c r="K25" s="139">
        <v>61.7</v>
      </c>
      <c r="L25" s="139">
        <v>89.3</v>
      </c>
      <c r="M25" s="139">
        <v>110.4</v>
      </c>
      <c r="N25" s="139">
        <v>100.6</v>
      </c>
      <c r="O25" s="139">
        <v>99.8</v>
      </c>
      <c r="P25" s="139">
        <v>94</v>
      </c>
      <c r="Q25" s="139">
        <v>90.6</v>
      </c>
      <c r="R25" s="139">
        <v>98.5</v>
      </c>
      <c r="S25" s="139">
        <v>91</v>
      </c>
      <c r="T25" s="139">
        <v>92.1</v>
      </c>
      <c r="U25" s="139" t="s">
        <v>183</v>
      </c>
    </row>
    <row r="26" spans="1:21" ht="15" customHeight="1">
      <c r="A26" s="196" t="s">
        <v>321</v>
      </c>
      <c r="B26" s="139">
        <v>91.4</v>
      </c>
      <c r="C26" s="139">
        <v>91.4</v>
      </c>
      <c r="D26" s="139">
        <v>103.5</v>
      </c>
      <c r="E26" s="139">
        <v>98.5</v>
      </c>
      <c r="F26" s="139">
        <v>90</v>
      </c>
      <c r="G26" s="139">
        <v>88.8</v>
      </c>
      <c r="H26" s="139">
        <v>90.8</v>
      </c>
      <c r="I26" s="139">
        <v>90.2</v>
      </c>
      <c r="J26" s="139">
        <v>94.3</v>
      </c>
      <c r="K26" s="139">
        <v>53.9</v>
      </c>
      <c r="L26" s="139">
        <v>92.2</v>
      </c>
      <c r="M26" s="139">
        <v>98</v>
      </c>
      <c r="N26" s="139">
        <v>95</v>
      </c>
      <c r="O26" s="139">
        <v>98.1</v>
      </c>
      <c r="P26" s="139">
        <v>93.2</v>
      </c>
      <c r="Q26" s="139">
        <v>91.4</v>
      </c>
      <c r="R26" s="139">
        <v>91.2</v>
      </c>
      <c r="S26" s="139">
        <v>82.9</v>
      </c>
      <c r="T26" s="139">
        <v>89.6</v>
      </c>
      <c r="U26" s="139" t="s">
        <v>183</v>
      </c>
    </row>
    <row r="27" spans="1:21" ht="15" customHeight="1">
      <c r="A27" s="197" t="s">
        <v>322</v>
      </c>
      <c r="B27" s="139">
        <v>93.6</v>
      </c>
      <c r="C27" s="139">
        <v>93.6</v>
      </c>
      <c r="D27" s="139">
        <v>104.8</v>
      </c>
      <c r="E27" s="139">
        <v>94.5</v>
      </c>
      <c r="F27" s="139">
        <v>89.8</v>
      </c>
      <c r="G27" s="139">
        <v>92.2</v>
      </c>
      <c r="H27" s="139">
        <v>93.9</v>
      </c>
      <c r="I27" s="139">
        <v>89.4</v>
      </c>
      <c r="J27" s="139">
        <v>100</v>
      </c>
      <c r="K27" s="139">
        <v>60.7</v>
      </c>
      <c r="L27" s="139">
        <v>97.2</v>
      </c>
      <c r="M27" s="139">
        <v>103.3</v>
      </c>
      <c r="N27" s="139">
        <v>85.1</v>
      </c>
      <c r="O27" s="139">
        <v>98.6</v>
      </c>
      <c r="P27" s="139">
        <v>92.8</v>
      </c>
      <c r="Q27" s="139">
        <v>89.3</v>
      </c>
      <c r="R27" s="139">
        <v>90.9</v>
      </c>
      <c r="S27" s="139">
        <v>93.5</v>
      </c>
      <c r="T27" s="139">
        <v>85.2</v>
      </c>
      <c r="U27" s="139" t="s">
        <v>183</v>
      </c>
    </row>
    <row r="28" spans="1:21" ht="15" customHeight="1">
      <c r="A28" s="197" t="s">
        <v>323</v>
      </c>
      <c r="B28" s="139">
        <v>94.3</v>
      </c>
      <c r="C28" s="139">
        <v>94.3</v>
      </c>
      <c r="D28" s="139">
        <v>104.1</v>
      </c>
      <c r="E28" s="139">
        <v>87.9</v>
      </c>
      <c r="F28" s="139">
        <v>84.9</v>
      </c>
      <c r="G28" s="139">
        <v>94.8</v>
      </c>
      <c r="H28" s="139">
        <v>97.7</v>
      </c>
      <c r="I28" s="139">
        <v>95.7</v>
      </c>
      <c r="J28" s="139">
        <v>88.1</v>
      </c>
      <c r="K28" s="139">
        <v>75.5</v>
      </c>
      <c r="L28" s="139">
        <v>89.8</v>
      </c>
      <c r="M28" s="139">
        <v>104.7</v>
      </c>
      <c r="N28" s="139">
        <v>85.4</v>
      </c>
      <c r="O28" s="139">
        <v>99.6</v>
      </c>
      <c r="P28" s="139">
        <v>91.8</v>
      </c>
      <c r="Q28" s="139">
        <v>90.6</v>
      </c>
      <c r="R28" s="139">
        <v>96.8</v>
      </c>
      <c r="S28" s="139">
        <v>96.6</v>
      </c>
      <c r="T28" s="139">
        <v>87</v>
      </c>
      <c r="U28" s="139" t="s">
        <v>183</v>
      </c>
    </row>
    <row r="29" spans="1:21" ht="15" customHeight="1">
      <c r="A29" s="197" t="s">
        <v>324</v>
      </c>
      <c r="B29" s="139">
        <v>84.6</v>
      </c>
      <c r="C29" s="139">
        <v>84.6</v>
      </c>
      <c r="D29" s="139">
        <v>91.3</v>
      </c>
      <c r="E29" s="139">
        <v>90.5</v>
      </c>
      <c r="F29" s="139">
        <v>84.5</v>
      </c>
      <c r="G29" s="139">
        <v>81.8</v>
      </c>
      <c r="H29" s="139">
        <v>75.8</v>
      </c>
      <c r="I29" s="139">
        <v>87.2</v>
      </c>
      <c r="J29" s="139">
        <v>91.5</v>
      </c>
      <c r="K29" s="139">
        <v>71.5</v>
      </c>
      <c r="L29" s="139">
        <v>87.5</v>
      </c>
      <c r="M29" s="139">
        <v>75.7</v>
      </c>
      <c r="N29" s="139">
        <v>86.2</v>
      </c>
      <c r="O29" s="139">
        <v>101.3</v>
      </c>
      <c r="P29" s="139">
        <v>90.3</v>
      </c>
      <c r="Q29" s="139">
        <v>87</v>
      </c>
      <c r="R29" s="139">
        <v>88.1</v>
      </c>
      <c r="S29" s="139">
        <v>96.9</v>
      </c>
      <c r="T29" s="139">
        <v>63</v>
      </c>
      <c r="U29" s="139" t="s">
        <v>183</v>
      </c>
    </row>
    <row r="30" spans="1:21" ht="15" customHeight="1">
      <c r="A30" s="160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ht="15" customHeight="1">
      <c r="A31" s="195" t="s">
        <v>325</v>
      </c>
      <c r="B31" s="139">
        <v>91.5</v>
      </c>
      <c r="C31" s="139">
        <v>91.5</v>
      </c>
      <c r="D31" s="139">
        <v>100.6</v>
      </c>
      <c r="E31" s="139">
        <v>94.4</v>
      </c>
      <c r="F31" s="139">
        <v>86.5</v>
      </c>
      <c r="G31" s="139">
        <v>92.6</v>
      </c>
      <c r="H31" s="139">
        <v>92.8</v>
      </c>
      <c r="I31" s="139">
        <v>89.9</v>
      </c>
      <c r="J31" s="139">
        <v>101.7</v>
      </c>
      <c r="K31" s="139">
        <v>60.1</v>
      </c>
      <c r="L31" s="139">
        <v>85.8</v>
      </c>
      <c r="M31" s="139">
        <v>88.5</v>
      </c>
      <c r="N31" s="139">
        <v>79.2</v>
      </c>
      <c r="O31" s="139">
        <v>101.1</v>
      </c>
      <c r="P31" s="139">
        <v>87.9</v>
      </c>
      <c r="Q31" s="139">
        <v>92.7</v>
      </c>
      <c r="R31" s="139">
        <v>92.1</v>
      </c>
      <c r="S31" s="139">
        <v>93.5</v>
      </c>
      <c r="T31" s="139">
        <v>74.9</v>
      </c>
      <c r="U31" s="139" t="s">
        <v>183</v>
      </c>
    </row>
    <row r="32" spans="1:21" ht="15" customHeight="1">
      <c r="A32" s="196" t="s">
        <v>314</v>
      </c>
      <c r="B32" s="139">
        <v>86.4</v>
      </c>
      <c r="C32" s="139">
        <v>86.4</v>
      </c>
      <c r="D32" s="139">
        <v>96.7</v>
      </c>
      <c r="E32" s="139">
        <v>92.1</v>
      </c>
      <c r="F32" s="139">
        <v>89.1</v>
      </c>
      <c r="G32" s="139">
        <v>86.3</v>
      </c>
      <c r="H32" s="139">
        <v>85.6</v>
      </c>
      <c r="I32" s="139">
        <v>87.3</v>
      </c>
      <c r="J32" s="139">
        <v>87.8</v>
      </c>
      <c r="K32" s="139">
        <v>62.5</v>
      </c>
      <c r="L32" s="139">
        <v>85.8</v>
      </c>
      <c r="M32" s="139">
        <v>69.9</v>
      </c>
      <c r="N32" s="139">
        <v>86.8</v>
      </c>
      <c r="O32" s="139">
        <v>99.5</v>
      </c>
      <c r="P32" s="139">
        <v>85.5</v>
      </c>
      <c r="Q32" s="139">
        <v>89.4</v>
      </c>
      <c r="R32" s="139">
        <v>87.4</v>
      </c>
      <c r="S32" s="139">
        <v>93.1</v>
      </c>
      <c r="T32" s="139">
        <v>74.2</v>
      </c>
      <c r="U32" s="139" t="s">
        <v>183</v>
      </c>
    </row>
    <row r="33" spans="1:21" ht="15" customHeight="1">
      <c r="A33" s="196" t="s">
        <v>315</v>
      </c>
      <c r="B33" s="139">
        <v>85.1</v>
      </c>
      <c r="C33" s="139">
        <v>85.1</v>
      </c>
      <c r="D33" s="139">
        <v>96.3</v>
      </c>
      <c r="E33" s="139">
        <v>91.5</v>
      </c>
      <c r="F33" s="139">
        <v>91.2</v>
      </c>
      <c r="G33" s="139">
        <v>87.1</v>
      </c>
      <c r="H33" s="139">
        <v>86.3</v>
      </c>
      <c r="I33" s="139">
        <v>84.2</v>
      </c>
      <c r="J33" s="139">
        <v>97.1</v>
      </c>
      <c r="K33" s="139">
        <v>82.8</v>
      </c>
      <c r="L33" s="139">
        <v>83.6</v>
      </c>
      <c r="M33" s="139">
        <v>75.5</v>
      </c>
      <c r="N33" s="139">
        <v>84.5</v>
      </c>
      <c r="O33" s="139">
        <v>93.5</v>
      </c>
      <c r="P33" s="139">
        <v>85.4</v>
      </c>
      <c r="Q33" s="139">
        <v>91.3</v>
      </c>
      <c r="R33" s="139">
        <v>88.5</v>
      </c>
      <c r="S33" s="139">
        <v>82.7</v>
      </c>
      <c r="T33" s="139">
        <v>36.1</v>
      </c>
      <c r="U33" s="139" t="s">
        <v>183</v>
      </c>
    </row>
    <row r="34" spans="1:21" ht="15" customHeight="1">
      <c r="A34" s="196" t="s">
        <v>316</v>
      </c>
      <c r="B34" s="139">
        <v>91.9</v>
      </c>
      <c r="C34" s="139">
        <v>91.9</v>
      </c>
      <c r="D34" s="139">
        <v>98.9</v>
      </c>
      <c r="E34" s="139">
        <v>90.1</v>
      </c>
      <c r="F34" s="139">
        <v>94</v>
      </c>
      <c r="G34" s="139">
        <v>98.3</v>
      </c>
      <c r="H34" s="139">
        <v>94.1</v>
      </c>
      <c r="I34" s="139">
        <v>102.8</v>
      </c>
      <c r="J34" s="139">
        <v>102.2</v>
      </c>
      <c r="K34" s="139">
        <v>62.7</v>
      </c>
      <c r="L34" s="139">
        <v>85.7</v>
      </c>
      <c r="M34" s="139">
        <v>72.4</v>
      </c>
      <c r="N34" s="139">
        <v>86</v>
      </c>
      <c r="O34" s="139">
        <v>103.7</v>
      </c>
      <c r="P34" s="139">
        <v>85.3</v>
      </c>
      <c r="Q34" s="139">
        <v>91.4</v>
      </c>
      <c r="R34" s="139">
        <v>95.9</v>
      </c>
      <c r="S34" s="139">
        <v>90.2</v>
      </c>
      <c r="T34" s="139">
        <v>65.4</v>
      </c>
      <c r="U34" s="139" t="s">
        <v>183</v>
      </c>
    </row>
    <row r="35" spans="1:21" ht="15" customHeight="1">
      <c r="A35" s="196" t="s">
        <v>317</v>
      </c>
      <c r="B35" s="139">
        <v>101.7</v>
      </c>
      <c r="C35" s="139">
        <v>101.7</v>
      </c>
      <c r="D35" s="139">
        <v>102.5</v>
      </c>
      <c r="E35" s="139">
        <v>104.3</v>
      </c>
      <c r="F35" s="139">
        <v>101.4</v>
      </c>
      <c r="G35" s="139">
        <v>116.2</v>
      </c>
      <c r="H35" s="139">
        <v>102.4</v>
      </c>
      <c r="I35" s="139">
        <v>132.2</v>
      </c>
      <c r="J35" s="139">
        <v>91.7</v>
      </c>
      <c r="K35" s="139">
        <v>44.7</v>
      </c>
      <c r="L35" s="139">
        <v>85.6</v>
      </c>
      <c r="M35" s="139">
        <v>87.4</v>
      </c>
      <c r="N35" s="139">
        <v>89</v>
      </c>
      <c r="O35" s="139">
        <v>105.3</v>
      </c>
      <c r="P35" s="139">
        <v>83.8</v>
      </c>
      <c r="Q35" s="139">
        <v>90.7</v>
      </c>
      <c r="R35" s="139">
        <v>95.3</v>
      </c>
      <c r="S35" s="139">
        <v>87.8</v>
      </c>
      <c r="T35" s="139">
        <v>58.2</v>
      </c>
      <c r="U35" s="139" t="s">
        <v>183</v>
      </c>
    </row>
    <row r="36" spans="1:21" ht="15" customHeight="1">
      <c r="A36" s="196" t="s">
        <v>318</v>
      </c>
      <c r="B36" s="139">
        <v>95.7</v>
      </c>
      <c r="C36" s="139">
        <v>95.7</v>
      </c>
      <c r="D36" s="139">
        <v>100.9</v>
      </c>
      <c r="E36" s="139">
        <v>94.4</v>
      </c>
      <c r="F36" s="139">
        <v>93.9</v>
      </c>
      <c r="G36" s="139">
        <v>110.3</v>
      </c>
      <c r="H36" s="139">
        <v>86.5</v>
      </c>
      <c r="I36" s="139">
        <v>151.8</v>
      </c>
      <c r="J36" s="139">
        <v>114.8</v>
      </c>
      <c r="K36" s="139">
        <v>60.7</v>
      </c>
      <c r="L36" s="139">
        <v>84.4</v>
      </c>
      <c r="M36" s="139">
        <v>67.5</v>
      </c>
      <c r="N36" s="139">
        <v>88.7</v>
      </c>
      <c r="O36" s="139">
        <v>100</v>
      </c>
      <c r="P36" s="139">
        <v>83.3</v>
      </c>
      <c r="Q36" s="139">
        <v>95.8</v>
      </c>
      <c r="R36" s="139">
        <v>86.7</v>
      </c>
      <c r="S36" s="139">
        <v>85.9</v>
      </c>
      <c r="T36" s="139">
        <v>45.8</v>
      </c>
      <c r="U36" s="139" t="s">
        <v>183</v>
      </c>
    </row>
    <row r="37" spans="1:21" ht="15" customHeight="1">
      <c r="A37" s="196" t="s">
        <v>319</v>
      </c>
      <c r="B37" s="139">
        <v>98.3</v>
      </c>
      <c r="C37" s="139">
        <v>98.3</v>
      </c>
      <c r="D37" s="139">
        <v>102.2</v>
      </c>
      <c r="E37" s="139">
        <v>101.9</v>
      </c>
      <c r="F37" s="139">
        <v>100.9</v>
      </c>
      <c r="G37" s="139">
        <v>113.4</v>
      </c>
      <c r="H37" s="139">
        <v>97.4</v>
      </c>
      <c r="I37" s="139">
        <v>134.5</v>
      </c>
      <c r="J37" s="139">
        <v>107.5</v>
      </c>
      <c r="K37" s="139">
        <v>60.2</v>
      </c>
      <c r="L37" s="139">
        <v>84.5</v>
      </c>
      <c r="M37" s="139">
        <v>69.3</v>
      </c>
      <c r="N37" s="139">
        <v>87.4</v>
      </c>
      <c r="O37" s="139">
        <v>105.5</v>
      </c>
      <c r="P37" s="139">
        <v>82.8</v>
      </c>
      <c r="Q37" s="139">
        <v>96.1</v>
      </c>
      <c r="R37" s="139">
        <v>99.5</v>
      </c>
      <c r="S37" s="139">
        <v>89.3</v>
      </c>
      <c r="T37" s="139">
        <v>47.2</v>
      </c>
      <c r="U37" s="139" t="s">
        <v>183</v>
      </c>
    </row>
    <row r="38" spans="1:21" ht="15" customHeight="1">
      <c r="A38" s="196" t="s">
        <v>320</v>
      </c>
      <c r="B38" s="139">
        <v>96.6</v>
      </c>
      <c r="C38" s="139">
        <v>96.6</v>
      </c>
      <c r="D38" s="139">
        <v>101.4</v>
      </c>
      <c r="E38" s="139">
        <v>102.1</v>
      </c>
      <c r="F38" s="139">
        <v>94.9</v>
      </c>
      <c r="G38" s="139">
        <v>107.4</v>
      </c>
      <c r="H38" s="139">
        <v>85.7</v>
      </c>
      <c r="I38" s="139">
        <v>139.9</v>
      </c>
      <c r="J38" s="139">
        <v>93.6</v>
      </c>
      <c r="K38" s="139">
        <v>34.7</v>
      </c>
      <c r="L38" s="139">
        <v>81.8</v>
      </c>
      <c r="M38" s="139">
        <v>74.5</v>
      </c>
      <c r="N38" s="139">
        <v>89</v>
      </c>
      <c r="O38" s="139">
        <v>103.4</v>
      </c>
      <c r="P38" s="139">
        <v>83.5</v>
      </c>
      <c r="Q38" s="139">
        <v>98</v>
      </c>
      <c r="R38" s="139">
        <v>98.9</v>
      </c>
      <c r="S38" s="139">
        <v>88.5</v>
      </c>
      <c r="T38" s="139">
        <v>45.5</v>
      </c>
      <c r="U38" s="139" t="s">
        <v>183</v>
      </c>
    </row>
    <row r="39" spans="1:21" ht="15" customHeight="1">
      <c r="A39" s="196" t="s">
        <v>321</v>
      </c>
      <c r="B39" s="139">
        <v>102.9</v>
      </c>
      <c r="C39" s="139">
        <v>102.9</v>
      </c>
      <c r="D39" s="139">
        <v>97.6</v>
      </c>
      <c r="E39" s="139">
        <v>98.6</v>
      </c>
      <c r="F39" s="139">
        <v>96.2</v>
      </c>
      <c r="G39" s="139">
        <v>120</v>
      </c>
      <c r="H39" s="139">
        <v>93.3</v>
      </c>
      <c r="I39" s="139">
        <v>164.8</v>
      </c>
      <c r="J39" s="139">
        <v>95</v>
      </c>
      <c r="K39" s="139">
        <v>53.3</v>
      </c>
      <c r="L39" s="139">
        <v>78.5</v>
      </c>
      <c r="M39" s="139">
        <v>91.7</v>
      </c>
      <c r="N39" s="139">
        <v>88.8</v>
      </c>
      <c r="O39" s="139">
        <v>100.5</v>
      </c>
      <c r="P39" s="139">
        <v>83</v>
      </c>
      <c r="Q39" s="139">
        <v>89.6</v>
      </c>
      <c r="R39" s="139">
        <v>89.5</v>
      </c>
      <c r="S39" s="139">
        <v>90.8</v>
      </c>
      <c r="T39" s="139">
        <v>71.4</v>
      </c>
      <c r="U39" s="139" t="s">
        <v>183</v>
      </c>
    </row>
    <row r="40" spans="1:21" ht="15" customHeight="1">
      <c r="A40" s="197" t="s">
        <v>322</v>
      </c>
      <c r="B40" s="139">
        <v>102.7</v>
      </c>
      <c r="C40" s="139">
        <v>102.7</v>
      </c>
      <c r="D40" s="139">
        <v>97.8</v>
      </c>
      <c r="E40" s="139">
        <v>103.8</v>
      </c>
      <c r="F40" s="139">
        <v>97.5</v>
      </c>
      <c r="G40" s="139">
        <v>116.6</v>
      </c>
      <c r="H40" s="139">
        <v>96</v>
      </c>
      <c r="I40" s="139">
        <v>146.7</v>
      </c>
      <c r="J40" s="139">
        <v>95.9</v>
      </c>
      <c r="K40" s="139">
        <v>90.8</v>
      </c>
      <c r="L40" s="139">
        <v>80.8</v>
      </c>
      <c r="M40" s="139">
        <v>108.8</v>
      </c>
      <c r="N40" s="139">
        <v>89.3</v>
      </c>
      <c r="O40" s="139">
        <v>103.9</v>
      </c>
      <c r="P40" s="139">
        <v>83.2</v>
      </c>
      <c r="Q40" s="139">
        <v>95.5</v>
      </c>
      <c r="R40" s="139">
        <v>89.3</v>
      </c>
      <c r="S40" s="139">
        <v>93.9</v>
      </c>
      <c r="T40" s="139">
        <v>47.9</v>
      </c>
      <c r="U40" s="139" t="s">
        <v>183</v>
      </c>
    </row>
    <row r="41" spans="1:21" ht="15" customHeight="1">
      <c r="A41" s="197" t="s">
        <v>323</v>
      </c>
      <c r="B41" s="139">
        <v>103.4</v>
      </c>
      <c r="C41" s="139">
        <v>103.5</v>
      </c>
      <c r="D41" s="139">
        <v>93.4</v>
      </c>
      <c r="E41" s="139">
        <v>110.5</v>
      </c>
      <c r="F41" s="139">
        <v>99.2</v>
      </c>
      <c r="G41" s="139">
        <v>120.9</v>
      </c>
      <c r="H41" s="139">
        <v>98.8</v>
      </c>
      <c r="I41" s="139">
        <v>156.1</v>
      </c>
      <c r="J41" s="139">
        <v>112</v>
      </c>
      <c r="K41" s="139">
        <v>71.8</v>
      </c>
      <c r="L41" s="139">
        <v>75.2</v>
      </c>
      <c r="M41" s="139">
        <v>108</v>
      </c>
      <c r="N41" s="139">
        <v>89</v>
      </c>
      <c r="O41" s="139">
        <v>98.2</v>
      </c>
      <c r="P41" s="139">
        <v>83</v>
      </c>
      <c r="Q41" s="139">
        <v>93.6</v>
      </c>
      <c r="R41" s="139">
        <v>87.4</v>
      </c>
      <c r="S41" s="139">
        <v>90.1</v>
      </c>
      <c r="T41" s="139">
        <v>45.5</v>
      </c>
      <c r="U41" s="139" t="s">
        <v>183</v>
      </c>
    </row>
    <row r="42" spans="1:21" ht="15" customHeight="1">
      <c r="A42" s="197" t="s">
        <v>324</v>
      </c>
      <c r="B42" s="139">
        <v>107.8</v>
      </c>
      <c r="C42" s="139">
        <v>107.8</v>
      </c>
      <c r="D42" s="139">
        <v>86.8</v>
      </c>
      <c r="E42" s="139">
        <v>103.1</v>
      </c>
      <c r="F42" s="139">
        <v>97.8</v>
      </c>
      <c r="G42" s="139">
        <v>132.5</v>
      </c>
      <c r="H42" s="139">
        <v>104</v>
      </c>
      <c r="I42" s="139">
        <v>174.3</v>
      </c>
      <c r="J42" s="139">
        <v>111.7</v>
      </c>
      <c r="K42" s="139">
        <v>57.8</v>
      </c>
      <c r="L42" s="139">
        <v>81</v>
      </c>
      <c r="M42" s="139">
        <v>115.3</v>
      </c>
      <c r="N42" s="139">
        <v>85.3</v>
      </c>
      <c r="O42" s="139">
        <v>98</v>
      </c>
      <c r="P42" s="139">
        <v>81.5</v>
      </c>
      <c r="Q42" s="139">
        <v>96.9</v>
      </c>
      <c r="R42" s="139">
        <v>87.8</v>
      </c>
      <c r="S42" s="139">
        <v>89.8</v>
      </c>
      <c r="T42" s="139">
        <v>44.8</v>
      </c>
      <c r="U42" s="139" t="s">
        <v>183</v>
      </c>
    </row>
    <row r="43" spans="1:21" ht="15" customHeight="1">
      <c r="A43" s="160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ht="15" customHeight="1">
      <c r="A44" s="198" t="s">
        <v>326</v>
      </c>
      <c r="B44" s="161">
        <v>115.3</v>
      </c>
      <c r="C44" s="162">
        <v>115.3</v>
      </c>
      <c r="D44" s="162">
        <v>90.8</v>
      </c>
      <c r="E44" s="162">
        <v>121.6</v>
      </c>
      <c r="F44" s="162">
        <v>110.9</v>
      </c>
      <c r="G44" s="162">
        <v>138.8</v>
      </c>
      <c r="H44" s="162">
        <v>104.4</v>
      </c>
      <c r="I44" s="162">
        <v>191.5</v>
      </c>
      <c r="J44" s="162">
        <v>99.4</v>
      </c>
      <c r="K44" s="162">
        <v>134.3</v>
      </c>
      <c r="L44" s="162">
        <v>82.5</v>
      </c>
      <c r="M44" s="162">
        <v>118.2</v>
      </c>
      <c r="N44" s="162">
        <v>90.5</v>
      </c>
      <c r="O44" s="162">
        <v>99.6</v>
      </c>
      <c r="P44" s="162">
        <v>82</v>
      </c>
      <c r="Q44" s="162">
        <v>90.7</v>
      </c>
      <c r="R44" s="162">
        <v>90.9</v>
      </c>
      <c r="S44" s="162">
        <v>100.7</v>
      </c>
      <c r="T44" s="162">
        <v>38</v>
      </c>
      <c r="U44" s="162" t="s">
        <v>183</v>
      </c>
    </row>
    <row r="45" spans="1:21" ht="15" customHeight="1">
      <c r="A45" s="196" t="s">
        <v>314</v>
      </c>
      <c r="B45" s="161">
        <v>106.4</v>
      </c>
      <c r="C45" s="162">
        <v>106.5</v>
      </c>
      <c r="D45" s="162">
        <v>83.2</v>
      </c>
      <c r="E45" s="162">
        <v>111</v>
      </c>
      <c r="F45" s="162">
        <v>95.4</v>
      </c>
      <c r="G45" s="162">
        <v>120.5</v>
      </c>
      <c r="H45" s="162">
        <v>94.8</v>
      </c>
      <c r="I45" s="162">
        <v>160.5</v>
      </c>
      <c r="J45" s="162">
        <v>122.9</v>
      </c>
      <c r="K45" s="162">
        <v>60</v>
      </c>
      <c r="L45" s="162">
        <v>80.6</v>
      </c>
      <c r="M45" s="162">
        <v>128.2</v>
      </c>
      <c r="N45" s="162">
        <v>94</v>
      </c>
      <c r="O45" s="162">
        <v>98.4</v>
      </c>
      <c r="P45" s="162">
        <v>81</v>
      </c>
      <c r="Q45" s="162">
        <v>89.1</v>
      </c>
      <c r="R45" s="162">
        <v>87.3</v>
      </c>
      <c r="S45" s="162">
        <v>93.3</v>
      </c>
      <c r="T45" s="162">
        <v>17</v>
      </c>
      <c r="U45" s="162" t="s">
        <v>183</v>
      </c>
    </row>
    <row r="46" spans="1:21" ht="15" customHeight="1">
      <c r="A46" s="196" t="s">
        <v>315</v>
      </c>
      <c r="B46" s="161">
        <v>108.9</v>
      </c>
      <c r="C46" s="162">
        <v>109</v>
      </c>
      <c r="D46" s="162">
        <v>85.1</v>
      </c>
      <c r="E46" s="162">
        <v>101.2</v>
      </c>
      <c r="F46" s="162">
        <v>106.9</v>
      </c>
      <c r="G46" s="162">
        <v>135</v>
      </c>
      <c r="H46" s="162">
        <v>98.5</v>
      </c>
      <c r="I46" s="162">
        <v>185</v>
      </c>
      <c r="J46" s="162">
        <v>117.2</v>
      </c>
      <c r="K46" s="162">
        <v>63.7</v>
      </c>
      <c r="L46" s="162">
        <v>80.2</v>
      </c>
      <c r="M46" s="162">
        <v>88.9</v>
      </c>
      <c r="N46" s="162">
        <v>94.2</v>
      </c>
      <c r="O46" s="162">
        <v>95.2</v>
      </c>
      <c r="P46" s="162">
        <v>79.4</v>
      </c>
      <c r="Q46" s="162">
        <v>89.6</v>
      </c>
      <c r="R46" s="162">
        <v>92.3</v>
      </c>
      <c r="S46" s="162">
        <v>91.9</v>
      </c>
      <c r="T46" s="162">
        <v>33</v>
      </c>
      <c r="U46" s="162" t="s">
        <v>183</v>
      </c>
    </row>
    <row r="47" spans="1:21" ht="15" customHeight="1">
      <c r="A47" s="196" t="s">
        <v>316</v>
      </c>
      <c r="B47" s="161">
        <v>108.2</v>
      </c>
      <c r="C47" s="162">
        <v>108.2</v>
      </c>
      <c r="D47" s="162">
        <v>89.1</v>
      </c>
      <c r="E47" s="162">
        <v>122.1</v>
      </c>
      <c r="F47" s="162">
        <v>96.4</v>
      </c>
      <c r="G47" s="162">
        <v>136.5</v>
      </c>
      <c r="H47" s="162">
        <v>100.5</v>
      </c>
      <c r="I47" s="162">
        <v>191.9</v>
      </c>
      <c r="J47" s="162">
        <v>118.3</v>
      </c>
      <c r="K47" s="162">
        <v>64.4</v>
      </c>
      <c r="L47" s="162">
        <v>78.1</v>
      </c>
      <c r="M47" s="162">
        <v>83.5</v>
      </c>
      <c r="N47" s="162">
        <v>94.4</v>
      </c>
      <c r="O47" s="162">
        <v>98.4</v>
      </c>
      <c r="P47" s="162">
        <v>79.8</v>
      </c>
      <c r="Q47" s="162">
        <v>87.9</v>
      </c>
      <c r="R47" s="162">
        <v>94.6</v>
      </c>
      <c r="S47" s="162">
        <v>88.7</v>
      </c>
      <c r="T47" s="162">
        <v>52.5</v>
      </c>
      <c r="U47" s="162" t="s">
        <v>183</v>
      </c>
    </row>
    <row r="48" spans="1:21" ht="15" customHeight="1">
      <c r="A48" s="196" t="s">
        <v>317</v>
      </c>
      <c r="B48" s="161">
        <v>108.3</v>
      </c>
      <c r="C48" s="162">
        <v>108.4</v>
      </c>
      <c r="D48" s="162">
        <v>90.2</v>
      </c>
      <c r="E48" s="162">
        <v>116.8</v>
      </c>
      <c r="F48" s="162">
        <v>93.3</v>
      </c>
      <c r="G48" s="162">
        <v>134.2</v>
      </c>
      <c r="H48" s="162">
        <v>98</v>
      </c>
      <c r="I48" s="162">
        <v>183.9</v>
      </c>
      <c r="J48" s="162">
        <v>120.4</v>
      </c>
      <c r="K48" s="162">
        <v>59.9</v>
      </c>
      <c r="L48" s="162">
        <v>82.9</v>
      </c>
      <c r="M48" s="162">
        <v>99</v>
      </c>
      <c r="N48" s="162">
        <v>93.3</v>
      </c>
      <c r="O48" s="162">
        <v>96.3</v>
      </c>
      <c r="P48" s="162">
        <v>79.5</v>
      </c>
      <c r="Q48" s="162">
        <v>89.1</v>
      </c>
      <c r="R48" s="162">
        <v>92.4</v>
      </c>
      <c r="S48" s="162">
        <v>86.8</v>
      </c>
      <c r="T48" s="162">
        <v>27.8</v>
      </c>
      <c r="U48" s="162" t="s">
        <v>183</v>
      </c>
    </row>
    <row r="49" spans="1:21" ht="15" customHeight="1">
      <c r="A49" s="196" t="s">
        <v>318</v>
      </c>
      <c r="B49" s="161">
        <v>112.2</v>
      </c>
      <c r="C49" s="162">
        <v>112.3</v>
      </c>
      <c r="D49" s="162">
        <v>85.3</v>
      </c>
      <c r="E49" s="162">
        <v>112.8</v>
      </c>
      <c r="F49" s="162">
        <v>93.6</v>
      </c>
      <c r="G49" s="162">
        <v>139.2</v>
      </c>
      <c r="H49" s="162">
        <v>108.1</v>
      </c>
      <c r="I49" s="162">
        <v>191.2</v>
      </c>
      <c r="J49" s="162">
        <v>128.5</v>
      </c>
      <c r="K49" s="162">
        <v>62.6</v>
      </c>
      <c r="L49" s="162">
        <v>79.6</v>
      </c>
      <c r="M49" s="162">
        <v>138.6</v>
      </c>
      <c r="N49" s="162">
        <v>90.9</v>
      </c>
      <c r="O49" s="162">
        <v>96.6</v>
      </c>
      <c r="P49" s="162">
        <v>79.5</v>
      </c>
      <c r="Q49" s="162">
        <v>89.1</v>
      </c>
      <c r="R49" s="162">
        <v>89.3</v>
      </c>
      <c r="S49" s="162">
        <v>86.1</v>
      </c>
      <c r="T49" s="162">
        <v>25.7</v>
      </c>
      <c r="U49" s="162" t="s">
        <v>183</v>
      </c>
    </row>
    <row r="50" spans="1:21" ht="15" customHeight="1">
      <c r="A50" s="196" t="s">
        <v>319</v>
      </c>
      <c r="B50" s="161">
        <v>111.2</v>
      </c>
      <c r="C50" s="162">
        <v>111.2</v>
      </c>
      <c r="D50" s="162">
        <v>83.4</v>
      </c>
      <c r="E50" s="162">
        <v>116.9</v>
      </c>
      <c r="F50" s="162">
        <v>94.2</v>
      </c>
      <c r="G50" s="162">
        <v>145.4</v>
      </c>
      <c r="H50" s="162">
        <v>127.9</v>
      </c>
      <c r="I50" s="162">
        <v>173</v>
      </c>
      <c r="J50" s="162">
        <v>148.3</v>
      </c>
      <c r="K50" s="162">
        <v>65.6</v>
      </c>
      <c r="L50" s="162">
        <v>80.1</v>
      </c>
      <c r="M50" s="162">
        <v>108.2</v>
      </c>
      <c r="N50" s="162">
        <v>91.2</v>
      </c>
      <c r="O50" s="162">
        <v>104.1</v>
      </c>
      <c r="P50" s="162">
        <v>77.6</v>
      </c>
      <c r="Q50" s="162">
        <v>85.8</v>
      </c>
      <c r="R50" s="162">
        <v>81.1</v>
      </c>
      <c r="S50" s="162">
        <v>90.4</v>
      </c>
      <c r="T50" s="162">
        <v>27.6</v>
      </c>
      <c r="U50" s="162" t="s">
        <v>183</v>
      </c>
    </row>
    <row r="51" spans="1:21" ht="15" customHeight="1">
      <c r="A51" s="196" t="s">
        <v>320</v>
      </c>
      <c r="B51" s="161">
        <v>104.3</v>
      </c>
      <c r="C51" s="162">
        <v>104.3</v>
      </c>
      <c r="D51" s="162">
        <v>85.4</v>
      </c>
      <c r="E51" s="162">
        <v>117.6</v>
      </c>
      <c r="F51" s="162">
        <v>88.6</v>
      </c>
      <c r="G51" s="162">
        <v>132</v>
      </c>
      <c r="H51" s="162">
        <v>99.9</v>
      </c>
      <c r="I51" s="162">
        <v>171.8</v>
      </c>
      <c r="J51" s="162">
        <v>143.6</v>
      </c>
      <c r="K51" s="162">
        <v>67</v>
      </c>
      <c r="L51" s="162">
        <v>84.3</v>
      </c>
      <c r="M51" s="162">
        <v>92</v>
      </c>
      <c r="N51" s="162">
        <v>91.7</v>
      </c>
      <c r="O51" s="162">
        <v>87.7</v>
      </c>
      <c r="P51" s="162">
        <v>79.6</v>
      </c>
      <c r="Q51" s="162">
        <v>86</v>
      </c>
      <c r="R51" s="162">
        <v>82.4</v>
      </c>
      <c r="S51" s="162">
        <v>83.3</v>
      </c>
      <c r="T51" s="162">
        <v>30.7</v>
      </c>
      <c r="U51" s="162" t="s">
        <v>183</v>
      </c>
    </row>
    <row r="52" spans="1:21" ht="15" customHeight="1">
      <c r="A52" s="196" t="s">
        <v>321</v>
      </c>
      <c r="B52" s="161">
        <v>109.2</v>
      </c>
      <c r="C52" s="162">
        <v>109.2</v>
      </c>
      <c r="D52" s="162">
        <v>89.2</v>
      </c>
      <c r="E52" s="162">
        <v>119.1</v>
      </c>
      <c r="F52" s="162">
        <v>89.1</v>
      </c>
      <c r="G52" s="162">
        <v>140.4</v>
      </c>
      <c r="H52" s="162">
        <v>105.9</v>
      </c>
      <c r="I52" s="162">
        <v>181.4</v>
      </c>
      <c r="J52" s="162">
        <v>141</v>
      </c>
      <c r="K52" s="162">
        <v>76</v>
      </c>
      <c r="L52" s="162">
        <v>81</v>
      </c>
      <c r="M52" s="162">
        <v>78</v>
      </c>
      <c r="N52" s="162">
        <v>83.8</v>
      </c>
      <c r="O52" s="162">
        <v>101.4</v>
      </c>
      <c r="P52" s="162">
        <v>80.7</v>
      </c>
      <c r="Q52" s="162">
        <v>85.2</v>
      </c>
      <c r="R52" s="162">
        <v>94.2</v>
      </c>
      <c r="S52" s="162">
        <v>84.3</v>
      </c>
      <c r="T52" s="162">
        <v>28.5</v>
      </c>
      <c r="U52" s="162" t="s">
        <v>183</v>
      </c>
    </row>
    <row r="53" spans="1:22" ht="15" customHeight="1">
      <c r="A53" s="197" t="s">
        <v>322</v>
      </c>
      <c r="B53" s="161">
        <v>106</v>
      </c>
      <c r="C53" s="162">
        <v>106</v>
      </c>
      <c r="D53" s="162">
        <v>89</v>
      </c>
      <c r="E53" s="162">
        <v>113.6</v>
      </c>
      <c r="F53" s="162">
        <v>92.6</v>
      </c>
      <c r="G53" s="162">
        <v>139.3</v>
      </c>
      <c r="H53" s="162">
        <v>114.5</v>
      </c>
      <c r="I53" s="162">
        <v>174.2</v>
      </c>
      <c r="J53" s="162">
        <v>117</v>
      </c>
      <c r="K53" s="162">
        <v>79.3</v>
      </c>
      <c r="L53" s="162">
        <v>80.8</v>
      </c>
      <c r="M53" s="162">
        <v>50.4</v>
      </c>
      <c r="N53" s="162">
        <v>93.5</v>
      </c>
      <c r="O53" s="162">
        <v>102.6</v>
      </c>
      <c r="P53" s="162">
        <v>78.8</v>
      </c>
      <c r="Q53" s="162">
        <v>82.4</v>
      </c>
      <c r="R53" s="162">
        <v>87.8</v>
      </c>
      <c r="S53" s="162">
        <v>87.5</v>
      </c>
      <c r="T53" s="162">
        <v>23.6</v>
      </c>
      <c r="U53" s="162" t="s">
        <v>183</v>
      </c>
      <c r="V53" s="158"/>
    </row>
    <row r="54" spans="1:21" ht="15" customHeight="1">
      <c r="A54" s="197" t="s">
        <v>323</v>
      </c>
      <c r="B54" s="161">
        <v>102.8</v>
      </c>
      <c r="C54" s="162">
        <v>102.9</v>
      </c>
      <c r="D54" s="162">
        <v>86.2</v>
      </c>
      <c r="E54" s="162">
        <v>111.7</v>
      </c>
      <c r="F54" s="162">
        <v>88.8</v>
      </c>
      <c r="G54" s="162">
        <v>131</v>
      </c>
      <c r="H54" s="162">
        <v>98.9</v>
      </c>
      <c r="I54" s="162">
        <v>174.6</v>
      </c>
      <c r="J54" s="162">
        <v>127.2</v>
      </c>
      <c r="K54" s="162">
        <v>85.3</v>
      </c>
      <c r="L54" s="162">
        <v>79.2</v>
      </c>
      <c r="M54" s="162">
        <v>62.5</v>
      </c>
      <c r="N54" s="162">
        <v>87.2</v>
      </c>
      <c r="O54" s="162">
        <v>99.3</v>
      </c>
      <c r="P54" s="162">
        <v>79.7</v>
      </c>
      <c r="Q54" s="162">
        <v>82.4</v>
      </c>
      <c r="R54" s="162">
        <v>82.9</v>
      </c>
      <c r="S54" s="162">
        <v>86.9</v>
      </c>
      <c r="T54" s="162">
        <v>24.9</v>
      </c>
      <c r="U54" s="162" t="s">
        <v>183</v>
      </c>
    </row>
    <row r="55" spans="1:21" ht="15" customHeight="1">
      <c r="A55" s="199" t="s">
        <v>324</v>
      </c>
      <c r="B55" s="163">
        <v>104.4</v>
      </c>
      <c r="C55" s="164">
        <v>104.4</v>
      </c>
      <c r="D55" s="164">
        <v>91.3</v>
      </c>
      <c r="E55" s="164">
        <v>113.2</v>
      </c>
      <c r="F55" s="164">
        <v>101.2</v>
      </c>
      <c r="G55" s="164">
        <v>131.3</v>
      </c>
      <c r="H55" s="164">
        <v>97</v>
      </c>
      <c r="I55" s="164">
        <v>178</v>
      </c>
      <c r="J55" s="164">
        <v>138.1</v>
      </c>
      <c r="K55" s="164">
        <v>87.7</v>
      </c>
      <c r="L55" s="164">
        <v>80.1</v>
      </c>
      <c r="M55" s="164">
        <v>81</v>
      </c>
      <c r="N55" s="164">
        <v>87.9</v>
      </c>
      <c r="O55" s="164">
        <v>100.8</v>
      </c>
      <c r="P55" s="164">
        <v>78.6</v>
      </c>
      <c r="Q55" s="164">
        <v>91.5</v>
      </c>
      <c r="R55" s="164">
        <v>89.1</v>
      </c>
      <c r="S55" s="164">
        <v>90.3</v>
      </c>
      <c r="T55" s="164">
        <v>20.9</v>
      </c>
      <c r="U55" s="162" t="s">
        <v>183</v>
      </c>
    </row>
    <row r="56" spans="1:16" ht="15" customHeight="1">
      <c r="A56" s="8" t="s">
        <v>294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ht="15" customHeight="1">
      <c r="A57" s="5" t="s">
        <v>180</v>
      </c>
    </row>
  </sheetData>
  <sheetProtection/>
  <mergeCells count="18">
    <mergeCell ref="H8:H9"/>
    <mergeCell ref="I8:I9"/>
    <mergeCell ref="J8:J9"/>
    <mergeCell ref="K8:K9"/>
    <mergeCell ref="Q7:Q9"/>
    <mergeCell ref="R7:R9"/>
    <mergeCell ref="N7:N9"/>
    <mergeCell ref="O7:O9"/>
    <mergeCell ref="S7:S9"/>
    <mergeCell ref="U7:U9"/>
    <mergeCell ref="A2:U2"/>
    <mergeCell ref="A3:U3"/>
    <mergeCell ref="A5:A9"/>
    <mergeCell ref="C6:C9"/>
    <mergeCell ref="T6:T9"/>
    <mergeCell ref="E7:E9"/>
    <mergeCell ref="F7:F9"/>
    <mergeCell ref="L7:L9"/>
  </mergeCells>
  <conditionalFormatting sqref="U7:U9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9.59765625" style="42" customWidth="1"/>
    <col min="2" max="4" width="24.59765625" style="42" customWidth="1"/>
    <col min="5" max="5" width="7.59765625" style="42" customWidth="1"/>
    <col min="6" max="6" width="29.59765625" style="42" customWidth="1"/>
    <col min="7" max="12" width="12.59765625" style="42" customWidth="1"/>
    <col min="13" max="13" width="10.09765625" style="42" customWidth="1"/>
    <col min="14" max="15" width="14.09765625" style="42" customWidth="1"/>
    <col min="16" max="16384" width="10.59765625" style="42" customWidth="1"/>
  </cols>
  <sheetData>
    <row r="1" spans="1:12" s="10" customFormat="1" ht="19.5" customHeight="1">
      <c r="A1" s="9" t="s">
        <v>164</v>
      </c>
      <c r="D1" s="50"/>
      <c r="L1" s="11" t="s">
        <v>165</v>
      </c>
    </row>
    <row r="2" spans="1:15" ht="19.5" customHeight="1">
      <c r="A2" s="299" t="s">
        <v>147</v>
      </c>
      <c r="B2" s="299"/>
      <c r="C2" s="299"/>
      <c r="D2" s="299"/>
      <c r="E2" s="24"/>
      <c r="F2" s="299" t="s">
        <v>166</v>
      </c>
      <c r="G2" s="299"/>
      <c r="H2" s="299"/>
      <c r="I2" s="299"/>
      <c r="J2" s="299"/>
      <c r="K2" s="299"/>
      <c r="L2" s="299"/>
      <c r="M2" s="19"/>
      <c r="N2" s="24"/>
      <c r="O2" s="24"/>
    </row>
    <row r="3" spans="1:13" ht="19.5" customHeight="1">
      <c r="A3" s="257" t="s">
        <v>188</v>
      </c>
      <c r="B3" s="332"/>
      <c r="C3" s="332"/>
      <c r="D3" s="332"/>
      <c r="E3" s="52"/>
      <c r="F3" s="257" t="s">
        <v>189</v>
      </c>
      <c r="G3" s="257"/>
      <c r="H3" s="257"/>
      <c r="I3" s="257"/>
      <c r="J3" s="257"/>
      <c r="K3" s="257"/>
      <c r="L3" s="257"/>
      <c r="M3" s="51"/>
    </row>
    <row r="4" spans="1:13" ht="19.5" customHeight="1">
      <c r="A4" s="28"/>
      <c r="B4" s="28" t="s">
        <v>304</v>
      </c>
      <c r="C4" s="28"/>
      <c r="D4" s="28"/>
      <c r="E4" s="52"/>
      <c r="F4" s="257" t="s">
        <v>305</v>
      </c>
      <c r="G4" s="257"/>
      <c r="H4" s="257"/>
      <c r="I4" s="257"/>
      <c r="J4" s="257"/>
      <c r="K4" s="257"/>
      <c r="L4" s="257"/>
      <c r="M4" s="51"/>
    </row>
    <row r="5" spans="4:13" ht="18" customHeight="1" thickBot="1">
      <c r="D5" s="53"/>
      <c r="F5" s="54"/>
      <c r="G5" s="55"/>
      <c r="H5" s="55"/>
      <c r="I5" s="55"/>
      <c r="J5" s="55"/>
      <c r="K5" s="55"/>
      <c r="L5" s="55"/>
      <c r="M5" s="55"/>
    </row>
    <row r="6" spans="1:12" ht="15" customHeight="1">
      <c r="A6" s="300" t="s">
        <v>167</v>
      </c>
      <c r="B6" s="258" t="s">
        <v>168</v>
      </c>
      <c r="C6" s="258" t="s">
        <v>169</v>
      </c>
      <c r="D6" s="261" t="s">
        <v>170</v>
      </c>
      <c r="E6" s="56"/>
      <c r="F6" s="300" t="s">
        <v>171</v>
      </c>
      <c r="G6" s="339" t="s">
        <v>172</v>
      </c>
      <c r="H6" s="338" t="s">
        <v>301</v>
      </c>
      <c r="I6" s="314"/>
      <c r="J6" s="314"/>
      <c r="K6" s="314"/>
      <c r="L6" s="314"/>
    </row>
    <row r="7" spans="1:12" ht="15" customHeight="1">
      <c r="A7" s="333"/>
      <c r="B7" s="282"/>
      <c r="C7" s="282"/>
      <c r="D7" s="337"/>
      <c r="E7" s="56"/>
      <c r="F7" s="333"/>
      <c r="G7" s="340"/>
      <c r="H7" s="342" t="s">
        <v>69</v>
      </c>
      <c r="I7" s="342" t="s">
        <v>173</v>
      </c>
      <c r="J7" s="342" t="s">
        <v>174</v>
      </c>
      <c r="K7" s="342" t="s">
        <v>175</v>
      </c>
      <c r="L7" s="354" t="s">
        <v>176</v>
      </c>
    </row>
    <row r="8" spans="1:14" s="5" customFormat="1" ht="15" customHeight="1">
      <c r="A8" s="334"/>
      <c r="B8" s="260"/>
      <c r="C8" s="260"/>
      <c r="D8" s="262"/>
      <c r="E8" s="56"/>
      <c r="F8" s="334"/>
      <c r="G8" s="341"/>
      <c r="H8" s="343"/>
      <c r="I8" s="343"/>
      <c r="J8" s="343"/>
      <c r="K8" s="343"/>
      <c r="L8" s="355"/>
      <c r="M8" s="25"/>
      <c r="N8" s="25"/>
    </row>
    <row r="9" spans="1:14" s="186" customFormat="1" ht="15" customHeight="1">
      <c r="A9" s="27" t="s">
        <v>298</v>
      </c>
      <c r="B9" s="36">
        <f>SUM(B11:B34)</f>
        <v>571</v>
      </c>
      <c r="C9" s="37">
        <v>61305</v>
      </c>
      <c r="D9" s="37">
        <v>191137525</v>
      </c>
      <c r="E9" s="189"/>
      <c r="F9" s="27" t="s">
        <v>298</v>
      </c>
      <c r="G9" s="36">
        <f>SUM(G11:G34)</f>
        <v>571</v>
      </c>
      <c r="H9" s="37">
        <v>547781</v>
      </c>
      <c r="I9" s="37">
        <v>65546</v>
      </c>
      <c r="J9" s="37">
        <v>220515</v>
      </c>
      <c r="K9" s="37">
        <f>SUM(K11:K34)</f>
        <v>8228</v>
      </c>
      <c r="L9" s="37">
        <f>SUM(L11:L34)</f>
        <v>253492</v>
      </c>
      <c r="M9" s="188"/>
      <c r="N9" s="188"/>
    </row>
    <row r="10" spans="1:14" ht="15" customHeight="1">
      <c r="A10" s="29"/>
      <c r="C10" s="34"/>
      <c r="D10" s="34"/>
      <c r="E10" s="56"/>
      <c r="F10" s="29"/>
      <c r="G10" s="35"/>
      <c r="H10" s="20"/>
      <c r="I10" s="20"/>
      <c r="J10" s="20"/>
      <c r="K10" s="20"/>
      <c r="L10" s="20"/>
      <c r="M10" s="59"/>
      <c r="N10" s="59"/>
    </row>
    <row r="11" spans="1:14" ht="15" customHeight="1">
      <c r="A11" s="29" t="s">
        <v>153</v>
      </c>
      <c r="B11" s="60">
        <v>81</v>
      </c>
      <c r="C11" s="61">
        <v>7033</v>
      </c>
      <c r="D11" s="61">
        <v>9646938</v>
      </c>
      <c r="E11" s="56"/>
      <c r="F11" s="29" t="s">
        <v>153</v>
      </c>
      <c r="G11" s="60">
        <v>81</v>
      </c>
      <c r="H11" s="175">
        <f>SUM(I11:L11)</f>
        <v>17540</v>
      </c>
      <c r="I11" s="61">
        <v>1345</v>
      </c>
      <c r="J11" s="61">
        <v>16119</v>
      </c>
      <c r="K11" s="61">
        <v>66</v>
      </c>
      <c r="L11" s="61">
        <v>10</v>
      </c>
      <c r="M11" s="59"/>
      <c r="N11" s="59"/>
    </row>
    <row r="12" spans="1:14" ht="15" customHeight="1">
      <c r="A12" s="29" t="s">
        <v>49</v>
      </c>
      <c r="B12" s="60">
        <v>7</v>
      </c>
      <c r="C12" s="61">
        <v>518</v>
      </c>
      <c r="D12" s="61">
        <v>18123047</v>
      </c>
      <c r="E12" s="56"/>
      <c r="F12" s="29" t="s">
        <v>49</v>
      </c>
      <c r="G12" s="60">
        <v>7</v>
      </c>
      <c r="H12" s="175">
        <f aca="true" t="shared" si="0" ref="H12:H34">SUM(I12:L12)</f>
        <v>4261</v>
      </c>
      <c r="I12" s="61">
        <v>102</v>
      </c>
      <c r="J12" s="61">
        <v>4156</v>
      </c>
      <c r="K12" s="61">
        <v>3</v>
      </c>
      <c r="L12" s="61" t="s">
        <v>7</v>
      </c>
      <c r="M12" s="59"/>
      <c r="N12" s="59"/>
    </row>
    <row r="13" spans="1:14" ht="15" customHeight="1">
      <c r="A13" s="29" t="s">
        <v>154</v>
      </c>
      <c r="B13" s="60">
        <v>70</v>
      </c>
      <c r="C13" s="61">
        <v>5506</v>
      </c>
      <c r="D13" s="61">
        <v>10273050</v>
      </c>
      <c r="E13" s="56"/>
      <c r="F13" s="29" t="s">
        <v>154</v>
      </c>
      <c r="G13" s="60">
        <v>70</v>
      </c>
      <c r="H13" s="175">
        <f t="shared" si="0"/>
        <v>116397</v>
      </c>
      <c r="I13" s="61">
        <v>12261</v>
      </c>
      <c r="J13" s="61">
        <v>84628</v>
      </c>
      <c r="K13" s="61">
        <v>5500</v>
      </c>
      <c r="L13" s="61">
        <v>14008</v>
      </c>
      <c r="M13" s="59"/>
      <c r="N13" s="59"/>
    </row>
    <row r="14" spans="1:14" ht="15" customHeight="1">
      <c r="A14" s="29" t="s">
        <v>155</v>
      </c>
      <c r="B14" s="60">
        <v>28</v>
      </c>
      <c r="C14" s="61">
        <v>1860</v>
      </c>
      <c r="D14" s="61">
        <v>1749698</v>
      </c>
      <c r="E14" s="56"/>
      <c r="F14" s="29" t="s">
        <v>155</v>
      </c>
      <c r="G14" s="60">
        <v>28</v>
      </c>
      <c r="H14" s="175">
        <f t="shared" si="0"/>
        <v>895</v>
      </c>
      <c r="I14" s="61">
        <v>636</v>
      </c>
      <c r="J14" s="61">
        <v>259</v>
      </c>
      <c r="K14" s="61" t="s">
        <v>7</v>
      </c>
      <c r="L14" s="61" t="s">
        <v>7</v>
      </c>
      <c r="M14" s="59"/>
      <c r="N14" s="59"/>
    </row>
    <row r="15" spans="1:14" ht="15" customHeight="1">
      <c r="A15" s="29" t="s">
        <v>156</v>
      </c>
      <c r="B15" s="60">
        <v>7</v>
      </c>
      <c r="C15" s="61">
        <v>449</v>
      </c>
      <c r="D15" s="61">
        <v>1010050</v>
      </c>
      <c r="E15" s="56"/>
      <c r="F15" s="29" t="s">
        <v>156</v>
      </c>
      <c r="G15" s="60">
        <v>7</v>
      </c>
      <c r="H15" s="175">
        <f t="shared" si="0"/>
        <v>469</v>
      </c>
      <c r="I15" s="61">
        <v>371</v>
      </c>
      <c r="J15" s="61">
        <v>56</v>
      </c>
      <c r="K15" s="61" t="s">
        <v>7</v>
      </c>
      <c r="L15" s="61">
        <v>42</v>
      </c>
      <c r="M15" s="59"/>
      <c r="N15" s="59"/>
    </row>
    <row r="16" spans="1:14" ht="15" customHeight="1">
      <c r="A16" s="29" t="s">
        <v>157</v>
      </c>
      <c r="B16" s="60">
        <v>6</v>
      </c>
      <c r="C16" s="61">
        <v>1113</v>
      </c>
      <c r="D16" s="61">
        <v>3665436</v>
      </c>
      <c r="E16" s="56"/>
      <c r="F16" s="29" t="s">
        <v>157</v>
      </c>
      <c r="G16" s="60">
        <v>6</v>
      </c>
      <c r="H16" s="175">
        <f t="shared" si="0"/>
        <v>998</v>
      </c>
      <c r="I16" s="61">
        <v>195</v>
      </c>
      <c r="J16" s="61">
        <v>803</v>
      </c>
      <c r="K16" s="61" t="s">
        <v>7</v>
      </c>
      <c r="L16" s="61" t="s">
        <v>7</v>
      </c>
      <c r="M16" s="59"/>
      <c r="N16" s="59"/>
    </row>
    <row r="17" spans="1:14" ht="15" customHeight="1">
      <c r="A17" s="29" t="s">
        <v>158</v>
      </c>
      <c r="B17" s="60">
        <v>9</v>
      </c>
      <c r="C17" s="61">
        <v>579</v>
      </c>
      <c r="D17" s="61">
        <v>1345338</v>
      </c>
      <c r="E17" s="56"/>
      <c r="F17" s="29" t="s">
        <v>158</v>
      </c>
      <c r="G17" s="60">
        <v>9</v>
      </c>
      <c r="H17" s="175">
        <f t="shared" si="0"/>
        <v>45048</v>
      </c>
      <c r="I17" s="61">
        <v>14</v>
      </c>
      <c r="J17" s="61">
        <v>35681</v>
      </c>
      <c r="K17" s="61" t="s">
        <v>7</v>
      </c>
      <c r="L17" s="61">
        <v>9353</v>
      </c>
      <c r="M17" s="59"/>
      <c r="N17" s="59"/>
    </row>
    <row r="18" spans="1:14" ht="15" customHeight="1">
      <c r="A18" s="29" t="s">
        <v>159</v>
      </c>
      <c r="B18" s="60">
        <v>31</v>
      </c>
      <c r="C18" s="61">
        <v>2858</v>
      </c>
      <c r="D18" s="61">
        <v>6308652</v>
      </c>
      <c r="E18" s="56"/>
      <c r="F18" s="29" t="s">
        <v>159</v>
      </c>
      <c r="G18" s="60">
        <v>31</v>
      </c>
      <c r="H18" s="175">
        <f t="shared" si="0"/>
        <v>1749</v>
      </c>
      <c r="I18" s="61">
        <v>397</v>
      </c>
      <c r="J18" s="61">
        <v>1352</v>
      </c>
      <c r="K18" s="61" t="s">
        <v>7</v>
      </c>
      <c r="L18" s="61" t="s">
        <v>7</v>
      </c>
      <c r="M18" s="59"/>
      <c r="N18" s="59"/>
    </row>
    <row r="19" spans="1:14" ht="15" customHeight="1">
      <c r="A19" s="29" t="s">
        <v>160</v>
      </c>
      <c r="B19" s="60">
        <v>10</v>
      </c>
      <c r="C19" s="61">
        <v>1333</v>
      </c>
      <c r="D19" s="61">
        <v>11886272</v>
      </c>
      <c r="E19" s="56"/>
      <c r="F19" s="29" t="s">
        <v>160</v>
      </c>
      <c r="G19" s="60">
        <v>10</v>
      </c>
      <c r="H19" s="175">
        <f t="shared" si="0"/>
        <v>101370</v>
      </c>
      <c r="I19" s="61">
        <v>28617</v>
      </c>
      <c r="J19" s="61">
        <v>24405</v>
      </c>
      <c r="K19" s="61" t="s">
        <v>7</v>
      </c>
      <c r="L19" s="61">
        <v>48348</v>
      </c>
      <c r="M19" s="59"/>
      <c r="N19" s="59"/>
    </row>
    <row r="20" spans="1:14" ht="15" customHeight="1">
      <c r="A20" s="29" t="s">
        <v>161</v>
      </c>
      <c r="B20" s="60">
        <v>1</v>
      </c>
      <c r="C20" s="61" t="s">
        <v>265</v>
      </c>
      <c r="D20" s="61" t="s">
        <v>265</v>
      </c>
      <c r="E20" s="56"/>
      <c r="F20" s="29" t="s">
        <v>161</v>
      </c>
      <c r="G20" s="60">
        <v>1</v>
      </c>
      <c r="H20" s="175" t="s">
        <v>399</v>
      </c>
      <c r="I20" s="61">
        <v>0</v>
      </c>
      <c r="J20" s="61" t="s">
        <v>271</v>
      </c>
      <c r="K20" s="61" t="s">
        <v>7</v>
      </c>
      <c r="L20" s="61" t="s">
        <v>7</v>
      </c>
      <c r="M20" s="59"/>
      <c r="N20" s="59"/>
    </row>
    <row r="21" spans="1:14" ht="15" customHeight="1">
      <c r="A21" s="29" t="s">
        <v>36</v>
      </c>
      <c r="B21" s="60">
        <v>24</v>
      </c>
      <c r="C21" s="61">
        <v>2148</v>
      </c>
      <c r="D21" s="61">
        <v>4096927</v>
      </c>
      <c r="E21" s="56"/>
      <c r="F21" s="29" t="s">
        <v>36</v>
      </c>
      <c r="G21" s="60">
        <v>24</v>
      </c>
      <c r="H21" s="175">
        <f t="shared" si="0"/>
        <v>13608</v>
      </c>
      <c r="I21" s="61">
        <v>1188</v>
      </c>
      <c r="J21" s="61">
        <v>11487</v>
      </c>
      <c r="K21" s="61" t="s">
        <v>7</v>
      </c>
      <c r="L21" s="61">
        <v>933</v>
      </c>
      <c r="M21" s="59"/>
      <c r="N21" s="59"/>
    </row>
    <row r="22" spans="1:14" ht="15" customHeight="1">
      <c r="A22" s="29" t="s">
        <v>50</v>
      </c>
      <c r="B22" s="60" t="s">
        <v>7</v>
      </c>
      <c r="C22" s="61" t="s">
        <v>7</v>
      </c>
      <c r="D22" s="61" t="s">
        <v>7</v>
      </c>
      <c r="E22" s="56"/>
      <c r="F22" s="29" t="s">
        <v>50</v>
      </c>
      <c r="G22" s="60" t="s">
        <v>7</v>
      </c>
      <c r="H22" s="175" t="s">
        <v>7</v>
      </c>
      <c r="I22" s="61">
        <v>0</v>
      </c>
      <c r="J22" s="61" t="s">
        <v>7</v>
      </c>
      <c r="K22" s="61" t="s">
        <v>7</v>
      </c>
      <c r="L22" s="61" t="s">
        <v>7</v>
      </c>
      <c r="M22" s="59"/>
      <c r="N22" s="59"/>
    </row>
    <row r="23" spans="1:14" ht="15" customHeight="1">
      <c r="A23" s="29" t="s">
        <v>79</v>
      </c>
      <c r="B23" s="60" t="s">
        <v>7</v>
      </c>
      <c r="C23" s="61" t="s">
        <v>7</v>
      </c>
      <c r="D23" s="61" t="s">
        <v>7</v>
      </c>
      <c r="E23" s="56"/>
      <c r="F23" s="29" t="s">
        <v>79</v>
      </c>
      <c r="G23" s="60" t="s">
        <v>7</v>
      </c>
      <c r="H23" s="175" t="s">
        <v>7</v>
      </c>
      <c r="I23" s="61">
        <v>0</v>
      </c>
      <c r="J23" s="61" t="s">
        <v>7</v>
      </c>
      <c r="K23" s="61" t="s">
        <v>7</v>
      </c>
      <c r="L23" s="61" t="s">
        <v>7</v>
      </c>
      <c r="M23" s="59"/>
      <c r="N23" s="59"/>
    </row>
    <row r="24" spans="1:14" ht="15" customHeight="1">
      <c r="A24" s="29" t="s">
        <v>162</v>
      </c>
      <c r="B24" s="60">
        <v>13</v>
      </c>
      <c r="C24" s="61">
        <v>1346</v>
      </c>
      <c r="D24" s="61">
        <v>2268856</v>
      </c>
      <c r="E24" s="56"/>
      <c r="F24" s="29" t="s">
        <v>162</v>
      </c>
      <c r="G24" s="60">
        <v>13</v>
      </c>
      <c r="H24" s="175">
        <f t="shared" si="0"/>
        <v>2404</v>
      </c>
      <c r="I24" s="61">
        <v>77</v>
      </c>
      <c r="J24" s="61">
        <v>1968</v>
      </c>
      <c r="K24" s="61" t="s">
        <v>7</v>
      </c>
      <c r="L24" s="61">
        <v>359</v>
      </c>
      <c r="M24" s="59"/>
      <c r="N24" s="59"/>
    </row>
    <row r="25" spans="1:14" ht="15" customHeight="1">
      <c r="A25" s="29" t="s">
        <v>163</v>
      </c>
      <c r="B25" s="60">
        <v>9</v>
      </c>
      <c r="C25" s="61">
        <v>474</v>
      </c>
      <c r="D25" s="61">
        <v>1426084</v>
      </c>
      <c r="E25" s="56"/>
      <c r="F25" s="29" t="s">
        <v>163</v>
      </c>
      <c r="G25" s="60">
        <v>9</v>
      </c>
      <c r="H25" s="175">
        <f t="shared" si="0"/>
        <v>2049</v>
      </c>
      <c r="I25" s="61">
        <v>356</v>
      </c>
      <c r="J25" s="61">
        <v>1574</v>
      </c>
      <c r="K25" s="61" t="s">
        <v>7</v>
      </c>
      <c r="L25" s="61">
        <v>119</v>
      </c>
      <c r="M25" s="59"/>
      <c r="N25" s="59"/>
    </row>
    <row r="26" spans="1:14" ht="15" customHeight="1">
      <c r="A26" s="29" t="s">
        <v>51</v>
      </c>
      <c r="B26" s="60">
        <v>4</v>
      </c>
      <c r="C26" s="61">
        <v>677</v>
      </c>
      <c r="D26" s="61">
        <v>2289939</v>
      </c>
      <c r="E26" s="56"/>
      <c r="F26" s="29" t="s">
        <v>51</v>
      </c>
      <c r="G26" s="60">
        <v>4</v>
      </c>
      <c r="H26" s="175">
        <v>1793</v>
      </c>
      <c r="I26" s="61">
        <v>153</v>
      </c>
      <c r="J26" s="61" t="s">
        <v>271</v>
      </c>
      <c r="K26" s="61" t="s">
        <v>7</v>
      </c>
      <c r="L26" s="61" t="s">
        <v>7</v>
      </c>
      <c r="M26" s="59"/>
      <c r="N26" s="59"/>
    </row>
    <row r="27" spans="1:14" ht="15" customHeight="1">
      <c r="A27" s="29" t="s">
        <v>52</v>
      </c>
      <c r="B27" s="60">
        <v>51</v>
      </c>
      <c r="C27" s="61">
        <v>3313</v>
      </c>
      <c r="D27" s="61">
        <v>6125801</v>
      </c>
      <c r="E27" s="56"/>
      <c r="F27" s="29" t="s">
        <v>52</v>
      </c>
      <c r="G27" s="60">
        <v>51</v>
      </c>
      <c r="H27" s="175">
        <f t="shared" si="0"/>
        <v>5498</v>
      </c>
      <c r="I27" s="61">
        <v>636</v>
      </c>
      <c r="J27" s="61">
        <v>4586</v>
      </c>
      <c r="K27" s="61">
        <v>201</v>
      </c>
      <c r="L27" s="61">
        <v>75</v>
      </c>
      <c r="M27" s="59"/>
      <c r="N27" s="59"/>
    </row>
    <row r="28" spans="1:14" ht="15" customHeight="1">
      <c r="A28" s="29" t="s">
        <v>53</v>
      </c>
      <c r="B28" s="60">
        <v>113</v>
      </c>
      <c r="C28" s="61">
        <v>13637</v>
      </c>
      <c r="D28" s="61">
        <v>43876291</v>
      </c>
      <c r="E28" s="56"/>
      <c r="F28" s="29" t="s">
        <v>53</v>
      </c>
      <c r="G28" s="60">
        <v>113</v>
      </c>
      <c r="H28" s="175">
        <f t="shared" si="0"/>
        <v>24586</v>
      </c>
      <c r="I28" s="61">
        <v>4351</v>
      </c>
      <c r="J28" s="61">
        <v>15022</v>
      </c>
      <c r="K28" s="61">
        <v>2043</v>
      </c>
      <c r="L28" s="61">
        <v>3170</v>
      </c>
      <c r="M28" s="59"/>
      <c r="N28" s="59"/>
    </row>
    <row r="29" spans="1:14" ht="15" customHeight="1">
      <c r="A29" s="29" t="s">
        <v>54</v>
      </c>
      <c r="B29" s="60">
        <v>33</v>
      </c>
      <c r="C29" s="61">
        <v>3200</v>
      </c>
      <c r="D29" s="61">
        <v>6479371</v>
      </c>
      <c r="E29" s="56"/>
      <c r="F29" s="29" t="s">
        <v>54</v>
      </c>
      <c r="G29" s="60">
        <v>33</v>
      </c>
      <c r="H29" s="175">
        <f t="shared" si="0"/>
        <v>1613</v>
      </c>
      <c r="I29" s="61">
        <v>242</v>
      </c>
      <c r="J29" s="61">
        <v>1368</v>
      </c>
      <c r="K29" s="61">
        <v>1</v>
      </c>
      <c r="L29" s="61">
        <v>2</v>
      </c>
      <c r="M29" s="59"/>
      <c r="N29" s="59"/>
    </row>
    <row r="30" spans="1:14" ht="15" customHeight="1">
      <c r="A30" s="29" t="s">
        <v>185</v>
      </c>
      <c r="B30" s="60">
        <v>14</v>
      </c>
      <c r="C30" s="61">
        <v>2764</v>
      </c>
      <c r="D30" s="61">
        <v>25100908</v>
      </c>
      <c r="E30" s="56"/>
      <c r="F30" s="29" t="s">
        <v>185</v>
      </c>
      <c r="G30" s="60">
        <v>14</v>
      </c>
      <c r="H30" s="175">
        <f t="shared" si="0"/>
        <v>1142</v>
      </c>
      <c r="I30" s="61">
        <v>186</v>
      </c>
      <c r="J30" s="61">
        <v>395</v>
      </c>
      <c r="K30" s="61">
        <v>413</v>
      </c>
      <c r="L30" s="61">
        <v>148</v>
      </c>
      <c r="M30" s="59"/>
      <c r="N30" s="59"/>
    </row>
    <row r="31" spans="1:14" ht="15" customHeight="1">
      <c r="A31" s="29" t="s">
        <v>186</v>
      </c>
      <c r="B31" s="60">
        <v>32</v>
      </c>
      <c r="C31" s="61">
        <v>9185</v>
      </c>
      <c r="D31" s="61">
        <v>27205743</v>
      </c>
      <c r="E31" s="56"/>
      <c r="F31" s="29" t="s">
        <v>186</v>
      </c>
      <c r="G31" s="60">
        <v>32</v>
      </c>
      <c r="H31" s="175">
        <f t="shared" si="0"/>
        <v>203050</v>
      </c>
      <c r="I31" s="61">
        <v>13975</v>
      </c>
      <c r="J31" s="61">
        <v>12495</v>
      </c>
      <c r="K31" s="61" t="s">
        <v>7</v>
      </c>
      <c r="L31" s="61">
        <v>176580</v>
      </c>
      <c r="M31" s="59"/>
      <c r="N31" s="59"/>
    </row>
    <row r="32" spans="1:14" ht="15" customHeight="1">
      <c r="A32" s="29" t="s">
        <v>1</v>
      </c>
      <c r="B32" s="60">
        <v>13</v>
      </c>
      <c r="C32" s="61">
        <v>2446</v>
      </c>
      <c r="D32" s="61">
        <v>6008085</v>
      </c>
      <c r="E32" s="56"/>
      <c r="F32" s="29" t="s">
        <v>1</v>
      </c>
      <c r="G32" s="60">
        <v>13</v>
      </c>
      <c r="H32" s="175">
        <f t="shared" si="0"/>
        <v>2726</v>
      </c>
      <c r="I32" s="61">
        <v>83</v>
      </c>
      <c r="J32" s="61">
        <v>2318</v>
      </c>
      <c r="K32" s="61" t="s">
        <v>7</v>
      </c>
      <c r="L32" s="61">
        <v>325</v>
      </c>
      <c r="M32" s="59"/>
      <c r="N32" s="59"/>
    </row>
    <row r="33" spans="1:14" ht="15" customHeight="1">
      <c r="A33" s="29" t="s">
        <v>2</v>
      </c>
      <c r="B33" s="60">
        <v>2</v>
      </c>
      <c r="C33" s="61" t="s">
        <v>265</v>
      </c>
      <c r="D33" s="61" t="s">
        <v>265</v>
      </c>
      <c r="E33" s="56"/>
      <c r="F33" s="29" t="s">
        <v>2</v>
      </c>
      <c r="G33" s="60">
        <v>2</v>
      </c>
      <c r="H33" s="175" t="s">
        <v>399</v>
      </c>
      <c r="I33" s="61">
        <v>105</v>
      </c>
      <c r="J33" s="61" t="s">
        <v>7</v>
      </c>
      <c r="K33" s="61" t="s">
        <v>7</v>
      </c>
      <c r="L33" s="61" t="s">
        <v>7</v>
      </c>
      <c r="M33" s="59"/>
      <c r="N33" s="59"/>
    </row>
    <row r="34" spans="1:14" ht="15" customHeight="1">
      <c r="A34" s="62" t="s">
        <v>187</v>
      </c>
      <c r="B34" s="63">
        <v>13</v>
      </c>
      <c r="C34" s="64">
        <v>711</v>
      </c>
      <c r="D34" s="64">
        <v>1865588</v>
      </c>
      <c r="E34" s="56"/>
      <c r="F34" s="62" t="s">
        <v>187</v>
      </c>
      <c r="G34" s="60">
        <v>13</v>
      </c>
      <c r="H34" s="176">
        <f t="shared" si="0"/>
        <v>465</v>
      </c>
      <c r="I34" s="61">
        <v>256</v>
      </c>
      <c r="J34" s="61">
        <v>188</v>
      </c>
      <c r="K34" s="61">
        <v>1</v>
      </c>
      <c r="L34" s="61">
        <v>20</v>
      </c>
      <c r="M34" s="59"/>
      <c r="N34" s="59"/>
    </row>
    <row r="35" spans="1:15" ht="15" customHeight="1">
      <c r="A35" s="43"/>
      <c r="B35" s="65"/>
      <c r="C35" s="65"/>
      <c r="D35" s="65"/>
      <c r="E35" s="66"/>
      <c r="F35" s="54"/>
      <c r="G35" s="67"/>
      <c r="H35" s="67"/>
      <c r="I35" s="67"/>
      <c r="J35" s="67"/>
      <c r="K35" s="67"/>
      <c r="L35" s="67"/>
      <c r="M35" s="68"/>
      <c r="N35" s="59"/>
      <c r="O35" s="59"/>
    </row>
    <row r="36" spans="1:15" ht="15" customHeight="1" thickBot="1">
      <c r="A36" s="43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59"/>
      <c r="O36" s="59"/>
    </row>
    <row r="37" spans="1:14" ht="15" customHeight="1">
      <c r="A37" s="300" t="s">
        <v>190</v>
      </c>
      <c r="B37" s="303" t="s">
        <v>191</v>
      </c>
      <c r="C37" s="303" t="s">
        <v>192</v>
      </c>
      <c r="D37" s="351" t="s">
        <v>193</v>
      </c>
      <c r="E37" s="66"/>
      <c r="F37" s="300" t="s">
        <v>190</v>
      </c>
      <c r="G37" s="338" t="s">
        <v>300</v>
      </c>
      <c r="H37" s="314"/>
      <c r="I37" s="314"/>
      <c r="J37" s="314"/>
      <c r="K37" s="314"/>
      <c r="L37" s="314"/>
      <c r="M37" s="59"/>
      <c r="N37" s="59"/>
    </row>
    <row r="38" spans="1:14" ht="15" customHeight="1">
      <c r="A38" s="333"/>
      <c r="B38" s="335"/>
      <c r="C38" s="335"/>
      <c r="D38" s="352"/>
      <c r="E38" s="66"/>
      <c r="F38" s="333"/>
      <c r="G38" s="342" t="s">
        <v>69</v>
      </c>
      <c r="H38" s="342" t="s">
        <v>177</v>
      </c>
      <c r="I38" s="342" t="s">
        <v>178</v>
      </c>
      <c r="J38" s="345" t="s">
        <v>306</v>
      </c>
      <c r="K38" s="347" t="s">
        <v>307</v>
      </c>
      <c r="L38" s="349" t="s">
        <v>175</v>
      </c>
      <c r="M38" s="59"/>
      <c r="N38" s="59"/>
    </row>
    <row r="39" spans="1:14" ht="15" customHeight="1">
      <c r="A39" s="334"/>
      <c r="B39" s="336"/>
      <c r="C39" s="336"/>
      <c r="D39" s="353"/>
      <c r="E39" s="66"/>
      <c r="F39" s="334"/>
      <c r="G39" s="344"/>
      <c r="H39" s="344"/>
      <c r="I39" s="344"/>
      <c r="J39" s="346"/>
      <c r="K39" s="348"/>
      <c r="L39" s="350"/>
      <c r="M39" s="59"/>
      <c r="N39" s="59"/>
    </row>
    <row r="40" spans="1:14" s="186" customFormat="1" ht="15" customHeight="1">
      <c r="A40" s="27" t="s">
        <v>298</v>
      </c>
      <c r="B40" s="36">
        <v>13141212</v>
      </c>
      <c r="C40" s="37">
        <v>3881399</v>
      </c>
      <c r="D40" s="37">
        <v>5089297</v>
      </c>
      <c r="E40" s="187"/>
      <c r="F40" s="27" t="s">
        <v>298</v>
      </c>
      <c r="G40" s="36">
        <v>547781</v>
      </c>
      <c r="H40" s="37">
        <f>SUM(H42:H65)</f>
        <v>8439</v>
      </c>
      <c r="I40" s="37">
        <f>SUM(I42:I65)</f>
        <v>6011</v>
      </c>
      <c r="J40" s="37">
        <v>144795</v>
      </c>
      <c r="K40" s="37">
        <v>360914</v>
      </c>
      <c r="L40" s="37">
        <v>27622</v>
      </c>
      <c r="M40" s="188"/>
      <c r="N40" s="188"/>
    </row>
    <row r="41" spans="1:14" ht="15" customHeight="1">
      <c r="A41" s="29"/>
      <c r="B41" s="38"/>
      <c r="C41" s="34"/>
      <c r="D41" s="34"/>
      <c r="E41" s="66"/>
      <c r="F41" s="29"/>
      <c r="G41" s="35"/>
      <c r="H41" s="20"/>
      <c r="I41" s="20"/>
      <c r="J41" s="20"/>
      <c r="K41" s="20"/>
      <c r="L41" s="20"/>
      <c r="M41" s="59"/>
      <c r="N41" s="59"/>
    </row>
    <row r="42" spans="1:14" ht="15" customHeight="1">
      <c r="A42" s="29" t="s">
        <v>153</v>
      </c>
      <c r="B42" s="60">
        <v>508393</v>
      </c>
      <c r="C42" s="61">
        <v>171376</v>
      </c>
      <c r="D42" s="61">
        <v>251103</v>
      </c>
      <c r="E42" s="66"/>
      <c r="F42" s="29" t="s">
        <v>153</v>
      </c>
      <c r="G42" s="231">
        <f>SUM(H42:L42)</f>
        <v>17540</v>
      </c>
      <c r="H42" s="61">
        <v>702</v>
      </c>
      <c r="I42" s="61">
        <v>1210</v>
      </c>
      <c r="J42" s="61">
        <v>7118</v>
      </c>
      <c r="K42" s="61">
        <v>3303</v>
      </c>
      <c r="L42" s="61">
        <v>5207</v>
      </c>
      <c r="M42" s="59"/>
      <c r="N42" s="59"/>
    </row>
    <row r="43" spans="1:14" ht="15" customHeight="1">
      <c r="A43" s="29" t="s">
        <v>49</v>
      </c>
      <c r="B43" s="60">
        <v>345609</v>
      </c>
      <c r="C43" s="61">
        <v>111563</v>
      </c>
      <c r="D43" s="61">
        <v>156158</v>
      </c>
      <c r="E43" s="66"/>
      <c r="F43" s="29" t="s">
        <v>49</v>
      </c>
      <c r="G43" s="231">
        <f>SUM(H43:L43)</f>
        <v>4261</v>
      </c>
      <c r="H43" s="61">
        <v>226</v>
      </c>
      <c r="I43" s="61">
        <v>750</v>
      </c>
      <c r="J43" s="61">
        <v>1868</v>
      </c>
      <c r="K43" s="61">
        <v>590</v>
      </c>
      <c r="L43" s="61">
        <v>827</v>
      </c>
      <c r="M43" s="59"/>
      <c r="N43" s="59"/>
    </row>
    <row r="44" spans="1:14" ht="15" customHeight="1">
      <c r="A44" s="29" t="s">
        <v>154</v>
      </c>
      <c r="B44" s="60">
        <v>1640632</v>
      </c>
      <c r="C44" s="61">
        <v>682478</v>
      </c>
      <c r="D44" s="61">
        <v>878529</v>
      </c>
      <c r="E44" s="66"/>
      <c r="F44" s="29" t="s">
        <v>154</v>
      </c>
      <c r="G44" s="231">
        <f>SUM(H44:L44)</f>
        <v>116397</v>
      </c>
      <c r="H44" s="61">
        <v>5081</v>
      </c>
      <c r="I44" s="61" t="s">
        <v>7</v>
      </c>
      <c r="J44" s="61">
        <v>70191</v>
      </c>
      <c r="K44" s="61">
        <v>36321</v>
      </c>
      <c r="L44" s="61">
        <v>4804</v>
      </c>
      <c r="M44" s="59"/>
      <c r="N44" s="59"/>
    </row>
    <row r="45" spans="1:14" ht="15" customHeight="1">
      <c r="A45" s="29" t="s">
        <v>155</v>
      </c>
      <c r="B45" s="60">
        <v>154697</v>
      </c>
      <c r="C45" s="61">
        <v>49793</v>
      </c>
      <c r="D45" s="61">
        <v>92549</v>
      </c>
      <c r="E45" s="66"/>
      <c r="F45" s="29" t="s">
        <v>155</v>
      </c>
      <c r="G45" s="231">
        <f aca="true" t="shared" si="1" ref="G45:G65">SUM(H45:L45)</f>
        <v>895</v>
      </c>
      <c r="H45" s="61">
        <v>49</v>
      </c>
      <c r="I45" s="61" t="s">
        <v>7</v>
      </c>
      <c r="J45" s="61">
        <v>3</v>
      </c>
      <c r="K45" s="61">
        <v>688</v>
      </c>
      <c r="L45" s="61">
        <v>155</v>
      </c>
      <c r="M45" s="59"/>
      <c r="N45" s="59"/>
    </row>
    <row r="46" spans="1:14" ht="15" customHeight="1">
      <c r="A46" s="29" t="s">
        <v>156</v>
      </c>
      <c r="B46" s="60">
        <v>223139</v>
      </c>
      <c r="C46" s="61">
        <v>61938</v>
      </c>
      <c r="D46" s="61">
        <v>67644</v>
      </c>
      <c r="E46" s="66"/>
      <c r="F46" s="29" t="s">
        <v>156</v>
      </c>
      <c r="G46" s="231">
        <f t="shared" si="1"/>
        <v>469</v>
      </c>
      <c r="H46" s="61">
        <v>207</v>
      </c>
      <c r="I46" s="61" t="s">
        <v>7</v>
      </c>
      <c r="J46" s="61">
        <v>122</v>
      </c>
      <c r="K46" s="61">
        <v>63</v>
      </c>
      <c r="L46" s="61">
        <v>77</v>
      </c>
      <c r="M46" s="59"/>
      <c r="N46" s="59"/>
    </row>
    <row r="47" spans="1:14" ht="15" customHeight="1">
      <c r="A47" s="29" t="s">
        <v>157</v>
      </c>
      <c r="B47" s="60">
        <v>363843</v>
      </c>
      <c r="C47" s="61">
        <v>81018</v>
      </c>
      <c r="D47" s="61">
        <v>96214</v>
      </c>
      <c r="E47" s="66"/>
      <c r="F47" s="29" t="s">
        <v>157</v>
      </c>
      <c r="G47" s="231">
        <v>998</v>
      </c>
      <c r="H47" s="61">
        <v>12</v>
      </c>
      <c r="I47" s="61" t="s">
        <v>7</v>
      </c>
      <c r="J47" s="61" t="s">
        <v>270</v>
      </c>
      <c r="K47" s="61" t="s">
        <v>270</v>
      </c>
      <c r="L47" s="61">
        <v>189</v>
      </c>
      <c r="M47" s="59"/>
      <c r="N47" s="59"/>
    </row>
    <row r="48" spans="1:14" ht="15" customHeight="1">
      <c r="A48" s="29" t="s">
        <v>158</v>
      </c>
      <c r="B48" s="60">
        <v>200742</v>
      </c>
      <c r="C48" s="61">
        <v>75609</v>
      </c>
      <c r="D48" s="61">
        <v>88978</v>
      </c>
      <c r="E48" s="66"/>
      <c r="F48" s="29" t="s">
        <v>158</v>
      </c>
      <c r="G48" s="231">
        <f t="shared" si="1"/>
        <v>45048</v>
      </c>
      <c r="H48" s="61">
        <v>567</v>
      </c>
      <c r="I48" s="61">
        <v>3910</v>
      </c>
      <c r="J48" s="61">
        <v>39799</v>
      </c>
      <c r="K48" s="61">
        <v>683</v>
      </c>
      <c r="L48" s="61">
        <v>89</v>
      </c>
      <c r="M48" s="59"/>
      <c r="N48" s="59"/>
    </row>
    <row r="49" spans="1:14" ht="15" customHeight="1">
      <c r="A49" s="29" t="s">
        <v>159</v>
      </c>
      <c r="B49" s="60">
        <v>237521</v>
      </c>
      <c r="C49" s="61">
        <v>84441</v>
      </c>
      <c r="D49" s="61">
        <v>136154</v>
      </c>
      <c r="E49" s="66"/>
      <c r="F49" s="29" t="s">
        <v>159</v>
      </c>
      <c r="G49" s="231">
        <f t="shared" si="1"/>
        <v>1749</v>
      </c>
      <c r="H49" s="61">
        <v>30</v>
      </c>
      <c r="I49" s="61" t="s">
        <v>7</v>
      </c>
      <c r="J49" s="61">
        <v>495</v>
      </c>
      <c r="K49" s="61">
        <v>865</v>
      </c>
      <c r="L49" s="61">
        <v>359</v>
      </c>
      <c r="M49" s="59"/>
      <c r="N49" s="59"/>
    </row>
    <row r="50" spans="1:14" ht="15" customHeight="1">
      <c r="A50" s="29" t="s">
        <v>160</v>
      </c>
      <c r="B50" s="60">
        <v>732163</v>
      </c>
      <c r="C50" s="61">
        <v>145830</v>
      </c>
      <c r="D50" s="61">
        <v>264312</v>
      </c>
      <c r="E50" s="59"/>
      <c r="F50" s="29" t="s">
        <v>160</v>
      </c>
      <c r="G50" s="231">
        <f t="shared" si="1"/>
        <v>101370</v>
      </c>
      <c r="H50" s="61">
        <v>584</v>
      </c>
      <c r="I50" s="61">
        <v>108</v>
      </c>
      <c r="J50" s="61">
        <v>1504</v>
      </c>
      <c r="K50" s="61">
        <v>98308</v>
      </c>
      <c r="L50" s="61">
        <v>866</v>
      </c>
      <c r="M50" s="59"/>
      <c r="N50" s="59"/>
    </row>
    <row r="51" spans="1:14" ht="15" customHeight="1">
      <c r="A51" s="29" t="s">
        <v>161</v>
      </c>
      <c r="B51" s="60" t="s">
        <v>265</v>
      </c>
      <c r="C51" s="61" t="s">
        <v>265</v>
      </c>
      <c r="D51" s="61" t="s">
        <v>265</v>
      </c>
      <c r="E51" s="59"/>
      <c r="F51" s="29" t="s">
        <v>161</v>
      </c>
      <c r="G51" s="175" t="s">
        <v>399</v>
      </c>
      <c r="H51" s="61" t="s">
        <v>7</v>
      </c>
      <c r="I51" s="61" t="s">
        <v>7</v>
      </c>
      <c r="J51" s="61" t="s">
        <v>270</v>
      </c>
      <c r="K51" s="61" t="s">
        <v>7</v>
      </c>
      <c r="L51" s="61" t="s">
        <v>270</v>
      </c>
      <c r="M51" s="59"/>
      <c r="N51" s="59"/>
    </row>
    <row r="52" spans="1:14" ht="15" customHeight="1">
      <c r="A52" s="29" t="s">
        <v>36</v>
      </c>
      <c r="B52" s="60">
        <v>553728</v>
      </c>
      <c r="C52" s="61">
        <v>133793</v>
      </c>
      <c r="D52" s="61">
        <v>186380</v>
      </c>
      <c r="E52" s="59"/>
      <c r="F52" s="29" t="s">
        <v>36</v>
      </c>
      <c r="G52" s="231">
        <f t="shared" si="1"/>
        <v>13608</v>
      </c>
      <c r="H52" s="61">
        <v>139</v>
      </c>
      <c r="I52" s="61" t="s">
        <v>7</v>
      </c>
      <c r="J52" s="61">
        <v>3937</v>
      </c>
      <c r="K52" s="61">
        <v>8918</v>
      </c>
      <c r="L52" s="61">
        <v>614</v>
      </c>
      <c r="M52" s="59"/>
      <c r="N52" s="59"/>
    </row>
    <row r="53" spans="1:14" ht="15" customHeight="1">
      <c r="A53" s="29" t="s">
        <v>50</v>
      </c>
      <c r="B53" s="60" t="s">
        <v>7</v>
      </c>
      <c r="C53" s="61" t="s">
        <v>7</v>
      </c>
      <c r="D53" s="61" t="s">
        <v>7</v>
      </c>
      <c r="E53" s="59"/>
      <c r="F53" s="29" t="s">
        <v>50</v>
      </c>
      <c r="G53" s="175" t="s">
        <v>7</v>
      </c>
      <c r="H53" s="61" t="s">
        <v>7</v>
      </c>
      <c r="I53" s="61" t="s">
        <v>7</v>
      </c>
      <c r="J53" s="61" t="s">
        <v>7</v>
      </c>
      <c r="K53" s="61" t="s">
        <v>7</v>
      </c>
      <c r="L53" s="61" t="s">
        <v>7</v>
      </c>
      <c r="M53" s="59"/>
      <c r="N53" s="59"/>
    </row>
    <row r="54" spans="1:14" ht="15" customHeight="1">
      <c r="A54" s="29" t="s">
        <v>79</v>
      </c>
      <c r="B54" s="60" t="s">
        <v>7</v>
      </c>
      <c r="C54" s="61" t="s">
        <v>7</v>
      </c>
      <c r="D54" s="61" t="s">
        <v>7</v>
      </c>
      <c r="E54" s="56"/>
      <c r="F54" s="29" t="s">
        <v>79</v>
      </c>
      <c r="G54" s="175" t="s">
        <v>7</v>
      </c>
      <c r="H54" s="61" t="s">
        <v>7</v>
      </c>
      <c r="I54" s="61" t="s">
        <v>7</v>
      </c>
      <c r="J54" s="61" t="s">
        <v>7</v>
      </c>
      <c r="K54" s="61" t="s">
        <v>7</v>
      </c>
      <c r="L54" s="61" t="s">
        <v>7</v>
      </c>
      <c r="M54" s="56"/>
      <c r="N54" s="56"/>
    </row>
    <row r="55" spans="1:14" ht="15" customHeight="1">
      <c r="A55" s="29" t="s">
        <v>162</v>
      </c>
      <c r="B55" s="60">
        <v>434444</v>
      </c>
      <c r="C55" s="61">
        <v>113615</v>
      </c>
      <c r="D55" s="61">
        <v>154938</v>
      </c>
      <c r="E55" s="56"/>
      <c r="F55" s="29" t="s">
        <v>162</v>
      </c>
      <c r="G55" s="231">
        <f t="shared" si="1"/>
        <v>2404</v>
      </c>
      <c r="H55" s="61">
        <v>46</v>
      </c>
      <c r="I55" s="61">
        <v>33</v>
      </c>
      <c r="J55" s="61">
        <v>678</v>
      </c>
      <c r="K55" s="61">
        <v>1270</v>
      </c>
      <c r="L55" s="61">
        <v>377</v>
      </c>
      <c r="M55" s="56"/>
      <c r="N55" s="56"/>
    </row>
    <row r="56" spans="1:14" ht="15" customHeight="1">
      <c r="A56" s="29" t="s">
        <v>163</v>
      </c>
      <c r="B56" s="60">
        <v>443802</v>
      </c>
      <c r="C56" s="61">
        <v>85895</v>
      </c>
      <c r="D56" s="61">
        <v>90049</v>
      </c>
      <c r="E56" s="56"/>
      <c r="F56" s="29" t="s">
        <v>163</v>
      </c>
      <c r="G56" s="231">
        <f t="shared" si="1"/>
        <v>2049</v>
      </c>
      <c r="H56" s="61">
        <v>13</v>
      </c>
      <c r="I56" s="61" t="s">
        <v>7</v>
      </c>
      <c r="J56" s="61">
        <v>249</v>
      </c>
      <c r="K56" s="61">
        <v>1638</v>
      </c>
      <c r="L56" s="61">
        <v>149</v>
      </c>
      <c r="M56" s="56"/>
      <c r="N56" s="56"/>
    </row>
    <row r="57" spans="1:14" ht="15" customHeight="1">
      <c r="A57" s="29" t="s">
        <v>51</v>
      </c>
      <c r="B57" s="60">
        <v>300410</v>
      </c>
      <c r="C57" s="61">
        <v>68011</v>
      </c>
      <c r="D57" s="61">
        <v>75728</v>
      </c>
      <c r="E57" s="56"/>
      <c r="F57" s="29" t="s">
        <v>51</v>
      </c>
      <c r="G57" s="231">
        <v>1793</v>
      </c>
      <c r="H57" s="61">
        <v>58</v>
      </c>
      <c r="I57" s="61" t="s">
        <v>7</v>
      </c>
      <c r="J57" s="61" t="s">
        <v>270</v>
      </c>
      <c r="K57" s="61" t="s">
        <v>270</v>
      </c>
      <c r="L57" s="61">
        <v>85</v>
      </c>
      <c r="M57" s="56"/>
      <c r="N57" s="56"/>
    </row>
    <row r="58" spans="1:14" ht="15" customHeight="1">
      <c r="A58" s="29" t="s">
        <v>52</v>
      </c>
      <c r="B58" s="60">
        <v>818527</v>
      </c>
      <c r="C58" s="61">
        <v>256711</v>
      </c>
      <c r="D58" s="61">
        <v>292437</v>
      </c>
      <c r="E58" s="56"/>
      <c r="F58" s="29" t="s">
        <v>52</v>
      </c>
      <c r="G58" s="231">
        <f t="shared" si="1"/>
        <v>5498</v>
      </c>
      <c r="H58" s="61">
        <v>90</v>
      </c>
      <c r="I58" s="61" t="s">
        <v>7</v>
      </c>
      <c r="J58" s="61">
        <v>1738</v>
      </c>
      <c r="K58" s="61">
        <v>3116</v>
      </c>
      <c r="L58" s="61">
        <v>554</v>
      </c>
      <c r="M58" s="56"/>
      <c r="N58" s="56"/>
    </row>
    <row r="59" spans="1:14" ht="15" customHeight="1">
      <c r="A59" s="29" t="s">
        <v>53</v>
      </c>
      <c r="B59" s="60">
        <v>3264566</v>
      </c>
      <c r="C59" s="61">
        <v>1175157</v>
      </c>
      <c r="D59" s="61">
        <v>1346539</v>
      </c>
      <c r="E59" s="56"/>
      <c r="F59" s="29" t="s">
        <v>53</v>
      </c>
      <c r="G59" s="231">
        <f t="shared" si="1"/>
        <v>24586</v>
      </c>
      <c r="H59" s="61">
        <v>257</v>
      </c>
      <c r="I59" s="61" t="s">
        <v>7</v>
      </c>
      <c r="J59" s="61">
        <v>3852</v>
      </c>
      <c r="K59" s="61">
        <v>16753</v>
      </c>
      <c r="L59" s="61">
        <v>3724</v>
      </c>
      <c r="M59" s="56"/>
      <c r="N59" s="56"/>
    </row>
    <row r="60" spans="1:14" ht="15" customHeight="1">
      <c r="A60" s="29" t="s">
        <v>54</v>
      </c>
      <c r="B60" s="60">
        <v>407510</v>
      </c>
      <c r="C60" s="61">
        <v>117518</v>
      </c>
      <c r="D60" s="61">
        <v>162843</v>
      </c>
      <c r="E60" s="56"/>
      <c r="F60" s="29" t="s">
        <v>54</v>
      </c>
      <c r="G60" s="231">
        <f t="shared" si="1"/>
        <v>1613</v>
      </c>
      <c r="H60" s="61">
        <v>10</v>
      </c>
      <c r="I60" s="61" t="s">
        <v>7</v>
      </c>
      <c r="J60" s="61">
        <v>410</v>
      </c>
      <c r="K60" s="61">
        <v>161</v>
      </c>
      <c r="L60" s="61">
        <v>1032</v>
      </c>
      <c r="M60" s="56"/>
      <c r="N60" s="56"/>
    </row>
    <row r="61" spans="1:14" ht="15" customHeight="1">
      <c r="A61" s="29" t="s">
        <v>185</v>
      </c>
      <c r="B61" s="60">
        <v>381571</v>
      </c>
      <c r="C61" s="61">
        <v>50842</v>
      </c>
      <c r="D61" s="61">
        <v>123290</v>
      </c>
      <c r="E61" s="56"/>
      <c r="F61" s="29" t="s">
        <v>185</v>
      </c>
      <c r="G61" s="231">
        <f t="shared" si="1"/>
        <v>1142</v>
      </c>
      <c r="H61" s="61">
        <v>40</v>
      </c>
      <c r="I61" s="61" t="s">
        <v>7</v>
      </c>
      <c r="J61" s="61">
        <v>70</v>
      </c>
      <c r="K61" s="61">
        <v>619</v>
      </c>
      <c r="L61" s="61">
        <v>413</v>
      </c>
      <c r="M61" s="56"/>
      <c r="N61" s="56"/>
    </row>
    <row r="62" spans="1:14" ht="15" customHeight="1">
      <c r="A62" s="29" t="s">
        <v>186</v>
      </c>
      <c r="B62" s="60">
        <v>1470526</v>
      </c>
      <c r="C62" s="61">
        <v>215346</v>
      </c>
      <c r="D62" s="61">
        <v>392480</v>
      </c>
      <c r="E62" s="56"/>
      <c r="F62" s="29" t="s">
        <v>186</v>
      </c>
      <c r="G62" s="231">
        <f t="shared" si="1"/>
        <v>203050</v>
      </c>
      <c r="H62" s="61">
        <v>243</v>
      </c>
      <c r="I62" s="61" t="s">
        <v>7</v>
      </c>
      <c r="J62" s="61">
        <v>9633</v>
      </c>
      <c r="K62" s="61">
        <v>186427</v>
      </c>
      <c r="L62" s="61">
        <v>6747</v>
      </c>
      <c r="M62" s="56"/>
      <c r="N62" s="56"/>
    </row>
    <row r="63" spans="1:14" ht="15" customHeight="1">
      <c r="A63" s="29" t="s">
        <v>1</v>
      </c>
      <c r="B63" s="60">
        <v>409655</v>
      </c>
      <c r="C63" s="61">
        <v>135336</v>
      </c>
      <c r="D63" s="61">
        <v>151094</v>
      </c>
      <c r="E63" s="56"/>
      <c r="F63" s="29" t="s">
        <v>1</v>
      </c>
      <c r="G63" s="231">
        <f t="shared" si="1"/>
        <v>2726</v>
      </c>
      <c r="H63" s="61">
        <v>54</v>
      </c>
      <c r="I63" s="61" t="s">
        <v>7</v>
      </c>
      <c r="J63" s="61">
        <v>1530</v>
      </c>
      <c r="K63" s="61">
        <v>40</v>
      </c>
      <c r="L63" s="61">
        <v>1102</v>
      </c>
      <c r="M63" s="56"/>
      <c r="N63" s="56"/>
    </row>
    <row r="64" spans="1:14" ht="15" customHeight="1">
      <c r="A64" s="29" t="s">
        <v>2</v>
      </c>
      <c r="B64" s="60" t="s">
        <v>265</v>
      </c>
      <c r="C64" s="61" t="s">
        <v>265</v>
      </c>
      <c r="D64" s="61" t="s">
        <v>265</v>
      </c>
      <c r="E64" s="56"/>
      <c r="F64" s="29" t="s">
        <v>2</v>
      </c>
      <c r="G64" s="175" t="s">
        <v>399</v>
      </c>
      <c r="H64" s="61" t="s">
        <v>7</v>
      </c>
      <c r="I64" s="61" t="s">
        <v>7</v>
      </c>
      <c r="J64" s="61" t="s">
        <v>7</v>
      </c>
      <c r="K64" s="61" t="s">
        <v>7</v>
      </c>
      <c r="L64" s="61" t="s">
        <v>270</v>
      </c>
      <c r="M64" s="56"/>
      <c r="N64" s="56"/>
    </row>
    <row r="65" spans="1:14" ht="15" customHeight="1">
      <c r="A65" s="62" t="s">
        <v>187</v>
      </c>
      <c r="B65" s="69">
        <v>184074</v>
      </c>
      <c r="C65" s="70">
        <v>59516</v>
      </c>
      <c r="D65" s="70">
        <v>75052</v>
      </c>
      <c r="E65" s="56"/>
      <c r="F65" s="62" t="s">
        <v>187</v>
      </c>
      <c r="G65" s="241">
        <f t="shared" si="1"/>
        <v>465</v>
      </c>
      <c r="H65" s="64">
        <v>31</v>
      </c>
      <c r="I65" s="64" t="s">
        <v>7</v>
      </c>
      <c r="J65" s="64">
        <v>169</v>
      </c>
      <c r="K65" s="64">
        <v>121</v>
      </c>
      <c r="L65" s="64">
        <v>144</v>
      </c>
      <c r="M65" s="56"/>
      <c r="N65" s="56"/>
    </row>
    <row r="66" spans="1:15" ht="15" customHeight="1">
      <c r="A66" s="71" t="s">
        <v>182</v>
      </c>
      <c r="B66" s="56"/>
      <c r="C66" s="56"/>
      <c r="D66" s="56"/>
      <c r="E66" s="56"/>
      <c r="F66" s="71" t="s">
        <v>182</v>
      </c>
      <c r="N66" s="56"/>
      <c r="O66" s="56"/>
    </row>
    <row r="67" spans="1:15" ht="1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ht="1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ht="1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2:15" ht="14.25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  <row r="96" spans="2:15" ht="14.2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2:15" ht="14.2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2:15" ht="14.2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</row>
    <row r="99" spans="2:15" ht="14.25"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  <row r="100" spans="2:15" ht="14.2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2:15" ht="14.2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</row>
    <row r="102" spans="2:15" ht="14.25"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</row>
    <row r="103" spans="2:15" ht="14.25"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</row>
    <row r="104" spans="2:15" ht="14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</row>
    <row r="105" spans="2:15" ht="14.25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4.25"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4.2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4.2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4.25"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ht="14.25"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ht="14.25"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ht="14.25"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ht="14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</row>
    <row r="114" spans="2:15" ht="14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</row>
    <row r="115" spans="2:15" ht="14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</row>
    <row r="116" spans="2:15" ht="14.2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</row>
    <row r="117" spans="2:15" ht="14.2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</row>
    <row r="118" spans="2:15" ht="14.2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2:15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2:15" ht="14.2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4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4.2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4.2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4.2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4.2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4.2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2:15" ht="14.2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2:15" ht="14.2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</row>
    <row r="129" spans="2:15" ht="14.2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2:15" ht="14.2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2:15" ht="14.2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2:15" ht="14.2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</row>
    <row r="133" spans="2:15" ht="14.2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2:15" ht="14.2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2:15" ht="14.2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</sheetData>
  <sheetProtection/>
  <mergeCells count="29">
    <mergeCell ref="I38:I39"/>
    <mergeCell ref="J38:J39"/>
    <mergeCell ref="K38:K39"/>
    <mergeCell ref="L38:L39"/>
    <mergeCell ref="D37:D39"/>
    <mergeCell ref="J7:J8"/>
    <mergeCell ref="K7:K8"/>
    <mergeCell ref="L7:L8"/>
    <mergeCell ref="F6:F8"/>
    <mergeCell ref="H6:L6"/>
    <mergeCell ref="G6:G8"/>
    <mergeCell ref="A6:A8"/>
    <mergeCell ref="H7:H8"/>
    <mergeCell ref="F37:F39"/>
    <mergeCell ref="G37:L37"/>
    <mergeCell ref="G38:G39"/>
    <mergeCell ref="H38:H39"/>
    <mergeCell ref="B6:B8"/>
    <mergeCell ref="I7:I8"/>
    <mergeCell ref="A2:D2"/>
    <mergeCell ref="F2:L2"/>
    <mergeCell ref="F3:L3"/>
    <mergeCell ref="F4:L4"/>
    <mergeCell ref="A3:D3"/>
    <mergeCell ref="A37:A39"/>
    <mergeCell ref="B37:B39"/>
    <mergeCell ref="C37:C39"/>
    <mergeCell ref="C6:C8"/>
    <mergeCell ref="D6:D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5" width="2.59765625" style="42" customWidth="1"/>
    <col min="6" max="6" width="12.59765625" style="42" customWidth="1"/>
    <col min="7" max="7" width="15.19921875" style="42" customWidth="1"/>
    <col min="8" max="8" width="14.5" style="42" customWidth="1"/>
    <col min="9" max="9" width="14.3984375" style="42" customWidth="1"/>
    <col min="10" max="22" width="13.8984375" style="42" customWidth="1"/>
    <col min="23" max="16384" width="10.59765625" style="42" customWidth="1"/>
  </cols>
  <sheetData>
    <row r="1" spans="1:22" s="10" customFormat="1" ht="19.5" customHeight="1">
      <c r="A1" s="9" t="s">
        <v>3</v>
      </c>
      <c r="V1" s="11" t="s">
        <v>4</v>
      </c>
    </row>
    <row r="2" spans="1:22" ht="19.5" customHeight="1">
      <c r="A2" s="248" t="s">
        <v>248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22" ht="19.5" customHeight="1">
      <c r="A3" s="257" t="s">
        <v>249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ht="18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 t="s">
        <v>5</v>
      </c>
    </row>
    <row r="5" spans="1:22" ht="19.5" customHeight="1">
      <c r="A5" s="46"/>
      <c r="B5" s="46"/>
      <c r="C5" s="46"/>
      <c r="D5" s="46"/>
      <c r="E5" s="46"/>
      <c r="F5" s="112" t="s">
        <v>0</v>
      </c>
      <c r="G5" s="258" t="s">
        <v>327</v>
      </c>
      <c r="H5" s="258" t="s">
        <v>329</v>
      </c>
      <c r="I5" s="258" t="s">
        <v>330</v>
      </c>
      <c r="J5" s="258" t="s">
        <v>331</v>
      </c>
      <c r="K5" s="258" t="s">
        <v>332</v>
      </c>
      <c r="L5" s="258" t="s">
        <v>333</v>
      </c>
      <c r="M5" s="258" t="s">
        <v>334</v>
      </c>
      <c r="N5" s="258" t="s">
        <v>335</v>
      </c>
      <c r="O5" s="258" t="s">
        <v>336</v>
      </c>
      <c r="P5" s="258" t="s">
        <v>337</v>
      </c>
      <c r="Q5" s="258" t="s">
        <v>338</v>
      </c>
      <c r="R5" s="258" t="s">
        <v>339</v>
      </c>
      <c r="S5" s="258" t="s">
        <v>340</v>
      </c>
      <c r="T5" s="258" t="s">
        <v>341</v>
      </c>
      <c r="U5" s="258" t="s">
        <v>342</v>
      </c>
      <c r="V5" s="261" t="s">
        <v>250</v>
      </c>
    </row>
    <row r="6" spans="1:22" ht="19.5" customHeight="1">
      <c r="A6" s="48" t="s">
        <v>6</v>
      </c>
      <c r="B6" s="48"/>
      <c r="C6" s="48"/>
      <c r="D6" s="48"/>
      <c r="E6" s="48"/>
      <c r="F6" s="49"/>
      <c r="G6" s="259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2"/>
    </row>
    <row r="7" spans="1:22" s="5" customFormat="1" ht="19.5" customHeight="1">
      <c r="A7" s="263" t="s">
        <v>251</v>
      </c>
      <c r="B7" s="263"/>
      <c r="C7" s="263"/>
      <c r="D7" s="263"/>
      <c r="E7" s="263"/>
      <c r="F7" s="264"/>
      <c r="G7" s="96">
        <f>SUM(G11,G19,G21,G23,G27,G29,G44,G46)</f>
        <v>397532868</v>
      </c>
      <c r="H7" s="96">
        <f aca="true" t="shared" si="0" ref="H7:V7">SUM(H11,H19,H21,H23,H27,H29,H44,H46)</f>
        <v>339940389</v>
      </c>
      <c r="I7" s="96">
        <f t="shared" si="0"/>
        <v>331188925</v>
      </c>
      <c r="J7" s="96">
        <f t="shared" si="0"/>
        <v>25837476</v>
      </c>
      <c r="K7" s="96">
        <f t="shared" si="0"/>
        <v>27217810</v>
      </c>
      <c r="L7" s="96">
        <f t="shared" si="0"/>
        <v>28407961</v>
      </c>
      <c r="M7" s="96">
        <f t="shared" si="0"/>
        <v>28581070</v>
      </c>
      <c r="N7" s="96">
        <f t="shared" si="0"/>
        <v>27337398</v>
      </c>
      <c r="O7" s="96">
        <f t="shared" si="0"/>
        <v>28909835</v>
      </c>
      <c r="P7" s="96">
        <f t="shared" si="0"/>
        <v>28335766</v>
      </c>
      <c r="Q7" s="96">
        <f t="shared" si="0"/>
        <v>25759634</v>
      </c>
      <c r="R7" s="96">
        <f t="shared" si="0"/>
        <v>28404879</v>
      </c>
      <c r="S7" s="96">
        <f t="shared" si="0"/>
        <v>27606990</v>
      </c>
      <c r="T7" s="96">
        <f t="shared" si="0"/>
        <v>27971291</v>
      </c>
      <c r="U7" s="96">
        <f t="shared" si="0"/>
        <v>26818815</v>
      </c>
      <c r="V7" s="96">
        <f t="shared" si="0"/>
        <v>27599077.083333332</v>
      </c>
    </row>
    <row r="8" spans="1:22" s="5" customFormat="1" ht="19.5" customHeight="1">
      <c r="A8" s="8"/>
      <c r="B8" s="8"/>
      <c r="C8" s="8"/>
      <c r="D8" s="8"/>
      <c r="E8" s="8"/>
      <c r="F8" s="6"/>
      <c r="G8" s="210"/>
      <c r="H8" s="210"/>
      <c r="I8" s="210"/>
      <c r="J8" s="211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</row>
    <row r="9" spans="1:22" ht="19.5" customHeight="1">
      <c r="A9" s="8"/>
      <c r="B9" s="265" t="s">
        <v>252</v>
      </c>
      <c r="C9" s="265"/>
      <c r="D9" s="266"/>
      <c r="E9" s="266"/>
      <c r="F9" s="267"/>
      <c r="G9" s="179" t="s">
        <v>7</v>
      </c>
      <c r="H9" s="179" t="s">
        <v>7</v>
      </c>
      <c r="I9" s="179" t="s">
        <v>7</v>
      </c>
      <c r="J9" s="179" t="s">
        <v>7</v>
      </c>
      <c r="K9" s="179" t="s">
        <v>7</v>
      </c>
      <c r="L9" s="179" t="s">
        <v>7</v>
      </c>
      <c r="M9" s="179" t="s">
        <v>7</v>
      </c>
      <c r="N9" s="179" t="s">
        <v>7</v>
      </c>
      <c r="O9" s="179" t="s">
        <v>7</v>
      </c>
      <c r="P9" s="179" t="s">
        <v>7</v>
      </c>
      <c r="Q9" s="179" t="s">
        <v>7</v>
      </c>
      <c r="R9" s="179" t="s">
        <v>7</v>
      </c>
      <c r="S9" s="179" t="s">
        <v>7</v>
      </c>
      <c r="T9" s="179" t="s">
        <v>7</v>
      </c>
      <c r="U9" s="179" t="s">
        <v>7</v>
      </c>
      <c r="V9" s="179" t="s">
        <v>7</v>
      </c>
    </row>
    <row r="10" spans="1:22" ht="19.5" customHeight="1">
      <c r="A10" s="71"/>
      <c r="B10" s="71"/>
      <c r="C10" s="71"/>
      <c r="D10" s="71"/>
      <c r="E10" s="71"/>
      <c r="F10" s="47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 ht="19.5" customHeight="1">
      <c r="A11" s="71"/>
      <c r="B11" s="268" t="s">
        <v>253</v>
      </c>
      <c r="C11" s="268"/>
      <c r="D11" s="269"/>
      <c r="E11" s="269"/>
      <c r="F11" s="270"/>
      <c r="G11" s="179">
        <f>SUM(G12:G17)</f>
        <v>4137550</v>
      </c>
      <c r="H11" s="179">
        <f aca="true" t="shared" si="1" ref="H11:V11">SUM(H12:H17)</f>
        <v>3039420</v>
      </c>
      <c r="I11" s="179">
        <f t="shared" si="1"/>
        <v>2299535</v>
      </c>
      <c r="J11" s="179">
        <f t="shared" si="1"/>
        <v>198986</v>
      </c>
      <c r="K11" s="179">
        <f t="shared" si="1"/>
        <v>195847</v>
      </c>
      <c r="L11" s="179">
        <f t="shared" si="1"/>
        <v>196654</v>
      </c>
      <c r="M11" s="179">
        <f t="shared" si="1"/>
        <v>200248</v>
      </c>
      <c r="N11" s="179">
        <f t="shared" si="1"/>
        <v>198262</v>
      </c>
      <c r="O11" s="179">
        <f t="shared" si="1"/>
        <v>192928</v>
      </c>
      <c r="P11" s="179">
        <f t="shared" si="1"/>
        <v>194379</v>
      </c>
      <c r="Q11" s="179">
        <f t="shared" si="1"/>
        <v>198380</v>
      </c>
      <c r="R11" s="179">
        <f t="shared" si="1"/>
        <v>179175</v>
      </c>
      <c r="S11" s="179">
        <f t="shared" si="1"/>
        <v>183650</v>
      </c>
      <c r="T11" s="179">
        <f t="shared" si="1"/>
        <v>180436</v>
      </c>
      <c r="U11" s="179">
        <f t="shared" si="1"/>
        <v>180590</v>
      </c>
      <c r="V11" s="179">
        <f t="shared" si="1"/>
        <v>191627.91666666666</v>
      </c>
    </row>
    <row r="12" spans="1:22" ht="19.5" customHeight="1">
      <c r="A12" s="71"/>
      <c r="B12" s="71"/>
      <c r="C12" s="271" t="s">
        <v>8</v>
      </c>
      <c r="E12" s="273" t="s">
        <v>9</v>
      </c>
      <c r="F12" s="274"/>
      <c r="G12" s="179">
        <v>161015</v>
      </c>
      <c r="H12" s="179">
        <v>74591</v>
      </c>
      <c r="I12" s="179">
        <f aca="true" t="shared" si="2" ref="I12:I17">SUM(J12:U12)</f>
        <v>46657</v>
      </c>
      <c r="J12" s="179">
        <v>4197</v>
      </c>
      <c r="K12" s="179">
        <v>3404</v>
      </c>
      <c r="L12" s="179">
        <v>4036</v>
      </c>
      <c r="M12" s="179">
        <v>4069</v>
      </c>
      <c r="N12" s="179">
        <v>4203</v>
      </c>
      <c r="O12" s="179">
        <v>3774</v>
      </c>
      <c r="P12" s="179">
        <v>4049</v>
      </c>
      <c r="Q12" s="179">
        <v>4553</v>
      </c>
      <c r="R12" s="179">
        <v>3180</v>
      </c>
      <c r="S12" s="179">
        <v>3823</v>
      </c>
      <c r="T12" s="179">
        <v>3580</v>
      </c>
      <c r="U12" s="179">
        <v>3789</v>
      </c>
      <c r="V12" s="212">
        <f aca="true" t="shared" si="3" ref="V12:V17">I12/12</f>
        <v>3888.0833333333335</v>
      </c>
    </row>
    <row r="13" spans="1:22" ht="19.5" customHeight="1">
      <c r="A13" s="71"/>
      <c r="B13" s="71"/>
      <c r="C13" s="272"/>
      <c r="D13" s="71"/>
      <c r="E13" s="273" t="s">
        <v>10</v>
      </c>
      <c r="F13" s="274"/>
      <c r="G13" s="179">
        <v>2819575</v>
      </c>
      <c r="H13" s="179">
        <v>2057795</v>
      </c>
      <c r="I13" s="179">
        <f t="shared" si="2"/>
        <v>1485029</v>
      </c>
      <c r="J13" s="179">
        <v>125573</v>
      </c>
      <c r="K13" s="179">
        <v>123199</v>
      </c>
      <c r="L13" s="179">
        <v>127263</v>
      </c>
      <c r="M13" s="179">
        <v>126907</v>
      </c>
      <c r="N13" s="179">
        <v>128441</v>
      </c>
      <c r="O13" s="179">
        <v>123977</v>
      </c>
      <c r="P13" s="179">
        <v>129148</v>
      </c>
      <c r="Q13" s="179">
        <v>130887</v>
      </c>
      <c r="R13" s="179">
        <v>115990</v>
      </c>
      <c r="S13" s="179">
        <v>120573</v>
      </c>
      <c r="T13" s="179">
        <v>118208</v>
      </c>
      <c r="U13" s="179">
        <v>114863</v>
      </c>
      <c r="V13" s="212">
        <f t="shared" si="3"/>
        <v>123752.41666666667</v>
      </c>
    </row>
    <row r="14" spans="1:22" ht="19.5" customHeight="1">
      <c r="A14" s="71"/>
      <c r="B14" s="71"/>
      <c r="C14" s="272"/>
      <c r="E14" s="273" t="s">
        <v>11</v>
      </c>
      <c r="F14" s="274"/>
      <c r="G14" s="179">
        <v>190728</v>
      </c>
      <c r="H14" s="179">
        <v>152191</v>
      </c>
      <c r="I14" s="179">
        <f t="shared" si="2"/>
        <v>95067</v>
      </c>
      <c r="J14" s="179">
        <v>13314</v>
      </c>
      <c r="K14" s="179">
        <v>8696</v>
      </c>
      <c r="L14" s="179">
        <v>9567</v>
      </c>
      <c r="M14" s="179">
        <v>8807</v>
      </c>
      <c r="N14" s="179">
        <v>6616</v>
      </c>
      <c r="O14" s="179">
        <v>8297</v>
      </c>
      <c r="P14" s="179">
        <v>8140</v>
      </c>
      <c r="Q14" s="179">
        <v>7391</v>
      </c>
      <c r="R14" s="179">
        <v>6485</v>
      </c>
      <c r="S14" s="179">
        <v>5883</v>
      </c>
      <c r="T14" s="179">
        <v>5787</v>
      </c>
      <c r="U14" s="179">
        <v>6084</v>
      </c>
      <c r="V14" s="212">
        <f t="shared" si="3"/>
        <v>7922.25</v>
      </c>
    </row>
    <row r="15" spans="1:22" ht="19.5" customHeight="1">
      <c r="A15" s="71"/>
      <c r="B15" s="71"/>
      <c r="C15" s="271" t="s">
        <v>12</v>
      </c>
      <c r="E15" s="273" t="s">
        <v>13</v>
      </c>
      <c r="F15" s="274"/>
      <c r="G15" s="179">
        <v>523882</v>
      </c>
      <c r="H15" s="179">
        <v>320140</v>
      </c>
      <c r="I15" s="179">
        <f t="shared" si="2"/>
        <v>290437</v>
      </c>
      <c r="J15" s="179">
        <v>25196</v>
      </c>
      <c r="K15" s="179">
        <v>22307</v>
      </c>
      <c r="L15" s="179">
        <v>24282</v>
      </c>
      <c r="M15" s="179">
        <v>24854</v>
      </c>
      <c r="N15" s="179">
        <v>24807</v>
      </c>
      <c r="O15" s="179">
        <v>23858</v>
      </c>
      <c r="P15" s="179">
        <v>25024</v>
      </c>
      <c r="Q15" s="179">
        <v>26141</v>
      </c>
      <c r="R15" s="179">
        <v>22060</v>
      </c>
      <c r="S15" s="179">
        <v>23968</v>
      </c>
      <c r="T15" s="179">
        <v>24308</v>
      </c>
      <c r="U15" s="179">
        <v>23632</v>
      </c>
      <c r="V15" s="212">
        <f t="shared" si="3"/>
        <v>24203.083333333332</v>
      </c>
    </row>
    <row r="16" spans="1:22" ht="19.5" customHeight="1">
      <c r="A16" s="71"/>
      <c r="B16" s="71"/>
      <c r="C16" s="272"/>
      <c r="E16" s="273" t="s">
        <v>11</v>
      </c>
      <c r="F16" s="274"/>
      <c r="G16" s="179">
        <v>73809</v>
      </c>
      <c r="H16" s="179">
        <v>69789</v>
      </c>
      <c r="I16" s="179">
        <f t="shared" si="2"/>
        <v>68711</v>
      </c>
      <c r="J16" s="179">
        <v>5340</v>
      </c>
      <c r="K16" s="179">
        <v>5545</v>
      </c>
      <c r="L16" s="179">
        <v>5888</v>
      </c>
      <c r="M16" s="179">
        <v>5800</v>
      </c>
      <c r="N16" s="179">
        <v>5940</v>
      </c>
      <c r="O16" s="179">
        <v>5686</v>
      </c>
      <c r="P16" s="179">
        <v>5503</v>
      </c>
      <c r="Q16" s="179">
        <v>5952</v>
      </c>
      <c r="R16" s="179">
        <v>5617</v>
      </c>
      <c r="S16" s="179">
        <v>5807</v>
      </c>
      <c r="T16" s="179">
        <v>5855</v>
      </c>
      <c r="U16" s="179">
        <v>5778</v>
      </c>
      <c r="V16" s="212">
        <f t="shared" si="3"/>
        <v>5725.916666666667</v>
      </c>
    </row>
    <row r="17" spans="1:22" ht="19.5" customHeight="1">
      <c r="A17" s="71"/>
      <c r="B17" s="71"/>
      <c r="C17" s="268" t="s">
        <v>14</v>
      </c>
      <c r="D17" s="269"/>
      <c r="E17" s="269"/>
      <c r="F17" s="270"/>
      <c r="G17" s="179">
        <v>368541</v>
      </c>
      <c r="H17" s="179">
        <v>364914</v>
      </c>
      <c r="I17" s="179">
        <f t="shared" si="2"/>
        <v>313634</v>
      </c>
      <c r="J17" s="179">
        <v>25366</v>
      </c>
      <c r="K17" s="179">
        <v>32696</v>
      </c>
      <c r="L17" s="179">
        <v>25618</v>
      </c>
      <c r="M17" s="179">
        <v>29811</v>
      </c>
      <c r="N17" s="179">
        <v>28255</v>
      </c>
      <c r="O17" s="179">
        <v>27336</v>
      </c>
      <c r="P17" s="179">
        <v>22515</v>
      </c>
      <c r="Q17" s="179">
        <v>23456</v>
      </c>
      <c r="R17" s="179">
        <v>25843</v>
      </c>
      <c r="S17" s="179">
        <v>23596</v>
      </c>
      <c r="T17" s="179">
        <v>22698</v>
      </c>
      <c r="U17" s="179">
        <v>26444</v>
      </c>
      <c r="V17" s="212">
        <f t="shared" si="3"/>
        <v>26136.166666666668</v>
      </c>
    </row>
    <row r="18" spans="1:22" ht="19.5" customHeight="1">
      <c r="A18" s="71"/>
      <c r="B18" s="71"/>
      <c r="C18" s="71"/>
      <c r="D18" s="71"/>
      <c r="E18" s="71"/>
      <c r="F18" s="47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</row>
    <row r="19" spans="1:22" ht="19.5" customHeight="1">
      <c r="A19" s="71"/>
      <c r="B19" s="268" t="s">
        <v>254</v>
      </c>
      <c r="C19" s="268"/>
      <c r="D19" s="269"/>
      <c r="E19" s="269"/>
      <c r="F19" s="270"/>
      <c r="G19" s="179" t="s">
        <v>7</v>
      </c>
      <c r="H19" s="179" t="s">
        <v>7</v>
      </c>
      <c r="I19" s="179" t="s">
        <v>7</v>
      </c>
      <c r="J19" s="179" t="s">
        <v>7</v>
      </c>
      <c r="K19" s="179" t="s">
        <v>7</v>
      </c>
      <c r="L19" s="179" t="s">
        <v>7</v>
      </c>
      <c r="M19" s="179" t="s">
        <v>7</v>
      </c>
      <c r="N19" s="179" t="s">
        <v>7</v>
      </c>
      <c r="O19" s="179" t="s">
        <v>7</v>
      </c>
      <c r="P19" s="179" t="s">
        <v>7</v>
      </c>
      <c r="Q19" s="179" t="s">
        <v>7</v>
      </c>
      <c r="R19" s="179" t="s">
        <v>7</v>
      </c>
      <c r="S19" s="179" t="s">
        <v>7</v>
      </c>
      <c r="T19" s="179" t="s">
        <v>7</v>
      </c>
      <c r="U19" s="179" t="s">
        <v>7</v>
      </c>
      <c r="V19" s="179" t="s">
        <v>7</v>
      </c>
    </row>
    <row r="20" spans="1:22" ht="19.5" customHeight="1">
      <c r="A20" s="71"/>
      <c r="B20" s="71"/>
      <c r="C20" s="71"/>
      <c r="D20" s="71"/>
      <c r="E20" s="71"/>
      <c r="F20" s="47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</row>
    <row r="21" spans="1:22" ht="19.5" customHeight="1">
      <c r="A21" s="71"/>
      <c r="B21" s="268" t="s">
        <v>255</v>
      </c>
      <c r="C21" s="268"/>
      <c r="D21" s="269"/>
      <c r="E21" s="269"/>
      <c r="F21" s="270"/>
      <c r="G21" s="179">
        <v>16819810</v>
      </c>
      <c r="H21" s="179">
        <v>16219320</v>
      </c>
      <c r="I21" s="179">
        <f>SUM(J21:U21)</f>
        <v>15727970</v>
      </c>
      <c r="J21" s="179">
        <v>1381200</v>
      </c>
      <c r="K21" s="179">
        <v>1432400</v>
      </c>
      <c r="L21" s="179">
        <v>1161700</v>
      </c>
      <c r="M21" s="179">
        <v>1184800</v>
      </c>
      <c r="N21" s="179">
        <v>1358900</v>
      </c>
      <c r="O21" s="179">
        <v>1284400</v>
      </c>
      <c r="P21" s="179">
        <v>1258600</v>
      </c>
      <c r="Q21" s="179">
        <v>1234600</v>
      </c>
      <c r="R21" s="179">
        <v>1387950</v>
      </c>
      <c r="S21" s="179">
        <v>1287800</v>
      </c>
      <c r="T21" s="179">
        <v>1388800</v>
      </c>
      <c r="U21" s="179">
        <v>1366820</v>
      </c>
      <c r="V21" s="212">
        <f>I21/12</f>
        <v>1310664.1666666667</v>
      </c>
    </row>
    <row r="22" spans="1:22" ht="19.5" customHeight="1">
      <c r="A22" s="71"/>
      <c r="B22" s="71"/>
      <c r="C22" s="71"/>
      <c r="D22" s="71"/>
      <c r="E22" s="71"/>
      <c r="F22" s="47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</row>
    <row r="23" spans="1:22" ht="19.5" customHeight="1">
      <c r="A23" s="71"/>
      <c r="B23" s="268" t="s">
        <v>15</v>
      </c>
      <c r="C23" s="268"/>
      <c r="D23" s="269"/>
      <c r="E23" s="269"/>
      <c r="F23" s="270"/>
      <c r="G23" s="179" t="s">
        <v>394</v>
      </c>
      <c r="H23" s="179" t="s">
        <v>394</v>
      </c>
      <c r="I23" s="179" t="s">
        <v>394</v>
      </c>
      <c r="J23" s="179" t="s">
        <v>394</v>
      </c>
      <c r="K23" s="179" t="s">
        <v>394</v>
      </c>
      <c r="L23" s="179" t="s">
        <v>394</v>
      </c>
      <c r="M23" s="179" t="s">
        <v>394</v>
      </c>
      <c r="N23" s="179" t="s">
        <v>394</v>
      </c>
      <c r="O23" s="179" t="s">
        <v>394</v>
      </c>
      <c r="P23" s="179" t="s">
        <v>394</v>
      </c>
      <c r="Q23" s="179" t="s">
        <v>394</v>
      </c>
      <c r="R23" s="179" t="s">
        <v>394</v>
      </c>
      <c r="S23" s="179" t="s">
        <v>394</v>
      </c>
      <c r="T23" s="179" t="s">
        <v>394</v>
      </c>
      <c r="U23" s="179" t="s">
        <v>394</v>
      </c>
      <c r="V23" s="179" t="s">
        <v>394</v>
      </c>
    </row>
    <row r="24" spans="1:22" ht="19.5" customHeight="1">
      <c r="A24" s="71"/>
      <c r="B24" s="71"/>
      <c r="C24" s="71"/>
      <c r="D24" s="71"/>
      <c r="E24" s="71"/>
      <c r="F24" s="47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</row>
    <row r="25" spans="1:22" ht="19.5" customHeight="1">
      <c r="A25" s="71"/>
      <c r="B25" s="268" t="s">
        <v>183</v>
      </c>
      <c r="C25" s="268"/>
      <c r="D25" s="269"/>
      <c r="E25" s="269"/>
      <c r="F25" s="270"/>
      <c r="G25" s="179" t="s">
        <v>183</v>
      </c>
      <c r="H25" s="179" t="s">
        <v>183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</row>
    <row r="26" spans="1:22" ht="19.5" customHeight="1">
      <c r="A26" s="71"/>
      <c r="B26" s="71"/>
      <c r="C26" s="71"/>
      <c r="D26" s="71"/>
      <c r="E26" s="71"/>
      <c r="F26" s="47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</row>
    <row r="27" spans="1:22" ht="19.5" customHeight="1">
      <c r="A27" s="71"/>
      <c r="B27" s="268" t="s">
        <v>16</v>
      </c>
      <c r="C27" s="268"/>
      <c r="D27" s="269"/>
      <c r="E27" s="269"/>
      <c r="F27" s="270"/>
      <c r="G27" s="179" t="s">
        <v>394</v>
      </c>
      <c r="H27" s="179" t="s">
        <v>394</v>
      </c>
      <c r="I27" s="179" t="s">
        <v>394</v>
      </c>
      <c r="J27" s="179" t="s">
        <v>394</v>
      </c>
      <c r="K27" s="179" t="s">
        <v>394</v>
      </c>
      <c r="L27" s="179" t="s">
        <v>394</v>
      </c>
      <c r="M27" s="179" t="s">
        <v>394</v>
      </c>
      <c r="N27" s="179" t="s">
        <v>394</v>
      </c>
      <c r="O27" s="179" t="s">
        <v>394</v>
      </c>
      <c r="P27" s="179" t="s">
        <v>394</v>
      </c>
      <c r="Q27" s="179" t="s">
        <v>394</v>
      </c>
      <c r="R27" s="179" t="s">
        <v>394</v>
      </c>
      <c r="S27" s="179" t="s">
        <v>394</v>
      </c>
      <c r="T27" s="179" t="s">
        <v>394</v>
      </c>
      <c r="U27" s="179" t="s">
        <v>394</v>
      </c>
      <c r="V27" s="179" t="s">
        <v>394</v>
      </c>
    </row>
    <row r="28" spans="1:22" ht="19.5" customHeight="1">
      <c r="A28" s="71"/>
      <c r="B28" s="71"/>
      <c r="C28" s="71"/>
      <c r="D28" s="71"/>
      <c r="E28" s="71"/>
      <c r="F28" s="47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</row>
    <row r="29" spans="1:22" ht="19.5" customHeight="1">
      <c r="A29" s="71"/>
      <c r="B29" s="268" t="s">
        <v>17</v>
      </c>
      <c r="C29" s="268"/>
      <c r="D29" s="269"/>
      <c r="E29" s="269"/>
      <c r="F29" s="270"/>
      <c r="G29" s="179">
        <v>376575508</v>
      </c>
      <c r="H29" s="179">
        <v>320681649</v>
      </c>
      <c r="I29" s="179">
        <f>SUM(J29:U29)</f>
        <v>313161420</v>
      </c>
      <c r="J29" s="179">
        <v>24257290</v>
      </c>
      <c r="K29" s="179">
        <v>25589563</v>
      </c>
      <c r="L29" s="179">
        <v>27049607</v>
      </c>
      <c r="M29" s="179">
        <v>27196022</v>
      </c>
      <c r="N29" s="179">
        <v>25780236</v>
      </c>
      <c r="O29" s="179">
        <v>27432507</v>
      </c>
      <c r="P29" s="179">
        <v>26882787</v>
      </c>
      <c r="Q29" s="179">
        <v>24326654</v>
      </c>
      <c r="R29" s="179">
        <v>26837754</v>
      </c>
      <c r="S29" s="179">
        <v>26135540</v>
      </c>
      <c r="T29" s="179">
        <v>26402055</v>
      </c>
      <c r="U29" s="179">
        <v>25271405</v>
      </c>
      <c r="V29" s="212">
        <f>I29/12</f>
        <v>26096785</v>
      </c>
    </row>
    <row r="30" spans="1:22" ht="19.5" customHeight="1">
      <c r="A30" s="71"/>
      <c r="C30" s="273" t="s">
        <v>256</v>
      </c>
      <c r="D30" s="273"/>
      <c r="E30" s="273"/>
      <c r="F30" s="274"/>
      <c r="G30" s="179">
        <f>SUM(G31,G33)</f>
        <v>63187433</v>
      </c>
      <c r="H30" s="179">
        <f>SUM(H31,H33)</f>
        <v>54964898</v>
      </c>
      <c r="I30" s="179">
        <f aca="true" t="shared" si="4" ref="I30:V30">SUM(I31,I33)</f>
        <v>55473904</v>
      </c>
      <c r="J30" s="179">
        <f t="shared" si="4"/>
        <v>3863172</v>
      </c>
      <c r="K30" s="179">
        <f t="shared" si="4"/>
        <v>4508686</v>
      </c>
      <c r="L30" s="179">
        <f t="shared" si="4"/>
        <v>4488438</v>
      </c>
      <c r="M30" s="179">
        <f t="shared" si="4"/>
        <v>4320904</v>
      </c>
      <c r="N30" s="179">
        <f t="shared" si="4"/>
        <v>4271626</v>
      </c>
      <c r="O30" s="179">
        <f t="shared" si="4"/>
        <v>4686996</v>
      </c>
      <c r="P30" s="179">
        <f t="shared" si="4"/>
        <v>4893874</v>
      </c>
      <c r="Q30" s="179">
        <f t="shared" si="4"/>
        <v>4547989</v>
      </c>
      <c r="R30" s="179">
        <f t="shared" si="4"/>
        <v>4982900</v>
      </c>
      <c r="S30" s="179">
        <f t="shared" si="4"/>
        <v>4846697</v>
      </c>
      <c r="T30" s="179">
        <f t="shared" si="4"/>
        <v>4978769</v>
      </c>
      <c r="U30" s="179">
        <f t="shared" si="4"/>
        <v>5083853</v>
      </c>
      <c r="V30" s="179">
        <f t="shared" si="4"/>
        <v>4622825.333333333</v>
      </c>
    </row>
    <row r="31" spans="1:22" ht="19.5" customHeight="1">
      <c r="A31" s="71"/>
      <c r="C31" s="115"/>
      <c r="D31" s="271" t="s">
        <v>18</v>
      </c>
      <c r="E31" s="71"/>
      <c r="F31" s="29" t="s">
        <v>257</v>
      </c>
      <c r="G31" s="179">
        <v>46703286</v>
      </c>
      <c r="H31" s="179">
        <v>41390420</v>
      </c>
      <c r="I31" s="179">
        <f>SUM(J31:U31)</f>
        <v>44618408</v>
      </c>
      <c r="J31" s="179">
        <v>3144560</v>
      </c>
      <c r="K31" s="179">
        <v>3572800</v>
      </c>
      <c r="L31" s="179">
        <v>3644550</v>
      </c>
      <c r="M31" s="179">
        <v>3473550</v>
      </c>
      <c r="N31" s="179">
        <v>3383900</v>
      </c>
      <c r="O31" s="179">
        <v>3686950</v>
      </c>
      <c r="P31" s="179">
        <v>4006450</v>
      </c>
      <c r="Q31" s="179">
        <v>3616450</v>
      </c>
      <c r="R31" s="179">
        <v>4058280</v>
      </c>
      <c r="S31" s="179">
        <v>3950120</v>
      </c>
      <c r="T31" s="179">
        <v>3982268</v>
      </c>
      <c r="U31" s="179">
        <v>4098530</v>
      </c>
      <c r="V31" s="212">
        <f>I31/12</f>
        <v>3718200.6666666665</v>
      </c>
    </row>
    <row r="32" spans="1:22" ht="19.5" customHeight="1">
      <c r="A32" s="71"/>
      <c r="C32" s="115"/>
      <c r="D32" s="272"/>
      <c r="E32" s="71"/>
      <c r="F32" s="29" t="s">
        <v>183</v>
      </c>
      <c r="G32" s="179" t="s">
        <v>183</v>
      </c>
      <c r="H32" s="179" t="s">
        <v>183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212"/>
    </row>
    <row r="33" spans="1:22" ht="19.5" customHeight="1">
      <c r="A33" s="71"/>
      <c r="C33" s="115"/>
      <c r="D33" s="272"/>
      <c r="E33" s="71"/>
      <c r="F33" s="29" t="s">
        <v>258</v>
      </c>
      <c r="G33" s="179">
        <v>16484147</v>
      </c>
      <c r="H33" s="179">
        <v>13574478</v>
      </c>
      <c r="I33" s="179">
        <f>SUM(J33:U33)</f>
        <v>10855496</v>
      </c>
      <c r="J33" s="179">
        <v>718612</v>
      </c>
      <c r="K33" s="179">
        <v>935886</v>
      </c>
      <c r="L33" s="179">
        <v>843888</v>
      </c>
      <c r="M33" s="179">
        <v>847354</v>
      </c>
      <c r="N33" s="179">
        <v>887726</v>
      </c>
      <c r="O33" s="179">
        <v>1000046</v>
      </c>
      <c r="P33" s="179">
        <v>887424</v>
      </c>
      <c r="Q33" s="179">
        <v>931539</v>
      </c>
      <c r="R33" s="179">
        <v>924620</v>
      </c>
      <c r="S33" s="179">
        <v>896577</v>
      </c>
      <c r="T33" s="179">
        <v>996501</v>
      </c>
      <c r="U33" s="179">
        <v>985323</v>
      </c>
      <c r="V33" s="212">
        <f>I33/12</f>
        <v>904624.6666666666</v>
      </c>
    </row>
    <row r="34" spans="1:22" ht="19.5" customHeight="1">
      <c r="A34" s="71"/>
      <c r="B34" s="71"/>
      <c r="C34" s="71"/>
      <c r="D34" s="71"/>
      <c r="E34" s="71"/>
      <c r="F34" s="47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</row>
    <row r="35" spans="1:22" ht="19.5" customHeight="1">
      <c r="A35" s="71"/>
      <c r="C35" s="273" t="s">
        <v>19</v>
      </c>
      <c r="D35" s="273"/>
      <c r="E35" s="273"/>
      <c r="F35" s="274"/>
      <c r="G35" s="179">
        <f>SUM(G36:G41)</f>
        <v>294401083</v>
      </c>
      <c r="H35" s="179">
        <f>SUM(H36:H41)</f>
        <v>249945059</v>
      </c>
      <c r="I35" s="179">
        <f aca="true" t="shared" si="5" ref="I35:V35">SUM(I36:I41)</f>
        <v>241590842</v>
      </c>
      <c r="J35" s="179">
        <f t="shared" si="5"/>
        <v>18913475</v>
      </c>
      <c r="K35" s="179">
        <f t="shared" si="5"/>
        <v>19701802</v>
      </c>
      <c r="L35" s="179">
        <f t="shared" si="5"/>
        <v>21044264</v>
      </c>
      <c r="M35" s="179">
        <f t="shared" si="5"/>
        <v>21456153</v>
      </c>
      <c r="N35" s="179">
        <f t="shared" si="5"/>
        <v>20219551</v>
      </c>
      <c r="O35" s="179">
        <f t="shared" si="5"/>
        <v>21325966</v>
      </c>
      <c r="P35" s="179">
        <f t="shared" si="5"/>
        <v>20525841</v>
      </c>
      <c r="Q35" s="179">
        <f t="shared" si="5"/>
        <v>18601893</v>
      </c>
      <c r="R35" s="179">
        <f t="shared" si="5"/>
        <v>20597383</v>
      </c>
      <c r="S35" s="179">
        <f t="shared" si="5"/>
        <v>20110398</v>
      </c>
      <c r="T35" s="179">
        <f t="shared" si="5"/>
        <v>20181102</v>
      </c>
      <c r="U35" s="179">
        <f t="shared" si="5"/>
        <v>18913014</v>
      </c>
      <c r="V35" s="179">
        <f t="shared" si="5"/>
        <v>20132570.166666664</v>
      </c>
    </row>
    <row r="36" spans="1:22" ht="19.5" customHeight="1">
      <c r="A36" s="71"/>
      <c r="C36" s="56"/>
      <c r="E36" s="113"/>
      <c r="F36" s="29" t="s">
        <v>259</v>
      </c>
      <c r="G36" s="179">
        <v>93862260</v>
      </c>
      <c r="H36" s="179">
        <v>82121498</v>
      </c>
      <c r="I36" s="179">
        <f aca="true" t="shared" si="6" ref="I36:I41">SUM(J36:U36)</f>
        <v>61986463</v>
      </c>
      <c r="J36" s="179">
        <v>4785410</v>
      </c>
      <c r="K36" s="179">
        <v>4935567</v>
      </c>
      <c r="L36" s="179">
        <v>5303136</v>
      </c>
      <c r="M36" s="179">
        <v>5461639</v>
      </c>
      <c r="N36" s="179">
        <v>5300702</v>
      </c>
      <c r="O36" s="179">
        <v>5358942</v>
      </c>
      <c r="P36" s="179">
        <v>5258487</v>
      </c>
      <c r="Q36" s="179">
        <v>4942621</v>
      </c>
      <c r="R36" s="179">
        <v>5597906</v>
      </c>
      <c r="S36" s="179">
        <v>5218335</v>
      </c>
      <c r="T36" s="179">
        <v>5307656</v>
      </c>
      <c r="U36" s="179">
        <v>4516062</v>
      </c>
      <c r="V36" s="212">
        <f aca="true" t="shared" si="7" ref="V36:V41">I36/12</f>
        <v>5165538.583333333</v>
      </c>
    </row>
    <row r="37" spans="1:22" ht="19.5" customHeight="1">
      <c r="A37" s="71"/>
      <c r="C37" s="56"/>
      <c r="D37" s="278" t="s">
        <v>18</v>
      </c>
      <c r="E37" s="113"/>
      <c r="F37" s="29" t="s">
        <v>260</v>
      </c>
      <c r="G37" s="179">
        <v>12871980</v>
      </c>
      <c r="H37" s="179">
        <v>3426783</v>
      </c>
      <c r="I37" s="179">
        <f t="shared" si="6"/>
        <v>1354321</v>
      </c>
      <c r="J37" s="179">
        <v>107476</v>
      </c>
      <c r="K37" s="179">
        <v>168999</v>
      </c>
      <c r="L37" s="179">
        <v>113588</v>
      </c>
      <c r="M37" s="179">
        <v>105202</v>
      </c>
      <c r="N37" s="179">
        <v>109099</v>
      </c>
      <c r="O37" s="179">
        <v>126538</v>
      </c>
      <c r="P37" s="179">
        <v>108774</v>
      </c>
      <c r="Q37" s="179">
        <v>95537</v>
      </c>
      <c r="R37" s="179">
        <v>100104</v>
      </c>
      <c r="S37" s="179">
        <v>110095</v>
      </c>
      <c r="T37" s="179">
        <v>100939</v>
      </c>
      <c r="U37" s="179">
        <v>107970</v>
      </c>
      <c r="V37" s="212">
        <f t="shared" si="7"/>
        <v>112860.08333333333</v>
      </c>
    </row>
    <row r="38" spans="1:22" ht="19.5" customHeight="1">
      <c r="A38" s="71"/>
      <c r="C38" s="56"/>
      <c r="D38" s="278"/>
      <c r="E38" s="113"/>
      <c r="F38" s="116" t="s">
        <v>20</v>
      </c>
      <c r="G38" s="179">
        <v>14642198</v>
      </c>
      <c r="H38" s="179">
        <v>9850006</v>
      </c>
      <c r="I38" s="179">
        <f t="shared" si="6"/>
        <v>8089876</v>
      </c>
      <c r="J38" s="179">
        <v>695053</v>
      </c>
      <c r="K38" s="179">
        <v>672894</v>
      </c>
      <c r="L38" s="179">
        <v>652905</v>
      </c>
      <c r="M38" s="179">
        <v>694375</v>
      </c>
      <c r="N38" s="179">
        <v>692622</v>
      </c>
      <c r="O38" s="179">
        <v>759786</v>
      </c>
      <c r="P38" s="179">
        <v>661971</v>
      </c>
      <c r="Q38" s="179">
        <v>633374</v>
      </c>
      <c r="R38" s="179">
        <v>697937</v>
      </c>
      <c r="S38" s="179">
        <v>635305</v>
      </c>
      <c r="T38" s="179">
        <v>646004</v>
      </c>
      <c r="U38" s="179">
        <v>647650</v>
      </c>
      <c r="V38" s="212">
        <f t="shared" si="7"/>
        <v>674156.3333333334</v>
      </c>
    </row>
    <row r="39" spans="1:22" ht="19.5" customHeight="1">
      <c r="A39" s="71"/>
      <c r="C39" s="56"/>
      <c r="D39" s="278"/>
      <c r="E39" s="113"/>
      <c r="F39" s="29" t="s">
        <v>261</v>
      </c>
      <c r="G39" s="179">
        <v>11629900</v>
      </c>
      <c r="H39" s="179">
        <v>10670210</v>
      </c>
      <c r="I39" s="179">
        <f t="shared" si="6"/>
        <v>11563900</v>
      </c>
      <c r="J39" s="179">
        <v>932400</v>
      </c>
      <c r="K39" s="179">
        <v>1069500</v>
      </c>
      <c r="L39" s="179">
        <v>1077500</v>
      </c>
      <c r="M39" s="179">
        <v>999600</v>
      </c>
      <c r="N39" s="179">
        <v>939900</v>
      </c>
      <c r="O39" s="179">
        <v>956700</v>
      </c>
      <c r="P39" s="179">
        <v>962900</v>
      </c>
      <c r="Q39" s="179">
        <v>923400</v>
      </c>
      <c r="R39" s="179">
        <v>964200</v>
      </c>
      <c r="S39" s="179">
        <v>989800</v>
      </c>
      <c r="T39" s="179">
        <v>900700</v>
      </c>
      <c r="U39" s="179">
        <v>847300</v>
      </c>
      <c r="V39" s="212">
        <f t="shared" si="7"/>
        <v>963658.3333333334</v>
      </c>
    </row>
    <row r="40" spans="1:22" ht="19.5" customHeight="1">
      <c r="A40" s="71"/>
      <c r="C40" s="56"/>
      <c r="D40" s="278"/>
      <c r="E40" s="113"/>
      <c r="F40" s="29" t="s">
        <v>21</v>
      </c>
      <c r="G40" s="179">
        <v>96727032</v>
      </c>
      <c r="H40" s="179">
        <v>83940757</v>
      </c>
      <c r="I40" s="179">
        <f t="shared" si="6"/>
        <v>87327816</v>
      </c>
      <c r="J40" s="179">
        <v>6612464</v>
      </c>
      <c r="K40" s="179">
        <v>6892073</v>
      </c>
      <c r="L40" s="179">
        <v>7666226</v>
      </c>
      <c r="M40" s="179">
        <v>7698819</v>
      </c>
      <c r="N40" s="179">
        <v>7118634</v>
      </c>
      <c r="O40" s="179">
        <v>7606661</v>
      </c>
      <c r="P40" s="179">
        <v>7093809</v>
      </c>
      <c r="Q40" s="179">
        <v>6285258</v>
      </c>
      <c r="R40" s="179">
        <v>7536262</v>
      </c>
      <c r="S40" s="179">
        <v>7792523</v>
      </c>
      <c r="T40" s="179">
        <v>7772063</v>
      </c>
      <c r="U40" s="179">
        <v>7253024</v>
      </c>
      <c r="V40" s="212">
        <f t="shared" si="7"/>
        <v>7277318</v>
      </c>
    </row>
    <row r="41" spans="1:22" ht="19.5" customHeight="1">
      <c r="A41" s="71"/>
      <c r="C41" s="56"/>
      <c r="D41" s="107"/>
      <c r="E41" s="113"/>
      <c r="F41" s="29" t="s">
        <v>262</v>
      </c>
      <c r="G41" s="179">
        <v>64667713</v>
      </c>
      <c r="H41" s="179">
        <v>59935805</v>
      </c>
      <c r="I41" s="179">
        <f t="shared" si="6"/>
        <v>71268466</v>
      </c>
      <c r="J41" s="179">
        <v>5780672</v>
      </c>
      <c r="K41" s="179">
        <v>5962769</v>
      </c>
      <c r="L41" s="179">
        <v>6230909</v>
      </c>
      <c r="M41" s="179">
        <v>6496518</v>
      </c>
      <c r="N41" s="179">
        <v>6058594</v>
      </c>
      <c r="O41" s="179">
        <v>6517339</v>
      </c>
      <c r="P41" s="179">
        <v>6439900</v>
      </c>
      <c r="Q41" s="179">
        <v>5721703</v>
      </c>
      <c r="R41" s="179">
        <v>5700974</v>
      </c>
      <c r="S41" s="179">
        <v>5364340</v>
      </c>
      <c r="T41" s="179">
        <v>5453740</v>
      </c>
      <c r="U41" s="179">
        <v>5541008</v>
      </c>
      <c r="V41" s="212">
        <f t="shared" si="7"/>
        <v>5939038.833333333</v>
      </c>
    </row>
    <row r="42" spans="1:22" ht="19.5" customHeight="1">
      <c r="A42" s="71"/>
      <c r="C42" s="273" t="s">
        <v>22</v>
      </c>
      <c r="D42" s="273"/>
      <c r="E42" s="273"/>
      <c r="F42" s="274"/>
      <c r="G42" s="82" t="s">
        <v>268</v>
      </c>
      <c r="H42" s="82" t="s">
        <v>268</v>
      </c>
      <c r="I42" s="82" t="s">
        <v>268</v>
      </c>
      <c r="J42" s="82" t="s">
        <v>268</v>
      </c>
      <c r="K42" s="82" t="s">
        <v>268</v>
      </c>
      <c r="L42" s="82" t="s">
        <v>268</v>
      </c>
      <c r="M42" s="82" t="s">
        <v>268</v>
      </c>
      <c r="N42" s="82" t="s">
        <v>268</v>
      </c>
      <c r="O42" s="82" t="s">
        <v>268</v>
      </c>
      <c r="P42" s="82" t="s">
        <v>268</v>
      </c>
      <c r="Q42" s="82" t="s">
        <v>268</v>
      </c>
      <c r="R42" s="82" t="s">
        <v>268</v>
      </c>
      <c r="S42" s="82" t="s">
        <v>268</v>
      </c>
      <c r="T42" s="82" t="s">
        <v>268</v>
      </c>
      <c r="U42" s="82" t="s">
        <v>268</v>
      </c>
      <c r="V42" s="82" t="s">
        <v>268</v>
      </c>
    </row>
    <row r="43" spans="1:22" ht="19.5" customHeight="1">
      <c r="A43" s="71"/>
      <c r="B43" s="71"/>
      <c r="C43" s="71"/>
      <c r="D43" s="71"/>
      <c r="E43" s="71"/>
      <c r="F43" s="4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9.5" customHeight="1">
      <c r="A44" s="43"/>
      <c r="B44" s="85"/>
      <c r="C44" s="273" t="s">
        <v>263</v>
      </c>
      <c r="D44" s="279"/>
      <c r="E44" s="279"/>
      <c r="F44" s="270"/>
      <c r="G44" s="82" t="s">
        <v>7</v>
      </c>
      <c r="H44" s="82" t="s">
        <v>7</v>
      </c>
      <c r="I44" s="82" t="s">
        <v>7</v>
      </c>
      <c r="J44" s="82" t="s">
        <v>7</v>
      </c>
      <c r="K44" s="82" t="s">
        <v>7</v>
      </c>
      <c r="L44" s="82" t="s">
        <v>7</v>
      </c>
      <c r="M44" s="82" t="s">
        <v>7</v>
      </c>
      <c r="N44" s="82" t="s">
        <v>7</v>
      </c>
      <c r="O44" s="82" t="s">
        <v>7</v>
      </c>
      <c r="P44" s="82" t="s">
        <v>7</v>
      </c>
      <c r="Q44" s="82" t="s">
        <v>7</v>
      </c>
      <c r="R44" s="82" t="s">
        <v>7</v>
      </c>
      <c r="S44" s="82" t="s">
        <v>7</v>
      </c>
      <c r="T44" s="82" t="s">
        <v>7</v>
      </c>
      <c r="U44" s="82" t="s">
        <v>7</v>
      </c>
      <c r="V44" s="82" t="s">
        <v>7</v>
      </c>
    </row>
    <row r="45" spans="1:22" ht="19.5" customHeight="1">
      <c r="A45" s="43"/>
      <c r="B45" s="85"/>
      <c r="C45" s="114"/>
      <c r="D45" s="117"/>
      <c r="E45" s="117"/>
      <c r="F45" s="97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1:22" ht="19.5" customHeight="1">
      <c r="A46" s="48"/>
      <c r="B46" s="118"/>
      <c r="C46" s="275" t="s">
        <v>23</v>
      </c>
      <c r="D46" s="276"/>
      <c r="E46" s="276"/>
      <c r="F46" s="277"/>
      <c r="G46" s="83" t="s">
        <v>268</v>
      </c>
      <c r="H46" s="200" t="s">
        <v>268</v>
      </c>
      <c r="I46" s="200" t="s">
        <v>268</v>
      </c>
      <c r="J46" s="200" t="s">
        <v>268</v>
      </c>
      <c r="K46" s="200" t="s">
        <v>268</v>
      </c>
      <c r="L46" s="200" t="s">
        <v>268</v>
      </c>
      <c r="M46" s="200" t="s">
        <v>268</v>
      </c>
      <c r="N46" s="200" t="s">
        <v>268</v>
      </c>
      <c r="O46" s="200" t="s">
        <v>268</v>
      </c>
      <c r="P46" s="200" t="s">
        <v>268</v>
      </c>
      <c r="Q46" s="200" t="s">
        <v>268</v>
      </c>
      <c r="R46" s="200" t="s">
        <v>268</v>
      </c>
      <c r="S46" s="200" t="s">
        <v>268</v>
      </c>
      <c r="T46" s="200" t="s">
        <v>268</v>
      </c>
      <c r="U46" s="200" t="s">
        <v>268</v>
      </c>
      <c r="V46" s="200" t="s">
        <v>268</v>
      </c>
    </row>
    <row r="47" spans="1:22" ht="15" customHeight="1">
      <c r="A47" s="42" t="s">
        <v>328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</row>
    <row r="48" spans="1:22" ht="14.25">
      <c r="A48" s="71" t="s">
        <v>180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</sheetData>
  <sheetProtection/>
  <mergeCells count="42">
    <mergeCell ref="C46:F46"/>
    <mergeCell ref="C35:F35"/>
    <mergeCell ref="D37:D40"/>
    <mergeCell ref="C42:F42"/>
    <mergeCell ref="C44:F44"/>
    <mergeCell ref="B27:F27"/>
    <mergeCell ref="B29:F29"/>
    <mergeCell ref="C30:F30"/>
    <mergeCell ref="D31:D33"/>
    <mergeCell ref="B19:F19"/>
    <mergeCell ref="B21:F21"/>
    <mergeCell ref="B23:F23"/>
    <mergeCell ref="B25:F25"/>
    <mergeCell ref="C15:C16"/>
    <mergeCell ref="E15:F15"/>
    <mergeCell ref="E16:F16"/>
    <mergeCell ref="C17:F17"/>
    <mergeCell ref="A7:F7"/>
    <mergeCell ref="B9:F9"/>
    <mergeCell ref="B11:F11"/>
    <mergeCell ref="C12:C14"/>
    <mergeCell ref="E12:F12"/>
    <mergeCell ref="E13:F13"/>
    <mergeCell ref="E14:F14"/>
    <mergeCell ref="S5:S6"/>
    <mergeCell ref="T5:T6"/>
    <mergeCell ref="U5:U6"/>
    <mergeCell ref="V5:V6"/>
    <mergeCell ref="O5:O6"/>
    <mergeCell ref="P5:P6"/>
    <mergeCell ref="Q5:Q6"/>
    <mergeCell ref="R5:R6"/>
    <mergeCell ref="A2:V2"/>
    <mergeCell ref="A3:V3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L1">
      <selection activeCell="S1" sqref="S1"/>
    </sheetView>
  </sheetViews>
  <sheetFormatPr defaultColWidth="10.59765625" defaultRowHeight="15"/>
  <cols>
    <col min="1" max="1" width="2.59765625" style="1" customWidth="1"/>
    <col min="2" max="2" width="27.59765625" style="1" customWidth="1"/>
    <col min="3" max="3" width="5.59765625" style="1" customWidth="1"/>
    <col min="4" max="19" width="11.59765625" style="1" customWidth="1"/>
    <col min="20" max="16384" width="10.59765625" style="1" customWidth="1"/>
  </cols>
  <sheetData>
    <row r="1" spans="1:19" s="10" customFormat="1" ht="19.5" customHeight="1">
      <c r="A1" s="9" t="s">
        <v>24</v>
      </c>
      <c r="S1" s="11" t="s">
        <v>25</v>
      </c>
    </row>
    <row r="2" spans="1:20" s="42" customFormat="1" ht="19.5" customHeight="1">
      <c r="A2" s="248" t="s">
        <v>224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15"/>
    </row>
    <row r="3" spans="1:19" s="42" customFormat="1" ht="19.5" customHeight="1">
      <c r="A3" s="257" t="s">
        <v>225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</row>
    <row r="4" s="42" customFormat="1" ht="18" customHeight="1" thickBot="1"/>
    <row r="5" spans="1:19" s="42" customFormat="1" ht="13.5" customHeight="1">
      <c r="A5" s="46"/>
      <c r="B5" s="46" t="s">
        <v>226</v>
      </c>
      <c r="C5" s="283" t="s">
        <v>26</v>
      </c>
      <c r="D5" s="258" t="s">
        <v>343</v>
      </c>
      <c r="E5" s="258" t="s">
        <v>344</v>
      </c>
      <c r="F5" s="258" t="s">
        <v>345</v>
      </c>
      <c r="G5" s="258" t="s">
        <v>346</v>
      </c>
      <c r="H5" s="258" t="s">
        <v>347</v>
      </c>
      <c r="I5" s="258" t="s">
        <v>348</v>
      </c>
      <c r="J5" s="258" t="s">
        <v>349</v>
      </c>
      <c r="K5" s="258" t="s">
        <v>350</v>
      </c>
      <c r="L5" s="258" t="s">
        <v>351</v>
      </c>
      <c r="M5" s="258" t="s">
        <v>352</v>
      </c>
      <c r="N5" s="258" t="s">
        <v>353</v>
      </c>
      <c r="O5" s="258" t="s">
        <v>354</v>
      </c>
      <c r="P5" s="258" t="s">
        <v>355</v>
      </c>
      <c r="Q5" s="258" t="s">
        <v>356</v>
      </c>
      <c r="R5" s="258" t="s">
        <v>357</v>
      </c>
      <c r="S5" s="261" t="s">
        <v>227</v>
      </c>
    </row>
    <row r="6" spans="1:19" s="42" customFormat="1" ht="13.5" customHeight="1">
      <c r="A6" s="43"/>
      <c r="B6" s="74" t="s">
        <v>228</v>
      </c>
      <c r="C6" s="284"/>
      <c r="D6" s="282"/>
      <c r="E6" s="282"/>
      <c r="F6" s="282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1"/>
    </row>
    <row r="7" spans="1:19" s="42" customFormat="1" ht="12" customHeight="1">
      <c r="A7" s="48" t="s">
        <v>229</v>
      </c>
      <c r="B7" s="48"/>
      <c r="C7" s="285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2"/>
    </row>
    <row r="8" spans="1:19" s="42" customFormat="1" ht="21" customHeight="1">
      <c r="A8" s="268" t="s">
        <v>272</v>
      </c>
      <c r="B8" s="268"/>
      <c r="C8" s="88" t="s">
        <v>230</v>
      </c>
      <c r="D8" s="172">
        <f>SUM(D9:D10)</f>
        <v>8152421</v>
      </c>
      <c r="E8" s="172">
        <f>SUM(E9:E10)</f>
        <v>8161299</v>
      </c>
      <c r="F8" s="172">
        <f aca="true" t="shared" si="0" ref="F8:S8">SUM(F9:F10)</f>
        <v>7565271</v>
      </c>
      <c r="G8" s="172">
        <f t="shared" si="0"/>
        <v>689702</v>
      </c>
      <c r="H8" s="172">
        <f t="shared" si="0"/>
        <v>591586</v>
      </c>
      <c r="I8" s="172">
        <f t="shared" si="0"/>
        <v>519071</v>
      </c>
      <c r="J8" s="172">
        <f t="shared" si="0"/>
        <v>554851</v>
      </c>
      <c r="K8" s="172">
        <f t="shared" si="0"/>
        <v>518481</v>
      </c>
      <c r="L8" s="172">
        <f t="shared" si="0"/>
        <v>570773</v>
      </c>
      <c r="M8" s="172">
        <f t="shared" si="0"/>
        <v>649205</v>
      </c>
      <c r="N8" s="172">
        <f t="shared" si="0"/>
        <v>598865</v>
      </c>
      <c r="O8" s="172">
        <f t="shared" si="0"/>
        <v>752154</v>
      </c>
      <c r="P8" s="172">
        <f t="shared" si="0"/>
        <v>773237</v>
      </c>
      <c r="Q8" s="172">
        <f t="shared" si="0"/>
        <v>697200</v>
      </c>
      <c r="R8" s="172">
        <f t="shared" si="0"/>
        <v>650146</v>
      </c>
      <c r="S8" s="172">
        <f t="shared" si="0"/>
        <v>630439.25</v>
      </c>
    </row>
    <row r="9" spans="2:19" s="42" customFormat="1" ht="21" customHeight="1">
      <c r="B9" s="107" t="s">
        <v>264</v>
      </c>
      <c r="C9" s="89"/>
      <c r="D9" s="172">
        <v>2942173</v>
      </c>
      <c r="E9" s="172">
        <v>2864862</v>
      </c>
      <c r="F9" s="179">
        <f>SUM(G9:R9)</f>
        <v>2478748</v>
      </c>
      <c r="G9" s="172">
        <v>253661</v>
      </c>
      <c r="H9" s="172">
        <v>214148</v>
      </c>
      <c r="I9" s="172">
        <v>158847</v>
      </c>
      <c r="J9" s="172">
        <v>201962</v>
      </c>
      <c r="K9" s="172">
        <v>164173</v>
      </c>
      <c r="L9" s="172">
        <v>203532</v>
      </c>
      <c r="M9" s="172">
        <v>240928</v>
      </c>
      <c r="N9" s="172">
        <v>202974</v>
      </c>
      <c r="O9" s="172">
        <v>233501</v>
      </c>
      <c r="P9" s="172">
        <v>231196</v>
      </c>
      <c r="Q9" s="172">
        <v>190804</v>
      </c>
      <c r="R9" s="172">
        <v>183022</v>
      </c>
      <c r="S9" s="212">
        <f>F9/12</f>
        <v>206562.33333333334</v>
      </c>
    </row>
    <row r="10" spans="2:19" s="42" customFormat="1" ht="21" customHeight="1">
      <c r="B10" s="107" t="s">
        <v>27</v>
      </c>
      <c r="C10" s="89"/>
      <c r="D10" s="172">
        <v>5210248</v>
      </c>
      <c r="E10" s="172">
        <v>5296437</v>
      </c>
      <c r="F10" s="179">
        <f>SUM(G10:R10)</f>
        <v>5086523</v>
      </c>
      <c r="G10" s="172">
        <v>436041</v>
      </c>
      <c r="H10" s="172">
        <v>377438</v>
      </c>
      <c r="I10" s="172">
        <v>360224</v>
      </c>
      <c r="J10" s="172">
        <v>352889</v>
      </c>
      <c r="K10" s="172">
        <v>354308</v>
      </c>
      <c r="L10" s="172">
        <v>367241</v>
      </c>
      <c r="M10" s="172">
        <v>408277</v>
      </c>
      <c r="N10" s="172">
        <v>395891</v>
      </c>
      <c r="O10" s="172">
        <v>518653</v>
      </c>
      <c r="P10" s="172">
        <v>542041</v>
      </c>
      <c r="Q10" s="172">
        <v>506396</v>
      </c>
      <c r="R10" s="172">
        <v>467124</v>
      </c>
      <c r="S10" s="212">
        <f>F10/12</f>
        <v>423876.9166666667</v>
      </c>
    </row>
    <row r="11" spans="1:19" s="42" customFormat="1" ht="21" customHeight="1">
      <c r="A11" s="71"/>
      <c r="B11" s="71"/>
      <c r="C11" s="89"/>
      <c r="D11" s="213"/>
      <c r="E11" s="213"/>
      <c r="F11" s="213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42" customFormat="1" ht="21" customHeight="1">
      <c r="A12" s="268" t="s">
        <v>231</v>
      </c>
      <c r="B12" s="268"/>
      <c r="C12" s="16" t="s">
        <v>232</v>
      </c>
      <c r="D12" s="172">
        <v>406586</v>
      </c>
      <c r="E12" s="172">
        <v>368940</v>
      </c>
      <c r="F12" s="179">
        <f>SUM(G12:R12)</f>
        <v>355060</v>
      </c>
      <c r="G12" s="172">
        <v>27973</v>
      </c>
      <c r="H12" s="172">
        <v>26957</v>
      </c>
      <c r="I12" s="172">
        <v>28278</v>
      </c>
      <c r="J12" s="172">
        <v>30511</v>
      </c>
      <c r="K12" s="172">
        <v>29863</v>
      </c>
      <c r="L12" s="172">
        <v>31133</v>
      </c>
      <c r="M12" s="172">
        <v>32402</v>
      </c>
      <c r="N12" s="172">
        <v>32254</v>
      </c>
      <c r="O12" s="172">
        <v>29326</v>
      </c>
      <c r="P12" s="172">
        <v>29339</v>
      </c>
      <c r="Q12" s="172">
        <v>29178</v>
      </c>
      <c r="R12" s="172">
        <v>27846</v>
      </c>
      <c r="S12" s="212">
        <f>F12/12</f>
        <v>29588.333333333332</v>
      </c>
    </row>
    <row r="13" spans="1:19" s="42" customFormat="1" ht="21" customHeight="1">
      <c r="A13" s="71"/>
      <c r="B13" s="71"/>
      <c r="C13" s="89"/>
      <c r="D13" s="213"/>
      <c r="E13" s="213"/>
      <c r="F13" s="213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19" s="42" customFormat="1" ht="21" customHeight="1">
      <c r="A14" s="268" t="s">
        <v>302</v>
      </c>
      <c r="B14" s="268"/>
      <c r="C14" s="89" t="s">
        <v>233</v>
      </c>
      <c r="D14" s="172">
        <v>1326673</v>
      </c>
      <c r="E14" s="172">
        <v>1432813</v>
      </c>
      <c r="F14" s="179">
        <f>SUM(G14:R14)</f>
        <v>626807</v>
      </c>
      <c r="G14" s="172">
        <v>53052</v>
      </c>
      <c r="H14" s="172">
        <v>41824</v>
      </c>
      <c r="I14" s="172">
        <v>52672</v>
      </c>
      <c r="J14" s="172">
        <v>57379</v>
      </c>
      <c r="K14" s="172">
        <v>52788</v>
      </c>
      <c r="L14" s="172">
        <v>41182</v>
      </c>
      <c r="M14" s="172">
        <v>46376</v>
      </c>
      <c r="N14" s="172">
        <v>56563</v>
      </c>
      <c r="O14" s="172">
        <v>74688</v>
      </c>
      <c r="P14" s="172">
        <v>61191</v>
      </c>
      <c r="Q14" s="172">
        <v>41797</v>
      </c>
      <c r="R14" s="172">
        <v>47295</v>
      </c>
      <c r="S14" s="212">
        <f>F14/12</f>
        <v>52233.916666666664</v>
      </c>
    </row>
    <row r="15" spans="1:19" s="42" customFormat="1" ht="21" customHeight="1">
      <c r="A15" s="71"/>
      <c r="B15" s="71"/>
      <c r="C15" s="89"/>
      <c r="D15" s="213"/>
      <c r="E15" s="213"/>
      <c r="F15" s="213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pans="1:19" s="42" customFormat="1" ht="21" customHeight="1">
      <c r="A16" s="268" t="s">
        <v>234</v>
      </c>
      <c r="B16" s="268"/>
      <c r="C16" s="89" t="s">
        <v>230</v>
      </c>
      <c r="D16" s="172">
        <v>767525</v>
      </c>
      <c r="E16" s="172">
        <v>726227</v>
      </c>
      <c r="F16" s="179">
        <f>SUM(G16:R16)</f>
        <v>863977</v>
      </c>
      <c r="G16" s="172">
        <v>54323</v>
      </c>
      <c r="H16" s="172">
        <v>80507</v>
      </c>
      <c r="I16" s="172">
        <v>84064</v>
      </c>
      <c r="J16" s="172">
        <v>73559</v>
      </c>
      <c r="K16" s="172">
        <v>77983</v>
      </c>
      <c r="L16" s="172">
        <v>87646</v>
      </c>
      <c r="M16" s="172">
        <v>85131</v>
      </c>
      <c r="N16" s="172">
        <v>77915</v>
      </c>
      <c r="O16" s="172">
        <v>62539</v>
      </c>
      <c r="P16" s="172">
        <v>68849</v>
      </c>
      <c r="Q16" s="172">
        <v>59345</v>
      </c>
      <c r="R16" s="172">
        <v>52116</v>
      </c>
      <c r="S16" s="212">
        <f>F16/12</f>
        <v>71998.08333333333</v>
      </c>
    </row>
    <row r="17" spans="1:19" s="42" customFormat="1" ht="21" customHeight="1">
      <c r="A17" s="71"/>
      <c r="B17" s="71"/>
      <c r="C17" s="89"/>
      <c r="D17" s="213"/>
      <c r="E17" s="213"/>
      <c r="F17" s="213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81"/>
    </row>
    <row r="18" spans="1:19" s="42" customFormat="1" ht="21" customHeight="1">
      <c r="A18" s="268" t="s">
        <v>235</v>
      </c>
      <c r="B18" s="268"/>
      <c r="C18" s="89" t="s">
        <v>230</v>
      </c>
      <c r="D18" s="172">
        <f>SUM(D19:D21)</f>
        <v>319759</v>
      </c>
      <c r="E18" s="172">
        <v>369785</v>
      </c>
      <c r="F18" s="179">
        <f>SUM(G18:R18)</f>
        <v>360686</v>
      </c>
      <c r="G18" s="172">
        <v>28303</v>
      </c>
      <c r="H18" s="172">
        <v>26025</v>
      </c>
      <c r="I18" s="172">
        <v>27884</v>
      </c>
      <c r="J18" s="172">
        <v>28455</v>
      </c>
      <c r="K18" s="172">
        <v>28532</v>
      </c>
      <c r="L18" s="172">
        <v>30994</v>
      </c>
      <c r="M18" s="172">
        <v>29417</v>
      </c>
      <c r="N18" s="172">
        <v>29879</v>
      </c>
      <c r="O18" s="172">
        <v>32477</v>
      </c>
      <c r="P18" s="172">
        <v>32182</v>
      </c>
      <c r="Q18" s="172">
        <v>33415</v>
      </c>
      <c r="R18" s="172">
        <v>33123</v>
      </c>
      <c r="S18" s="212">
        <f>F18/12</f>
        <v>30057.166666666668</v>
      </c>
    </row>
    <row r="19" spans="1:19" ht="21" customHeight="1">
      <c r="A19" s="42"/>
      <c r="B19" s="17" t="s">
        <v>28</v>
      </c>
      <c r="C19" s="12"/>
      <c r="D19" s="172">
        <v>257199</v>
      </c>
      <c r="E19" s="172" t="s">
        <v>7</v>
      </c>
      <c r="F19" s="172" t="s">
        <v>7</v>
      </c>
      <c r="G19" s="172" t="s">
        <v>7</v>
      </c>
      <c r="H19" s="172" t="s">
        <v>7</v>
      </c>
      <c r="I19" s="172" t="s">
        <v>7</v>
      </c>
      <c r="J19" s="172" t="s">
        <v>7</v>
      </c>
      <c r="K19" s="172" t="s">
        <v>7</v>
      </c>
      <c r="L19" s="172" t="s">
        <v>7</v>
      </c>
      <c r="M19" s="172" t="s">
        <v>7</v>
      </c>
      <c r="N19" s="172" t="s">
        <v>7</v>
      </c>
      <c r="O19" s="172" t="s">
        <v>7</v>
      </c>
      <c r="P19" s="172" t="s">
        <v>7</v>
      </c>
      <c r="Q19" s="172" t="s">
        <v>7</v>
      </c>
      <c r="R19" s="172" t="s">
        <v>7</v>
      </c>
      <c r="S19" s="172" t="s">
        <v>7</v>
      </c>
    </row>
    <row r="20" spans="1:19" s="42" customFormat="1" ht="21" customHeight="1">
      <c r="A20" s="1"/>
      <c r="B20" s="17" t="s">
        <v>29</v>
      </c>
      <c r="C20" s="89"/>
      <c r="D20" s="172">
        <v>16049</v>
      </c>
      <c r="E20" s="172" t="s">
        <v>7</v>
      </c>
      <c r="F20" s="172" t="s">
        <v>7</v>
      </c>
      <c r="G20" s="172" t="s">
        <v>7</v>
      </c>
      <c r="H20" s="172" t="s">
        <v>7</v>
      </c>
      <c r="I20" s="172" t="s">
        <v>7</v>
      </c>
      <c r="J20" s="172" t="s">
        <v>7</v>
      </c>
      <c r="K20" s="172" t="s">
        <v>7</v>
      </c>
      <c r="L20" s="172" t="s">
        <v>7</v>
      </c>
      <c r="M20" s="172" t="s">
        <v>7</v>
      </c>
      <c r="N20" s="172" t="s">
        <v>7</v>
      </c>
      <c r="O20" s="172" t="s">
        <v>7</v>
      </c>
      <c r="P20" s="172" t="s">
        <v>7</v>
      </c>
      <c r="Q20" s="172" t="s">
        <v>7</v>
      </c>
      <c r="R20" s="172" t="s">
        <v>7</v>
      </c>
      <c r="S20" s="172" t="s">
        <v>7</v>
      </c>
    </row>
    <row r="21" spans="2:19" s="42" customFormat="1" ht="21" customHeight="1">
      <c r="B21" s="107" t="s">
        <v>30</v>
      </c>
      <c r="C21" s="89"/>
      <c r="D21" s="172">
        <v>46511</v>
      </c>
      <c r="E21" s="172" t="s">
        <v>7</v>
      </c>
      <c r="F21" s="172" t="s">
        <v>7</v>
      </c>
      <c r="G21" s="172" t="s">
        <v>7</v>
      </c>
      <c r="H21" s="172" t="s">
        <v>7</v>
      </c>
      <c r="I21" s="172" t="s">
        <v>7</v>
      </c>
      <c r="J21" s="172" t="s">
        <v>7</v>
      </c>
      <c r="K21" s="172" t="s">
        <v>7</v>
      </c>
      <c r="L21" s="172" t="s">
        <v>7</v>
      </c>
      <c r="M21" s="172" t="s">
        <v>7</v>
      </c>
      <c r="N21" s="172" t="s">
        <v>7</v>
      </c>
      <c r="O21" s="172" t="s">
        <v>7</v>
      </c>
      <c r="P21" s="172" t="s">
        <v>7</v>
      </c>
      <c r="Q21" s="172" t="s">
        <v>7</v>
      </c>
      <c r="R21" s="172" t="s">
        <v>7</v>
      </c>
      <c r="S21" s="172" t="s">
        <v>7</v>
      </c>
    </row>
    <row r="22" spans="1:19" s="42" customFormat="1" ht="21" customHeight="1">
      <c r="A22" s="71"/>
      <c r="B22" s="71"/>
      <c r="C22" s="89"/>
      <c r="D22" s="213"/>
      <c r="E22" s="213"/>
      <c r="F22" s="213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</row>
    <row r="23" spans="1:19" s="42" customFormat="1" ht="21" customHeight="1">
      <c r="A23" s="268" t="s">
        <v>236</v>
      </c>
      <c r="B23" s="268"/>
      <c r="C23" s="89" t="s">
        <v>237</v>
      </c>
      <c r="D23" s="172">
        <v>551283</v>
      </c>
      <c r="E23" s="172">
        <v>553964</v>
      </c>
      <c r="F23" s="179">
        <f>SUM(G23:R23)</f>
        <v>552621</v>
      </c>
      <c r="G23" s="172">
        <v>45877</v>
      </c>
      <c r="H23" s="172">
        <v>46146</v>
      </c>
      <c r="I23" s="172">
        <v>46199</v>
      </c>
      <c r="J23" s="172">
        <v>46196</v>
      </c>
      <c r="K23" s="172">
        <v>45713</v>
      </c>
      <c r="L23" s="172">
        <v>46375</v>
      </c>
      <c r="M23" s="172">
        <v>45812</v>
      </c>
      <c r="N23" s="172">
        <v>45873</v>
      </c>
      <c r="O23" s="172">
        <v>46430</v>
      </c>
      <c r="P23" s="172">
        <v>46148</v>
      </c>
      <c r="Q23" s="172">
        <v>46195</v>
      </c>
      <c r="R23" s="172">
        <v>45657</v>
      </c>
      <c r="S23" s="212">
        <f>F23/12</f>
        <v>46051.75</v>
      </c>
    </row>
    <row r="24" spans="1:19" s="42" customFormat="1" ht="21" customHeight="1">
      <c r="A24" s="71"/>
      <c r="B24" s="71"/>
      <c r="C24" s="89"/>
      <c r="D24" s="213"/>
      <c r="E24" s="213"/>
      <c r="F24" s="213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</row>
    <row r="25" spans="1:19" s="42" customFormat="1" ht="21" customHeight="1">
      <c r="A25" s="268" t="s">
        <v>31</v>
      </c>
      <c r="B25" s="268"/>
      <c r="C25" s="89" t="s">
        <v>32</v>
      </c>
      <c r="D25" s="172">
        <f>SUM(D26:D27)</f>
        <v>2501486</v>
      </c>
      <c r="E25" s="172">
        <f>SUM(E26:E27)</f>
        <v>2541002</v>
      </c>
      <c r="F25" s="172">
        <f aca="true" t="shared" si="1" ref="F25:N25">SUM(F26:F27)</f>
        <v>2699596</v>
      </c>
      <c r="G25" s="172">
        <f t="shared" si="1"/>
        <v>197744</v>
      </c>
      <c r="H25" s="172">
        <f t="shared" si="1"/>
        <v>227030</v>
      </c>
      <c r="I25" s="172">
        <f t="shared" si="1"/>
        <v>214320</v>
      </c>
      <c r="J25" s="172">
        <f t="shared" si="1"/>
        <v>237386</v>
      </c>
      <c r="K25" s="172">
        <f t="shared" si="1"/>
        <v>260008</v>
      </c>
      <c r="L25" s="172">
        <f t="shared" si="1"/>
        <v>237534</v>
      </c>
      <c r="M25" s="172">
        <f t="shared" si="1"/>
        <v>215910</v>
      </c>
      <c r="N25" s="172">
        <f t="shared" si="1"/>
        <v>215204</v>
      </c>
      <c r="O25" s="172">
        <f>SUM(O26:O27)</f>
        <v>226114</v>
      </c>
      <c r="P25" s="172">
        <f>SUM(P26:P27)</f>
        <v>239094</v>
      </c>
      <c r="Q25" s="172">
        <f>SUM(Q26:Q27)</f>
        <v>214984</v>
      </c>
      <c r="R25" s="172">
        <f>SUM(R26:R27)</f>
        <v>214268</v>
      </c>
      <c r="S25" s="172">
        <f>SUM(S26:S27)</f>
        <v>224966.3333333333</v>
      </c>
    </row>
    <row r="26" spans="2:19" s="42" customFormat="1" ht="21" customHeight="1">
      <c r="B26" s="107" t="s">
        <v>238</v>
      </c>
      <c r="C26" s="89"/>
      <c r="D26" s="172">
        <v>1383507</v>
      </c>
      <c r="E26" s="172">
        <v>1375060</v>
      </c>
      <c r="F26" s="179">
        <f>SUM(G26:R26)</f>
        <v>1706520</v>
      </c>
      <c r="G26" s="172">
        <v>104920</v>
      </c>
      <c r="H26" s="172">
        <v>133840</v>
      </c>
      <c r="I26" s="172">
        <v>121890</v>
      </c>
      <c r="J26" s="172">
        <v>150130</v>
      </c>
      <c r="K26" s="172">
        <v>161110</v>
      </c>
      <c r="L26" s="172">
        <v>153070</v>
      </c>
      <c r="M26" s="172">
        <v>148500</v>
      </c>
      <c r="N26" s="172">
        <v>144990</v>
      </c>
      <c r="O26" s="172">
        <v>148390</v>
      </c>
      <c r="P26" s="172">
        <v>148620</v>
      </c>
      <c r="Q26" s="172">
        <v>145690</v>
      </c>
      <c r="R26" s="172">
        <v>145370</v>
      </c>
      <c r="S26" s="212">
        <f>F26/12</f>
        <v>142210</v>
      </c>
    </row>
    <row r="27" spans="2:19" s="42" customFormat="1" ht="21" customHeight="1">
      <c r="B27" s="107" t="s">
        <v>239</v>
      </c>
      <c r="C27" s="89"/>
      <c r="D27" s="172">
        <v>1117979</v>
      </c>
      <c r="E27" s="172">
        <v>1165942</v>
      </c>
      <c r="F27" s="179">
        <f>SUM(G27:R27)</f>
        <v>993076</v>
      </c>
      <c r="G27" s="172">
        <v>92824</v>
      </c>
      <c r="H27" s="172">
        <v>93190</v>
      </c>
      <c r="I27" s="172">
        <v>92430</v>
      </c>
      <c r="J27" s="172">
        <v>87256</v>
      </c>
      <c r="K27" s="172">
        <v>98898</v>
      </c>
      <c r="L27" s="172">
        <v>84464</v>
      </c>
      <c r="M27" s="172">
        <v>67410</v>
      </c>
      <c r="N27" s="172">
        <v>70214</v>
      </c>
      <c r="O27" s="172">
        <v>77724</v>
      </c>
      <c r="P27" s="172">
        <v>90474</v>
      </c>
      <c r="Q27" s="172">
        <v>69294</v>
      </c>
      <c r="R27" s="172">
        <v>68898</v>
      </c>
      <c r="S27" s="212">
        <f>F27/12</f>
        <v>82756.33333333333</v>
      </c>
    </row>
    <row r="28" spans="1:19" s="42" customFormat="1" ht="21" customHeight="1">
      <c r="A28" s="71"/>
      <c r="B28" s="107"/>
      <c r="C28" s="89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</row>
    <row r="29" spans="1:19" s="42" customFormat="1" ht="21" customHeight="1">
      <c r="A29" s="268" t="s">
        <v>240</v>
      </c>
      <c r="B29" s="268"/>
      <c r="C29" s="89" t="s">
        <v>237</v>
      </c>
      <c r="D29" s="172">
        <v>7592157</v>
      </c>
      <c r="E29" s="172">
        <v>6186307</v>
      </c>
      <c r="F29" s="179">
        <f>SUM(G29:R29)</f>
        <v>6172436</v>
      </c>
      <c r="G29" s="172">
        <v>442830</v>
      </c>
      <c r="H29" s="172">
        <v>437013</v>
      </c>
      <c r="I29" s="172">
        <v>525131</v>
      </c>
      <c r="J29" s="172">
        <v>540811</v>
      </c>
      <c r="K29" s="172">
        <v>468957</v>
      </c>
      <c r="L29" s="172">
        <v>502512</v>
      </c>
      <c r="M29" s="172">
        <v>480936</v>
      </c>
      <c r="N29" s="172">
        <v>530995</v>
      </c>
      <c r="O29" s="172">
        <v>589108</v>
      </c>
      <c r="P29" s="172">
        <v>585157</v>
      </c>
      <c r="Q29" s="172">
        <v>520205</v>
      </c>
      <c r="R29" s="172">
        <v>548781</v>
      </c>
      <c r="S29" s="172">
        <v>514369.6666666667</v>
      </c>
    </row>
    <row r="30" spans="1:19" s="42" customFormat="1" ht="21" customHeight="1">
      <c r="A30" s="71"/>
      <c r="B30" s="71"/>
      <c r="C30" s="89"/>
      <c r="D30" s="213"/>
      <c r="E30" s="213"/>
      <c r="F30" s="213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</row>
    <row r="31" spans="1:19" s="42" customFormat="1" ht="21" customHeight="1">
      <c r="A31" s="268" t="s">
        <v>241</v>
      </c>
      <c r="B31" s="268"/>
      <c r="C31" s="89" t="s">
        <v>242</v>
      </c>
      <c r="D31" s="172">
        <f aca="true" t="shared" si="2" ref="D31:S31">SUM(D32:D33)</f>
        <v>3380</v>
      </c>
      <c r="E31" s="172">
        <f t="shared" si="2"/>
        <v>2681</v>
      </c>
      <c r="F31" s="172">
        <f t="shared" si="2"/>
        <v>3886</v>
      </c>
      <c r="G31" s="172">
        <f t="shared" si="2"/>
        <v>226</v>
      </c>
      <c r="H31" s="172">
        <f t="shared" si="2"/>
        <v>219</v>
      </c>
      <c r="I31" s="172">
        <f t="shared" si="2"/>
        <v>386</v>
      </c>
      <c r="J31" s="172">
        <f t="shared" si="2"/>
        <v>280</v>
      </c>
      <c r="K31" s="172">
        <f t="shared" si="2"/>
        <v>315</v>
      </c>
      <c r="L31" s="172">
        <f t="shared" si="2"/>
        <v>324</v>
      </c>
      <c r="M31" s="172">
        <f t="shared" si="2"/>
        <v>366</v>
      </c>
      <c r="N31" s="172">
        <f t="shared" si="2"/>
        <v>329</v>
      </c>
      <c r="O31" s="172">
        <f t="shared" si="2"/>
        <v>386</v>
      </c>
      <c r="P31" s="172">
        <f t="shared" si="2"/>
        <v>338</v>
      </c>
      <c r="Q31" s="172">
        <f t="shared" si="2"/>
        <v>330</v>
      </c>
      <c r="R31" s="172">
        <f t="shared" si="2"/>
        <v>387</v>
      </c>
      <c r="S31" s="172">
        <f t="shared" si="2"/>
        <v>323.83333333333337</v>
      </c>
    </row>
    <row r="32" spans="2:19" s="42" customFormat="1" ht="21" customHeight="1">
      <c r="B32" s="107" t="s">
        <v>33</v>
      </c>
      <c r="C32" s="89"/>
      <c r="D32" s="172">
        <v>1771</v>
      </c>
      <c r="E32" s="172">
        <v>1296</v>
      </c>
      <c r="F32" s="179">
        <f>SUM(G32:R32)</f>
        <v>1615</v>
      </c>
      <c r="G32" s="172">
        <v>108</v>
      </c>
      <c r="H32" s="172">
        <v>104</v>
      </c>
      <c r="I32" s="172">
        <v>183</v>
      </c>
      <c r="J32" s="172">
        <v>110</v>
      </c>
      <c r="K32" s="172">
        <v>132</v>
      </c>
      <c r="L32" s="172">
        <v>110</v>
      </c>
      <c r="M32" s="172">
        <v>143</v>
      </c>
      <c r="N32" s="172">
        <v>133</v>
      </c>
      <c r="O32" s="172">
        <v>122</v>
      </c>
      <c r="P32" s="172">
        <v>139</v>
      </c>
      <c r="Q32" s="172">
        <v>141</v>
      </c>
      <c r="R32" s="172">
        <v>190</v>
      </c>
      <c r="S32" s="212">
        <f>F32/12</f>
        <v>134.58333333333334</v>
      </c>
    </row>
    <row r="33" spans="2:19" s="42" customFormat="1" ht="21" customHeight="1">
      <c r="B33" s="107" t="s">
        <v>34</v>
      </c>
      <c r="C33" s="89"/>
      <c r="D33" s="172">
        <v>1609</v>
      </c>
      <c r="E33" s="172">
        <v>1385</v>
      </c>
      <c r="F33" s="179">
        <f>SUM(G33:R33)</f>
        <v>2271</v>
      </c>
      <c r="G33" s="172">
        <v>118</v>
      </c>
      <c r="H33" s="172">
        <v>115</v>
      </c>
      <c r="I33" s="172">
        <v>203</v>
      </c>
      <c r="J33" s="172">
        <v>170</v>
      </c>
      <c r="K33" s="172">
        <v>183</v>
      </c>
      <c r="L33" s="172">
        <v>214</v>
      </c>
      <c r="M33" s="172">
        <v>223</v>
      </c>
      <c r="N33" s="172">
        <v>196</v>
      </c>
      <c r="O33" s="172">
        <v>264</v>
      </c>
      <c r="P33" s="172">
        <v>199</v>
      </c>
      <c r="Q33" s="172">
        <v>189</v>
      </c>
      <c r="R33" s="172">
        <v>197</v>
      </c>
      <c r="S33" s="212">
        <f>F33/12</f>
        <v>189.25</v>
      </c>
    </row>
    <row r="34" spans="1:19" s="42" customFormat="1" ht="21" customHeight="1">
      <c r="A34" s="71"/>
      <c r="B34" s="71"/>
      <c r="C34" s="89"/>
      <c r="D34" s="213"/>
      <c r="E34" s="213"/>
      <c r="F34" s="213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</row>
    <row r="35" spans="1:19" s="42" customFormat="1" ht="21" customHeight="1">
      <c r="A35" s="268" t="s">
        <v>243</v>
      </c>
      <c r="B35" s="268"/>
      <c r="C35" s="89" t="s">
        <v>242</v>
      </c>
      <c r="D35" s="172">
        <f aca="true" t="shared" si="3" ref="D35:S35">SUM(D36:D37)</f>
        <v>8719</v>
      </c>
      <c r="E35" s="172">
        <f t="shared" si="3"/>
        <v>11189</v>
      </c>
      <c r="F35" s="172">
        <f t="shared" si="3"/>
        <v>12338</v>
      </c>
      <c r="G35" s="172">
        <f t="shared" si="3"/>
        <v>1069</v>
      </c>
      <c r="H35" s="172">
        <f t="shared" si="3"/>
        <v>1048</v>
      </c>
      <c r="I35" s="172">
        <f t="shared" si="3"/>
        <v>1049</v>
      </c>
      <c r="J35" s="172">
        <f t="shared" si="3"/>
        <v>1048</v>
      </c>
      <c r="K35" s="172">
        <f t="shared" si="3"/>
        <v>1088</v>
      </c>
      <c r="L35" s="172">
        <f t="shared" si="3"/>
        <v>1132</v>
      </c>
      <c r="M35" s="172">
        <f t="shared" si="3"/>
        <v>991</v>
      </c>
      <c r="N35" s="172">
        <f t="shared" si="3"/>
        <v>892</v>
      </c>
      <c r="O35" s="172">
        <f t="shared" si="3"/>
        <v>1071</v>
      </c>
      <c r="P35" s="172">
        <f t="shared" si="3"/>
        <v>1080</v>
      </c>
      <c r="Q35" s="172">
        <f t="shared" si="3"/>
        <v>989</v>
      </c>
      <c r="R35" s="172">
        <f t="shared" si="3"/>
        <v>881</v>
      </c>
      <c r="S35" s="172">
        <f t="shared" si="3"/>
        <v>1028.1666666666667</v>
      </c>
    </row>
    <row r="36" spans="2:19" s="42" customFormat="1" ht="21" customHeight="1">
      <c r="B36" s="107" t="s">
        <v>244</v>
      </c>
      <c r="C36" s="89"/>
      <c r="D36" s="172">
        <v>6038</v>
      </c>
      <c r="E36" s="172">
        <v>8936</v>
      </c>
      <c r="F36" s="179">
        <f>SUM(G36:R36)</f>
        <v>10261</v>
      </c>
      <c r="G36" s="172">
        <v>841</v>
      </c>
      <c r="H36" s="172">
        <v>860</v>
      </c>
      <c r="I36" s="172">
        <v>849</v>
      </c>
      <c r="J36" s="172">
        <v>880</v>
      </c>
      <c r="K36" s="172">
        <v>868</v>
      </c>
      <c r="L36" s="172">
        <v>960</v>
      </c>
      <c r="M36" s="172">
        <v>853</v>
      </c>
      <c r="N36" s="172">
        <v>773</v>
      </c>
      <c r="O36" s="172">
        <v>912</v>
      </c>
      <c r="P36" s="172">
        <v>925</v>
      </c>
      <c r="Q36" s="172">
        <v>826</v>
      </c>
      <c r="R36" s="172">
        <v>714</v>
      </c>
      <c r="S36" s="212">
        <f>F36/12</f>
        <v>855.0833333333334</v>
      </c>
    </row>
    <row r="37" spans="2:19" s="42" customFormat="1" ht="21" customHeight="1">
      <c r="B37" s="107" t="s">
        <v>35</v>
      </c>
      <c r="C37" s="89"/>
      <c r="D37" s="172">
        <v>2681</v>
      </c>
      <c r="E37" s="172">
        <v>2253</v>
      </c>
      <c r="F37" s="179">
        <f>SUM(G37:R37)</f>
        <v>2077</v>
      </c>
      <c r="G37" s="172">
        <v>228</v>
      </c>
      <c r="H37" s="172">
        <v>188</v>
      </c>
      <c r="I37" s="172">
        <v>200</v>
      </c>
      <c r="J37" s="172">
        <v>168</v>
      </c>
      <c r="K37" s="172">
        <v>220</v>
      </c>
      <c r="L37" s="172">
        <v>172</v>
      </c>
      <c r="M37" s="172">
        <v>138</v>
      </c>
      <c r="N37" s="172">
        <v>119</v>
      </c>
      <c r="O37" s="172">
        <v>159</v>
      </c>
      <c r="P37" s="172">
        <v>155</v>
      </c>
      <c r="Q37" s="172">
        <v>163</v>
      </c>
      <c r="R37" s="172">
        <v>167</v>
      </c>
      <c r="S37" s="212">
        <f>F37/12</f>
        <v>173.08333333333334</v>
      </c>
    </row>
    <row r="38" spans="1:19" s="42" customFormat="1" ht="21" customHeight="1">
      <c r="A38" s="71"/>
      <c r="B38" s="71"/>
      <c r="C38" s="89"/>
      <c r="D38" s="213"/>
      <c r="E38" s="213"/>
      <c r="F38" s="213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</row>
    <row r="39" spans="1:19" s="42" customFormat="1" ht="21" customHeight="1">
      <c r="A39" s="268" t="s">
        <v>245</v>
      </c>
      <c r="B39" s="268"/>
      <c r="C39" s="89" t="s">
        <v>237</v>
      </c>
      <c r="D39" s="172">
        <v>22789573</v>
      </c>
      <c r="E39" s="172">
        <v>22015832</v>
      </c>
      <c r="F39" s="179">
        <f>SUM(G39:R39)</f>
        <v>21548125</v>
      </c>
      <c r="G39" s="172">
        <v>1828158</v>
      </c>
      <c r="H39" s="172">
        <v>1944092</v>
      </c>
      <c r="I39" s="172">
        <v>2201932</v>
      </c>
      <c r="J39" s="172">
        <v>1715521</v>
      </c>
      <c r="K39" s="172">
        <v>1847974</v>
      </c>
      <c r="L39" s="172">
        <v>1821354</v>
      </c>
      <c r="M39" s="172">
        <v>1950579</v>
      </c>
      <c r="N39" s="172">
        <v>1487364</v>
      </c>
      <c r="O39" s="172">
        <v>1941892</v>
      </c>
      <c r="P39" s="172">
        <v>1668585</v>
      </c>
      <c r="Q39" s="172">
        <v>1539263</v>
      </c>
      <c r="R39" s="172">
        <v>1601411</v>
      </c>
      <c r="S39" s="212">
        <f>F39/12</f>
        <v>1795677.0833333333</v>
      </c>
    </row>
    <row r="40" spans="1:19" s="42" customFormat="1" ht="21" customHeight="1">
      <c r="A40" s="71"/>
      <c r="B40" s="71"/>
      <c r="C40" s="89"/>
      <c r="D40" s="213"/>
      <c r="E40" s="213"/>
      <c r="F40" s="213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</row>
    <row r="41" spans="1:19" s="42" customFormat="1" ht="21" customHeight="1">
      <c r="A41" s="268" t="s">
        <v>246</v>
      </c>
      <c r="B41" s="268"/>
      <c r="C41" s="89" t="s">
        <v>247</v>
      </c>
      <c r="D41" s="172">
        <v>23647</v>
      </c>
      <c r="E41" s="172">
        <v>25401</v>
      </c>
      <c r="F41" s="179">
        <f>SUM(G41:R41)</f>
        <v>28878</v>
      </c>
      <c r="G41" s="172">
        <v>2086</v>
      </c>
      <c r="H41" s="172">
        <v>2540</v>
      </c>
      <c r="I41" s="172">
        <v>2498</v>
      </c>
      <c r="J41" s="172">
        <v>2465</v>
      </c>
      <c r="K41" s="172">
        <v>2340</v>
      </c>
      <c r="L41" s="172">
        <v>2407</v>
      </c>
      <c r="M41" s="172">
        <v>2316</v>
      </c>
      <c r="N41" s="172">
        <v>2036</v>
      </c>
      <c r="O41" s="172">
        <v>2569</v>
      </c>
      <c r="P41" s="172">
        <v>2518</v>
      </c>
      <c r="Q41" s="172">
        <v>2617</v>
      </c>
      <c r="R41" s="172">
        <v>2486</v>
      </c>
      <c r="S41" s="212">
        <f>F41/12</f>
        <v>2406.5</v>
      </c>
    </row>
    <row r="42" spans="1:19" s="42" customFormat="1" ht="21" customHeight="1">
      <c r="A42" s="71"/>
      <c r="B42" s="71"/>
      <c r="C42" s="89"/>
      <c r="D42" s="213"/>
      <c r="E42" s="213"/>
      <c r="F42" s="213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</row>
    <row r="43" spans="1:19" ht="21" customHeight="1">
      <c r="A43" s="286" t="s">
        <v>36</v>
      </c>
      <c r="B43" s="287"/>
      <c r="C43" s="12" t="s">
        <v>247</v>
      </c>
      <c r="D43" s="172">
        <v>52325</v>
      </c>
      <c r="E43" s="172">
        <v>61604</v>
      </c>
      <c r="F43" s="179">
        <f>SUM(G43:R43)</f>
        <v>43608</v>
      </c>
      <c r="G43" s="172">
        <v>3131</v>
      </c>
      <c r="H43" s="172">
        <v>3601</v>
      </c>
      <c r="I43" s="172">
        <v>4228</v>
      </c>
      <c r="J43" s="172">
        <v>3846</v>
      </c>
      <c r="K43" s="172">
        <v>3547</v>
      </c>
      <c r="L43" s="172">
        <v>4300</v>
      </c>
      <c r="M43" s="172">
        <v>3565</v>
      </c>
      <c r="N43" s="172">
        <v>3348</v>
      </c>
      <c r="O43" s="172">
        <v>3655</v>
      </c>
      <c r="P43" s="172">
        <v>3506</v>
      </c>
      <c r="Q43" s="172">
        <v>3445</v>
      </c>
      <c r="R43" s="172">
        <v>3436</v>
      </c>
      <c r="S43" s="212">
        <f>F43/12</f>
        <v>3634</v>
      </c>
    </row>
    <row r="44" spans="1:19" ht="21" customHeight="1">
      <c r="A44" s="108"/>
      <c r="B44" s="108"/>
      <c r="C44" s="12"/>
      <c r="D44" s="213"/>
      <c r="E44" s="213"/>
      <c r="F44" s="213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</row>
    <row r="45" spans="1:19" ht="21" customHeight="1">
      <c r="A45" s="288" t="s">
        <v>37</v>
      </c>
      <c r="B45" s="288"/>
      <c r="C45" s="13" t="s">
        <v>247</v>
      </c>
      <c r="D45" s="172">
        <v>113684</v>
      </c>
      <c r="E45" s="172">
        <v>103881</v>
      </c>
      <c r="F45" s="182">
        <f>SUM(G45:R45)</f>
        <v>102413</v>
      </c>
      <c r="G45" s="172">
        <v>7843</v>
      </c>
      <c r="H45" s="172">
        <v>8192</v>
      </c>
      <c r="I45" s="172">
        <v>7831</v>
      </c>
      <c r="J45" s="172">
        <v>8532</v>
      </c>
      <c r="K45" s="172">
        <v>8830</v>
      </c>
      <c r="L45" s="172">
        <v>7730</v>
      </c>
      <c r="M45" s="172">
        <v>8529</v>
      </c>
      <c r="N45" s="172">
        <v>8208</v>
      </c>
      <c r="O45" s="172">
        <v>8463</v>
      </c>
      <c r="P45" s="172">
        <v>9974</v>
      </c>
      <c r="Q45" s="172">
        <v>8952</v>
      </c>
      <c r="R45" s="172">
        <v>9329</v>
      </c>
      <c r="S45" s="212">
        <f>F45/12</f>
        <v>8534.416666666666</v>
      </c>
    </row>
    <row r="46" spans="1:19" ht="15" customHeight="1">
      <c r="A46" s="108" t="s">
        <v>180</v>
      </c>
      <c r="B46" s="108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8" spans="4:19" ht="21" customHeight="1"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/>
    </row>
    <row r="49" spans="4:19" ht="21" customHeight="1">
      <c r="D49" s="110"/>
      <c r="E49" s="111"/>
      <c r="F49" s="111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</row>
    <row r="50" spans="4:19" ht="21" customHeight="1">
      <c r="D50" s="110"/>
      <c r="E50" s="111"/>
      <c r="F50" s="111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4:19" ht="21" customHeight="1">
      <c r="D51" s="110"/>
      <c r="E51" s="111"/>
      <c r="F51" s="111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1"/>
    </row>
  </sheetData>
  <sheetProtection/>
  <mergeCells count="33">
    <mergeCell ref="A45:B45"/>
    <mergeCell ref="A29:B29"/>
    <mergeCell ref="A31:B31"/>
    <mergeCell ref="A35:B35"/>
    <mergeCell ref="A39:B39"/>
    <mergeCell ref="A25:B25"/>
    <mergeCell ref="I5:I7"/>
    <mergeCell ref="A43:B43"/>
    <mergeCell ref="A8:B8"/>
    <mergeCell ref="A12:B12"/>
    <mergeCell ref="A41:B41"/>
    <mergeCell ref="A16:B16"/>
    <mergeCell ref="A14:B14"/>
    <mergeCell ref="A18:B18"/>
    <mergeCell ref="A23:B23"/>
    <mergeCell ref="J5:J7"/>
    <mergeCell ref="F5:F7"/>
    <mergeCell ref="A2:S2"/>
    <mergeCell ref="A3:S3"/>
    <mergeCell ref="C5:C7"/>
    <mergeCell ref="D5:D7"/>
    <mergeCell ref="E5:E7"/>
    <mergeCell ref="G5:G7"/>
    <mergeCell ref="H5:H7"/>
    <mergeCell ref="R5:R7"/>
    <mergeCell ref="K5:K7"/>
    <mergeCell ref="S5:S7"/>
    <mergeCell ref="P5:P7"/>
    <mergeCell ref="Q5:Q7"/>
    <mergeCell ref="M5:M7"/>
    <mergeCell ref="N5:N7"/>
    <mergeCell ref="O5:O7"/>
    <mergeCell ref="L5:L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5" zoomScaleNormal="75" zoomScalePageLayoutView="0" workbookViewId="0" topLeftCell="K1">
      <selection activeCell="U1" sqref="U1"/>
    </sheetView>
  </sheetViews>
  <sheetFormatPr defaultColWidth="10.59765625" defaultRowHeight="15"/>
  <cols>
    <col min="1" max="1" width="22.59765625" style="99" customWidth="1"/>
    <col min="2" max="3" width="11.59765625" style="99" customWidth="1"/>
    <col min="4" max="4" width="10.59765625" style="99" customWidth="1"/>
    <col min="5" max="5" width="10.59765625" style="130" customWidth="1"/>
    <col min="6" max="7" width="11.59765625" style="99" customWidth="1"/>
    <col min="8" max="8" width="10.59765625" style="99" customWidth="1"/>
    <col min="9" max="9" width="10.59765625" style="130" customWidth="1"/>
    <col min="10" max="10" width="15.5" style="99" customWidth="1"/>
    <col min="11" max="11" width="14.19921875" style="99" customWidth="1"/>
    <col min="12" max="12" width="10.59765625" style="99" customWidth="1"/>
    <col min="13" max="13" width="11.5" style="130" customWidth="1"/>
    <col min="14" max="14" width="14.69921875" style="99" customWidth="1"/>
    <col min="15" max="15" width="14.5" style="99" customWidth="1"/>
    <col min="16" max="16" width="10.59765625" style="99" customWidth="1"/>
    <col min="17" max="17" width="10.59765625" style="130" customWidth="1"/>
    <col min="18" max="19" width="14.59765625" style="99" customWidth="1"/>
    <col min="20" max="20" width="10.59765625" style="99" customWidth="1"/>
    <col min="21" max="21" width="10.69921875" style="130" customWidth="1"/>
    <col min="22" max="16384" width="10.59765625" style="99" customWidth="1"/>
  </cols>
  <sheetData>
    <row r="1" spans="1:21" s="98" customFormat="1" ht="19.5" customHeight="1">
      <c r="A1" s="18" t="s">
        <v>38</v>
      </c>
      <c r="E1" s="120"/>
      <c r="I1" s="131"/>
      <c r="M1" s="131"/>
      <c r="Q1" s="131"/>
      <c r="U1" s="135" t="s">
        <v>39</v>
      </c>
    </row>
    <row r="2" spans="1:21" ht="19.5" customHeight="1">
      <c r="A2" s="289" t="s">
        <v>215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21" ht="19.5" customHeight="1">
      <c r="A3" s="290" t="s">
        <v>216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pans="1:21" ht="18" customHeight="1" thickBot="1">
      <c r="A4" s="86" t="s">
        <v>184</v>
      </c>
      <c r="E4" s="121"/>
      <c r="U4" s="136"/>
    </row>
    <row r="5" spans="1:21" ht="21.75" customHeight="1">
      <c r="A5" s="291" t="s">
        <v>217</v>
      </c>
      <c r="B5" s="293" t="s">
        <v>40</v>
      </c>
      <c r="C5" s="294"/>
      <c r="D5" s="294"/>
      <c r="E5" s="295"/>
      <c r="F5" s="293" t="s">
        <v>41</v>
      </c>
      <c r="G5" s="294"/>
      <c r="H5" s="294"/>
      <c r="I5" s="295"/>
      <c r="J5" s="293" t="s">
        <v>42</v>
      </c>
      <c r="K5" s="294"/>
      <c r="L5" s="294"/>
      <c r="M5" s="295"/>
      <c r="N5" s="293" t="s">
        <v>218</v>
      </c>
      <c r="O5" s="294"/>
      <c r="P5" s="294"/>
      <c r="Q5" s="295"/>
      <c r="R5" s="293" t="s">
        <v>43</v>
      </c>
      <c r="S5" s="296"/>
      <c r="T5" s="296"/>
      <c r="U5" s="296"/>
    </row>
    <row r="6" spans="1:21" ht="21.75" customHeight="1">
      <c r="A6" s="292"/>
      <c r="B6" s="75" t="s">
        <v>358</v>
      </c>
      <c r="C6" s="75" t="s">
        <v>359</v>
      </c>
      <c r="D6" s="75" t="s">
        <v>44</v>
      </c>
      <c r="E6" s="122" t="s">
        <v>45</v>
      </c>
      <c r="F6" s="75" t="s">
        <v>358</v>
      </c>
      <c r="G6" s="75" t="s">
        <v>359</v>
      </c>
      <c r="H6" s="75" t="s">
        <v>44</v>
      </c>
      <c r="I6" s="129" t="s">
        <v>45</v>
      </c>
      <c r="J6" s="75" t="s">
        <v>358</v>
      </c>
      <c r="K6" s="75" t="s">
        <v>359</v>
      </c>
      <c r="L6" s="75" t="s">
        <v>44</v>
      </c>
      <c r="M6" s="129" t="s">
        <v>45</v>
      </c>
      <c r="N6" s="75" t="s">
        <v>358</v>
      </c>
      <c r="O6" s="75" t="s">
        <v>359</v>
      </c>
      <c r="P6" s="75" t="s">
        <v>44</v>
      </c>
      <c r="Q6" s="129" t="s">
        <v>45</v>
      </c>
      <c r="R6" s="75" t="s">
        <v>358</v>
      </c>
      <c r="S6" s="75" t="s">
        <v>359</v>
      </c>
      <c r="T6" s="75" t="s">
        <v>44</v>
      </c>
      <c r="U6" s="137" t="s">
        <v>45</v>
      </c>
    </row>
    <row r="7" spans="1:21" ht="21.75" customHeight="1">
      <c r="A7" s="100"/>
      <c r="B7" s="101"/>
      <c r="C7" s="101"/>
      <c r="D7" s="102" t="s">
        <v>46</v>
      </c>
      <c r="E7" s="123" t="s">
        <v>46</v>
      </c>
      <c r="F7" s="102" t="s">
        <v>47</v>
      </c>
      <c r="G7" s="102" t="s">
        <v>47</v>
      </c>
      <c r="H7" s="102" t="s">
        <v>46</v>
      </c>
      <c r="I7" s="124" t="s">
        <v>46</v>
      </c>
      <c r="J7" s="102" t="s">
        <v>48</v>
      </c>
      <c r="K7" s="102" t="s">
        <v>48</v>
      </c>
      <c r="L7" s="102" t="s">
        <v>46</v>
      </c>
      <c r="M7" s="124" t="s">
        <v>46</v>
      </c>
      <c r="N7" s="102" t="s">
        <v>48</v>
      </c>
      <c r="O7" s="102" t="s">
        <v>48</v>
      </c>
      <c r="P7" s="102" t="s">
        <v>46</v>
      </c>
      <c r="Q7" s="124" t="s">
        <v>46</v>
      </c>
      <c r="R7" s="102" t="s">
        <v>48</v>
      </c>
      <c r="S7" s="102" t="s">
        <v>48</v>
      </c>
      <c r="T7" s="102" t="s">
        <v>46</v>
      </c>
      <c r="U7" s="124" t="s">
        <v>46</v>
      </c>
    </row>
    <row r="8" spans="1:21" s="167" customFormat="1" ht="21.75" customHeight="1">
      <c r="A8" s="26" t="s">
        <v>194</v>
      </c>
      <c r="B8" s="166">
        <f>SUM(B10:B33)</f>
        <v>4237</v>
      </c>
      <c r="C8" s="166">
        <f>SUM(C10:C33)</f>
        <v>4238</v>
      </c>
      <c r="D8" s="222">
        <f>100*C8/C$8</f>
        <v>100</v>
      </c>
      <c r="E8" s="222">
        <f>100*(C8-B8)/B8</f>
        <v>0.023601604909133822</v>
      </c>
      <c r="F8" s="166">
        <f>SUM(F10:F33)</f>
        <v>97137</v>
      </c>
      <c r="G8" s="166">
        <v>96792</v>
      </c>
      <c r="H8" s="222">
        <f>100*G8/G$8</f>
        <v>100</v>
      </c>
      <c r="I8" s="222">
        <f>100*(G8-F8)/F8</f>
        <v>-0.3551684733932487</v>
      </c>
      <c r="J8" s="166">
        <f>SUM(J10:J33)</f>
        <v>233351821</v>
      </c>
      <c r="K8" s="166">
        <v>234690944</v>
      </c>
      <c r="L8" s="222">
        <f>100*K8/K$8</f>
        <v>100</v>
      </c>
      <c r="M8" s="222">
        <f>100*(K8-J8)/J8</f>
        <v>0.5738643882277653</v>
      </c>
      <c r="N8" s="166">
        <f>SUM(N10:N33)</f>
        <v>234614490</v>
      </c>
      <c r="O8" s="166">
        <v>233271325</v>
      </c>
      <c r="P8" s="222">
        <f>100*O8/O$8</f>
        <v>100</v>
      </c>
      <c r="Q8" s="222">
        <f>100*(O8-N8)/N8</f>
        <v>-0.5724987403804428</v>
      </c>
      <c r="R8" s="166">
        <f>SUM(R10:R33)</f>
        <v>91164645</v>
      </c>
      <c r="S8" s="166">
        <v>88818188</v>
      </c>
      <c r="T8" s="222">
        <f>100*S8/S$8</f>
        <v>100</v>
      </c>
      <c r="U8" s="222">
        <f>100*(S8-R8)/R8</f>
        <v>-2.5738673144616535</v>
      </c>
    </row>
    <row r="9" spans="1:21" ht="21.75" customHeight="1">
      <c r="A9" s="100"/>
      <c r="B9" s="216"/>
      <c r="C9" s="209"/>
      <c r="D9" s="217"/>
      <c r="E9" s="218"/>
      <c r="F9" s="216"/>
      <c r="G9" s="209"/>
      <c r="H9" s="217"/>
      <c r="I9" s="218"/>
      <c r="J9" s="216"/>
      <c r="K9" s="209"/>
      <c r="L9" s="217"/>
      <c r="M9" s="218"/>
      <c r="N9" s="216"/>
      <c r="O9" s="209"/>
      <c r="P9" s="217"/>
      <c r="Q9" s="218"/>
      <c r="R9" s="216"/>
      <c r="S9" s="216"/>
      <c r="T9" s="217"/>
      <c r="U9" s="218"/>
    </row>
    <row r="10" spans="1:21" ht="21.75" customHeight="1">
      <c r="A10" s="29" t="s">
        <v>153</v>
      </c>
      <c r="B10" s="170">
        <v>520</v>
      </c>
      <c r="C10" s="170">
        <v>522</v>
      </c>
      <c r="D10" s="219">
        <f>100*C10/C$8</f>
        <v>12.317130722038698</v>
      </c>
      <c r="E10" s="215">
        <f>100*(C10-B10)/B10</f>
        <v>0.38461538461538464</v>
      </c>
      <c r="F10" s="214">
        <v>11974</v>
      </c>
      <c r="G10" s="214">
        <v>11946</v>
      </c>
      <c r="H10" s="219">
        <f>100*G10/G$8</f>
        <v>12.341929085048351</v>
      </c>
      <c r="I10" s="215">
        <f>100*(G10-F10)/F10</f>
        <v>-0.23383998663771505</v>
      </c>
      <c r="J10" s="214">
        <v>14622524</v>
      </c>
      <c r="K10" s="214">
        <v>14690997</v>
      </c>
      <c r="L10" s="219">
        <f>100*K10/K$8</f>
        <v>6.259720443239599</v>
      </c>
      <c r="M10" s="215">
        <f>100*(K10-J10)/J10</f>
        <v>0.46827073082595044</v>
      </c>
      <c r="N10" s="214">
        <v>14639703</v>
      </c>
      <c r="O10" s="214">
        <v>14686086</v>
      </c>
      <c r="P10" s="219">
        <f>100*O10/O$8</f>
        <v>6.295709942059959</v>
      </c>
      <c r="Q10" s="215">
        <f>100*(O10-N10)/N10</f>
        <v>0.3168301979896723</v>
      </c>
      <c r="R10" s="214">
        <v>6222063</v>
      </c>
      <c r="S10" s="214">
        <v>6166148</v>
      </c>
      <c r="T10" s="219">
        <f>100*S10/S$8</f>
        <v>6.942438411375832</v>
      </c>
      <c r="U10" s="215">
        <f>100*(S10-R10)/R10</f>
        <v>-0.8986569245602303</v>
      </c>
    </row>
    <row r="11" spans="1:21" ht="21.75" customHeight="1">
      <c r="A11" s="29" t="s">
        <v>49</v>
      </c>
      <c r="B11" s="170">
        <v>49</v>
      </c>
      <c r="C11" s="170">
        <v>50</v>
      </c>
      <c r="D11" s="219">
        <f aca="true" t="shared" si="0" ref="D11:D33">100*C11/C$8</f>
        <v>1.179801793298726</v>
      </c>
      <c r="E11" s="215">
        <f aca="true" t="shared" si="1" ref="E11:E33">100*(C11-B11)/B11</f>
        <v>2.0408163265306123</v>
      </c>
      <c r="F11" s="214">
        <v>961</v>
      </c>
      <c r="G11" s="214">
        <v>926</v>
      </c>
      <c r="H11" s="219">
        <f aca="true" t="shared" si="2" ref="H11:H33">100*G11/G$8</f>
        <v>0.9566906355897181</v>
      </c>
      <c r="I11" s="215">
        <f aca="true" t="shared" si="3" ref="I11:I33">100*(G11-F11)/F11</f>
        <v>-3.6420395421436003</v>
      </c>
      <c r="J11" s="214">
        <v>19104087</v>
      </c>
      <c r="K11" s="214">
        <v>18794250</v>
      </c>
      <c r="L11" s="219">
        <f aca="true" t="shared" si="4" ref="L11:L33">100*K11/K$8</f>
        <v>8.008084879491559</v>
      </c>
      <c r="M11" s="215">
        <f aca="true" t="shared" si="5" ref="M11:M33">100*(K11-J11)/J11</f>
        <v>-1.6218362070901373</v>
      </c>
      <c r="N11" s="214">
        <v>19105130</v>
      </c>
      <c r="O11" s="214">
        <v>18805608</v>
      </c>
      <c r="P11" s="219">
        <f aca="true" t="shared" si="6" ref="P11:P33">100*O11/O$8</f>
        <v>8.061688679480858</v>
      </c>
      <c r="Q11" s="215">
        <f aca="true" t="shared" si="7" ref="Q11:Q33">100*(O11-N11)/N11</f>
        <v>-1.5677569323003822</v>
      </c>
      <c r="R11" s="214">
        <v>5476701</v>
      </c>
      <c r="S11" s="214">
        <v>5293213</v>
      </c>
      <c r="T11" s="219">
        <f aca="true" t="shared" si="8" ref="T11:T33">100*S11/S$8</f>
        <v>5.959604805268038</v>
      </c>
      <c r="U11" s="215">
        <f aca="true" t="shared" si="9" ref="U11:U33">100*(S11-R11)/R11</f>
        <v>-3.3503380958719493</v>
      </c>
    </row>
    <row r="12" spans="1:21" ht="21.75" customHeight="1">
      <c r="A12" s="29" t="s">
        <v>154</v>
      </c>
      <c r="B12" s="170">
        <v>843</v>
      </c>
      <c r="C12" s="170">
        <v>859</v>
      </c>
      <c r="D12" s="219">
        <f t="shared" si="0"/>
        <v>20.268994808872108</v>
      </c>
      <c r="E12" s="215">
        <f t="shared" si="1"/>
        <v>1.8979833926453145</v>
      </c>
      <c r="F12" s="214">
        <v>11697</v>
      </c>
      <c r="G12" s="214">
        <v>11628</v>
      </c>
      <c r="H12" s="219">
        <f t="shared" si="2"/>
        <v>12.013389536325317</v>
      </c>
      <c r="I12" s="215">
        <f t="shared" si="3"/>
        <v>-0.5898948448320082</v>
      </c>
      <c r="J12" s="214">
        <v>17226944</v>
      </c>
      <c r="K12" s="214">
        <v>16845305</v>
      </c>
      <c r="L12" s="219">
        <f t="shared" si="4"/>
        <v>7.177654456066272</v>
      </c>
      <c r="M12" s="215">
        <f t="shared" si="5"/>
        <v>-2.2153610065720306</v>
      </c>
      <c r="N12" s="214">
        <v>17117845</v>
      </c>
      <c r="O12" s="214">
        <v>16817587</v>
      </c>
      <c r="P12" s="219">
        <f t="shared" si="6"/>
        <v>7.209453197901628</v>
      </c>
      <c r="Q12" s="215">
        <f t="shared" si="7"/>
        <v>-1.7540642528308907</v>
      </c>
      <c r="R12" s="214">
        <v>7855385</v>
      </c>
      <c r="S12" s="214">
        <v>7832016</v>
      </c>
      <c r="T12" s="219">
        <f t="shared" si="8"/>
        <v>8.8180317301677</v>
      </c>
      <c r="U12" s="215">
        <f t="shared" si="9"/>
        <v>-0.2974901930331868</v>
      </c>
    </row>
    <row r="13" spans="1:21" ht="21.75" customHeight="1">
      <c r="A13" s="29" t="s">
        <v>155</v>
      </c>
      <c r="B13" s="170">
        <v>172</v>
      </c>
      <c r="C13" s="170">
        <v>172</v>
      </c>
      <c r="D13" s="219">
        <f t="shared" si="0"/>
        <v>4.058518168947617</v>
      </c>
      <c r="E13" s="215">
        <f t="shared" si="1"/>
        <v>0</v>
      </c>
      <c r="F13" s="214">
        <v>3893</v>
      </c>
      <c r="G13" s="214">
        <v>3784</v>
      </c>
      <c r="H13" s="219">
        <f t="shared" si="2"/>
        <v>3.9094140011571206</v>
      </c>
      <c r="I13" s="215">
        <f t="shared" si="3"/>
        <v>-2.79989725147701</v>
      </c>
      <c r="J13" s="214">
        <v>3028414</v>
      </c>
      <c r="K13" s="214">
        <v>2956027</v>
      </c>
      <c r="L13" s="219">
        <f t="shared" si="4"/>
        <v>1.2595402914225782</v>
      </c>
      <c r="M13" s="215">
        <f t="shared" si="5"/>
        <v>-2.3902610409276934</v>
      </c>
      <c r="N13" s="214">
        <v>3038271</v>
      </c>
      <c r="O13" s="214">
        <v>2936171</v>
      </c>
      <c r="P13" s="219">
        <f t="shared" si="6"/>
        <v>1.2586934977970397</v>
      </c>
      <c r="Q13" s="215">
        <f t="shared" si="7"/>
        <v>-3.360463895419467</v>
      </c>
      <c r="R13" s="214">
        <v>1480405</v>
      </c>
      <c r="S13" s="214">
        <v>1469988</v>
      </c>
      <c r="T13" s="219">
        <f t="shared" si="8"/>
        <v>1.6550529042542503</v>
      </c>
      <c r="U13" s="215">
        <f t="shared" si="9"/>
        <v>-0.7036587960726963</v>
      </c>
    </row>
    <row r="14" spans="1:21" ht="21.75" customHeight="1">
      <c r="A14" s="29" t="s">
        <v>156</v>
      </c>
      <c r="B14" s="170">
        <v>129</v>
      </c>
      <c r="C14" s="170">
        <v>125</v>
      </c>
      <c r="D14" s="219">
        <f t="shared" si="0"/>
        <v>2.9495044832468147</v>
      </c>
      <c r="E14" s="215">
        <f t="shared" si="1"/>
        <v>-3.10077519379845</v>
      </c>
      <c r="F14" s="214">
        <v>1554</v>
      </c>
      <c r="G14" s="214">
        <v>1370</v>
      </c>
      <c r="H14" s="219">
        <f t="shared" si="2"/>
        <v>1.4154062319199934</v>
      </c>
      <c r="I14" s="215">
        <f t="shared" si="3"/>
        <v>-11.840411840411841</v>
      </c>
      <c r="J14" s="214">
        <v>2464122</v>
      </c>
      <c r="K14" s="214">
        <v>2223072</v>
      </c>
      <c r="L14" s="219">
        <f t="shared" si="4"/>
        <v>0.9472338225372684</v>
      </c>
      <c r="M14" s="215">
        <f t="shared" si="5"/>
        <v>-9.782389021322809</v>
      </c>
      <c r="N14" s="214">
        <v>2448814</v>
      </c>
      <c r="O14" s="214">
        <v>2240962</v>
      </c>
      <c r="P14" s="219">
        <f t="shared" si="6"/>
        <v>0.9606675831245011</v>
      </c>
      <c r="Q14" s="215">
        <f t="shared" si="7"/>
        <v>-8.487863921065463</v>
      </c>
      <c r="R14" s="214">
        <v>814308</v>
      </c>
      <c r="S14" s="214">
        <v>837170</v>
      </c>
      <c r="T14" s="219">
        <f t="shared" si="8"/>
        <v>0.942565952820384</v>
      </c>
      <c r="U14" s="215">
        <f t="shared" si="9"/>
        <v>2.8075371972275844</v>
      </c>
    </row>
    <row r="15" spans="1:21" ht="21.75" customHeight="1">
      <c r="A15" s="29" t="s">
        <v>157</v>
      </c>
      <c r="B15" s="170">
        <v>138</v>
      </c>
      <c r="C15" s="170">
        <v>139</v>
      </c>
      <c r="D15" s="219">
        <f t="shared" si="0"/>
        <v>3.2798489853704575</v>
      </c>
      <c r="E15" s="215">
        <f t="shared" si="1"/>
        <v>0.7246376811594203</v>
      </c>
      <c r="F15" s="214">
        <v>1983</v>
      </c>
      <c r="G15" s="214">
        <v>2012</v>
      </c>
      <c r="H15" s="219">
        <f t="shared" si="2"/>
        <v>2.0786841887759318</v>
      </c>
      <c r="I15" s="215">
        <f t="shared" si="3"/>
        <v>1.4624306606152295</v>
      </c>
      <c r="J15" s="214">
        <v>4312696</v>
      </c>
      <c r="K15" s="214">
        <v>4569473</v>
      </c>
      <c r="L15" s="219">
        <f t="shared" si="4"/>
        <v>1.947017180177178</v>
      </c>
      <c r="M15" s="215">
        <f t="shared" si="5"/>
        <v>5.953978671346183</v>
      </c>
      <c r="N15" s="214">
        <v>4295477</v>
      </c>
      <c r="O15" s="214">
        <v>4632681</v>
      </c>
      <c r="P15" s="219">
        <f t="shared" si="6"/>
        <v>1.9859624838157883</v>
      </c>
      <c r="Q15" s="215">
        <f t="shared" si="7"/>
        <v>7.850210814770979</v>
      </c>
      <c r="R15" s="214">
        <v>2122241</v>
      </c>
      <c r="S15" s="214">
        <v>2285274</v>
      </c>
      <c r="T15" s="219">
        <f t="shared" si="8"/>
        <v>2.5729797595060147</v>
      </c>
      <c r="U15" s="215">
        <f t="shared" si="9"/>
        <v>7.682115273430303</v>
      </c>
    </row>
    <row r="16" spans="1:21" ht="21.75" customHeight="1">
      <c r="A16" s="29" t="s">
        <v>158</v>
      </c>
      <c r="B16" s="170">
        <v>78</v>
      </c>
      <c r="C16" s="170">
        <v>83</v>
      </c>
      <c r="D16" s="219">
        <f t="shared" si="0"/>
        <v>1.9584709768758848</v>
      </c>
      <c r="E16" s="215">
        <f t="shared" si="1"/>
        <v>6.410256410256411</v>
      </c>
      <c r="F16" s="214">
        <v>1321</v>
      </c>
      <c r="G16" s="214">
        <v>1344</v>
      </c>
      <c r="H16" s="219">
        <f t="shared" si="2"/>
        <v>1.388544507810563</v>
      </c>
      <c r="I16" s="215">
        <f t="shared" si="3"/>
        <v>1.7411052233156699</v>
      </c>
      <c r="J16" s="214">
        <v>2390498</v>
      </c>
      <c r="K16" s="214">
        <v>2296226</v>
      </c>
      <c r="L16" s="219">
        <f t="shared" si="4"/>
        <v>0.9784041773678324</v>
      </c>
      <c r="M16" s="215">
        <f t="shared" si="5"/>
        <v>-3.9436134228098076</v>
      </c>
      <c r="N16" s="214">
        <v>2388182</v>
      </c>
      <c r="O16" s="214">
        <v>2289045</v>
      </c>
      <c r="P16" s="219">
        <f t="shared" si="6"/>
        <v>0.9812800608904674</v>
      </c>
      <c r="Q16" s="215">
        <f t="shared" si="7"/>
        <v>-4.151149284267279</v>
      </c>
      <c r="R16" s="214">
        <v>1058336</v>
      </c>
      <c r="S16" s="214">
        <v>929250</v>
      </c>
      <c r="T16" s="219">
        <f t="shared" si="8"/>
        <v>1.0462384123395987</v>
      </c>
      <c r="U16" s="215">
        <f t="shared" si="9"/>
        <v>-12.197071629425816</v>
      </c>
    </row>
    <row r="17" spans="1:21" ht="21.75" customHeight="1">
      <c r="A17" s="29" t="s">
        <v>159</v>
      </c>
      <c r="B17" s="170">
        <v>215</v>
      </c>
      <c r="C17" s="170">
        <v>213</v>
      </c>
      <c r="D17" s="219">
        <f t="shared" si="0"/>
        <v>5.025955639452572</v>
      </c>
      <c r="E17" s="215">
        <f t="shared" si="1"/>
        <v>-0.9302325581395349</v>
      </c>
      <c r="F17" s="214">
        <v>4666</v>
      </c>
      <c r="G17" s="214">
        <v>4714</v>
      </c>
      <c r="H17" s="219">
        <f t="shared" si="2"/>
        <v>4.870237209686751</v>
      </c>
      <c r="I17" s="215">
        <f t="shared" si="3"/>
        <v>1.0287183883411917</v>
      </c>
      <c r="J17" s="214">
        <v>8341682</v>
      </c>
      <c r="K17" s="214">
        <v>8454175</v>
      </c>
      <c r="L17" s="219">
        <f t="shared" si="4"/>
        <v>3.6022587220067597</v>
      </c>
      <c r="M17" s="215">
        <f t="shared" si="5"/>
        <v>1.3485649536867985</v>
      </c>
      <c r="N17" s="214">
        <v>8331046</v>
      </c>
      <c r="O17" s="214">
        <v>8439936</v>
      </c>
      <c r="P17" s="219">
        <f t="shared" si="6"/>
        <v>3.618076932516245</v>
      </c>
      <c r="Q17" s="215">
        <f t="shared" si="7"/>
        <v>1.3070387559977463</v>
      </c>
      <c r="R17" s="214">
        <v>4336223</v>
      </c>
      <c r="S17" s="214">
        <v>4428907</v>
      </c>
      <c r="T17" s="219">
        <f t="shared" si="8"/>
        <v>4.986486551605849</v>
      </c>
      <c r="U17" s="215">
        <f t="shared" si="9"/>
        <v>2.137436197354241</v>
      </c>
    </row>
    <row r="18" spans="1:21" ht="21.75" customHeight="1">
      <c r="A18" s="29" t="s">
        <v>160</v>
      </c>
      <c r="B18" s="170">
        <v>27</v>
      </c>
      <c r="C18" s="170">
        <v>27</v>
      </c>
      <c r="D18" s="219">
        <f t="shared" si="0"/>
        <v>0.6370929683813119</v>
      </c>
      <c r="E18" s="215">
        <f t="shared" si="1"/>
        <v>0</v>
      </c>
      <c r="F18" s="214">
        <v>1629</v>
      </c>
      <c r="G18" s="214">
        <v>1583</v>
      </c>
      <c r="H18" s="219">
        <f t="shared" si="2"/>
        <v>1.6354657409703282</v>
      </c>
      <c r="I18" s="215">
        <f t="shared" si="3"/>
        <v>-2.823818293431553</v>
      </c>
      <c r="J18" s="214">
        <v>11411495</v>
      </c>
      <c r="K18" s="214">
        <v>12325950</v>
      </c>
      <c r="L18" s="219">
        <f t="shared" si="4"/>
        <v>5.251992168901072</v>
      </c>
      <c r="M18" s="215">
        <f t="shared" si="5"/>
        <v>8.013454854074773</v>
      </c>
      <c r="N18" s="214">
        <v>11441946</v>
      </c>
      <c r="O18" s="214">
        <v>12387115</v>
      </c>
      <c r="P18" s="219">
        <f t="shared" si="6"/>
        <v>5.310174750368482</v>
      </c>
      <c r="Q18" s="215">
        <f t="shared" si="7"/>
        <v>8.260561621248693</v>
      </c>
      <c r="R18" s="214">
        <v>6650529</v>
      </c>
      <c r="S18" s="214">
        <v>7506233</v>
      </c>
      <c r="T18" s="219">
        <f t="shared" si="8"/>
        <v>8.451234109842456</v>
      </c>
      <c r="U18" s="215">
        <f t="shared" si="9"/>
        <v>12.866705791373889</v>
      </c>
    </row>
    <row r="19" spans="1:21" ht="21.75" customHeight="1">
      <c r="A19" s="29" t="s">
        <v>161</v>
      </c>
      <c r="B19" s="170">
        <v>11</v>
      </c>
      <c r="C19" s="170">
        <v>11</v>
      </c>
      <c r="D19" s="219">
        <f t="shared" si="0"/>
        <v>0.25955639452571966</v>
      </c>
      <c r="E19" s="215">
        <f t="shared" si="1"/>
        <v>0</v>
      </c>
      <c r="F19" s="214">
        <v>120</v>
      </c>
      <c r="G19" s="214" t="s">
        <v>395</v>
      </c>
      <c r="H19" s="214" t="s">
        <v>395</v>
      </c>
      <c r="I19" s="214" t="s">
        <v>395</v>
      </c>
      <c r="J19" s="214">
        <v>716236</v>
      </c>
      <c r="K19" s="214" t="s">
        <v>395</v>
      </c>
      <c r="L19" s="214" t="s">
        <v>395</v>
      </c>
      <c r="M19" s="214" t="s">
        <v>395</v>
      </c>
      <c r="N19" s="214">
        <v>716236</v>
      </c>
      <c r="O19" s="214" t="s">
        <v>395</v>
      </c>
      <c r="P19" s="214" t="s">
        <v>395</v>
      </c>
      <c r="Q19" s="214" t="s">
        <v>395</v>
      </c>
      <c r="R19" s="214">
        <v>276543</v>
      </c>
      <c r="S19" s="214" t="s">
        <v>395</v>
      </c>
      <c r="T19" s="214" t="s">
        <v>395</v>
      </c>
      <c r="U19" s="214" t="s">
        <v>395</v>
      </c>
    </row>
    <row r="20" spans="1:21" ht="21.75" customHeight="1">
      <c r="A20" s="29" t="s">
        <v>36</v>
      </c>
      <c r="B20" s="170">
        <v>129</v>
      </c>
      <c r="C20" s="170">
        <v>137</v>
      </c>
      <c r="D20" s="219">
        <f t="shared" si="0"/>
        <v>3.232656913638509</v>
      </c>
      <c r="E20" s="215">
        <f t="shared" si="1"/>
        <v>6.2015503875969</v>
      </c>
      <c r="F20" s="214">
        <v>3110</v>
      </c>
      <c r="G20" s="214">
        <v>3296</v>
      </c>
      <c r="H20" s="219">
        <f t="shared" si="2"/>
        <v>3.405240102487809</v>
      </c>
      <c r="I20" s="215">
        <f t="shared" si="3"/>
        <v>5.980707395498392</v>
      </c>
      <c r="J20" s="214">
        <v>5411341</v>
      </c>
      <c r="K20" s="214">
        <v>5719854</v>
      </c>
      <c r="L20" s="219">
        <f t="shared" si="4"/>
        <v>2.4371856461576975</v>
      </c>
      <c r="M20" s="215">
        <f t="shared" si="5"/>
        <v>5.701230064784311</v>
      </c>
      <c r="N20" s="214">
        <v>5425116</v>
      </c>
      <c r="O20" s="214">
        <v>5722691</v>
      </c>
      <c r="P20" s="219">
        <f t="shared" si="6"/>
        <v>2.453233804026277</v>
      </c>
      <c r="Q20" s="215">
        <f t="shared" si="7"/>
        <v>5.485136170360228</v>
      </c>
      <c r="R20" s="214">
        <v>2334232</v>
      </c>
      <c r="S20" s="214">
        <v>2424707</v>
      </c>
      <c r="T20" s="219">
        <f t="shared" si="8"/>
        <v>2.729966749603133</v>
      </c>
      <c r="U20" s="215">
        <f t="shared" si="9"/>
        <v>3.8760071835190333</v>
      </c>
    </row>
    <row r="21" spans="1:21" ht="21.75" customHeight="1">
      <c r="A21" s="29" t="s">
        <v>50</v>
      </c>
      <c r="B21" s="170">
        <v>21</v>
      </c>
      <c r="C21" s="170">
        <v>18</v>
      </c>
      <c r="D21" s="219">
        <f t="shared" si="0"/>
        <v>0.4247286455875413</v>
      </c>
      <c r="E21" s="215">
        <f t="shared" si="1"/>
        <v>-14.285714285714286</v>
      </c>
      <c r="F21" s="214">
        <v>287</v>
      </c>
      <c r="G21" s="214">
        <v>257</v>
      </c>
      <c r="H21" s="219">
        <f t="shared" si="2"/>
        <v>0.26551781138937103</v>
      </c>
      <c r="I21" s="215">
        <f t="shared" si="3"/>
        <v>-10.452961672473867</v>
      </c>
      <c r="J21" s="214">
        <v>399539</v>
      </c>
      <c r="K21" s="214">
        <v>339145</v>
      </c>
      <c r="L21" s="219">
        <f t="shared" si="4"/>
        <v>0.14450706713250938</v>
      </c>
      <c r="M21" s="215">
        <f t="shared" si="5"/>
        <v>-15.115921099066675</v>
      </c>
      <c r="N21" s="214">
        <v>399539</v>
      </c>
      <c r="O21" s="214">
        <v>339145</v>
      </c>
      <c r="P21" s="219">
        <f t="shared" si="6"/>
        <v>0.14538649360353229</v>
      </c>
      <c r="Q21" s="215">
        <f t="shared" si="7"/>
        <v>-15.115921099066675</v>
      </c>
      <c r="R21" s="214">
        <v>175794</v>
      </c>
      <c r="S21" s="214">
        <v>147140</v>
      </c>
      <c r="T21" s="219">
        <f t="shared" si="8"/>
        <v>0.1656642668729067</v>
      </c>
      <c r="U21" s="215">
        <f t="shared" si="9"/>
        <v>-16.299759946300785</v>
      </c>
    </row>
    <row r="22" spans="1:21" ht="21.75" customHeight="1">
      <c r="A22" s="29" t="s">
        <v>79</v>
      </c>
      <c r="B22" s="170">
        <v>4</v>
      </c>
      <c r="C22" s="170">
        <v>1</v>
      </c>
      <c r="D22" s="219">
        <f t="shared" si="0"/>
        <v>0.023596035865974516</v>
      </c>
      <c r="E22" s="215">
        <f t="shared" si="1"/>
        <v>-75</v>
      </c>
      <c r="F22" s="214">
        <v>46</v>
      </c>
      <c r="G22" s="214" t="s">
        <v>395</v>
      </c>
      <c r="H22" s="214" t="s">
        <v>395</v>
      </c>
      <c r="I22" s="214" t="s">
        <v>395</v>
      </c>
      <c r="J22" s="214">
        <v>40680</v>
      </c>
      <c r="K22" s="214" t="s">
        <v>395</v>
      </c>
      <c r="L22" s="214" t="s">
        <v>395</v>
      </c>
      <c r="M22" s="214" t="s">
        <v>395</v>
      </c>
      <c r="N22" s="214">
        <v>40680</v>
      </c>
      <c r="O22" s="214" t="s">
        <v>395</v>
      </c>
      <c r="P22" s="214" t="s">
        <v>395</v>
      </c>
      <c r="Q22" s="214" t="s">
        <v>395</v>
      </c>
      <c r="R22" s="214">
        <v>21638</v>
      </c>
      <c r="S22" s="214" t="s">
        <v>395</v>
      </c>
      <c r="T22" s="214" t="s">
        <v>395</v>
      </c>
      <c r="U22" s="214" t="s">
        <v>395</v>
      </c>
    </row>
    <row r="23" spans="1:21" ht="21.75" customHeight="1">
      <c r="A23" s="29" t="s">
        <v>162</v>
      </c>
      <c r="B23" s="170">
        <v>251</v>
      </c>
      <c r="C23" s="170">
        <v>243</v>
      </c>
      <c r="D23" s="219">
        <f t="shared" si="0"/>
        <v>5.733836715431807</v>
      </c>
      <c r="E23" s="215">
        <f t="shared" si="1"/>
        <v>-3.187250996015936</v>
      </c>
      <c r="F23" s="214">
        <v>3895</v>
      </c>
      <c r="G23" s="214">
        <v>3739</v>
      </c>
      <c r="H23" s="219">
        <f t="shared" si="2"/>
        <v>3.862922555583106</v>
      </c>
      <c r="I23" s="215">
        <f t="shared" si="3"/>
        <v>-4.005134788189987</v>
      </c>
      <c r="J23" s="214">
        <v>6869595</v>
      </c>
      <c r="K23" s="214">
        <v>6626135</v>
      </c>
      <c r="L23" s="219">
        <f t="shared" si="4"/>
        <v>2.8233449859914495</v>
      </c>
      <c r="M23" s="215">
        <f t="shared" si="5"/>
        <v>-3.544022609775394</v>
      </c>
      <c r="N23" s="214">
        <v>6866106</v>
      </c>
      <c r="O23" s="214">
        <v>6594962</v>
      </c>
      <c r="P23" s="219">
        <f t="shared" si="6"/>
        <v>2.827163604442166</v>
      </c>
      <c r="Q23" s="215">
        <f t="shared" si="7"/>
        <v>-3.949021468646129</v>
      </c>
      <c r="R23" s="214">
        <v>3744797</v>
      </c>
      <c r="S23" s="214">
        <v>3635324</v>
      </c>
      <c r="T23" s="219">
        <f t="shared" si="8"/>
        <v>4.09299500683351</v>
      </c>
      <c r="U23" s="215">
        <f t="shared" si="9"/>
        <v>-2.9233360312988927</v>
      </c>
    </row>
    <row r="24" spans="1:21" ht="21.75" customHeight="1">
      <c r="A24" s="29" t="s">
        <v>163</v>
      </c>
      <c r="B24" s="170">
        <v>56</v>
      </c>
      <c r="C24" s="170">
        <v>51</v>
      </c>
      <c r="D24" s="219">
        <f t="shared" si="0"/>
        <v>1.2033978291647003</v>
      </c>
      <c r="E24" s="215">
        <f t="shared" si="1"/>
        <v>-8.928571428571429</v>
      </c>
      <c r="F24" s="214">
        <v>1077</v>
      </c>
      <c r="G24" s="214">
        <v>974</v>
      </c>
      <c r="H24" s="219">
        <f t="shared" si="2"/>
        <v>1.006281510868667</v>
      </c>
      <c r="I24" s="215">
        <f t="shared" si="3"/>
        <v>-9.563602599814299</v>
      </c>
      <c r="J24" s="214">
        <v>2401375</v>
      </c>
      <c r="K24" s="214">
        <v>2692085</v>
      </c>
      <c r="L24" s="219">
        <f t="shared" si="4"/>
        <v>1.1470766422073788</v>
      </c>
      <c r="M24" s="215">
        <f t="shared" si="5"/>
        <v>12.10598094841497</v>
      </c>
      <c r="N24" s="214">
        <v>2369846</v>
      </c>
      <c r="O24" s="214">
        <v>2692751</v>
      </c>
      <c r="P24" s="219">
        <f t="shared" si="6"/>
        <v>1.1543429094853386</v>
      </c>
      <c r="Q24" s="215">
        <f t="shared" si="7"/>
        <v>13.62556891882426</v>
      </c>
      <c r="R24" s="214">
        <v>955134</v>
      </c>
      <c r="S24" s="214">
        <v>1102048</v>
      </c>
      <c r="T24" s="219">
        <f t="shared" si="8"/>
        <v>1.2407909064751468</v>
      </c>
      <c r="U24" s="215">
        <f t="shared" si="9"/>
        <v>15.381506678644044</v>
      </c>
    </row>
    <row r="25" spans="1:21" ht="21.75" customHeight="1">
      <c r="A25" s="29" t="s">
        <v>51</v>
      </c>
      <c r="B25" s="170">
        <v>30</v>
      </c>
      <c r="C25" s="170">
        <v>26</v>
      </c>
      <c r="D25" s="219">
        <f t="shared" si="0"/>
        <v>0.6134969325153374</v>
      </c>
      <c r="E25" s="215">
        <f t="shared" si="1"/>
        <v>-13.333333333333334</v>
      </c>
      <c r="F25" s="214">
        <v>1086</v>
      </c>
      <c r="G25" s="214">
        <v>892</v>
      </c>
      <c r="H25" s="219">
        <f t="shared" si="2"/>
        <v>0.9215637656004628</v>
      </c>
      <c r="I25" s="215">
        <f t="shared" si="3"/>
        <v>-17.863720073664826</v>
      </c>
      <c r="J25" s="214">
        <v>2685778</v>
      </c>
      <c r="K25" s="214">
        <v>2815632</v>
      </c>
      <c r="L25" s="219">
        <f t="shared" si="4"/>
        <v>1.1997190654275949</v>
      </c>
      <c r="M25" s="215">
        <f t="shared" si="5"/>
        <v>4.834874662015997</v>
      </c>
      <c r="N25" s="214">
        <v>2649667</v>
      </c>
      <c r="O25" s="214">
        <v>2829880</v>
      </c>
      <c r="P25" s="219">
        <f t="shared" si="6"/>
        <v>1.2131281030791075</v>
      </c>
      <c r="Q25" s="215">
        <f t="shared" si="7"/>
        <v>6.801345225645336</v>
      </c>
      <c r="R25" s="214">
        <v>986692</v>
      </c>
      <c r="S25" s="214">
        <v>654920</v>
      </c>
      <c r="T25" s="219">
        <f t="shared" si="8"/>
        <v>0.7373714942259348</v>
      </c>
      <c r="U25" s="215">
        <f t="shared" si="9"/>
        <v>-33.62467720423395</v>
      </c>
    </row>
    <row r="26" spans="1:21" ht="21.75" customHeight="1">
      <c r="A26" s="29" t="s">
        <v>52</v>
      </c>
      <c r="B26" s="170">
        <v>402</v>
      </c>
      <c r="C26" s="170">
        <v>407</v>
      </c>
      <c r="D26" s="219">
        <f t="shared" si="0"/>
        <v>9.603586597451628</v>
      </c>
      <c r="E26" s="215">
        <f t="shared" si="1"/>
        <v>1.243781094527363</v>
      </c>
      <c r="F26" s="214">
        <v>6326</v>
      </c>
      <c r="G26" s="214">
        <v>6615</v>
      </c>
      <c r="H26" s="219">
        <f t="shared" si="2"/>
        <v>6.834242499380114</v>
      </c>
      <c r="I26" s="215">
        <f t="shared" si="3"/>
        <v>4.568447676256718</v>
      </c>
      <c r="J26" s="214">
        <v>10138180</v>
      </c>
      <c r="K26" s="214">
        <v>10158478</v>
      </c>
      <c r="L26" s="219">
        <f t="shared" si="4"/>
        <v>4.328449077268188</v>
      </c>
      <c r="M26" s="215">
        <f t="shared" si="5"/>
        <v>0.2002134505404323</v>
      </c>
      <c r="N26" s="214">
        <v>10180824</v>
      </c>
      <c r="O26" s="214">
        <v>10283033</v>
      </c>
      <c r="P26" s="219">
        <f t="shared" si="6"/>
        <v>4.4081856181851755</v>
      </c>
      <c r="Q26" s="215">
        <f t="shared" si="7"/>
        <v>1.003936420077589</v>
      </c>
      <c r="R26" s="214">
        <v>4791754</v>
      </c>
      <c r="S26" s="214">
        <v>4742089</v>
      </c>
      <c r="T26" s="219">
        <f t="shared" si="8"/>
        <v>5.339096762478424</v>
      </c>
      <c r="U26" s="215">
        <f t="shared" si="9"/>
        <v>-1.0364680657646448</v>
      </c>
    </row>
    <row r="27" spans="1:21" ht="21.75" customHeight="1">
      <c r="A27" s="29" t="s">
        <v>53</v>
      </c>
      <c r="B27" s="170">
        <v>607</v>
      </c>
      <c r="C27" s="170">
        <v>615</v>
      </c>
      <c r="D27" s="219">
        <f t="shared" si="0"/>
        <v>14.511562057574327</v>
      </c>
      <c r="E27" s="215">
        <f t="shared" si="1"/>
        <v>1.3179571663920921</v>
      </c>
      <c r="F27" s="214">
        <v>18067</v>
      </c>
      <c r="G27" s="214">
        <v>18754</v>
      </c>
      <c r="H27" s="219">
        <f t="shared" si="2"/>
        <v>19.375568228779237</v>
      </c>
      <c r="I27" s="215">
        <f t="shared" si="3"/>
        <v>3.802512868766259</v>
      </c>
      <c r="J27" s="214">
        <v>47397885</v>
      </c>
      <c r="K27" s="214">
        <v>50699017</v>
      </c>
      <c r="L27" s="219">
        <f t="shared" si="4"/>
        <v>21.60245987165146</v>
      </c>
      <c r="M27" s="215">
        <f t="shared" si="5"/>
        <v>6.964724269869848</v>
      </c>
      <c r="N27" s="214">
        <v>47313556</v>
      </c>
      <c r="O27" s="214">
        <v>50278657</v>
      </c>
      <c r="P27" s="219">
        <f t="shared" si="6"/>
        <v>21.553723759231872</v>
      </c>
      <c r="Q27" s="215">
        <f t="shared" si="7"/>
        <v>6.266916399181664</v>
      </c>
      <c r="R27" s="214">
        <v>17883325</v>
      </c>
      <c r="S27" s="214">
        <v>18235226</v>
      </c>
      <c r="T27" s="219">
        <f t="shared" si="8"/>
        <v>20.53095926703661</v>
      </c>
      <c r="U27" s="215">
        <f t="shared" si="9"/>
        <v>1.9677604695994733</v>
      </c>
    </row>
    <row r="28" spans="1:21" ht="21.75" customHeight="1">
      <c r="A28" s="29" t="s">
        <v>54</v>
      </c>
      <c r="B28" s="170">
        <v>146</v>
      </c>
      <c r="C28" s="170">
        <v>134</v>
      </c>
      <c r="D28" s="219">
        <f t="shared" si="0"/>
        <v>3.161868806040585</v>
      </c>
      <c r="E28" s="215">
        <f t="shared" si="1"/>
        <v>-8.219178082191782</v>
      </c>
      <c r="F28" s="214">
        <v>4633</v>
      </c>
      <c r="G28" s="214">
        <v>4408</v>
      </c>
      <c r="H28" s="219">
        <f t="shared" si="2"/>
        <v>4.554095379783453</v>
      </c>
      <c r="I28" s="215">
        <f t="shared" si="3"/>
        <v>-4.8564644938484784</v>
      </c>
      <c r="J28" s="214">
        <v>9444981</v>
      </c>
      <c r="K28" s="214">
        <v>7481501</v>
      </c>
      <c r="L28" s="219">
        <f t="shared" si="4"/>
        <v>3.1878098372641084</v>
      </c>
      <c r="M28" s="215">
        <f t="shared" si="5"/>
        <v>-20.788607197833432</v>
      </c>
      <c r="N28" s="214">
        <v>9487110</v>
      </c>
      <c r="O28" s="214">
        <v>7438012</v>
      </c>
      <c r="P28" s="219">
        <f t="shared" si="6"/>
        <v>3.188566790195923</v>
      </c>
      <c r="Q28" s="215">
        <f t="shared" si="7"/>
        <v>-21.59875873685453</v>
      </c>
      <c r="R28" s="214">
        <v>5105676</v>
      </c>
      <c r="S28" s="214">
        <v>3160241</v>
      </c>
      <c r="T28" s="219">
        <f t="shared" si="8"/>
        <v>3.558101185311279</v>
      </c>
      <c r="U28" s="215">
        <f t="shared" si="9"/>
        <v>-38.10337749594765</v>
      </c>
    </row>
    <row r="29" spans="1:21" ht="21.75" customHeight="1">
      <c r="A29" s="29" t="s">
        <v>185</v>
      </c>
      <c r="B29" s="170">
        <v>28</v>
      </c>
      <c r="C29" s="170">
        <v>28</v>
      </c>
      <c r="D29" s="219">
        <f t="shared" si="0"/>
        <v>0.6606890042472865</v>
      </c>
      <c r="E29" s="215">
        <f t="shared" si="1"/>
        <v>0</v>
      </c>
      <c r="F29" s="214">
        <v>3007</v>
      </c>
      <c r="G29" s="214">
        <v>2996</v>
      </c>
      <c r="H29" s="219">
        <f t="shared" si="2"/>
        <v>3.09529713199438</v>
      </c>
      <c r="I29" s="215">
        <f t="shared" si="3"/>
        <v>-0.36581310276022616</v>
      </c>
      <c r="J29" s="214">
        <v>26500653</v>
      </c>
      <c r="K29" s="214">
        <v>25586470</v>
      </c>
      <c r="L29" s="219">
        <f t="shared" si="4"/>
        <v>10.902197402214208</v>
      </c>
      <c r="M29" s="215">
        <f t="shared" si="5"/>
        <v>-3.4496621649285397</v>
      </c>
      <c r="N29" s="214">
        <v>27700077</v>
      </c>
      <c r="O29" s="214">
        <v>25143824</v>
      </c>
      <c r="P29" s="219">
        <f t="shared" si="6"/>
        <v>10.77878903461452</v>
      </c>
      <c r="Q29" s="215">
        <f t="shared" si="7"/>
        <v>-9.228324527762142</v>
      </c>
      <c r="R29" s="214">
        <v>8972765</v>
      </c>
      <c r="S29" s="214">
        <v>6358125</v>
      </c>
      <c r="T29" s="219">
        <f t="shared" si="8"/>
        <v>7.158584455697294</v>
      </c>
      <c r="U29" s="215">
        <f t="shared" si="9"/>
        <v>-29.139735633330417</v>
      </c>
    </row>
    <row r="30" spans="1:21" ht="21.75" customHeight="1">
      <c r="A30" s="29" t="s">
        <v>186</v>
      </c>
      <c r="B30" s="170">
        <v>49</v>
      </c>
      <c r="C30" s="170">
        <v>47</v>
      </c>
      <c r="D30" s="219">
        <f t="shared" si="0"/>
        <v>1.1090136857008022</v>
      </c>
      <c r="E30" s="215">
        <f t="shared" si="1"/>
        <v>-4.081632653061225</v>
      </c>
      <c r="F30" s="214">
        <v>10169</v>
      </c>
      <c r="G30" s="214">
        <v>9431</v>
      </c>
      <c r="H30" s="219">
        <f t="shared" si="2"/>
        <v>9.743573849078436</v>
      </c>
      <c r="I30" s="215">
        <f t="shared" si="3"/>
        <v>-7.257350771953978</v>
      </c>
      <c r="J30" s="214">
        <v>29275637</v>
      </c>
      <c r="K30" s="214">
        <v>27417613</v>
      </c>
      <c r="L30" s="219">
        <f t="shared" si="4"/>
        <v>11.68243330258197</v>
      </c>
      <c r="M30" s="215">
        <f t="shared" si="5"/>
        <v>-6.346656094963877</v>
      </c>
      <c r="N30" s="214">
        <v>29403706</v>
      </c>
      <c r="O30" s="214">
        <v>26753451</v>
      </c>
      <c r="P30" s="219">
        <f t="shared" si="6"/>
        <v>11.468812551221202</v>
      </c>
      <c r="Q30" s="215">
        <f t="shared" si="7"/>
        <v>-9.013336618180034</v>
      </c>
      <c r="R30" s="214">
        <v>6270406</v>
      </c>
      <c r="S30" s="214">
        <v>7189119</v>
      </c>
      <c r="T30" s="219">
        <f t="shared" si="8"/>
        <v>8.094196877783636</v>
      </c>
      <c r="U30" s="215">
        <f t="shared" si="9"/>
        <v>14.651571206075014</v>
      </c>
    </row>
    <row r="31" spans="1:21" ht="21.75" customHeight="1">
      <c r="A31" s="29" t="s">
        <v>1</v>
      </c>
      <c r="B31" s="214">
        <v>80</v>
      </c>
      <c r="C31" s="214">
        <v>83</v>
      </c>
      <c r="D31" s="219">
        <f t="shared" si="0"/>
        <v>1.9584709768758848</v>
      </c>
      <c r="E31" s="215">
        <f t="shared" si="1"/>
        <v>3.75</v>
      </c>
      <c r="F31" s="214">
        <v>2993</v>
      </c>
      <c r="G31" s="214">
        <v>3421</v>
      </c>
      <c r="H31" s="219">
        <f t="shared" si="2"/>
        <v>3.5343830068600712</v>
      </c>
      <c r="I31" s="215">
        <f t="shared" si="3"/>
        <v>14.300033411293017</v>
      </c>
      <c r="J31" s="214">
        <v>5633902</v>
      </c>
      <c r="K31" s="214">
        <v>7632523</v>
      </c>
      <c r="L31" s="219">
        <f t="shared" si="4"/>
        <v>3.2521591459447197</v>
      </c>
      <c r="M31" s="215">
        <f t="shared" si="5"/>
        <v>35.47489821441693</v>
      </c>
      <c r="N31" s="214">
        <v>5715085</v>
      </c>
      <c r="O31" s="214">
        <v>7626757</v>
      </c>
      <c r="P31" s="219">
        <f t="shared" si="6"/>
        <v>3.2694790069032273</v>
      </c>
      <c r="Q31" s="215">
        <f t="shared" si="7"/>
        <v>33.44958123982408</v>
      </c>
      <c r="R31" s="214">
        <v>2037060</v>
      </c>
      <c r="S31" s="214">
        <v>2426489</v>
      </c>
      <c r="T31" s="219">
        <f t="shared" si="8"/>
        <v>2.731973095420501</v>
      </c>
      <c r="U31" s="215">
        <f t="shared" si="9"/>
        <v>19.117208133290134</v>
      </c>
    </row>
    <row r="32" spans="1:21" ht="21.75" customHeight="1">
      <c r="A32" s="29" t="s">
        <v>2</v>
      </c>
      <c r="B32" s="170">
        <v>15</v>
      </c>
      <c r="C32" s="170">
        <v>14</v>
      </c>
      <c r="D32" s="219">
        <f t="shared" si="0"/>
        <v>0.33034450212364325</v>
      </c>
      <c r="E32" s="215">
        <f t="shared" si="1"/>
        <v>-6.666666666666667</v>
      </c>
      <c r="F32" s="214">
        <v>228</v>
      </c>
      <c r="G32" s="214">
        <v>231</v>
      </c>
      <c r="H32" s="219">
        <f t="shared" si="2"/>
        <v>0.2386560872799405</v>
      </c>
      <c r="I32" s="215">
        <f t="shared" si="3"/>
        <v>1.3157894736842106</v>
      </c>
      <c r="J32" s="214">
        <v>332481</v>
      </c>
      <c r="K32" s="214">
        <v>382917</v>
      </c>
      <c r="L32" s="219">
        <f t="shared" si="4"/>
        <v>0.16315797852004038</v>
      </c>
      <c r="M32" s="215">
        <f t="shared" si="5"/>
        <v>15.169588638147744</v>
      </c>
      <c r="N32" s="214">
        <v>334119</v>
      </c>
      <c r="O32" s="214">
        <v>381168</v>
      </c>
      <c r="P32" s="219">
        <f t="shared" si="6"/>
        <v>0.1634011381381745</v>
      </c>
      <c r="Q32" s="215">
        <f t="shared" si="7"/>
        <v>14.081509881209987</v>
      </c>
      <c r="R32" s="214">
        <v>188209</v>
      </c>
      <c r="S32" s="214">
        <v>225832</v>
      </c>
      <c r="T32" s="219">
        <f t="shared" si="8"/>
        <v>0.2542632371648924</v>
      </c>
      <c r="U32" s="215">
        <f t="shared" si="9"/>
        <v>19.990011104676185</v>
      </c>
    </row>
    <row r="33" spans="1:21" ht="21.75" customHeight="1">
      <c r="A33" s="29" t="s">
        <v>187</v>
      </c>
      <c r="B33" s="170">
        <v>237</v>
      </c>
      <c r="C33" s="170">
        <v>233</v>
      </c>
      <c r="D33" s="220">
        <f t="shared" si="0"/>
        <v>5.497876356772062</v>
      </c>
      <c r="E33" s="221">
        <f t="shared" si="1"/>
        <v>-1.6877637130801688</v>
      </c>
      <c r="F33" s="214">
        <v>2415</v>
      </c>
      <c r="G33" s="214">
        <v>2340</v>
      </c>
      <c r="H33" s="220">
        <f t="shared" si="2"/>
        <v>2.4175551698487476</v>
      </c>
      <c r="I33" s="221">
        <f t="shared" si="3"/>
        <v>-3.1055900621118013</v>
      </c>
      <c r="J33" s="214">
        <v>3201096</v>
      </c>
      <c r="K33" s="214">
        <v>3260399</v>
      </c>
      <c r="L33" s="220">
        <f t="shared" si="4"/>
        <v>1.3892308516173508</v>
      </c>
      <c r="M33" s="221">
        <f t="shared" si="5"/>
        <v>1.852584239897835</v>
      </c>
      <c r="N33" s="214">
        <v>3206409</v>
      </c>
      <c r="O33" s="214">
        <v>3227130</v>
      </c>
      <c r="P33" s="220">
        <f t="shared" si="6"/>
        <v>1.38342335904338</v>
      </c>
      <c r="Q33" s="221">
        <f t="shared" si="7"/>
        <v>0.6462369585414711</v>
      </c>
      <c r="R33" s="214">
        <v>1404429</v>
      </c>
      <c r="S33" s="214">
        <v>1474312</v>
      </c>
      <c r="T33" s="220">
        <f t="shared" si="8"/>
        <v>1.6599212764844966</v>
      </c>
      <c r="U33" s="221">
        <f t="shared" si="9"/>
        <v>4.975901238154439</v>
      </c>
    </row>
    <row r="34" spans="1:21" ht="15" customHeight="1">
      <c r="A34" s="103" t="s">
        <v>181</v>
      </c>
      <c r="B34" s="104"/>
      <c r="C34" s="103"/>
      <c r="D34" s="103"/>
      <c r="E34" s="126"/>
      <c r="F34" s="104"/>
      <c r="G34" s="104"/>
      <c r="H34" s="104"/>
      <c r="I34" s="132"/>
      <c r="J34" s="104"/>
      <c r="K34" s="103"/>
      <c r="L34" s="103"/>
      <c r="M34" s="134"/>
      <c r="N34" s="103"/>
      <c r="O34" s="103"/>
      <c r="P34" s="103"/>
      <c r="Q34" s="134"/>
      <c r="R34" s="103"/>
      <c r="S34" s="103"/>
      <c r="T34" s="103"/>
      <c r="U34" s="134"/>
    </row>
    <row r="35" spans="1:21" ht="15" customHeight="1">
      <c r="A35" s="86" t="s">
        <v>182</v>
      </c>
      <c r="B35" s="105"/>
      <c r="C35" s="86"/>
      <c r="D35" s="86"/>
      <c r="E35" s="127"/>
      <c r="F35" s="86"/>
      <c r="G35" s="86"/>
      <c r="H35" s="86"/>
      <c r="I35" s="127"/>
      <c r="J35" s="86"/>
      <c r="K35" s="86"/>
      <c r="L35" s="86"/>
      <c r="M35" s="127"/>
      <c r="N35" s="86"/>
      <c r="O35" s="86"/>
      <c r="P35" s="86"/>
      <c r="Q35" s="127"/>
      <c r="R35" s="86"/>
      <c r="S35" s="86"/>
      <c r="T35" s="86"/>
      <c r="U35" s="127"/>
    </row>
    <row r="36" spans="1:21" ht="19.5" customHeight="1">
      <c r="A36" s="101"/>
      <c r="B36" s="101"/>
      <c r="C36" s="101"/>
      <c r="D36" s="101"/>
      <c r="E36" s="128"/>
      <c r="F36" s="101"/>
      <c r="G36" s="101"/>
      <c r="H36" s="101"/>
      <c r="I36" s="128"/>
      <c r="J36" s="101"/>
      <c r="K36" s="101"/>
      <c r="L36" s="101"/>
      <c r="M36" s="128"/>
      <c r="N36" s="101"/>
      <c r="O36" s="101"/>
      <c r="P36" s="101"/>
      <c r="Q36" s="128"/>
      <c r="R36" s="101"/>
      <c r="S36" s="101"/>
      <c r="T36" s="101"/>
      <c r="U36" s="128"/>
    </row>
    <row r="37" spans="1:21" ht="19.5" customHeight="1">
      <c r="A37" s="101"/>
      <c r="B37" s="101"/>
      <c r="C37" s="101"/>
      <c r="D37" s="101"/>
      <c r="E37" s="128"/>
      <c r="F37" s="101"/>
      <c r="G37" s="101"/>
      <c r="H37" s="101"/>
      <c r="I37" s="128"/>
      <c r="J37" s="101"/>
      <c r="K37" s="101"/>
      <c r="L37" s="101"/>
      <c r="M37" s="128"/>
      <c r="N37" s="101"/>
      <c r="O37" s="101"/>
      <c r="P37" s="101"/>
      <c r="Q37" s="128"/>
      <c r="R37" s="101"/>
      <c r="S37" s="101"/>
      <c r="T37" s="101"/>
      <c r="U37" s="128"/>
    </row>
    <row r="38" spans="1:21" ht="19.5" customHeight="1">
      <c r="A38" s="101"/>
      <c r="B38" s="101"/>
      <c r="C38" s="101"/>
      <c r="D38" s="101"/>
      <c r="E38" s="128"/>
      <c r="F38" s="101"/>
      <c r="G38" s="101"/>
      <c r="H38" s="101"/>
      <c r="I38" s="128"/>
      <c r="J38" s="101"/>
      <c r="K38" s="101"/>
      <c r="L38" s="101"/>
      <c r="M38" s="128"/>
      <c r="N38" s="101"/>
      <c r="O38" s="101"/>
      <c r="P38" s="101"/>
      <c r="Q38" s="128"/>
      <c r="R38" s="101"/>
      <c r="S38" s="101"/>
      <c r="T38" s="101"/>
      <c r="U38" s="128"/>
    </row>
    <row r="39" spans="1:21" ht="19.5" customHeight="1">
      <c r="A39" s="101"/>
      <c r="B39" s="101"/>
      <c r="C39" s="101"/>
      <c r="D39" s="101"/>
      <c r="E39" s="128"/>
      <c r="F39" s="101"/>
      <c r="G39" s="101"/>
      <c r="H39" s="101"/>
      <c r="I39" s="128"/>
      <c r="J39" s="101"/>
      <c r="K39" s="101"/>
      <c r="L39" s="101"/>
      <c r="M39" s="128"/>
      <c r="N39" s="101"/>
      <c r="O39" s="101"/>
      <c r="P39" s="101"/>
      <c r="Q39" s="128"/>
      <c r="R39" s="101"/>
      <c r="S39" s="101"/>
      <c r="T39" s="101"/>
      <c r="U39" s="128"/>
    </row>
    <row r="40" spans="1:21" ht="19.5" customHeight="1">
      <c r="A40" s="289" t="s">
        <v>219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</row>
    <row r="41" spans="1:21" ht="19.5" customHeight="1">
      <c r="A41" s="297" t="s">
        <v>220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</row>
    <row r="42" spans="1:21" ht="18" customHeight="1" thickBot="1">
      <c r="A42" s="86" t="s">
        <v>179</v>
      </c>
      <c r="B42" s="101"/>
      <c r="C42" s="101"/>
      <c r="D42" s="101"/>
      <c r="E42" s="128"/>
      <c r="F42" s="101"/>
      <c r="G42" s="101"/>
      <c r="H42" s="101"/>
      <c r="I42" s="128"/>
      <c r="J42" s="101"/>
      <c r="K42" s="101"/>
      <c r="L42" s="101"/>
      <c r="M42" s="128"/>
      <c r="N42" s="101"/>
      <c r="O42" s="101"/>
      <c r="P42" s="101"/>
      <c r="Q42" s="128"/>
      <c r="R42" s="101"/>
      <c r="S42" s="101"/>
      <c r="T42" s="101"/>
      <c r="U42" s="128"/>
    </row>
    <row r="43" spans="1:21" ht="21.75" customHeight="1">
      <c r="A43" s="291" t="s">
        <v>221</v>
      </c>
      <c r="B43" s="293" t="s">
        <v>40</v>
      </c>
      <c r="C43" s="294"/>
      <c r="D43" s="294"/>
      <c r="E43" s="295"/>
      <c r="F43" s="293" t="s">
        <v>41</v>
      </c>
      <c r="G43" s="294"/>
      <c r="H43" s="294"/>
      <c r="I43" s="295"/>
      <c r="J43" s="293" t="s">
        <v>42</v>
      </c>
      <c r="K43" s="294"/>
      <c r="L43" s="294"/>
      <c r="M43" s="295"/>
      <c r="N43" s="293" t="s">
        <v>222</v>
      </c>
      <c r="O43" s="294"/>
      <c r="P43" s="294"/>
      <c r="Q43" s="295"/>
      <c r="R43" s="293" t="s">
        <v>43</v>
      </c>
      <c r="S43" s="296"/>
      <c r="T43" s="296"/>
      <c r="U43" s="296"/>
    </row>
    <row r="44" spans="1:21" ht="21.75" customHeight="1">
      <c r="A44" s="292"/>
      <c r="B44" s="75" t="s">
        <v>299</v>
      </c>
      <c r="C44" s="75" t="s">
        <v>369</v>
      </c>
      <c r="D44" s="75" t="s">
        <v>55</v>
      </c>
      <c r="E44" s="129" t="s">
        <v>45</v>
      </c>
      <c r="F44" s="75" t="s">
        <v>299</v>
      </c>
      <c r="G44" s="75" t="s">
        <v>369</v>
      </c>
      <c r="H44" s="75" t="s">
        <v>55</v>
      </c>
      <c r="I44" s="129" t="s">
        <v>45</v>
      </c>
      <c r="J44" s="75" t="s">
        <v>299</v>
      </c>
      <c r="K44" s="75" t="s">
        <v>369</v>
      </c>
      <c r="L44" s="75" t="s">
        <v>55</v>
      </c>
      <c r="M44" s="129" t="s">
        <v>45</v>
      </c>
      <c r="N44" s="75" t="s">
        <v>299</v>
      </c>
      <c r="O44" s="75" t="s">
        <v>369</v>
      </c>
      <c r="P44" s="75" t="s">
        <v>55</v>
      </c>
      <c r="Q44" s="129" t="s">
        <v>45</v>
      </c>
      <c r="R44" s="75" t="s">
        <v>299</v>
      </c>
      <c r="S44" s="75" t="s">
        <v>369</v>
      </c>
      <c r="T44" s="75" t="s">
        <v>55</v>
      </c>
      <c r="U44" s="137" t="s">
        <v>45</v>
      </c>
    </row>
    <row r="45" spans="1:21" ht="21.75" customHeight="1">
      <c r="A45" s="86"/>
      <c r="B45" s="106"/>
      <c r="C45" s="101"/>
      <c r="D45" s="102" t="s">
        <v>46</v>
      </c>
      <c r="E45" s="124" t="s">
        <v>46</v>
      </c>
      <c r="F45" s="102" t="s">
        <v>47</v>
      </c>
      <c r="G45" s="102" t="s">
        <v>47</v>
      </c>
      <c r="H45" s="102" t="s">
        <v>46</v>
      </c>
      <c r="I45" s="124" t="s">
        <v>46</v>
      </c>
      <c r="J45" s="102" t="s">
        <v>48</v>
      </c>
      <c r="K45" s="102" t="s">
        <v>48</v>
      </c>
      <c r="L45" s="102" t="s">
        <v>46</v>
      </c>
      <c r="M45" s="124" t="s">
        <v>46</v>
      </c>
      <c r="N45" s="102" t="s">
        <v>48</v>
      </c>
      <c r="O45" s="102" t="s">
        <v>48</v>
      </c>
      <c r="P45" s="102" t="s">
        <v>46</v>
      </c>
      <c r="Q45" s="124" t="s">
        <v>46</v>
      </c>
      <c r="R45" s="102" t="s">
        <v>48</v>
      </c>
      <c r="S45" s="102" t="s">
        <v>48</v>
      </c>
      <c r="T45" s="102" t="s">
        <v>46</v>
      </c>
      <c r="U45" s="124" t="s">
        <v>46</v>
      </c>
    </row>
    <row r="46" spans="1:21" ht="21.75" customHeight="1">
      <c r="A46" s="31" t="s">
        <v>223</v>
      </c>
      <c r="B46" s="225">
        <f>SUM(B48:B51)</f>
        <v>4237</v>
      </c>
      <c r="C46" s="226">
        <f aca="true" t="shared" si="10" ref="C46:S46">SUM(C48:C51)</f>
        <v>4238</v>
      </c>
      <c r="D46" s="222">
        <f>100*C46/C$8</f>
        <v>100</v>
      </c>
      <c r="E46" s="222">
        <f>100*(C46-B46)/B46</f>
        <v>0.023601604909133822</v>
      </c>
      <c r="F46" s="226">
        <f t="shared" si="10"/>
        <v>97137</v>
      </c>
      <c r="G46" s="226">
        <f t="shared" si="10"/>
        <v>96792</v>
      </c>
      <c r="H46" s="222">
        <f>100*G46/G$8</f>
        <v>100</v>
      </c>
      <c r="I46" s="222">
        <f>100*(G46-F46)/F46</f>
        <v>-0.3551684733932487</v>
      </c>
      <c r="J46" s="226">
        <f t="shared" si="10"/>
        <v>233351821</v>
      </c>
      <c r="K46" s="226">
        <f t="shared" si="10"/>
        <v>234690944</v>
      </c>
      <c r="L46" s="222">
        <f>100*K46/K$8</f>
        <v>100</v>
      </c>
      <c r="M46" s="222">
        <f>100*(K46-J46)/J46</f>
        <v>0.5738643882277653</v>
      </c>
      <c r="N46" s="226">
        <f t="shared" si="10"/>
        <v>234614490</v>
      </c>
      <c r="O46" s="226">
        <f t="shared" si="10"/>
        <v>233271325</v>
      </c>
      <c r="P46" s="222">
        <f>100*O46/O$8</f>
        <v>100</v>
      </c>
      <c r="Q46" s="222">
        <f>100*(O46-N46)/N46</f>
        <v>-0.5724987403804428</v>
      </c>
      <c r="R46" s="226">
        <f t="shared" si="10"/>
        <v>91164645</v>
      </c>
      <c r="S46" s="226">
        <f t="shared" si="10"/>
        <v>88818188</v>
      </c>
      <c r="T46" s="222">
        <f>100*S46/S$8</f>
        <v>100</v>
      </c>
      <c r="U46" s="222">
        <f>100*(S46-R46)/R46</f>
        <v>-2.5738673144616535</v>
      </c>
    </row>
    <row r="47" spans="1:21" ht="21.75" customHeight="1">
      <c r="A47" s="86"/>
      <c r="B47" s="169"/>
      <c r="C47" s="170"/>
      <c r="D47" s="223"/>
      <c r="E47" s="224"/>
      <c r="F47" s="170"/>
      <c r="G47" s="170"/>
      <c r="H47" s="223"/>
      <c r="I47" s="224"/>
      <c r="J47" s="170"/>
      <c r="K47" s="170"/>
      <c r="L47" s="223"/>
      <c r="M47" s="224"/>
      <c r="N47" s="170"/>
      <c r="O47" s="170"/>
      <c r="P47" s="223"/>
      <c r="Q47" s="224"/>
      <c r="R47" s="170"/>
      <c r="S47" s="170"/>
      <c r="T47" s="223"/>
      <c r="U47" s="224"/>
    </row>
    <row r="48" spans="1:21" s="168" customFormat="1" ht="21.75" customHeight="1">
      <c r="A48" s="201" t="s">
        <v>363</v>
      </c>
      <c r="B48" s="169">
        <v>2367</v>
      </c>
      <c r="C48" s="170">
        <v>2379</v>
      </c>
      <c r="D48" s="215">
        <f>100*C48/C$8</f>
        <v>56.13496932515337</v>
      </c>
      <c r="E48" s="215">
        <f>100*(C48-B48)/B48</f>
        <v>0.5069708491761724</v>
      </c>
      <c r="F48" s="170">
        <v>13490</v>
      </c>
      <c r="G48" s="170">
        <v>13384</v>
      </c>
      <c r="H48" s="215">
        <f>100*G48/G$8</f>
        <v>13.827589056946856</v>
      </c>
      <c r="I48" s="215">
        <f>100*(G48-F48)/F48</f>
        <v>-0.7857672349888807</v>
      </c>
      <c r="J48" s="170">
        <v>12831928</v>
      </c>
      <c r="K48" s="170">
        <v>12329826</v>
      </c>
      <c r="L48" s="215">
        <f>100*K48/K$8</f>
        <v>5.253643702587859</v>
      </c>
      <c r="M48" s="215">
        <f>100*(K48-J48)/J48</f>
        <v>-3.912911606112503</v>
      </c>
      <c r="N48" s="170">
        <v>12831928</v>
      </c>
      <c r="O48" s="170">
        <v>12329826</v>
      </c>
      <c r="P48" s="215">
        <f>100*O48/O$8</f>
        <v>5.285615795254732</v>
      </c>
      <c r="Q48" s="215">
        <f>100*(O48-N48)/N48</f>
        <v>-3.912911606112503</v>
      </c>
      <c r="R48" s="170">
        <v>7127231</v>
      </c>
      <c r="S48" s="170">
        <v>6948790</v>
      </c>
      <c r="T48" s="215">
        <f>100*S48/S$8</f>
        <v>7.823611533259381</v>
      </c>
      <c r="U48" s="215">
        <f>100*(S48-R48)/R48</f>
        <v>-2.5036511374473482</v>
      </c>
    </row>
    <row r="49" spans="1:21" s="168" customFormat="1" ht="21.75" customHeight="1">
      <c r="A49" s="201" t="s">
        <v>364</v>
      </c>
      <c r="B49" s="169">
        <v>903</v>
      </c>
      <c r="C49" s="170">
        <v>877</v>
      </c>
      <c r="D49" s="215">
        <f aca="true" t="shared" si="11" ref="D49:D56">100*C49/C$8</f>
        <v>20.69372345445965</v>
      </c>
      <c r="E49" s="215">
        <f aca="true" t="shared" si="12" ref="E49:E56">100*(C49-B49)/B49</f>
        <v>-2.8792912513842746</v>
      </c>
      <c r="F49" s="170">
        <v>12345</v>
      </c>
      <c r="G49" s="170">
        <v>12057</v>
      </c>
      <c r="H49" s="215">
        <f aca="true" t="shared" si="13" ref="H49:H56">100*G49/G$8</f>
        <v>12.45660798413092</v>
      </c>
      <c r="I49" s="215">
        <f aca="true" t="shared" si="14" ref="I49:I56">100*(G49-F49)/F49</f>
        <v>-2.332928311057108</v>
      </c>
      <c r="J49" s="170">
        <v>16761694</v>
      </c>
      <c r="K49" s="170">
        <v>16314881</v>
      </c>
      <c r="L49" s="215">
        <f aca="true" t="shared" si="15" ref="L49:L56">100*K49/K$8</f>
        <v>6.951644883238443</v>
      </c>
      <c r="M49" s="215">
        <f aca="true" t="shared" si="16" ref="M49:M56">100*(K49-J49)/J49</f>
        <v>-2.6656792565238336</v>
      </c>
      <c r="N49" s="170">
        <v>16761694</v>
      </c>
      <c r="O49" s="170">
        <v>16314881</v>
      </c>
      <c r="P49" s="215">
        <f aca="true" t="shared" si="17" ref="P49:P56">100*O49/O$8</f>
        <v>6.993950499488096</v>
      </c>
      <c r="Q49" s="215">
        <f aca="true" t="shared" si="18" ref="Q49:Q56">100*(O49-N49)/N49</f>
        <v>-2.6656792565238336</v>
      </c>
      <c r="R49" s="170">
        <v>8657763</v>
      </c>
      <c r="S49" s="170">
        <v>8467590</v>
      </c>
      <c r="T49" s="215">
        <f aca="true" t="shared" si="19" ref="T49:T56">100*S49/S$8</f>
        <v>9.533621649655812</v>
      </c>
      <c r="U49" s="215">
        <f aca="true" t="shared" si="20" ref="U49:U56">100*(S49-R49)/R49</f>
        <v>-2.196560474108612</v>
      </c>
    </row>
    <row r="50" spans="1:21" s="168" customFormat="1" ht="21.75" customHeight="1">
      <c r="A50" s="201" t="s">
        <v>365</v>
      </c>
      <c r="B50" s="169">
        <v>413</v>
      </c>
      <c r="C50" s="170">
        <v>411</v>
      </c>
      <c r="D50" s="215">
        <f t="shared" si="11"/>
        <v>9.697970740915526</v>
      </c>
      <c r="E50" s="215">
        <f t="shared" si="12"/>
        <v>-0.48426150121065376</v>
      </c>
      <c r="F50" s="170">
        <v>10093</v>
      </c>
      <c r="G50" s="170">
        <v>10046</v>
      </c>
      <c r="H50" s="215">
        <f t="shared" si="13"/>
        <v>10.378956938589965</v>
      </c>
      <c r="I50" s="215">
        <f t="shared" si="14"/>
        <v>-0.46566927573565836</v>
      </c>
      <c r="J50" s="170">
        <v>14896891</v>
      </c>
      <c r="K50" s="170">
        <v>14908712</v>
      </c>
      <c r="L50" s="215">
        <f t="shared" si="15"/>
        <v>6.3524871245138455</v>
      </c>
      <c r="M50" s="215">
        <f t="shared" si="16"/>
        <v>0.07935212790373508</v>
      </c>
      <c r="N50" s="170">
        <v>14896891</v>
      </c>
      <c r="O50" s="170">
        <v>14908712</v>
      </c>
      <c r="P50" s="215">
        <f t="shared" si="17"/>
        <v>6.391146447168335</v>
      </c>
      <c r="Q50" s="215">
        <f t="shared" si="18"/>
        <v>0.07935212790373508</v>
      </c>
      <c r="R50" s="170">
        <v>7387791</v>
      </c>
      <c r="S50" s="170">
        <v>7230242</v>
      </c>
      <c r="T50" s="215">
        <f t="shared" si="19"/>
        <v>8.140497079269394</v>
      </c>
      <c r="U50" s="215">
        <f t="shared" si="20"/>
        <v>-2.1325589746650926</v>
      </c>
    </row>
    <row r="51" spans="1:21" s="168" customFormat="1" ht="21.75" customHeight="1">
      <c r="A51" s="201" t="s">
        <v>366</v>
      </c>
      <c r="B51" s="169">
        <f>SUM(B52:B56)</f>
        <v>554</v>
      </c>
      <c r="C51" s="170">
        <f aca="true" t="shared" si="21" ref="C51:S51">SUM(C52:C56)</f>
        <v>571</v>
      </c>
      <c r="D51" s="215">
        <f t="shared" si="11"/>
        <v>13.473336479471449</v>
      </c>
      <c r="E51" s="215">
        <f t="shared" si="12"/>
        <v>3.068592057761733</v>
      </c>
      <c r="F51" s="170">
        <f t="shared" si="21"/>
        <v>61209</v>
      </c>
      <c r="G51" s="170">
        <f t="shared" si="21"/>
        <v>61305</v>
      </c>
      <c r="H51" s="215">
        <f t="shared" si="13"/>
        <v>63.33684602033226</v>
      </c>
      <c r="I51" s="215">
        <f t="shared" si="14"/>
        <v>0.1568396804391511</v>
      </c>
      <c r="J51" s="170">
        <f t="shared" si="21"/>
        <v>188861308</v>
      </c>
      <c r="K51" s="170">
        <f t="shared" si="21"/>
        <v>191137525</v>
      </c>
      <c r="L51" s="215">
        <f t="shared" si="15"/>
        <v>81.44222428965985</v>
      </c>
      <c r="M51" s="215">
        <f t="shared" si="16"/>
        <v>1.2052320425526228</v>
      </c>
      <c r="N51" s="170">
        <f t="shared" si="21"/>
        <v>190123977</v>
      </c>
      <c r="O51" s="170">
        <f t="shared" si="21"/>
        <v>189717906</v>
      </c>
      <c r="P51" s="215">
        <f t="shared" si="17"/>
        <v>81.32928725808884</v>
      </c>
      <c r="Q51" s="215">
        <f t="shared" si="18"/>
        <v>-0.21358221430430102</v>
      </c>
      <c r="R51" s="170">
        <f t="shared" si="21"/>
        <v>67991860</v>
      </c>
      <c r="S51" s="170">
        <f t="shared" si="21"/>
        <v>66171566</v>
      </c>
      <c r="T51" s="215">
        <f t="shared" si="19"/>
        <v>74.50226973781541</v>
      </c>
      <c r="U51" s="215">
        <f t="shared" si="20"/>
        <v>-2.6772234205682857</v>
      </c>
    </row>
    <row r="52" spans="1:21" s="168" customFormat="1" ht="21.75" customHeight="1">
      <c r="A52" s="201" t="s">
        <v>367</v>
      </c>
      <c r="B52" s="169">
        <v>210</v>
      </c>
      <c r="C52" s="170">
        <v>222</v>
      </c>
      <c r="D52" s="215">
        <f t="shared" si="11"/>
        <v>5.238319962246343</v>
      </c>
      <c r="E52" s="215">
        <f t="shared" si="12"/>
        <v>5.714285714285714</v>
      </c>
      <c r="F52" s="170">
        <v>8063</v>
      </c>
      <c r="G52" s="170">
        <v>8606</v>
      </c>
      <c r="H52" s="215">
        <f t="shared" si="13"/>
        <v>8.891230680221506</v>
      </c>
      <c r="I52" s="215">
        <f t="shared" si="14"/>
        <v>6.734466079622969</v>
      </c>
      <c r="J52" s="170">
        <v>14614812</v>
      </c>
      <c r="K52" s="170">
        <v>15682342</v>
      </c>
      <c r="L52" s="215">
        <f t="shared" si="15"/>
        <v>6.68212489698793</v>
      </c>
      <c r="M52" s="215">
        <f t="shared" si="16"/>
        <v>7.304438811802711</v>
      </c>
      <c r="N52" s="170">
        <v>14594663</v>
      </c>
      <c r="O52" s="170">
        <v>15549779</v>
      </c>
      <c r="P52" s="215">
        <f t="shared" si="17"/>
        <v>6.665962479528935</v>
      </c>
      <c r="Q52" s="215">
        <f t="shared" si="18"/>
        <v>6.5442826600381245</v>
      </c>
      <c r="R52" s="170">
        <v>6241740</v>
      </c>
      <c r="S52" s="170">
        <v>6377757</v>
      </c>
      <c r="T52" s="215">
        <f t="shared" si="19"/>
        <v>7.1806880365539545</v>
      </c>
      <c r="U52" s="215">
        <f t="shared" si="20"/>
        <v>2.1791519672399042</v>
      </c>
    </row>
    <row r="53" spans="1:21" s="168" customFormat="1" ht="21.75" customHeight="1">
      <c r="A53" s="201" t="s">
        <v>368</v>
      </c>
      <c r="B53" s="169">
        <v>196</v>
      </c>
      <c r="C53" s="170">
        <v>203</v>
      </c>
      <c r="D53" s="215">
        <f t="shared" si="11"/>
        <v>4.7899952807928265</v>
      </c>
      <c r="E53" s="215">
        <f t="shared" si="12"/>
        <v>3.5714285714285716</v>
      </c>
      <c r="F53" s="170">
        <v>13658</v>
      </c>
      <c r="G53" s="170">
        <v>13969</v>
      </c>
      <c r="H53" s="215">
        <f t="shared" si="13"/>
        <v>14.431977849409042</v>
      </c>
      <c r="I53" s="215">
        <f t="shared" si="14"/>
        <v>2.2770537413969834</v>
      </c>
      <c r="J53" s="170">
        <v>32113760</v>
      </c>
      <c r="K53" s="170">
        <v>30723261</v>
      </c>
      <c r="L53" s="215">
        <f t="shared" si="15"/>
        <v>13.090944403888034</v>
      </c>
      <c r="M53" s="215">
        <f t="shared" si="16"/>
        <v>-4.329916521765125</v>
      </c>
      <c r="N53" s="170">
        <v>32111749</v>
      </c>
      <c r="O53" s="170">
        <v>30852485</v>
      </c>
      <c r="P53" s="215">
        <f t="shared" si="17"/>
        <v>13.226008383156396</v>
      </c>
      <c r="Q53" s="215">
        <f t="shared" si="18"/>
        <v>-3.9215054900933612</v>
      </c>
      <c r="R53" s="170">
        <v>13883815</v>
      </c>
      <c r="S53" s="170">
        <v>12445292</v>
      </c>
      <c r="T53" s="215">
        <f t="shared" si="19"/>
        <v>14.012098512975744</v>
      </c>
      <c r="U53" s="215">
        <f t="shared" si="20"/>
        <v>-10.361150735586724</v>
      </c>
    </row>
    <row r="54" spans="1:21" s="168" customFormat="1" ht="21.75" customHeight="1">
      <c r="A54" s="201" t="s">
        <v>360</v>
      </c>
      <c r="B54" s="169">
        <v>91</v>
      </c>
      <c r="C54" s="170">
        <v>90</v>
      </c>
      <c r="D54" s="215">
        <f t="shared" si="11"/>
        <v>2.1236432279377064</v>
      </c>
      <c r="E54" s="215">
        <f t="shared" si="12"/>
        <v>-1.098901098901099</v>
      </c>
      <c r="F54" s="170">
        <v>12477</v>
      </c>
      <c r="G54" s="170">
        <v>12407</v>
      </c>
      <c r="H54" s="215">
        <f t="shared" si="13"/>
        <v>12.818208116373254</v>
      </c>
      <c r="I54" s="215">
        <f t="shared" si="14"/>
        <v>-0.561032299430953</v>
      </c>
      <c r="J54" s="170">
        <v>38573344</v>
      </c>
      <c r="K54" s="170">
        <v>41021766</v>
      </c>
      <c r="L54" s="215">
        <f t="shared" si="15"/>
        <v>17.47905790519126</v>
      </c>
      <c r="M54" s="215">
        <f t="shared" si="16"/>
        <v>6.347445531297468</v>
      </c>
      <c r="N54" s="170">
        <v>38487037</v>
      </c>
      <c r="O54" s="170">
        <v>41099155</v>
      </c>
      <c r="P54" s="215">
        <f t="shared" si="17"/>
        <v>17.618605715897573</v>
      </c>
      <c r="Q54" s="215">
        <f t="shared" si="18"/>
        <v>6.787007272084884</v>
      </c>
      <c r="R54" s="170">
        <v>13505189</v>
      </c>
      <c r="S54" s="170">
        <v>14675477</v>
      </c>
      <c r="T54" s="215">
        <f t="shared" si="19"/>
        <v>16.523053814157976</v>
      </c>
      <c r="U54" s="215">
        <f t="shared" si="20"/>
        <v>8.6654692503748</v>
      </c>
    </row>
    <row r="55" spans="1:21" s="168" customFormat="1" ht="21.75" customHeight="1">
      <c r="A55" s="201" t="s">
        <v>361</v>
      </c>
      <c r="B55" s="169">
        <v>22</v>
      </c>
      <c r="C55" s="170">
        <v>19</v>
      </c>
      <c r="D55" s="215">
        <f t="shared" si="11"/>
        <v>0.4483246814535158</v>
      </c>
      <c r="E55" s="215">
        <f t="shared" si="12"/>
        <v>-13.636363636363637</v>
      </c>
      <c r="F55" s="170">
        <v>5438</v>
      </c>
      <c r="G55" s="170">
        <v>4427</v>
      </c>
      <c r="H55" s="215">
        <f t="shared" si="13"/>
        <v>4.573725101248037</v>
      </c>
      <c r="I55" s="215">
        <f t="shared" si="14"/>
        <v>-18.59139389481427</v>
      </c>
      <c r="J55" s="170">
        <v>13316367</v>
      </c>
      <c r="K55" s="170">
        <v>10883959</v>
      </c>
      <c r="L55" s="215">
        <f t="shared" si="15"/>
        <v>4.6375709324344445</v>
      </c>
      <c r="M55" s="215">
        <f t="shared" si="16"/>
        <v>-18.266303414437285</v>
      </c>
      <c r="N55" s="170">
        <v>13271308</v>
      </c>
      <c r="O55" s="170">
        <v>10564879</v>
      </c>
      <c r="P55" s="215">
        <f t="shared" si="17"/>
        <v>4.529008869821441</v>
      </c>
      <c r="Q55" s="215">
        <f t="shared" si="18"/>
        <v>-20.393084087868356</v>
      </c>
      <c r="R55" s="170">
        <v>4815144</v>
      </c>
      <c r="S55" s="170">
        <v>3209413</v>
      </c>
      <c r="T55" s="215">
        <f t="shared" si="19"/>
        <v>3.6134637198408055</v>
      </c>
      <c r="U55" s="215">
        <f t="shared" si="20"/>
        <v>-33.347517748171185</v>
      </c>
    </row>
    <row r="56" spans="1:21" s="168" customFormat="1" ht="21.75" customHeight="1">
      <c r="A56" s="201" t="s">
        <v>362</v>
      </c>
      <c r="B56" s="171">
        <v>35</v>
      </c>
      <c r="C56" s="170">
        <v>37</v>
      </c>
      <c r="D56" s="221">
        <f t="shared" si="11"/>
        <v>0.8730533270410571</v>
      </c>
      <c r="E56" s="221">
        <f t="shared" si="12"/>
        <v>5.714285714285714</v>
      </c>
      <c r="F56" s="170">
        <v>21573</v>
      </c>
      <c r="G56" s="170">
        <v>21896</v>
      </c>
      <c r="H56" s="221">
        <f t="shared" si="13"/>
        <v>22.62170427308042</v>
      </c>
      <c r="I56" s="221">
        <f t="shared" si="14"/>
        <v>1.4972419227738376</v>
      </c>
      <c r="J56" s="170">
        <v>90243025</v>
      </c>
      <c r="K56" s="170">
        <v>92826197</v>
      </c>
      <c r="L56" s="221">
        <f t="shared" si="15"/>
        <v>39.55252615115818</v>
      </c>
      <c r="M56" s="221">
        <f t="shared" si="16"/>
        <v>2.8624616694752865</v>
      </c>
      <c r="N56" s="170">
        <v>91659220</v>
      </c>
      <c r="O56" s="170">
        <v>91651608</v>
      </c>
      <c r="P56" s="221">
        <f t="shared" si="17"/>
        <v>39.289701809684495</v>
      </c>
      <c r="Q56" s="221">
        <f t="shared" si="18"/>
        <v>-0.008304674641569065</v>
      </c>
      <c r="R56" s="170">
        <v>29545972</v>
      </c>
      <c r="S56" s="170">
        <v>29463627</v>
      </c>
      <c r="T56" s="221">
        <f t="shared" si="19"/>
        <v>33.172965654286934</v>
      </c>
      <c r="U56" s="221">
        <f t="shared" si="20"/>
        <v>-0.27870127271494066</v>
      </c>
    </row>
    <row r="57" spans="1:21" ht="15" customHeight="1">
      <c r="A57" s="103" t="s">
        <v>181</v>
      </c>
      <c r="B57" s="104"/>
      <c r="C57" s="103"/>
      <c r="D57" s="103"/>
      <c r="E57" s="126"/>
      <c r="F57" s="104"/>
      <c r="G57" s="104"/>
      <c r="H57" s="104"/>
      <c r="I57" s="132"/>
      <c r="J57" s="104"/>
      <c r="K57" s="104"/>
      <c r="L57" s="104"/>
      <c r="M57" s="132"/>
      <c r="N57" s="104"/>
      <c r="O57" s="104"/>
      <c r="P57" s="104"/>
      <c r="Q57" s="132"/>
      <c r="R57" s="104"/>
      <c r="S57" s="104"/>
      <c r="T57" s="104"/>
      <c r="U57" s="132"/>
    </row>
    <row r="58" spans="1:21" ht="15" customHeight="1">
      <c r="A58" s="86" t="s">
        <v>182</v>
      </c>
      <c r="B58" s="105"/>
      <c r="C58" s="86"/>
      <c r="D58" s="86"/>
      <c r="E58" s="124"/>
      <c r="F58" s="105"/>
      <c r="G58" s="105"/>
      <c r="H58" s="105"/>
      <c r="I58" s="133"/>
      <c r="J58" s="105"/>
      <c r="K58" s="105"/>
      <c r="L58" s="105"/>
      <c r="M58" s="133"/>
      <c r="N58" s="105"/>
      <c r="O58" s="105"/>
      <c r="P58" s="105"/>
      <c r="Q58" s="133"/>
      <c r="R58" s="105"/>
      <c r="S58" s="105"/>
      <c r="T58" s="105"/>
      <c r="U58" s="133"/>
    </row>
    <row r="59" spans="3:5" ht="14.25">
      <c r="C59" s="101"/>
      <c r="D59" s="101"/>
      <c r="E59" s="125"/>
    </row>
    <row r="60" spans="3:5" ht="14.25">
      <c r="C60" s="101"/>
      <c r="D60" s="101"/>
      <c r="E60" s="125"/>
    </row>
    <row r="61" spans="3:5" ht="14.25">
      <c r="C61" s="101"/>
      <c r="D61" s="101"/>
      <c r="E61" s="125"/>
    </row>
    <row r="62" spans="3:5" ht="14.25">
      <c r="C62" s="101"/>
      <c r="D62" s="101"/>
      <c r="E62" s="125"/>
    </row>
    <row r="63" spans="3:5" ht="14.25">
      <c r="C63" s="101"/>
      <c r="D63" s="101"/>
      <c r="E63" s="125"/>
    </row>
    <row r="64" spans="3:5" ht="14.25">
      <c r="C64" s="101"/>
      <c r="D64" s="101"/>
      <c r="E64" s="125"/>
    </row>
    <row r="65" spans="3:5" ht="14.25">
      <c r="C65" s="101"/>
      <c r="D65" s="101"/>
      <c r="E65" s="125"/>
    </row>
    <row r="66" spans="3:5" ht="14.25">
      <c r="C66" s="101"/>
      <c r="D66" s="101"/>
      <c r="E66" s="125"/>
    </row>
    <row r="67" spans="3:5" ht="14.25">
      <c r="C67" s="101"/>
      <c r="D67" s="101"/>
      <c r="E67" s="125"/>
    </row>
    <row r="68" spans="3:5" ht="14.25">
      <c r="C68" s="101"/>
      <c r="D68" s="101"/>
      <c r="E68" s="125"/>
    </row>
  </sheetData>
  <sheetProtection/>
  <mergeCells count="16">
    <mergeCell ref="A40:U40"/>
    <mergeCell ref="A41:U41"/>
    <mergeCell ref="A43:A44"/>
    <mergeCell ref="B43:E43"/>
    <mergeCell ref="F43:I43"/>
    <mergeCell ref="J43:M43"/>
    <mergeCell ref="N43:Q43"/>
    <mergeCell ref="R43:U43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F1">
      <selection activeCell="P1" sqref="P1"/>
    </sheetView>
  </sheetViews>
  <sheetFormatPr defaultColWidth="10.59765625" defaultRowHeight="15"/>
  <cols>
    <col min="1" max="1" width="23.59765625" style="42" customWidth="1"/>
    <col min="2" max="2" width="15.09765625" style="42" customWidth="1"/>
    <col min="3" max="10" width="11.59765625" style="42" customWidth="1"/>
    <col min="11" max="11" width="13.19921875" style="42" customWidth="1"/>
    <col min="12" max="14" width="14.69921875" style="42" customWidth="1"/>
    <col min="15" max="15" width="13.19921875" style="42" customWidth="1"/>
    <col min="16" max="16" width="12.09765625" style="42" customWidth="1"/>
    <col min="17" max="16384" width="10.59765625" style="42" customWidth="1"/>
  </cols>
  <sheetData>
    <row r="1" spans="1:16" s="10" customFormat="1" ht="19.5" customHeight="1">
      <c r="A1" s="9" t="s">
        <v>56</v>
      </c>
      <c r="P1" s="11" t="s">
        <v>57</v>
      </c>
    </row>
    <row r="2" spans="1:16" ht="19.5" customHeight="1">
      <c r="A2" s="299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9.5" customHeight="1">
      <c r="A3" s="257" t="s">
        <v>370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8" customHeight="1" thickBot="1">
      <c r="A4" s="86" t="s">
        <v>184</v>
      </c>
      <c r="P4" s="91"/>
    </row>
    <row r="5" spans="1:16" ht="15" customHeight="1">
      <c r="A5" s="300" t="s">
        <v>59</v>
      </c>
      <c r="B5" s="303" t="s">
        <v>60</v>
      </c>
      <c r="C5" s="258" t="s">
        <v>61</v>
      </c>
      <c r="D5" s="308" t="s">
        <v>62</v>
      </c>
      <c r="E5" s="309"/>
      <c r="F5" s="309"/>
      <c r="G5" s="309"/>
      <c r="H5" s="309"/>
      <c r="I5" s="309"/>
      <c r="J5" s="310"/>
      <c r="K5" s="303" t="s">
        <v>63</v>
      </c>
      <c r="L5" s="303" t="s">
        <v>64</v>
      </c>
      <c r="M5" s="308" t="s">
        <v>65</v>
      </c>
      <c r="N5" s="314"/>
      <c r="O5" s="314"/>
      <c r="P5" s="314"/>
    </row>
    <row r="6" spans="1:16" s="1" customFormat="1" ht="15" customHeight="1">
      <c r="A6" s="301"/>
      <c r="B6" s="304"/>
      <c r="C6" s="306"/>
      <c r="D6" s="312" t="s">
        <v>66</v>
      </c>
      <c r="E6" s="317" t="s">
        <v>67</v>
      </c>
      <c r="F6" s="318"/>
      <c r="G6" s="319"/>
      <c r="H6" s="317" t="s">
        <v>68</v>
      </c>
      <c r="I6" s="318"/>
      <c r="J6" s="319"/>
      <c r="K6" s="304"/>
      <c r="L6" s="304"/>
      <c r="M6" s="312" t="s">
        <v>69</v>
      </c>
      <c r="N6" s="311" t="s">
        <v>197</v>
      </c>
      <c r="O6" s="311" t="s">
        <v>70</v>
      </c>
      <c r="P6" s="315" t="s">
        <v>266</v>
      </c>
    </row>
    <row r="7" spans="1:16" s="1" customFormat="1" ht="15" customHeight="1">
      <c r="A7" s="302"/>
      <c r="B7" s="305"/>
      <c r="C7" s="307"/>
      <c r="D7" s="313"/>
      <c r="E7" s="2" t="s">
        <v>69</v>
      </c>
      <c r="F7" s="2" t="s">
        <v>71</v>
      </c>
      <c r="G7" s="2" t="s">
        <v>72</v>
      </c>
      <c r="H7" s="2" t="s">
        <v>69</v>
      </c>
      <c r="I7" s="2" t="s">
        <v>71</v>
      </c>
      <c r="J7" s="2" t="s">
        <v>72</v>
      </c>
      <c r="K7" s="305"/>
      <c r="L7" s="305"/>
      <c r="M7" s="313"/>
      <c r="N7" s="305"/>
      <c r="O7" s="305"/>
      <c r="P7" s="316"/>
    </row>
    <row r="8" spans="1:16" s="174" customFormat="1" ht="15" customHeight="1">
      <c r="A8" s="173"/>
      <c r="B8" s="32" t="s">
        <v>208</v>
      </c>
      <c r="C8" s="77">
        <f aca="true" t="shared" si="0" ref="C8:H8">SUM(C10:C13)</f>
        <v>4238</v>
      </c>
      <c r="D8" s="77">
        <f t="shared" si="0"/>
        <v>96792</v>
      </c>
      <c r="E8" s="77">
        <f t="shared" si="0"/>
        <v>95171</v>
      </c>
      <c r="F8" s="77">
        <f t="shared" si="0"/>
        <v>58164</v>
      </c>
      <c r="G8" s="77">
        <f t="shared" si="0"/>
        <v>37007</v>
      </c>
      <c r="H8" s="77">
        <f t="shared" si="0"/>
        <v>1621</v>
      </c>
      <c r="I8" s="77">
        <f aca="true" t="shared" si="1" ref="I8:P8">SUM(I10:I13)</f>
        <v>1010</v>
      </c>
      <c r="J8" s="77">
        <f t="shared" si="1"/>
        <v>611</v>
      </c>
      <c r="K8" s="77">
        <f t="shared" si="1"/>
        <v>37707297</v>
      </c>
      <c r="L8" s="77">
        <f t="shared" si="1"/>
        <v>123494872</v>
      </c>
      <c r="M8" s="77">
        <f>SUM(M10:M13)</f>
        <v>234690944</v>
      </c>
      <c r="N8" s="77">
        <f t="shared" si="1"/>
        <v>216478860</v>
      </c>
      <c r="O8" s="77">
        <f t="shared" si="1"/>
        <v>17383342</v>
      </c>
      <c r="P8" s="77">
        <f t="shared" si="1"/>
        <v>802005</v>
      </c>
    </row>
    <row r="9" spans="1:16" ht="15" customHeight="1">
      <c r="A9" s="47"/>
      <c r="B9" s="47" t="s">
        <v>183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9"/>
      <c r="N9" s="179"/>
      <c r="O9" s="179"/>
      <c r="P9" s="179"/>
    </row>
    <row r="10" spans="1:16" ht="15" customHeight="1">
      <c r="A10" s="320" t="s">
        <v>209</v>
      </c>
      <c r="B10" s="57" t="s">
        <v>371</v>
      </c>
      <c r="C10" s="172">
        <f>SUM(C17,C24,C31,C38,C45,C52,C59,'９２'!C10,'９２'!C17,'９２'!C24,'９２'!C31,'９２'!C38,'９２'!C45,'９２'!C52,'９２'!C59,'９４'!C10,'９４'!C17,'９４'!C24,'９４'!C31,'９４'!C38,'９４'!C45,'９４'!C52,'９４'!C59,'９４'!C66)</f>
        <v>2379</v>
      </c>
      <c r="D10" s="172">
        <f>SUM(D17,D24,D31,D38,D45,D52,D59,'９２'!D10,'９２'!D17,'９２'!D24,'９２'!D31,'９２'!D38,'９２'!D45,'９２'!D52,'９２'!D59,'９４'!D10,'９４'!D17,'９４'!D24,'９４'!D31,'９４'!D38,'９４'!D45,'９４'!D52,'９４'!D59,'９４'!D66)</f>
        <v>13384</v>
      </c>
      <c r="E10" s="172">
        <f>SUM(E17,E24,E31,E38,E45,E52,E59,'９２'!E10,'９２'!E17,'９２'!E24,'９２'!E31,'９２'!E38,'９２'!E45,'９２'!E52,'９２'!E59,'９４'!E10,'９４'!E17,'９４'!E24,'９４'!E31,'９４'!E38,'９４'!E45,'９４'!E52,'９４'!E59,'９４'!E66)</f>
        <v>11874</v>
      </c>
      <c r="F10" s="172">
        <f>SUM(F17,F24,F31,F38,F45,F52,F59,'９２'!F10,'９２'!F17,'９２'!F24,'９２'!F31,'９２'!F38,'９２'!F45,'９２'!F52,'９２'!F59,'９４'!F10,'９４'!F17,'９４'!F24,'９４'!F31,'９４'!F38,'９４'!F45,'９４'!F52,'９４'!F59,'９４'!F66)</f>
        <v>6219</v>
      </c>
      <c r="G10" s="172">
        <f>SUM(G17,G24,G31,G38,G45,G52,G59,'９２'!G10,'９２'!G17,'９２'!G24,'９２'!G31,'９２'!G38,'９２'!G45,'９２'!G52,'９２'!G59,'９４'!G10,'９４'!G17,'９４'!G24,'９４'!G31,'９４'!G38,'９４'!G45,'９４'!G52,'９４'!G59,'９４'!G66)</f>
        <v>5655</v>
      </c>
      <c r="H10" s="172">
        <f>SUM(H17,H24,H31,H38,H45,H52,H59,'９２'!H10,'９２'!H17,'９２'!H24,'９２'!H31,'９２'!H38,'９２'!H45,'９２'!H52,'９２'!H59,'９４'!H10,'９４'!H17,'９４'!H24,'９４'!H31,'９４'!H38,'９４'!H45,'９４'!H52,'９４'!H59,'９４'!H66)</f>
        <v>1510</v>
      </c>
      <c r="I10" s="172">
        <f>SUM(I17,I24,I31,I38,I45,I52,I59,'９２'!I10,'９２'!I17,'９２'!I24,'９２'!I31,'９２'!I38,'９２'!I45,'９２'!I52,'９２'!I59,'９４'!I10,'９４'!I17,'９４'!I24,'９４'!I31,'９４'!I38,'９４'!I45,'９４'!I52,'９４'!I59,'９４'!I66)</f>
        <v>939</v>
      </c>
      <c r="J10" s="172">
        <f>SUM(J17,J24,J31,J38,J45,J52,J59,'９２'!J10,'９２'!J17,'９２'!J24,'９２'!J31,'９２'!J38,'９２'!J45,'９２'!J52,'９２'!J59,'９４'!J10,'９４'!J17,'９４'!J24,'９４'!J31,'９４'!J38,'９４'!J45,'９４'!J52,'９４'!J59,'９４'!J66)</f>
        <v>571</v>
      </c>
      <c r="K10" s="172">
        <f>SUM(K17,K24,K31,K38,K45,K52,K59,'９２'!K10,'９２'!K17,'９２'!K24,'９２'!K31,'９２'!K38,'９２'!K45,'９２'!K52,'９２'!K59,'９４'!K10,'９４'!K17,'９４'!K24,'９４'!K31,'９４'!K38,'９４'!K45,'９４'!K52,'９４'!K59,'９４'!K66)</f>
        <v>3408243</v>
      </c>
      <c r="L10" s="172">
        <f>SUM(L17,L24,L31,L38,L45,L52,L59,'９２'!L10,'９２'!L17,'９２'!L24,'９２'!L31,'９２'!L38,'９２'!L45,'９２'!L52,'９２'!L59,'９４'!L10,'９４'!L17,'９４'!L24,'９４'!L31,'９４'!L38,'９４'!L45,'９４'!L52,'９４'!L59,'９４'!L66)</f>
        <v>5013781</v>
      </c>
      <c r="M10" s="172">
        <f>SUM(M17,M24,M31,M38,M45,M52,M59,'９２'!M10,'９２'!M17,'９２'!M24,'９２'!M31,'９２'!M38,'９２'!M45,'９２'!M52,'９２'!M59,'９４'!M10,'９４'!M17,'９４'!M24,'９４'!M31,'９４'!M38,'９４'!M45,'９４'!M52,'９４'!M59,'９４'!M66)</f>
        <v>12329826</v>
      </c>
      <c r="N10" s="172">
        <f>SUM(N17,N24,N31,N38,N45,N52,N59,'９２'!N10,'９２'!N17,'９２'!N24,'９２'!N31,'９２'!N38,'９２'!N45,'９２'!N52,'９２'!N59,'９４'!N10,'９４'!N17,'９４'!N24,'９４'!N31,'９４'!N38,'９４'!N45,'９４'!N52,'９４'!N59,'９４'!N66)</f>
        <v>9177487</v>
      </c>
      <c r="O10" s="172">
        <v>3095087</v>
      </c>
      <c r="P10" s="172">
        <v>53960</v>
      </c>
    </row>
    <row r="11" spans="1:16" ht="15" customHeight="1">
      <c r="A11" s="321"/>
      <c r="B11" s="57" t="s">
        <v>372</v>
      </c>
      <c r="C11" s="172">
        <f>SUM(C18,C25,C32,C39,C46,C53,C60,'９２'!C11,'９２'!C18,'９２'!C25,'９２'!C32,'９２'!C39,'９２'!C46,'９２'!C53,'９２'!C60,'９４'!C11,'９４'!C18,'９４'!C25,'９４'!C32,'９４'!C39,'９４'!C46,'９４'!C53,'９４'!C60,'９４'!C67)</f>
        <v>877</v>
      </c>
      <c r="D11" s="172">
        <v>12057</v>
      </c>
      <c r="E11" s="172">
        <v>11961</v>
      </c>
      <c r="F11" s="172">
        <v>6777</v>
      </c>
      <c r="G11" s="172">
        <v>5184</v>
      </c>
      <c r="H11" s="172">
        <f>SUM(H18,H25,H32,H39,H46,H53,H60,'９２'!H11,'９２'!H18,'９２'!H25,'９２'!H32,'９２'!H39,'９２'!H46,'９２'!H53,'９２'!H60,'９４'!H11,'９４'!H18,'９４'!H25,'９４'!H32,'９４'!H39,'９４'!H46,'９４'!H53,'９４'!H60,'９４'!H67)</f>
        <v>96</v>
      </c>
      <c r="I11" s="172">
        <f>SUM(I18,I25,I32,I39,I46,I53,I60,'９２'!I11,'９２'!I18,'９２'!I25,'９２'!I32,'９２'!I39,'９２'!I46,'９２'!I53,'９２'!I60,'９４'!I11,'９４'!I18,'９４'!I25,'９４'!I32,'９４'!I39,'９４'!I46,'９４'!I53,'９４'!I60,'９４'!I67)</f>
        <v>58</v>
      </c>
      <c r="J11" s="172">
        <f>SUM(J18,J25,J32,J39,J46,J53,J60,'９２'!J11,'９２'!J18,'９２'!J25,'９２'!J32,'９２'!J39,'９２'!J46,'９２'!J53,'９２'!J60,'９４'!J11,'９４'!J18,'９４'!J25,'９４'!J32,'９４'!J39,'９４'!J46,'９４'!J53,'９４'!J60,'９４'!J67)</f>
        <v>38</v>
      </c>
      <c r="K11" s="172">
        <v>3976422</v>
      </c>
      <c r="L11" s="172">
        <v>7402751</v>
      </c>
      <c r="M11" s="172">
        <v>16314881</v>
      </c>
      <c r="N11" s="172">
        <v>13417081</v>
      </c>
      <c r="O11" s="172">
        <v>2817434</v>
      </c>
      <c r="P11" s="172">
        <f>SUM(P18,P25,P32,P39,P46,P53,P60,'９２'!P11,'９２'!P18,'９２'!P25,'９２'!P32,'９２'!P39,'９２'!P46,'９２'!P53,'９２'!P60,'９４'!P11,'９４'!P18,'９４'!P25,'９４'!P32,'９４'!P39,'９４'!P46,'９４'!P53,'９４'!P60,'９４'!P67)</f>
        <v>60564</v>
      </c>
    </row>
    <row r="12" spans="1:16" ht="15" customHeight="1">
      <c r="A12" s="47"/>
      <c r="B12" s="57" t="s">
        <v>373</v>
      </c>
      <c r="C12" s="172">
        <f>SUM(C19,C26,C33,C40,C47,C54,C61,'９２'!C12,'９２'!C19,'９２'!C26,'９２'!C33,'９２'!C40,'９２'!C47,'９２'!C54,'９２'!C61,'９４'!C12,'９４'!C19,'９４'!C26,'９４'!C33,'９４'!C40,'９４'!C47,'９４'!C54,'９４'!C61,'９４'!C68)</f>
        <v>411</v>
      </c>
      <c r="D12" s="172">
        <v>10046</v>
      </c>
      <c r="E12" s="172">
        <v>10033</v>
      </c>
      <c r="F12" s="172">
        <v>5481</v>
      </c>
      <c r="G12" s="172">
        <v>4552</v>
      </c>
      <c r="H12" s="172">
        <f>SUM(H19,H26,H33,H40,H47,H54,H61,'９２'!H12,'９２'!H19,'９２'!H26,'９２'!H33,'９２'!H40,'９２'!H47,'９２'!H54,'９２'!H61,'９４'!H12,'９４'!H19,'９４'!H26,'９４'!H33,'９４'!H40,'９４'!H47,'９４'!H54,'９４'!H61,'９４'!H68)</f>
        <v>13</v>
      </c>
      <c r="I12" s="172">
        <f>SUM(I19,I26,I33,I40,I47,I54,I61,'９２'!I12,'９２'!I19,'９２'!I26,'９２'!I33,'９２'!I40,'９２'!I47,'９２'!I54,'９２'!I61,'９４'!I12,'９４'!I19,'９４'!I26,'９４'!I33,'９４'!I40,'９４'!I47,'９４'!I54,'９４'!I61,'９４'!I68)</f>
        <v>11</v>
      </c>
      <c r="J12" s="172">
        <f>SUM(J19,J26,J33,J40,J47,J54,J61,'９２'!J12,'９２'!J19,'９２'!J26,'９２'!J33,'９２'!J40,'９２'!J47,'９２'!J54,'９２'!J61,'９４'!J12,'９４'!J19,'９４'!J26,'９４'!J33,'９４'!J40,'９４'!J47,'９４'!J54,'９４'!J61,'９４'!J68)</f>
        <v>2</v>
      </c>
      <c r="K12" s="172">
        <v>3359737</v>
      </c>
      <c r="L12" s="172">
        <v>7290012</v>
      </c>
      <c r="M12" s="172">
        <v>14908712</v>
      </c>
      <c r="N12" s="172">
        <v>13015905</v>
      </c>
      <c r="O12" s="172">
        <f>SUM(O19,O26,O33,O40,O47,O54,O61,'９２'!O12,'９２'!O19,'９２'!O26,'９２'!O33,'９２'!O40,'９２'!O47,'９２'!O54,'９２'!O61,'９４'!O12,'９４'!O19,'９４'!O26,'９４'!O33,'９４'!O40,'９４'!O47,'９４'!O54,'９４'!O61,'９４'!O68)</f>
        <v>1863886</v>
      </c>
      <c r="P12" s="172">
        <f>SUM(P19,P26,P33,P40,P47,P54,P61,'９２'!P12,'９２'!P19,'９２'!P26,'９２'!P33,'９２'!P40,'９２'!P47,'９２'!P54,'９２'!P61,'９４'!P12,'９４'!P19,'９４'!P26,'９４'!P33,'９４'!P40,'９４'!P47,'９４'!P54,'９４'!P61,'９４'!P68)</f>
        <v>28921</v>
      </c>
    </row>
    <row r="13" spans="1:16" ht="15" customHeight="1">
      <c r="A13" s="47"/>
      <c r="B13" s="57" t="s">
        <v>374</v>
      </c>
      <c r="C13" s="172">
        <f>SUM(C20,C27,C34,C41,C48,C55,C62,'９２'!C13,'９２'!C20,'９２'!C27,'９２'!C34,'９２'!C41,'９２'!C48,'９２'!C55,'９２'!C62,'９４'!C13,'９４'!C20,'９４'!C27,'９４'!C34,'９４'!C41,'９４'!C48,'９４'!C55,'９４'!C62,'９４'!C69)</f>
        <v>571</v>
      </c>
      <c r="D13" s="172">
        <v>61305</v>
      </c>
      <c r="E13" s="172">
        <v>61303</v>
      </c>
      <c r="F13" s="172">
        <v>39687</v>
      </c>
      <c r="G13" s="172">
        <v>21616</v>
      </c>
      <c r="H13" s="172">
        <f>SUM(H20,H27,H34,H41,H48,H55,H62,'９２'!H13,'９２'!H20,'９２'!H27,'９２'!H34,'９２'!H41,'９２'!H48,'９２'!H55,'９２'!H62,'９４'!H13,'９４'!H20,'９４'!H27,'９４'!H34,'９４'!H41,'９４'!H48,'９４'!H55,'９４'!H62,'９４'!H69)</f>
        <v>2</v>
      </c>
      <c r="I13" s="172">
        <f>SUM(I20,I27,I34,I41,I48,I55,I62,'９２'!I13,'９２'!I20,'９２'!I27,'９２'!I34,'９２'!I41,'９２'!I48,'９２'!I55,'９２'!I62,'９４'!I13,'９４'!I20,'９４'!I27,'９４'!I34,'９４'!I41,'９４'!I48,'９４'!I55,'９４'!I62,'９４'!I69)</f>
        <v>2</v>
      </c>
      <c r="J13" s="179" t="s">
        <v>267</v>
      </c>
      <c r="K13" s="172">
        <v>26962895</v>
      </c>
      <c r="L13" s="172">
        <v>103788328</v>
      </c>
      <c r="M13" s="172">
        <v>191137525</v>
      </c>
      <c r="N13" s="172">
        <v>180868387</v>
      </c>
      <c r="O13" s="172">
        <v>9606935</v>
      </c>
      <c r="P13" s="172">
        <f>SUM(P20,P27,P34,P41,P48,P55,P62,'９２'!P13,'９２'!P20,'９２'!P27,'９２'!P34,'９２'!P41,'９２'!P48,'９２'!P55,'９２'!P62,'９４'!P13,'９４'!P20,'９４'!P27,'９４'!P34,'９４'!P41,'９４'!P48,'９４'!P55,'９４'!P62,'９４'!P69)</f>
        <v>658560</v>
      </c>
    </row>
    <row r="14" spans="1:16" ht="15" customHeight="1">
      <c r="A14" s="47"/>
      <c r="B14" s="47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172"/>
    </row>
    <row r="15" spans="1:16" ht="15" customHeight="1">
      <c r="A15" s="47"/>
      <c r="B15" s="27" t="s">
        <v>69</v>
      </c>
      <c r="C15" s="77">
        <f aca="true" t="shared" si="2" ref="C15:H15">SUM(C17:C20)</f>
        <v>522</v>
      </c>
      <c r="D15" s="77">
        <f t="shared" si="2"/>
        <v>11946</v>
      </c>
      <c r="E15" s="77">
        <f t="shared" si="2"/>
        <v>11687</v>
      </c>
      <c r="F15" s="77">
        <f t="shared" si="2"/>
        <v>4169</v>
      </c>
      <c r="G15" s="77">
        <f t="shared" si="2"/>
        <v>7518</v>
      </c>
      <c r="H15" s="77">
        <f t="shared" si="2"/>
        <v>259</v>
      </c>
      <c r="I15" s="77">
        <f aca="true" t="shared" si="3" ref="I15:P15">SUM(I17:I20)</f>
        <v>146</v>
      </c>
      <c r="J15" s="77">
        <f t="shared" si="3"/>
        <v>113</v>
      </c>
      <c r="K15" s="77">
        <f t="shared" si="3"/>
        <v>2972682</v>
      </c>
      <c r="L15" s="77">
        <f t="shared" si="3"/>
        <v>7954950</v>
      </c>
      <c r="M15" s="77">
        <f t="shared" si="3"/>
        <v>14690997</v>
      </c>
      <c r="N15" s="77">
        <f t="shared" si="3"/>
        <v>14565425</v>
      </c>
      <c r="O15" s="77">
        <f t="shared" si="3"/>
        <v>120786</v>
      </c>
      <c r="P15" s="77">
        <f t="shared" si="3"/>
        <v>209</v>
      </c>
    </row>
    <row r="16" spans="1:16" ht="15" customHeight="1">
      <c r="A16" s="47"/>
      <c r="B16" s="47" t="s">
        <v>183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9"/>
      <c r="N16" s="179"/>
      <c r="O16" s="179"/>
      <c r="P16" s="179"/>
    </row>
    <row r="17" spans="1:16" ht="15" customHeight="1">
      <c r="A17" s="274" t="s">
        <v>210</v>
      </c>
      <c r="B17" s="57" t="s">
        <v>371</v>
      </c>
      <c r="C17" s="172">
        <v>242</v>
      </c>
      <c r="D17" s="172">
        <f>SUM(E17,H17)</f>
        <v>1401</v>
      </c>
      <c r="E17" s="172">
        <f>SUM(F17,G17)</f>
        <v>1172</v>
      </c>
      <c r="F17" s="172">
        <v>420</v>
      </c>
      <c r="G17" s="172">
        <v>752</v>
      </c>
      <c r="H17" s="172">
        <f>SUM(I17,J17)</f>
        <v>229</v>
      </c>
      <c r="I17" s="172">
        <v>129</v>
      </c>
      <c r="J17" s="172">
        <v>100</v>
      </c>
      <c r="K17" s="172">
        <v>271350</v>
      </c>
      <c r="L17" s="172">
        <v>434772</v>
      </c>
      <c r="M17" s="172">
        <f>SUM(N17:P17)</f>
        <v>973270</v>
      </c>
      <c r="N17" s="172">
        <v>959819</v>
      </c>
      <c r="O17" s="172">
        <v>13451</v>
      </c>
      <c r="P17" s="179" t="s">
        <v>267</v>
      </c>
    </row>
    <row r="18" spans="1:16" ht="15" customHeight="1">
      <c r="A18" s="274"/>
      <c r="B18" s="57" t="s">
        <v>372</v>
      </c>
      <c r="C18" s="172">
        <v>131</v>
      </c>
      <c r="D18" s="172">
        <f>SUM(E18,H18)</f>
        <v>1843</v>
      </c>
      <c r="E18" s="172">
        <f>SUM(F18,G18)</f>
        <v>1813</v>
      </c>
      <c r="F18" s="172">
        <v>692</v>
      </c>
      <c r="G18" s="172">
        <v>1121</v>
      </c>
      <c r="H18" s="172">
        <f>SUM(I18,J18)</f>
        <v>30</v>
      </c>
      <c r="I18" s="172">
        <v>17</v>
      </c>
      <c r="J18" s="172">
        <v>13</v>
      </c>
      <c r="K18" s="172">
        <v>462924</v>
      </c>
      <c r="L18" s="172">
        <v>951316</v>
      </c>
      <c r="M18" s="172">
        <v>1885302</v>
      </c>
      <c r="N18" s="172">
        <v>1855116</v>
      </c>
      <c r="O18" s="172">
        <v>25400</v>
      </c>
      <c r="P18" s="172">
        <v>209</v>
      </c>
    </row>
    <row r="19" spans="1:16" ht="15" customHeight="1">
      <c r="A19" s="29"/>
      <c r="B19" s="57" t="s">
        <v>373</v>
      </c>
      <c r="C19" s="172">
        <v>68</v>
      </c>
      <c r="D19" s="172">
        <f>SUM(E19,H19)</f>
        <v>1669</v>
      </c>
      <c r="E19" s="172">
        <f>SUM(F19,G19)</f>
        <v>1669</v>
      </c>
      <c r="F19" s="172">
        <v>551</v>
      </c>
      <c r="G19" s="172">
        <v>1118</v>
      </c>
      <c r="H19" s="179" t="s">
        <v>267</v>
      </c>
      <c r="I19" s="179" t="s">
        <v>267</v>
      </c>
      <c r="J19" s="179" t="s">
        <v>267</v>
      </c>
      <c r="K19" s="172">
        <v>424030</v>
      </c>
      <c r="L19" s="172">
        <v>1240808</v>
      </c>
      <c r="M19" s="172">
        <f>SUM(N19:P19)</f>
        <v>2185487</v>
      </c>
      <c r="N19" s="172">
        <v>2137528</v>
      </c>
      <c r="O19" s="172">
        <v>47959</v>
      </c>
      <c r="P19" s="179" t="s">
        <v>267</v>
      </c>
    </row>
    <row r="20" spans="1:16" ht="15" customHeight="1">
      <c r="A20" s="29"/>
      <c r="B20" s="57" t="s">
        <v>374</v>
      </c>
      <c r="C20" s="172">
        <v>81</v>
      </c>
      <c r="D20" s="172">
        <f>SUM(E20,H20)</f>
        <v>7033</v>
      </c>
      <c r="E20" s="172">
        <f>SUM(F20,G20)</f>
        <v>7033</v>
      </c>
      <c r="F20" s="172">
        <v>2506</v>
      </c>
      <c r="G20" s="172">
        <v>4527</v>
      </c>
      <c r="H20" s="179" t="s">
        <v>267</v>
      </c>
      <c r="I20" s="179" t="s">
        <v>267</v>
      </c>
      <c r="J20" s="179" t="s">
        <v>267</v>
      </c>
      <c r="K20" s="172">
        <v>1814378</v>
      </c>
      <c r="L20" s="172">
        <v>5328054</v>
      </c>
      <c r="M20" s="172">
        <f>SUM(N20:P20)</f>
        <v>9646938</v>
      </c>
      <c r="N20" s="172">
        <v>9612962</v>
      </c>
      <c r="O20" s="172">
        <v>33976</v>
      </c>
      <c r="P20" s="179" t="s">
        <v>267</v>
      </c>
    </row>
    <row r="21" spans="1:16" ht="15" customHeight="1">
      <c r="A21" s="29"/>
      <c r="B21" s="47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172"/>
    </row>
    <row r="22" spans="1:16" ht="15" customHeight="1">
      <c r="A22" s="29"/>
      <c r="B22" s="27" t="s">
        <v>69</v>
      </c>
      <c r="C22" s="77">
        <f aca="true" t="shared" si="4" ref="C22:H22">SUM(C24:C27)</f>
        <v>50</v>
      </c>
      <c r="D22" s="77">
        <f t="shared" si="4"/>
        <v>926</v>
      </c>
      <c r="E22" s="77">
        <f t="shared" si="4"/>
        <v>923</v>
      </c>
      <c r="F22" s="77">
        <f t="shared" si="4"/>
        <v>577</v>
      </c>
      <c r="G22" s="77">
        <f t="shared" si="4"/>
        <v>346</v>
      </c>
      <c r="H22" s="77">
        <f t="shared" si="4"/>
        <v>3</v>
      </c>
      <c r="I22" s="77">
        <f aca="true" t="shared" si="5" ref="I22:P22">SUM(I24:I27)</f>
        <v>2</v>
      </c>
      <c r="J22" s="77">
        <f t="shared" si="5"/>
        <v>1</v>
      </c>
      <c r="K22" s="77">
        <f t="shared" si="5"/>
        <v>450117</v>
      </c>
      <c r="L22" s="77">
        <f t="shared" si="5"/>
        <v>2596084</v>
      </c>
      <c r="M22" s="77">
        <f t="shared" si="5"/>
        <v>18794250</v>
      </c>
      <c r="N22" s="77">
        <f t="shared" si="5"/>
        <v>18780789</v>
      </c>
      <c r="O22" s="77">
        <f t="shared" si="5"/>
        <v>10180</v>
      </c>
      <c r="P22" s="77">
        <f t="shared" si="5"/>
        <v>115</v>
      </c>
    </row>
    <row r="23" spans="1:16" ht="15" customHeight="1">
      <c r="A23" s="29"/>
      <c r="B23" s="47" t="s">
        <v>183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9"/>
      <c r="N23" s="179"/>
      <c r="O23" s="179"/>
      <c r="P23" s="213"/>
    </row>
    <row r="24" spans="1:16" ht="15" customHeight="1">
      <c r="A24" s="274" t="s">
        <v>49</v>
      </c>
      <c r="B24" s="57" t="s">
        <v>371</v>
      </c>
      <c r="C24" s="172">
        <v>30</v>
      </c>
      <c r="D24" s="172">
        <f>SUM(E24,H24)</f>
        <v>176</v>
      </c>
      <c r="E24" s="172">
        <f>SUM(F24,G24)</f>
        <v>173</v>
      </c>
      <c r="F24" s="172">
        <v>108</v>
      </c>
      <c r="G24" s="172">
        <v>65</v>
      </c>
      <c r="H24" s="172">
        <f>SUM(I24,J24)</f>
        <v>3</v>
      </c>
      <c r="I24" s="172">
        <v>2</v>
      </c>
      <c r="J24" s="172">
        <v>1</v>
      </c>
      <c r="K24" s="172">
        <v>55678</v>
      </c>
      <c r="L24" s="172">
        <v>65767</v>
      </c>
      <c r="M24" s="172">
        <v>247068</v>
      </c>
      <c r="N24" s="172">
        <v>236522</v>
      </c>
      <c r="O24" s="172">
        <v>7380</v>
      </c>
      <c r="P24" s="179" t="s">
        <v>267</v>
      </c>
    </row>
    <row r="25" spans="1:16" ht="15" customHeight="1">
      <c r="A25" s="274"/>
      <c r="B25" s="57" t="s">
        <v>372</v>
      </c>
      <c r="C25" s="172">
        <v>8</v>
      </c>
      <c r="D25" s="172">
        <f>SUM(E25,H25)</f>
        <v>108</v>
      </c>
      <c r="E25" s="172">
        <f>SUM(F25,G25)</f>
        <v>108</v>
      </c>
      <c r="F25" s="172">
        <v>47</v>
      </c>
      <c r="G25" s="172">
        <v>61</v>
      </c>
      <c r="H25" s="179" t="s">
        <v>267</v>
      </c>
      <c r="I25" s="179" t="s">
        <v>267</v>
      </c>
      <c r="J25" s="179" t="s">
        <v>267</v>
      </c>
      <c r="K25" s="172">
        <v>35749</v>
      </c>
      <c r="L25" s="172">
        <v>35132</v>
      </c>
      <c r="M25" s="172">
        <f>SUM(N25:P25)</f>
        <v>172846</v>
      </c>
      <c r="N25" s="172">
        <v>169931</v>
      </c>
      <c r="O25" s="172">
        <v>2800</v>
      </c>
      <c r="P25" s="179">
        <v>115</v>
      </c>
    </row>
    <row r="26" spans="1:16" ht="15" customHeight="1">
      <c r="A26" s="29"/>
      <c r="B26" s="57" t="s">
        <v>373</v>
      </c>
      <c r="C26" s="172">
        <v>5</v>
      </c>
      <c r="D26" s="172">
        <f>SUM(E26,H26)</f>
        <v>124</v>
      </c>
      <c r="E26" s="172">
        <f>SUM(F26,G26)</f>
        <v>124</v>
      </c>
      <c r="F26" s="172">
        <v>61</v>
      </c>
      <c r="G26" s="172">
        <v>63</v>
      </c>
      <c r="H26" s="179" t="s">
        <v>267</v>
      </c>
      <c r="I26" s="179" t="s">
        <v>267</v>
      </c>
      <c r="J26" s="179" t="s">
        <v>267</v>
      </c>
      <c r="K26" s="172">
        <v>67600</v>
      </c>
      <c r="L26" s="172">
        <v>83844</v>
      </c>
      <c r="M26" s="172">
        <f>SUM(N26:P26)</f>
        <v>251289</v>
      </c>
      <c r="N26" s="172">
        <v>251289</v>
      </c>
      <c r="O26" s="179" t="s">
        <v>267</v>
      </c>
      <c r="P26" s="179" t="s">
        <v>267</v>
      </c>
    </row>
    <row r="27" spans="1:16" ht="15" customHeight="1">
      <c r="A27" s="29"/>
      <c r="B27" s="57" t="s">
        <v>375</v>
      </c>
      <c r="C27" s="172">
        <v>7</v>
      </c>
      <c r="D27" s="172">
        <f>SUM(E27,H27)</f>
        <v>518</v>
      </c>
      <c r="E27" s="172">
        <f>SUM(F27,G27)</f>
        <v>518</v>
      </c>
      <c r="F27" s="172">
        <v>361</v>
      </c>
      <c r="G27" s="172">
        <v>157</v>
      </c>
      <c r="H27" s="179" t="s">
        <v>267</v>
      </c>
      <c r="I27" s="179" t="s">
        <v>267</v>
      </c>
      <c r="J27" s="179" t="s">
        <v>267</v>
      </c>
      <c r="K27" s="172">
        <v>291090</v>
      </c>
      <c r="L27" s="172">
        <v>2411341</v>
      </c>
      <c r="M27" s="172">
        <f>SUM(N27:P27)</f>
        <v>18123047</v>
      </c>
      <c r="N27" s="172">
        <v>18123047</v>
      </c>
      <c r="O27" s="179" t="s">
        <v>267</v>
      </c>
      <c r="P27" s="179" t="s">
        <v>267</v>
      </c>
    </row>
    <row r="28" spans="1:16" ht="15" customHeight="1">
      <c r="A28" s="29"/>
      <c r="B28" s="47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172"/>
    </row>
    <row r="29" spans="1:16" ht="15" customHeight="1">
      <c r="A29" s="29"/>
      <c r="B29" s="27" t="s">
        <v>69</v>
      </c>
      <c r="C29" s="77">
        <f aca="true" t="shared" si="6" ref="C29:H29">SUM(C31:C34)</f>
        <v>859</v>
      </c>
      <c r="D29" s="77">
        <f t="shared" si="6"/>
        <v>11628</v>
      </c>
      <c r="E29" s="77">
        <f t="shared" si="6"/>
        <v>11153</v>
      </c>
      <c r="F29" s="77">
        <f t="shared" si="6"/>
        <v>5581</v>
      </c>
      <c r="G29" s="77">
        <f t="shared" si="6"/>
        <v>5572</v>
      </c>
      <c r="H29" s="77">
        <f t="shared" si="6"/>
        <v>475</v>
      </c>
      <c r="I29" s="77">
        <f aca="true" t="shared" si="7" ref="I29:P29">SUM(I31:I34)</f>
        <v>288</v>
      </c>
      <c r="J29" s="77">
        <f t="shared" si="7"/>
        <v>187</v>
      </c>
      <c r="K29" s="77">
        <f t="shared" si="7"/>
        <v>3859294</v>
      </c>
      <c r="L29" s="77">
        <f t="shared" si="7"/>
        <v>8096603</v>
      </c>
      <c r="M29" s="77">
        <f t="shared" si="7"/>
        <v>16845305</v>
      </c>
      <c r="N29" s="77">
        <f t="shared" si="7"/>
        <v>7662512</v>
      </c>
      <c r="O29" s="77">
        <f t="shared" si="7"/>
        <v>9180554</v>
      </c>
      <c r="P29" s="77">
        <f t="shared" si="7"/>
        <v>1839</v>
      </c>
    </row>
    <row r="30" spans="1:16" ht="15" customHeight="1">
      <c r="A30" s="29"/>
      <c r="B30" s="47" t="s">
        <v>183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9"/>
      <c r="N30" s="179"/>
      <c r="O30" s="179"/>
      <c r="P30" s="172"/>
    </row>
    <row r="31" spans="1:16" ht="15" customHeight="1">
      <c r="A31" s="274" t="s">
        <v>211</v>
      </c>
      <c r="B31" s="57" t="s">
        <v>371</v>
      </c>
      <c r="C31" s="172">
        <v>609</v>
      </c>
      <c r="D31" s="172">
        <f>SUM(E31,H31)</f>
        <v>3268</v>
      </c>
      <c r="E31" s="172">
        <f>SUM(F31,G31)</f>
        <v>2814</v>
      </c>
      <c r="F31" s="172">
        <v>958</v>
      </c>
      <c r="G31" s="172">
        <v>1856</v>
      </c>
      <c r="H31" s="172">
        <f>SUM(I31,J31)</f>
        <v>454</v>
      </c>
      <c r="I31" s="172">
        <v>276</v>
      </c>
      <c r="J31" s="172">
        <v>178</v>
      </c>
      <c r="K31" s="172">
        <v>658717</v>
      </c>
      <c r="L31" s="172">
        <v>1121714</v>
      </c>
      <c r="M31" s="172">
        <f>SUM(N31:P31)</f>
        <v>2607058</v>
      </c>
      <c r="N31" s="172">
        <v>1268148</v>
      </c>
      <c r="O31" s="172">
        <v>1338289</v>
      </c>
      <c r="P31" s="213">
        <v>621</v>
      </c>
    </row>
    <row r="32" spans="1:16" ht="15" customHeight="1">
      <c r="A32" s="274"/>
      <c r="B32" s="57" t="s">
        <v>372</v>
      </c>
      <c r="C32" s="172">
        <v>140</v>
      </c>
      <c r="D32" s="172">
        <f>SUM(E32,H32)</f>
        <v>1880</v>
      </c>
      <c r="E32" s="172">
        <f>SUM(F32,G32)</f>
        <v>1862</v>
      </c>
      <c r="F32" s="172">
        <v>786</v>
      </c>
      <c r="G32" s="172">
        <v>1076</v>
      </c>
      <c r="H32" s="172">
        <f>SUM(I32,J32)</f>
        <v>18</v>
      </c>
      <c r="I32" s="172">
        <v>10</v>
      </c>
      <c r="J32" s="172">
        <v>8</v>
      </c>
      <c r="K32" s="172">
        <v>545538</v>
      </c>
      <c r="L32" s="172">
        <v>1320601</v>
      </c>
      <c r="M32" s="172">
        <f>SUM(N32:P32)</f>
        <v>2646910</v>
      </c>
      <c r="N32" s="172">
        <v>1436333</v>
      </c>
      <c r="O32" s="172">
        <v>1209359</v>
      </c>
      <c r="P32" s="179">
        <v>1218</v>
      </c>
    </row>
    <row r="33" spans="1:16" ht="15" customHeight="1">
      <c r="A33" s="29"/>
      <c r="B33" s="57" t="s">
        <v>373</v>
      </c>
      <c r="C33" s="172">
        <v>40</v>
      </c>
      <c r="D33" s="172">
        <f>SUM(E33,H33)</f>
        <v>974</v>
      </c>
      <c r="E33" s="172">
        <f>SUM(F33,G33)</f>
        <v>971</v>
      </c>
      <c r="F33" s="172">
        <v>485</v>
      </c>
      <c r="G33" s="172">
        <v>486</v>
      </c>
      <c r="H33" s="172">
        <f>SUM(I33,J33)</f>
        <v>3</v>
      </c>
      <c r="I33" s="172">
        <v>2</v>
      </c>
      <c r="J33" s="172">
        <v>1</v>
      </c>
      <c r="K33" s="172">
        <v>312895</v>
      </c>
      <c r="L33" s="172">
        <v>531450</v>
      </c>
      <c r="M33" s="172">
        <f>SUM(N33:P33)</f>
        <v>1318287</v>
      </c>
      <c r="N33" s="172">
        <v>693889</v>
      </c>
      <c r="O33" s="172">
        <v>624398</v>
      </c>
      <c r="P33" s="179" t="s">
        <v>267</v>
      </c>
    </row>
    <row r="34" spans="1:16" ht="15" customHeight="1">
      <c r="A34" s="29"/>
      <c r="B34" s="57" t="s">
        <v>375</v>
      </c>
      <c r="C34" s="172">
        <v>70</v>
      </c>
      <c r="D34" s="172">
        <f>SUM(E34,H34)</f>
        <v>5506</v>
      </c>
      <c r="E34" s="172">
        <f>SUM(F34,G34)</f>
        <v>5506</v>
      </c>
      <c r="F34" s="172">
        <v>3352</v>
      </c>
      <c r="G34" s="172">
        <v>2154</v>
      </c>
      <c r="H34" s="179" t="s">
        <v>267</v>
      </c>
      <c r="I34" s="179" t="s">
        <v>267</v>
      </c>
      <c r="J34" s="179" t="s">
        <v>267</v>
      </c>
      <c r="K34" s="172">
        <v>2342144</v>
      </c>
      <c r="L34" s="172">
        <v>5122838</v>
      </c>
      <c r="M34" s="172">
        <v>10273050</v>
      </c>
      <c r="N34" s="172">
        <v>4264142</v>
      </c>
      <c r="O34" s="172">
        <v>6008508</v>
      </c>
      <c r="P34" s="179" t="s">
        <v>267</v>
      </c>
    </row>
    <row r="35" spans="1:16" ht="15" customHeight="1">
      <c r="A35" s="29"/>
      <c r="B35" s="47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172"/>
    </row>
    <row r="36" spans="1:16" ht="15" customHeight="1">
      <c r="A36" s="29"/>
      <c r="B36" s="27" t="s">
        <v>69</v>
      </c>
      <c r="C36" s="77">
        <f aca="true" t="shared" si="8" ref="C36:H36">SUM(C38:C41)</f>
        <v>172</v>
      </c>
      <c r="D36" s="77">
        <f t="shared" si="8"/>
        <v>3784</v>
      </c>
      <c r="E36" s="77">
        <f t="shared" si="8"/>
        <v>3737</v>
      </c>
      <c r="F36" s="77">
        <f t="shared" si="8"/>
        <v>700</v>
      </c>
      <c r="G36" s="77">
        <f t="shared" si="8"/>
        <v>3037</v>
      </c>
      <c r="H36" s="77">
        <f t="shared" si="8"/>
        <v>47</v>
      </c>
      <c r="I36" s="77">
        <f aca="true" t="shared" si="9" ref="I36:P36">SUM(I38:I41)</f>
        <v>29</v>
      </c>
      <c r="J36" s="77">
        <f t="shared" si="9"/>
        <v>18</v>
      </c>
      <c r="K36" s="77">
        <f t="shared" si="9"/>
        <v>851078</v>
      </c>
      <c r="L36" s="77">
        <f t="shared" si="9"/>
        <v>1334240</v>
      </c>
      <c r="M36" s="77">
        <f t="shared" si="9"/>
        <v>2956027</v>
      </c>
      <c r="N36" s="77">
        <f t="shared" si="9"/>
        <v>2087327</v>
      </c>
      <c r="O36" s="77">
        <f t="shared" si="9"/>
        <v>867808</v>
      </c>
      <c r="P36" s="77">
        <f t="shared" si="9"/>
        <v>892</v>
      </c>
    </row>
    <row r="37" spans="1:16" ht="15" customHeight="1">
      <c r="A37" s="29"/>
      <c r="B37" s="47" t="s">
        <v>183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9"/>
      <c r="N37" s="179"/>
      <c r="O37" s="179"/>
      <c r="P37" s="172"/>
    </row>
    <row r="38" spans="1:16" ht="15" customHeight="1">
      <c r="A38" s="274" t="s">
        <v>212</v>
      </c>
      <c r="B38" s="57" t="s">
        <v>371</v>
      </c>
      <c r="C38" s="172">
        <v>65</v>
      </c>
      <c r="D38" s="172">
        <f>SUM(E38,H38)</f>
        <v>384</v>
      </c>
      <c r="E38" s="172">
        <f>SUM(F38,G38)</f>
        <v>347</v>
      </c>
      <c r="F38" s="172">
        <v>96</v>
      </c>
      <c r="G38" s="172">
        <v>251</v>
      </c>
      <c r="H38" s="172">
        <f>SUM(I38,J38)</f>
        <v>37</v>
      </c>
      <c r="I38" s="172">
        <v>21</v>
      </c>
      <c r="J38" s="172">
        <v>16</v>
      </c>
      <c r="K38" s="172">
        <v>71877</v>
      </c>
      <c r="L38" s="172">
        <v>79548</v>
      </c>
      <c r="M38" s="172">
        <f>SUM(N38:P38)</f>
        <v>220143</v>
      </c>
      <c r="N38" s="172">
        <v>128635</v>
      </c>
      <c r="O38" s="172">
        <v>91218</v>
      </c>
      <c r="P38" s="172">
        <v>290</v>
      </c>
    </row>
    <row r="39" spans="1:16" ht="15" customHeight="1">
      <c r="A39" s="274"/>
      <c r="B39" s="57" t="s">
        <v>372</v>
      </c>
      <c r="C39" s="172">
        <v>40</v>
      </c>
      <c r="D39" s="172">
        <f>SUM(E39,H39)</f>
        <v>575</v>
      </c>
      <c r="E39" s="172">
        <f>SUM(F39,G39)</f>
        <v>570</v>
      </c>
      <c r="F39" s="172">
        <v>89</v>
      </c>
      <c r="G39" s="172">
        <v>481</v>
      </c>
      <c r="H39" s="172">
        <f>SUM(I39,J39)</f>
        <v>5</v>
      </c>
      <c r="I39" s="172">
        <v>3</v>
      </c>
      <c r="J39" s="172">
        <v>2</v>
      </c>
      <c r="K39" s="172">
        <v>113230</v>
      </c>
      <c r="L39" s="172">
        <v>137926</v>
      </c>
      <c r="M39" s="172">
        <f>SUM(N39:P39)</f>
        <v>404057</v>
      </c>
      <c r="N39" s="172">
        <v>240548</v>
      </c>
      <c r="O39" s="172">
        <v>162907</v>
      </c>
      <c r="P39" s="213">
        <v>602</v>
      </c>
    </row>
    <row r="40" spans="1:16" ht="15" customHeight="1">
      <c r="A40" s="29"/>
      <c r="B40" s="57" t="s">
        <v>373</v>
      </c>
      <c r="C40" s="172">
        <v>39</v>
      </c>
      <c r="D40" s="172">
        <f>SUM(E40,H40)</f>
        <v>965</v>
      </c>
      <c r="E40" s="172">
        <f>SUM(F40,G40)</f>
        <v>962</v>
      </c>
      <c r="F40" s="172">
        <v>133</v>
      </c>
      <c r="G40" s="172">
        <v>829</v>
      </c>
      <c r="H40" s="172">
        <f>SUM(I40,J40)</f>
        <v>3</v>
      </c>
      <c r="I40" s="172">
        <v>3</v>
      </c>
      <c r="J40" s="179" t="s">
        <v>267</v>
      </c>
      <c r="K40" s="172">
        <v>196435</v>
      </c>
      <c r="L40" s="172">
        <v>214750</v>
      </c>
      <c r="M40" s="172">
        <f>SUM(N40:P40)</f>
        <v>582129</v>
      </c>
      <c r="N40" s="172">
        <v>278763</v>
      </c>
      <c r="O40" s="172">
        <v>303366</v>
      </c>
      <c r="P40" s="179" t="s">
        <v>267</v>
      </c>
    </row>
    <row r="41" spans="1:16" ht="15" customHeight="1">
      <c r="A41" s="29"/>
      <c r="B41" s="57" t="s">
        <v>375</v>
      </c>
      <c r="C41" s="172">
        <v>28</v>
      </c>
      <c r="D41" s="172">
        <f>SUM(E41,H41)</f>
        <v>1860</v>
      </c>
      <c r="E41" s="172">
        <f>SUM(F41,G41)</f>
        <v>1858</v>
      </c>
      <c r="F41" s="172">
        <v>382</v>
      </c>
      <c r="G41" s="172">
        <v>1476</v>
      </c>
      <c r="H41" s="172">
        <f>SUM(I41,J41)</f>
        <v>2</v>
      </c>
      <c r="I41" s="172">
        <v>2</v>
      </c>
      <c r="J41" s="179" t="s">
        <v>267</v>
      </c>
      <c r="K41" s="172">
        <v>469536</v>
      </c>
      <c r="L41" s="172">
        <v>902016</v>
      </c>
      <c r="M41" s="172">
        <f>SUM(N41:P41)</f>
        <v>1749698</v>
      </c>
      <c r="N41" s="172">
        <v>1439381</v>
      </c>
      <c r="O41" s="172">
        <v>310317</v>
      </c>
      <c r="P41" s="179" t="s">
        <v>267</v>
      </c>
    </row>
    <row r="42" spans="1:16" ht="15" customHeight="1">
      <c r="A42" s="29"/>
      <c r="B42" s="47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179"/>
    </row>
    <row r="43" spans="1:16" ht="15" customHeight="1">
      <c r="A43" s="29"/>
      <c r="B43" s="27" t="s">
        <v>69</v>
      </c>
      <c r="C43" s="77">
        <f aca="true" t="shared" si="10" ref="C43:H43">SUM(C45:C48)</f>
        <v>125</v>
      </c>
      <c r="D43" s="77">
        <f t="shared" si="10"/>
        <v>1370</v>
      </c>
      <c r="E43" s="77">
        <f t="shared" si="10"/>
        <v>1306</v>
      </c>
      <c r="F43" s="77">
        <f t="shared" si="10"/>
        <v>937</v>
      </c>
      <c r="G43" s="77">
        <f t="shared" si="10"/>
        <v>369</v>
      </c>
      <c r="H43" s="77">
        <f t="shared" si="10"/>
        <v>64</v>
      </c>
      <c r="I43" s="77">
        <f aca="true" t="shared" si="11" ref="I43:P43">SUM(I45:I48)</f>
        <v>42</v>
      </c>
      <c r="J43" s="77">
        <f t="shared" si="11"/>
        <v>22</v>
      </c>
      <c r="K43" s="77">
        <f t="shared" si="11"/>
        <v>472852</v>
      </c>
      <c r="L43" s="77">
        <f t="shared" si="11"/>
        <v>1327250</v>
      </c>
      <c r="M43" s="77">
        <f t="shared" si="11"/>
        <v>2223072</v>
      </c>
      <c r="N43" s="77">
        <f t="shared" si="11"/>
        <v>2189477</v>
      </c>
      <c r="O43" s="77">
        <f t="shared" si="11"/>
        <v>31351</v>
      </c>
      <c r="P43" s="77">
        <f t="shared" si="11"/>
        <v>126</v>
      </c>
    </row>
    <row r="44" spans="1:16" ht="15" customHeight="1">
      <c r="A44" s="29"/>
      <c r="B44" s="47" t="s">
        <v>183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9"/>
      <c r="N44" s="179"/>
      <c r="O44" s="179"/>
      <c r="P44" s="172"/>
    </row>
    <row r="45" spans="1:16" ht="15" customHeight="1">
      <c r="A45" s="274" t="s">
        <v>213</v>
      </c>
      <c r="B45" s="57" t="s">
        <v>371</v>
      </c>
      <c r="C45" s="172">
        <v>96</v>
      </c>
      <c r="D45" s="172">
        <f>SUM(E45,H45)</f>
        <v>573</v>
      </c>
      <c r="E45" s="172">
        <f>SUM(F45,G45)</f>
        <v>515</v>
      </c>
      <c r="F45" s="172">
        <v>341</v>
      </c>
      <c r="G45" s="172">
        <v>174</v>
      </c>
      <c r="H45" s="172">
        <f>SUM(I45,J45)</f>
        <v>58</v>
      </c>
      <c r="I45" s="172">
        <v>38</v>
      </c>
      <c r="J45" s="172">
        <v>20</v>
      </c>
      <c r="K45" s="172">
        <v>158376</v>
      </c>
      <c r="L45" s="172">
        <v>370038</v>
      </c>
      <c r="M45" s="172">
        <f>SUM(N45:P45)</f>
        <v>700217</v>
      </c>
      <c r="N45" s="172">
        <v>681852</v>
      </c>
      <c r="O45" s="172">
        <v>18239</v>
      </c>
      <c r="P45" s="172">
        <v>126</v>
      </c>
    </row>
    <row r="46" spans="1:16" ht="15" customHeight="1">
      <c r="A46" s="274"/>
      <c r="B46" s="57" t="s">
        <v>372</v>
      </c>
      <c r="C46" s="172">
        <v>17</v>
      </c>
      <c r="D46" s="172">
        <f>SUM(E46,H46)</f>
        <v>229</v>
      </c>
      <c r="E46" s="172">
        <f>SUM(F46,G46)</f>
        <v>223</v>
      </c>
      <c r="F46" s="172">
        <v>155</v>
      </c>
      <c r="G46" s="172">
        <v>68</v>
      </c>
      <c r="H46" s="172">
        <f>SUM(I46,J46)</f>
        <v>6</v>
      </c>
      <c r="I46" s="172">
        <v>4</v>
      </c>
      <c r="J46" s="172">
        <v>2</v>
      </c>
      <c r="K46" s="172">
        <v>88870</v>
      </c>
      <c r="L46" s="172">
        <v>265736</v>
      </c>
      <c r="M46" s="172">
        <v>373119</v>
      </c>
      <c r="N46" s="172">
        <v>371534</v>
      </c>
      <c r="O46" s="172">
        <v>1577</v>
      </c>
      <c r="P46" s="179" t="s">
        <v>267</v>
      </c>
    </row>
    <row r="47" spans="1:16" ht="15" customHeight="1">
      <c r="A47" s="29"/>
      <c r="B47" s="57" t="s">
        <v>373</v>
      </c>
      <c r="C47" s="172">
        <v>5</v>
      </c>
      <c r="D47" s="172">
        <f>SUM(E47,H47)</f>
        <v>119</v>
      </c>
      <c r="E47" s="172">
        <f>SUM(F47,G47)</f>
        <v>119</v>
      </c>
      <c r="F47" s="172">
        <v>66</v>
      </c>
      <c r="G47" s="172">
        <v>53</v>
      </c>
      <c r="H47" s="179" t="s">
        <v>267</v>
      </c>
      <c r="I47" s="179" t="s">
        <v>267</v>
      </c>
      <c r="J47" s="179" t="s">
        <v>267</v>
      </c>
      <c r="K47" s="172">
        <v>40321</v>
      </c>
      <c r="L47" s="172">
        <v>48091</v>
      </c>
      <c r="M47" s="172">
        <f>SUM(N47:P47)</f>
        <v>139686</v>
      </c>
      <c r="N47" s="172">
        <v>138575</v>
      </c>
      <c r="O47" s="172">
        <v>1111</v>
      </c>
      <c r="P47" s="179" t="s">
        <v>267</v>
      </c>
    </row>
    <row r="48" spans="1:16" ht="15" customHeight="1">
      <c r="A48" s="29"/>
      <c r="B48" s="57" t="s">
        <v>375</v>
      </c>
      <c r="C48" s="172">
        <v>7</v>
      </c>
      <c r="D48" s="172">
        <f>SUM(E48,H48)</f>
        <v>449</v>
      </c>
      <c r="E48" s="172">
        <f>SUM(F48,G48)</f>
        <v>449</v>
      </c>
      <c r="F48" s="172">
        <v>375</v>
      </c>
      <c r="G48" s="172">
        <v>74</v>
      </c>
      <c r="H48" s="179" t="s">
        <v>267</v>
      </c>
      <c r="I48" s="179" t="s">
        <v>267</v>
      </c>
      <c r="J48" s="179" t="s">
        <v>267</v>
      </c>
      <c r="K48" s="172">
        <v>185285</v>
      </c>
      <c r="L48" s="172">
        <v>643385</v>
      </c>
      <c r="M48" s="172">
        <v>1010050</v>
      </c>
      <c r="N48" s="172">
        <v>997516</v>
      </c>
      <c r="O48" s="172">
        <v>10424</v>
      </c>
      <c r="P48" s="179" t="s">
        <v>267</v>
      </c>
    </row>
    <row r="49" spans="1:16" ht="15" customHeight="1">
      <c r="A49" s="29"/>
      <c r="B49" s="47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179"/>
    </row>
    <row r="50" spans="1:16" ht="15" customHeight="1">
      <c r="A50" s="29"/>
      <c r="B50" s="27" t="s">
        <v>69</v>
      </c>
      <c r="C50" s="77">
        <f aca="true" t="shared" si="12" ref="C50:H50">SUM(C52:C55)</f>
        <v>139</v>
      </c>
      <c r="D50" s="77">
        <f t="shared" si="12"/>
        <v>2012</v>
      </c>
      <c r="E50" s="77">
        <f t="shared" si="12"/>
        <v>1917</v>
      </c>
      <c r="F50" s="77">
        <f t="shared" si="12"/>
        <v>1410</v>
      </c>
      <c r="G50" s="77">
        <f t="shared" si="12"/>
        <v>507</v>
      </c>
      <c r="H50" s="77">
        <f t="shared" si="12"/>
        <v>95</v>
      </c>
      <c r="I50" s="77">
        <f aca="true" t="shared" si="13" ref="I50:P50">SUM(I52:I55)</f>
        <v>67</v>
      </c>
      <c r="J50" s="77">
        <f t="shared" si="13"/>
        <v>28</v>
      </c>
      <c r="K50" s="77">
        <f t="shared" si="13"/>
        <v>795666</v>
      </c>
      <c r="L50" s="77">
        <f t="shared" si="13"/>
        <v>2154196</v>
      </c>
      <c r="M50" s="77">
        <f t="shared" si="13"/>
        <v>4569473</v>
      </c>
      <c r="N50" s="77">
        <f t="shared" si="13"/>
        <v>4482617</v>
      </c>
      <c r="O50" s="77">
        <f t="shared" si="13"/>
        <v>83276</v>
      </c>
      <c r="P50" s="77">
        <f t="shared" si="13"/>
        <v>3580</v>
      </c>
    </row>
    <row r="51" spans="1:16" ht="15" customHeight="1">
      <c r="A51" s="29"/>
      <c r="B51" s="47" t="s">
        <v>183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9"/>
      <c r="N51" s="179"/>
      <c r="O51" s="179"/>
      <c r="P51" s="172"/>
    </row>
    <row r="52" spans="1:16" ht="15" customHeight="1">
      <c r="A52" s="274" t="s">
        <v>214</v>
      </c>
      <c r="B52" s="57" t="s">
        <v>371</v>
      </c>
      <c r="C52" s="172">
        <v>112</v>
      </c>
      <c r="D52" s="172">
        <f>SUM(E52,H52)</f>
        <v>602</v>
      </c>
      <c r="E52" s="172">
        <f>SUM(F52,G52)</f>
        <v>508</v>
      </c>
      <c r="F52" s="172">
        <v>357</v>
      </c>
      <c r="G52" s="172">
        <v>151</v>
      </c>
      <c r="H52" s="172">
        <f>SUM(I52,J52)</f>
        <v>94</v>
      </c>
      <c r="I52" s="172">
        <v>66</v>
      </c>
      <c r="J52" s="172">
        <v>28</v>
      </c>
      <c r="K52" s="172">
        <v>168393</v>
      </c>
      <c r="L52" s="172">
        <v>207110</v>
      </c>
      <c r="M52" s="172">
        <f>SUM(N52:P52)</f>
        <v>532023</v>
      </c>
      <c r="N52" s="172">
        <v>492453</v>
      </c>
      <c r="O52" s="172">
        <v>35990</v>
      </c>
      <c r="P52" s="172">
        <v>3580</v>
      </c>
    </row>
    <row r="53" spans="1:16" ht="15" customHeight="1">
      <c r="A53" s="274"/>
      <c r="B53" s="57" t="s">
        <v>372</v>
      </c>
      <c r="C53" s="172">
        <v>17</v>
      </c>
      <c r="D53" s="172">
        <f>SUM(E53,H53)</f>
        <v>200</v>
      </c>
      <c r="E53" s="172">
        <f>SUM(F53,G53)</f>
        <v>199</v>
      </c>
      <c r="F53" s="172">
        <v>135</v>
      </c>
      <c r="G53" s="172">
        <v>64</v>
      </c>
      <c r="H53" s="172">
        <f>SUM(I53,J53)</f>
        <v>1</v>
      </c>
      <c r="I53" s="172">
        <v>1</v>
      </c>
      <c r="J53" s="179" t="s">
        <v>267</v>
      </c>
      <c r="K53" s="172">
        <v>76371</v>
      </c>
      <c r="L53" s="172">
        <v>82491</v>
      </c>
      <c r="M53" s="172">
        <f>SUM(N53:P53)</f>
        <v>245372</v>
      </c>
      <c r="N53" s="172">
        <v>221350</v>
      </c>
      <c r="O53" s="172">
        <v>24022</v>
      </c>
      <c r="P53" s="179" t="s">
        <v>267</v>
      </c>
    </row>
    <row r="54" spans="1:16" ht="15" customHeight="1">
      <c r="A54" s="29"/>
      <c r="B54" s="57" t="s">
        <v>373</v>
      </c>
      <c r="C54" s="172">
        <v>4</v>
      </c>
      <c r="D54" s="172">
        <f>SUM(E54,H54)</f>
        <v>97</v>
      </c>
      <c r="E54" s="172">
        <f>SUM(F54,G54)</f>
        <v>97</v>
      </c>
      <c r="F54" s="172">
        <v>63</v>
      </c>
      <c r="G54" s="172">
        <v>34</v>
      </c>
      <c r="H54" s="179" t="s">
        <v>267</v>
      </c>
      <c r="I54" s="179" t="s">
        <v>267</v>
      </c>
      <c r="J54" s="179" t="s">
        <v>267</v>
      </c>
      <c r="K54" s="172">
        <v>34154</v>
      </c>
      <c r="L54" s="172">
        <v>21339</v>
      </c>
      <c r="M54" s="172">
        <f>SUM(N54:P54)</f>
        <v>126642</v>
      </c>
      <c r="N54" s="172">
        <v>103378</v>
      </c>
      <c r="O54" s="172">
        <v>23264</v>
      </c>
      <c r="P54" s="179" t="s">
        <v>267</v>
      </c>
    </row>
    <row r="55" spans="1:16" ht="15" customHeight="1">
      <c r="A55" s="29"/>
      <c r="B55" s="57" t="s">
        <v>375</v>
      </c>
      <c r="C55" s="172">
        <v>6</v>
      </c>
      <c r="D55" s="172">
        <f>SUM(E55,H55)</f>
        <v>1113</v>
      </c>
      <c r="E55" s="172">
        <f>SUM(F55,G55)</f>
        <v>1113</v>
      </c>
      <c r="F55" s="172">
        <v>855</v>
      </c>
      <c r="G55" s="172">
        <v>258</v>
      </c>
      <c r="H55" s="179" t="s">
        <v>267</v>
      </c>
      <c r="I55" s="179" t="s">
        <v>267</v>
      </c>
      <c r="J55" s="179" t="s">
        <v>267</v>
      </c>
      <c r="K55" s="172">
        <v>516748</v>
      </c>
      <c r="L55" s="172">
        <v>1843256</v>
      </c>
      <c r="M55" s="172">
        <f>SUM(N55:P55)</f>
        <v>3665436</v>
      </c>
      <c r="N55" s="172">
        <v>3665436</v>
      </c>
      <c r="O55" s="179" t="s">
        <v>267</v>
      </c>
      <c r="P55" s="179" t="s">
        <v>267</v>
      </c>
    </row>
    <row r="56" spans="1:16" ht="15" customHeight="1">
      <c r="A56" s="29"/>
      <c r="B56" s="47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1:16" ht="15" customHeight="1">
      <c r="A57" s="29"/>
      <c r="B57" s="27" t="s">
        <v>69</v>
      </c>
      <c r="C57" s="77">
        <f aca="true" t="shared" si="14" ref="C57:H57">SUM(C59:C62)</f>
        <v>83</v>
      </c>
      <c r="D57" s="77">
        <f t="shared" si="14"/>
        <v>1344</v>
      </c>
      <c r="E57" s="77">
        <f t="shared" si="14"/>
        <v>1303</v>
      </c>
      <c r="F57" s="77">
        <f t="shared" si="14"/>
        <v>840</v>
      </c>
      <c r="G57" s="77">
        <f t="shared" si="14"/>
        <v>463</v>
      </c>
      <c r="H57" s="77">
        <f t="shared" si="14"/>
        <v>41</v>
      </c>
      <c r="I57" s="77">
        <f aca="true" t="shared" si="15" ref="I57:P57">SUM(I59:I62)</f>
        <v>21</v>
      </c>
      <c r="J57" s="77">
        <f t="shared" si="15"/>
        <v>20</v>
      </c>
      <c r="K57" s="77">
        <f t="shared" si="15"/>
        <v>491229</v>
      </c>
      <c r="L57" s="77">
        <f t="shared" si="15"/>
        <v>1249647</v>
      </c>
      <c r="M57" s="77">
        <f t="shared" si="15"/>
        <v>2296226</v>
      </c>
      <c r="N57" s="77">
        <f t="shared" si="15"/>
        <v>2185592</v>
      </c>
      <c r="O57" s="77">
        <f t="shared" si="15"/>
        <v>105426</v>
      </c>
      <c r="P57" s="77">
        <f t="shared" si="15"/>
        <v>5208</v>
      </c>
    </row>
    <row r="58" spans="1:16" ht="15" customHeight="1">
      <c r="A58" s="29"/>
      <c r="B58" s="47" t="s">
        <v>183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9"/>
      <c r="N58" s="179"/>
      <c r="O58" s="179"/>
      <c r="P58" s="179"/>
    </row>
    <row r="59" spans="1:16" ht="15" customHeight="1">
      <c r="A59" s="274" t="s">
        <v>73</v>
      </c>
      <c r="B59" s="57" t="s">
        <v>371</v>
      </c>
      <c r="C59" s="172">
        <v>46</v>
      </c>
      <c r="D59" s="172">
        <f>SUM(E59,H59)</f>
        <v>271</v>
      </c>
      <c r="E59" s="172">
        <f>SUM(F59,G59)</f>
        <v>234</v>
      </c>
      <c r="F59" s="172">
        <v>104</v>
      </c>
      <c r="G59" s="172">
        <v>130</v>
      </c>
      <c r="H59" s="172">
        <f>SUM(I59,J59)</f>
        <v>37</v>
      </c>
      <c r="I59" s="172">
        <v>19</v>
      </c>
      <c r="J59" s="172">
        <v>18</v>
      </c>
      <c r="K59" s="172">
        <v>59679</v>
      </c>
      <c r="L59" s="172">
        <v>82568</v>
      </c>
      <c r="M59" s="172">
        <f>SUM(N59:P59)</f>
        <v>181311</v>
      </c>
      <c r="N59" s="172">
        <v>145991</v>
      </c>
      <c r="O59" s="172">
        <v>35313</v>
      </c>
      <c r="P59" s="172">
        <v>7</v>
      </c>
    </row>
    <row r="60" spans="1:16" ht="15" customHeight="1">
      <c r="A60" s="274"/>
      <c r="B60" s="57" t="s">
        <v>372</v>
      </c>
      <c r="C60" s="172">
        <v>20</v>
      </c>
      <c r="D60" s="172">
        <f>SUM(E60,H60)</f>
        <v>288</v>
      </c>
      <c r="E60" s="172">
        <f>SUM(F60,G60)</f>
        <v>284</v>
      </c>
      <c r="F60" s="172">
        <v>153</v>
      </c>
      <c r="G60" s="172">
        <v>131</v>
      </c>
      <c r="H60" s="172">
        <f>SUM(I60,J60)</f>
        <v>4</v>
      </c>
      <c r="I60" s="172">
        <v>2</v>
      </c>
      <c r="J60" s="172">
        <v>2</v>
      </c>
      <c r="K60" s="172">
        <v>99702</v>
      </c>
      <c r="L60" s="172">
        <v>227424</v>
      </c>
      <c r="M60" s="172">
        <f>SUM(N60:P60)</f>
        <v>430889</v>
      </c>
      <c r="N60" s="172">
        <v>393806</v>
      </c>
      <c r="O60" s="172">
        <v>32682</v>
      </c>
      <c r="P60" s="172">
        <v>4401</v>
      </c>
    </row>
    <row r="61" spans="1:16" ht="15" customHeight="1">
      <c r="A61" s="47"/>
      <c r="B61" s="57" t="s">
        <v>373</v>
      </c>
      <c r="C61" s="172">
        <v>8</v>
      </c>
      <c r="D61" s="172">
        <f>SUM(E61,H61)</f>
        <v>206</v>
      </c>
      <c r="E61" s="172">
        <f>SUM(F61,G61)</f>
        <v>206</v>
      </c>
      <c r="F61" s="172">
        <v>132</v>
      </c>
      <c r="G61" s="172">
        <v>74</v>
      </c>
      <c r="H61" s="179" t="s">
        <v>267</v>
      </c>
      <c r="I61" s="179" t="s">
        <v>267</v>
      </c>
      <c r="J61" s="179" t="s">
        <v>267</v>
      </c>
      <c r="K61" s="172">
        <v>74187</v>
      </c>
      <c r="L61" s="172">
        <v>182481</v>
      </c>
      <c r="M61" s="172">
        <f>SUM(N61:P61)</f>
        <v>338688</v>
      </c>
      <c r="N61" s="172">
        <v>313928</v>
      </c>
      <c r="O61" s="172">
        <v>23960</v>
      </c>
      <c r="P61" s="172">
        <v>800</v>
      </c>
    </row>
    <row r="62" spans="1:16" ht="15" customHeight="1">
      <c r="A62" s="49"/>
      <c r="B62" s="202" t="s">
        <v>375</v>
      </c>
      <c r="C62" s="172">
        <v>9</v>
      </c>
      <c r="D62" s="172">
        <f>SUM(E62,H62)</f>
        <v>579</v>
      </c>
      <c r="E62" s="172">
        <f>SUM(F62,G62)</f>
        <v>579</v>
      </c>
      <c r="F62" s="172">
        <v>451</v>
      </c>
      <c r="G62" s="172">
        <v>128</v>
      </c>
      <c r="H62" s="179" t="s">
        <v>267</v>
      </c>
      <c r="I62" s="179" t="s">
        <v>267</v>
      </c>
      <c r="J62" s="179" t="s">
        <v>267</v>
      </c>
      <c r="K62" s="172">
        <v>257661</v>
      </c>
      <c r="L62" s="172">
        <v>757174</v>
      </c>
      <c r="M62" s="172">
        <f>SUM(N62:P62)</f>
        <v>1345338</v>
      </c>
      <c r="N62" s="172">
        <v>1331867</v>
      </c>
      <c r="O62" s="172">
        <v>13471</v>
      </c>
      <c r="P62" s="179" t="s">
        <v>267</v>
      </c>
    </row>
    <row r="63" spans="1:16" ht="15" customHeight="1">
      <c r="A63" s="71" t="s">
        <v>182</v>
      </c>
      <c r="B63" s="7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5:8" ht="14.25">
      <c r="E64" s="85"/>
      <c r="F64" s="85"/>
      <c r="G64" s="85"/>
      <c r="H64" s="85"/>
    </row>
    <row r="65" spans="5:8" ht="14.25">
      <c r="E65" s="85"/>
      <c r="F65" s="85"/>
      <c r="G65" s="85"/>
      <c r="H65" s="85"/>
    </row>
  </sheetData>
  <sheetProtection/>
  <mergeCells count="24">
    <mergeCell ref="A59:A60"/>
    <mergeCell ref="A24:A25"/>
    <mergeCell ref="A31:A32"/>
    <mergeCell ref="A38:A39"/>
    <mergeCell ref="A45:A46"/>
    <mergeCell ref="A10:A11"/>
    <mergeCell ref="K5:K7"/>
    <mergeCell ref="A17:A18"/>
    <mergeCell ref="A52:A53"/>
    <mergeCell ref="N6:N7"/>
    <mergeCell ref="M5:P5"/>
    <mergeCell ref="P6:P7"/>
    <mergeCell ref="E6:G6"/>
    <mergeCell ref="H6:J6"/>
    <mergeCell ref="A3:P3"/>
    <mergeCell ref="A2:P2"/>
    <mergeCell ref="A5:A7"/>
    <mergeCell ref="B5:B7"/>
    <mergeCell ref="C5:C7"/>
    <mergeCell ref="D5:J5"/>
    <mergeCell ref="O6:O7"/>
    <mergeCell ref="L5:L7"/>
    <mergeCell ref="D6:D7"/>
    <mergeCell ref="M6:M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F1">
      <selection activeCell="P1" sqref="P1"/>
    </sheetView>
  </sheetViews>
  <sheetFormatPr defaultColWidth="10.59765625" defaultRowHeight="15"/>
  <cols>
    <col min="1" max="1" width="23.59765625" style="42" customWidth="1"/>
    <col min="2" max="2" width="15.09765625" style="42" customWidth="1"/>
    <col min="3" max="10" width="11.59765625" style="42" customWidth="1"/>
    <col min="11" max="11" width="12.59765625" style="42" customWidth="1"/>
    <col min="12" max="14" width="13.59765625" style="42" customWidth="1"/>
    <col min="15" max="15" width="12.59765625" style="42" customWidth="1"/>
    <col min="16" max="16384" width="10.59765625" style="42" customWidth="1"/>
  </cols>
  <sheetData>
    <row r="1" spans="1:16" s="10" customFormat="1" ht="19.5" customHeight="1">
      <c r="A1" s="9" t="s">
        <v>74</v>
      </c>
      <c r="P1" s="11" t="s">
        <v>75</v>
      </c>
    </row>
    <row r="2" spans="1:16" ht="19.5" customHeight="1">
      <c r="A2" s="299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9.5" customHeight="1">
      <c r="A3" s="257" t="s">
        <v>376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8" customHeight="1" thickBot="1">
      <c r="A4" s="86" t="s">
        <v>184</v>
      </c>
      <c r="P4" s="91"/>
    </row>
    <row r="5" spans="1:16" ht="15" customHeight="1">
      <c r="A5" s="300" t="s">
        <v>59</v>
      </c>
      <c r="B5" s="303" t="s">
        <v>60</v>
      </c>
      <c r="C5" s="258" t="s">
        <v>61</v>
      </c>
      <c r="D5" s="308" t="s">
        <v>62</v>
      </c>
      <c r="E5" s="309"/>
      <c r="F5" s="309"/>
      <c r="G5" s="309"/>
      <c r="H5" s="309"/>
      <c r="I5" s="309"/>
      <c r="J5" s="310"/>
      <c r="K5" s="303" t="s">
        <v>76</v>
      </c>
      <c r="L5" s="303" t="s">
        <v>77</v>
      </c>
      <c r="M5" s="308" t="s">
        <v>65</v>
      </c>
      <c r="N5" s="314"/>
      <c r="O5" s="314"/>
      <c r="P5" s="314"/>
    </row>
    <row r="6" spans="1:16" s="1" customFormat="1" ht="15" customHeight="1">
      <c r="A6" s="301"/>
      <c r="B6" s="304"/>
      <c r="C6" s="282"/>
      <c r="D6" s="312" t="s">
        <v>66</v>
      </c>
      <c r="E6" s="317" t="s">
        <v>67</v>
      </c>
      <c r="F6" s="318"/>
      <c r="G6" s="319"/>
      <c r="H6" s="317" t="s">
        <v>68</v>
      </c>
      <c r="I6" s="318"/>
      <c r="J6" s="319"/>
      <c r="K6" s="304"/>
      <c r="L6" s="304"/>
      <c r="M6" s="312" t="s">
        <v>69</v>
      </c>
      <c r="N6" s="311" t="s">
        <v>197</v>
      </c>
      <c r="O6" s="311" t="s">
        <v>70</v>
      </c>
      <c r="P6" s="315" t="s">
        <v>266</v>
      </c>
    </row>
    <row r="7" spans="1:16" s="1" customFormat="1" ht="15" customHeight="1">
      <c r="A7" s="302"/>
      <c r="B7" s="305"/>
      <c r="C7" s="313"/>
      <c r="D7" s="313"/>
      <c r="E7" s="2" t="s">
        <v>69</v>
      </c>
      <c r="F7" s="2" t="s">
        <v>71</v>
      </c>
      <c r="G7" s="2" t="s">
        <v>72</v>
      </c>
      <c r="H7" s="2" t="s">
        <v>69</v>
      </c>
      <c r="I7" s="2" t="s">
        <v>71</v>
      </c>
      <c r="J7" s="2" t="s">
        <v>72</v>
      </c>
      <c r="K7" s="305"/>
      <c r="L7" s="305"/>
      <c r="M7" s="313"/>
      <c r="N7" s="305"/>
      <c r="O7" s="305"/>
      <c r="P7" s="316"/>
    </row>
    <row r="8" spans="1:16" ht="15" customHeight="1">
      <c r="A8" s="3"/>
      <c r="B8" s="27" t="s">
        <v>69</v>
      </c>
      <c r="C8" s="77">
        <f aca="true" t="shared" si="0" ref="C8:H8">SUM(C10:C13)</f>
        <v>213</v>
      </c>
      <c r="D8" s="77">
        <f t="shared" si="0"/>
        <v>4714</v>
      </c>
      <c r="E8" s="77">
        <f t="shared" si="0"/>
        <v>4649</v>
      </c>
      <c r="F8" s="77">
        <f t="shared" si="0"/>
        <v>2914</v>
      </c>
      <c r="G8" s="77">
        <f t="shared" si="0"/>
        <v>1735</v>
      </c>
      <c r="H8" s="77">
        <f t="shared" si="0"/>
        <v>65</v>
      </c>
      <c r="I8" s="77">
        <f aca="true" t="shared" si="1" ref="I8:P8">SUM(I10:I13)</f>
        <v>47</v>
      </c>
      <c r="J8" s="77">
        <f t="shared" si="1"/>
        <v>18</v>
      </c>
      <c r="K8" s="77">
        <f t="shared" si="1"/>
        <v>1855783</v>
      </c>
      <c r="L8" s="77">
        <f t="shared" si="1"/>
        <v>3559156</v>
      </c>
      <c r="M8" s="77">
        <f t="shared" si="1"/>
        <v>8454175</v>
      </c>
      <c r="N8" s="77">
        <f t="shared" si="1"/>
        <v>8097208</v>
      </c>
      <c r="O8" s="77">
        <f t="shared" si="1"/>
        <v>356375</v>
      </c>
      <c r="P8" s="77">
        <f t="shared" si="1"/>
        <v>584</v>
      </c>
    </row>
    <row r="9" spans="1:16" ht="15" customHeight="1">
      <c r="A9" s="47"/>
      <c r="B9" s="47" t="s">
        <v>183</v>
      </c>
      <c r="C9" s="212"/>
      <c r="D9" s="212"/>
      <c r="E9" s="212"/>
      <c r="F9" s="212"/>
      <c r="G9" s="212"/>
      <c r="H9" s="212"/>
      <c r="I9" s="172"/>
      <c r="J9" s="172"/>
      <c r="K9" s="172"/>
      <c r="L9" s="172"/>
      <c r="M9" s="209"/>
      <c r="N9" s="209"/>
      <c r="O9" s="209"/>
      <c r="P9" s="172"/>
    </row>
    <row r="10" spans="1:16" ht="15" customHeight="1">
      <c r="A10" s="274" t="s">
        <v>202</v>
      </c>
      <c r="B10" s="57" t="s">
        <v>371</v>
      </c>
      <c r="C10" s="172">
        <v>114</v>
      </c>
      <c r="D10" s="172">
        <f>SUM(E10,H10)</f>
        <v>624</v>
      </c>
      <c r="E10" s="172">
        <f>SUM(F10,G10)</f>
        <v>561</v>
      </c>
      <c r="F10" s="172">
        <v>292</v>
      </c>
      <c r="G10" s="172">
        <v>269</v>
      </c>
      <c r="H10" s="172">
        <f>SUM(I10,J10)</f>
        <v>63</v>
      </c>
      <c r="I10" s="172">
        <v>45</v>
      </c>
      <c r="J10" s="172">
        <v>18</v>
      </c>
      <c r="K10" s="172">
        <v>156732</v>
      </c>
      <c r="L10" s="172">
        <v>162335</v>
      </c>
      <c r="M10" s="172">
        <v>468164</v>
      </c>
      <c r="N10" s="172">
        <v>353422</v>
      </c>
      <c r="O10" s="172">
        <v>114650</v>
      </c>
      <c r="P10" s="172">
        <v>84</v>
      </c>
    </row>
    <row r="11" spans="1:16" ht="15" customHeight="1">
      <c r="A11" s="270"/>
      <c r="B11" s="57" t="s">
        <v>372</v>
      </c>
      <c r="C11" s="172">
        <v>45</v>
      </c>
      <c r="D11" s="172">
        <f>SUM(E11,H11)</f>
        <v>645</v>
      </c>
      <c r="E11" s="172">
        <f>SUM(F11,G11)</f>
        <v>643</v>
      </c>
      <c r="F11" s="172">
        <v>360</v>
      </c>
      <c r="G11" s="172">
        <v>283</v>
      </c>
      <c r="H11" s="172">
        <f>SUM(I11,J11)</f>
        <v>2</v>
      </c>
      <c r="I11" s="172">
        <v>2</v>
      </c>
      <c r="J11" s="179" t="s">
        <v>396</v>
      </c>
      <c r="K11" s="172">
        <v>224651</v>
      </c>
      <c r="L11" s="172">
        <v>258412</v>
      </c>
      <c r="M11" s="172">
        <f>SUM(N11:P11)</f>
        <v>706309</v>
      </c>
      <c r="N11" s="172">
        <v>608870</v>
      </c>
      <c r="O11" s="172">
        <v>97439</v>
      </c>
      <c r="P11" s="172" t="s">
        <v>397</v>
      </c>
    </row>
    <row r="12" spans="1:16" ht="15" customHeight="1">
      <c r="A12" s="47"/>
      <c r="B12" s="57" t="s">
        <v>373</v>
      </c>
      <c r="C12" s="172">
        <v>23</v>
      </c>
      <c r="D12" s="172">
        <f>SUM(E12,H12)</f>
        <v>587</v>
      </c>
      <c r="E12" s="172">
        <f>SUM(F12,G12)</f>
        <v>587</v>
      </c>
      <c r="F12" s="172">
        <v>410</v>
      </c>
      <c r="G12" s="172">
        <v>177</v>
      </c>
      <c r="H12" s="179" t="s">
        <v>396</v>
      </c>
      <c r="I12" s="179" t="s">
        <v>396</v>
      </c>
      <c r="J12" s="179" t="s">
        <v>396</v>
      </c>
      <c r="K12" s="172">
        <v>234549</v>
      </c>
      <c r="L12" s="172">
        <v>466945</v>
      </c>
      <c r="M12" s="172">
        <f>SUM(N12:P12)</f>
        <v>971050</v>
      </c>
      <c r="N12" s="172">
        <v>943740</v>
      </c>
      <c r="O12" s="172">
        <v>27120</v>
      </c>
      <c r="P12" s="172">
        <v>190</v>
      </c>
    </row>
    <row r="13" spans="1:16" ht="15" customHeight="1">
      <c r="A13" s="47"/>
      <c r="B13" s="57" t="s">
        <v>375</v>
      </c>
      <c r="C13" s="172">
        <v>31</v>
      </c>
      <c r="D13" s="172">
        <f>SUM(E13,H13)</f>
        <v>2858</v>
      </c>
      <c r="E13" s="172">
        <f>SUM(F13,G13)</f>
        <v>2858</v>
      </c>
      <c r="F13" s="172">
        <v>1852</v>
      </c>
      <c r="G13" s="172">
        <v>1006</v>
      </c>
      <c r="H13" s="179" t="s">
        <v>396</v>
      </c>
      <c r="I13" s="179" t="s">
        <v>396</v>
      </c>
      <c r="J13" s="179" t="s">
        <v>396</v>
      </c>
      <c r="K13" s="172">
        <v>1239851</v>
      </c>
      <c r="L13" s="172">
        <v>2671464</v>
      </c>
      <c r="M13" s="172">
        <f>SUM(N13:P13)</f>
        <v>6308652</v>
      </c>
      <c r="N13" s="172">
        <v>6191176</v>
      </c>
      <c r="O13" s="172">
        <v>117166</v>
      </c>
      <c r="P13" s="172">
        <v>310</v>
      </c>
    </row>
    <row r="14" spans="1:16" ht="15" customHeight="1">
      <c r="A14" s="47"/>
      <c r="B14" s="57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</row>
    <row r="15" spans="1:16" ht="15" customHeight="1">
      <c r="A15" s="47"/>
      <c r="B15" s="27" t="s">
        <v>69</v>
      </c>
      <c r="C15" s="77">
        <f aca="true" t="shared" si="2" ref="C15:H15">SUM(C17:C20)</f>
        <v>27</v>
      </c>
      <c r="D15" s="77">
        <f t="shared" si="2"/>
        <v>1583</v>
      </c>
      <c r="E15" s="77">
        <f t="shared" si="2"/>
        <v>1579</v>
      </c>
      <c r="F15" s="77">
        <f t="shared" si="2"/>
        <v>1109</v>
      </c>
      <c r="G15" s="77">
        <f t="shared" si="2"/>
        <v>470</v>
      </c>
      <c r="H15" s="77">
        <f t="shared" si="2"/>
        <v>4</v>
      </c>
      <c r="I15" s="77">
        <f aca="true" t="shared" si="3" ref="I15:O15">SUM(I17:I20)</f>
        <v>2</v>
      </c>
      <c r="J15" s="77">
        <f t="shared" si="3"/>
        <v>2</v>
      </c>
      <c r="K15" s="77">
        <f t="shared" si="3"/>
        <v>804428</v>
      </c>
      <c r="L15" s="77">
        <f t="shared" si="3"/>
        <v>4095983</v>
      </c>
      <c r="M15" s="77">
        <f t="shared" si="3"/>
        <v>12325950</v>
      </c>
      <c r="N15" s="77">
        <f t="shared" si="3"/>
        <v>12249232</v>
      </c>
      <c r="O15" s="77">
        <f t="shared" si="3"/>
        <v>76718</v>
      </c>
      <c r="P15" s="94" t="s">
        <v>398</v>
      </c>
    </row>
    <row r="16" spans="1:16" ht="15" customHeight="1">
      <c r="A16" s="47"/>
      <c r="B16" s="47" t="s">
        <v>183</v>
      </c>
      <c r="C16" s="212"/>
      <c r="D16" s="212"/>
      <c r="E16" s="212"/>
      <c r="F16" s="212"/>
      <c r="G16" s="212"/>
      <c r="H16" s="212"/>
      <c r="I16" s="172"/>
      <c r="J16" s="172"/>
      <c r="K16" s="172"/>
      <c r="L16" s="172"/>
      <c r="M16" s="209"/>
      <c r="N16" s="209"/>
      <c r="O16" s="209"/>
      <c r="P16" s="172"/>
    </row>
    <row r="17" spans="1:16" ht="15" customHeight="1">
      <c r="A17" s="274" t="s">
        <v>203</v>
      </c>
      <c r="B17" s="57" t="s">
        <v>371</v>
      </c>
      <c r="C17" s="212">
        <v>7</v>
      </c>
      <c r="D17" s="172">
        <f>SUM(E17,H17)</f>
        <v>46</v>
      </c>
      <c r="E17" s="172">
        <f>SUM(F17,G17)</f>
        <v>42</v>
      </c>
      <c r="F17" s="172">
        <v>15</v>
      </c>
      <c r="G17" s="172">
        <v>27</v>
      </c>
      <c r="H17" s="172">
        <f>SUM(I17,J17)</f>
        <v>4</v>
      </c>
      <c r="I17" s="172">
        <v>2</v>
      </c>
      <c r="J17" s="172">
        <v>2</v>
      </c>
      <c r="K17" s="172">
        <v>11930</v>
      </c>
      <c r="L17" s="172">
        <v>13801</v>
      </c>
      <c r="M17" s="172">
        <f>SUM(N17:P17)</f>
        <v>37823</v>
      </c>
      <c r="N17" s="172">
        <v>37823</v>
      </c>
      <c r="O17" s="172" t="s">
        <v>397</v>
      </c>
      <c r="P17" s="172" t="s">
        <v>397</v>
      </c>
    </row>
    <row r="18" spans="1:16" ht="15" customHeight="1">
      <c r="A18" s="322"/>
      <c r="B18" s="57" t="s">
        <v>372</v>
      </c>
      <c r="C18" s="212">
        <v>4</v>
      </c>
      <c r="D18" s="172">
        <f>SUM(E18,H18)</f>
        <v>62</v>
      </c>
      <c r="E18" s="172">
        <f>SUM(F18,G18)</f>
        <v>62</v>
      </c>
      <c r="F18" s="172">
        <v>34</v>
      </c>
      <c r="G18" s="172">
        <v>28</v>
      </c>
      <c r="H18" s="179" t="s">
        <v>396</v>
      </c>
      <c r="I18" s="179" t="s">
        <v>396</v>
      </c>
      <c r="J18" s="179" t="s">
        <v>396</v>
      </c>
      <c r="K18" s="172">
        <v>20753</v>
      </c>
      <c r="L18" s="172">
        <v>34748</v>
      </c>
      <c r="M18" s="172">
        <f>SUM(N18:P18)</f>
        <v>84201</v>
      </c>
      <c r="N18" s="172">
        <v>68226</v>
      </c>
      <c r="O18" s="172">
        <v>15975</v>
      </c>
      <c r="P18" s="172" t="s">
        <v>397</v>
      </c>
    </row>
    <row r="19" spans="1:16" ht="15" customHeight="1">
      <c r="A19" s="47"/>
      <c r="B19" s="57" t="s">
        <v>373</v>
      </c>
      <c r="C19" s="212">
        <v>6</v>
      </c>
      <c r="D19" s="172">
        <f>SUM(E19,H19)</f>
        <v>142</v>
      </c>
      <c r="E19" s="172">
        <f>SUM(F19,G19)</f>
        <v>142</v>
      </c>
      <c r="F19" s="172">
        <v>92</v>
      </c>
      <c r="G19" s="172">
        <v>50</v>
      </c>
      <c r="H19" s="179" t="s">
        <v>396</v>
      </c>
      <c r="I19" s="179" t="s">
        <v>396</v>
      </c>
      <c r="J19" s="179" t="s">
        <v>396</v>
      </c>
      <c r="K19" s="172">
        <v>58044</v>
      </c>
      <c r="L19" s="172">
        <v>189808</v>
      </c>
      <c r="M19" s="172">
        <f>SUM(N19:P19)</f>
        <v>317654</v>
      </c>
      <c r="N19" s="172">
        <v>310410</v>
      </c>
      <c r="O19" s="172">
        <v>7244</v>
      </c>
      <c r="P19" s="172" t="s">
        <v>397</v>
      </c>
    </row>
    <row r="20" spans="1:16" ht="15" customHeight="1">
      <c r="A20" s="47"/>
      <c r="B20" s="57" t="s">
        <v>375</v>
      </c>
      <c r="C20" s="212">
        <v>10</v>
      </c>
      <c r="D20" s="172">
        <f>SUM(E20,H20)</f>
        <v>1333</v>
      </c>
      <c r="E20" s="172">
        <f>SUM(F20,G20)</f>
        <v>1333</v>
      </c>
      <c r="F20" s="172">
        <v>968</v>
      </c>
      <c r="G20" s="172">
        <v>365</v>
      </c>
      <c r="H20" s="179" t="s">
        <v>396</v>
      </c>
      <c r="I20" s="179" t="s">
        <v>396</v>
      </c>
      <c r="J20" s="179" t="s">
        <v>396</v>
      </c>
      <c r="K20" s="172">
        <v>713701</v>
      </c>
      <c r="L20" s="172">
        <v>3857626</v>
      </c>
      <c r="M20" s="172">
        <f>SUM(N20:P20)</f>
        <v>11886272</v>
      </c>
      <c r="N20" s="172">
        <v>11832773</v>
      </c>
      <c r="O20" s="172">
        <v>53499</v>
      </c>
      <c r="P20" s="172" t="s">
        <v>397</v>
      </c>
    </row>
    <row r="21" spans="1:16" ht="15" customHeight="1">
      <c r="A21" s="47"/>
      <c r="B21" s="47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16" s="174" customFormat="1" ht="15" customHeight="1">
      <c r="A22" s="173"/>
      <c r="B22" s="27" t="s">
        <v>69</v>
      </c>
      <c r="C22" s="96">
        <v>11</v>
      </c>
      <c r="D22" s="94" t="s">
        <v>399</v>
      </c>
      <c r="E22" s="94" t="s">
        <v>399</v>
      </c>
      <c r="F22" s="94" t="s">
        <v>399</v>
      </c>
      <c r="G22" s="94" t="s">
        <v>399</v>
      </c>
      <c r="H22" s="94" t="s">
        <v>400</v>
      </c>
      <c r="I22" s="77" t="s">
        <v>400</v>
      </c>
      <c r="J22" s="77" t="s">
        <v>400</v>
      </c>
      <c r="K22" s="77" t="s">
        <v>399</v>
      </c>
      <c r="L22" s="77" t="s">
        <v>399</v>
      </c>
      <c r="M22" s="77" t="s">
        <v>399</v>
      </c>
      <c r="N22" s="77" t="s">
        <v>399</v>
      </c>
      <c r="O22" s="77" t="s">
        <v>399</v>
      </c>
      <c r="P22" s="94" t="s">
        <v>398</v>
      </c>
    </row>
    <row r="23" spans="1:16" ht="15" customHeight="1">
      <c r="A23" s="47"/>
      <c r="B23" s="47" t="s">
        <v>183</v>
      </c>
      <c r="C23" s="172"/>
      <c r="D23" s="212"/>
      <c r="E23" s="212"/>
      <c r="F23" s="181"/>
      <c r="G23" s="212"/>
      <c r="H23" s="212"/>
      <c r="I23" s="172"/>
      <c r="J23" s="172"/>
      <c r="K23" s="172"/>
      <c r="L23" s="172"/>
      <c r="M23" s="181"/>
      <c r="N23" s="172"/>
      <c r="O23" s="172"/>
      <c r="P23" s="172"/>
    </row>
    <row r="24" spans="1:16" ht="15" customHeight="1">
      <c r="A24" s="274" t="s">
        <v>78</v>
      </c>
      <c r="B24" s="57" t="s">
        <v>371</v>
      </c>
      <c r="C24" s="172">
        <v>7</v>
      </c>
      <c r="D24" s="172">
        <f>SUM(E24,H24)</f>
        <v>41</v>
      </c>
      <c r="E24" s="172">
        <f>SUM(F24,G24)</f>
        <v>41</v>
      </c>
      <c r="F24" s="179">
        <v>32</v>
      </c>
      <c r="G24" s="172">
        <v>9</v>
      </c>
      <c r="H24" s="172" t="s">
        <v>396</v>
      </c>
      <c r="I24" s="179" t="s">
        <v>396</v>
      </c>
      <c r="J24" s="179" t="s">
        <v>396</v>
      </c>
      <c r="K24" s="172">
        <v>19035</v>
      </c>
      <c r="L24" s="172">
        <v>120625</v>
      </c>
      <c r="M24" s="172">
        <f>SUM(N24:P24)</f>
        <v>264233</v>
      </c>
      <c r="N24" s="172">
        <v>262965</v>
      </c>
      <c r="O24" s="172">
        <v>1268</v>
      </c>
      <c r="P24" s="172" t="s">
        <v>397</v>
      </c>
    </row>
    <row r="25" spans="1:16" ht="15" customHeight="1">
      <c r="A25" s="274"/>
      <c r="B25" s="57" t="s">
        <v>372</v>
      </c>
      <c r="C25" s="172">
        <v>3</v>
      </c>
      <c r="D25" s="172" t="s">
        <v>394</v>
      </c>
      <c r="E25" s="172" t="s">
        <v>394</v>
      </c>
      <c r="F25" s="172" t="s">
        <v>394</v>
      </c>
      <c r="G25" s="172" t="s">
        <v>394</v>
      </c>
      <c r="H25" s="172" t="s">
        <v>396</v>
      </c>
      <c r="I25" s="179" t="s">
        <v>396</v>
      </c>
      <c r="J25" s="179" t="s">
        <v>396</v>
      </c>
      <c r="K25" s="172" t="s">
        <v>394</v>
      </c>
      <c r="L25" s="172" t="s">
        <v>394</v>
      </c>
      <c r="M25" s="172" t="s">
        <v>394</v>
      </c>
      <c r="N25" s="172" t="s">
        <v>394</v>
      </c>
      <c r="O25" s="172" t="s">
        <v>394</v>
      </c>
      <c r="P25" s="172" t="s">
        <v>397</v>
      </c>
    </row>
    <row r="26" spans="1:16" ht="15" customHeight="1">
      <c r="A26" s="47"/>
      <c r="B26" s="57" t="s">
        <v>373</v>
      </c>
      <c r="C26" s="172" t="s">
        <v>396</v>
      </c>
      <c r="D26" s="172" t="s">
        <v>396</v>
      </c>
      <c r="E26" s="172" t="s">
        <v>396</v>
      </c>
      <c r="F26" s="172" t="s">
        <v>396</v>
      </c>
      <c r="G26" s="172" t="s">
        <v>396</v>
      </c>
      <c r="H26" s="172" t="s">
        <v>396</v>
      </c>
      <c r="I26" s="179" t="s">
        <v>396</v>
      </c>
      <c r="J26" s="179" t="s">
        <v>396</v>
      </c>
      <c r="K26" s="172" t="s">
        <v>397</v>
      </c>
      <c r="L26" s="172" t="s">
        <v>397</v>
      </c>
      <c r="M26" s="172" t="s">
        <v>397</v>
      </c>
      <c r="N26" s="172" t="s">
        <v>397</v>
      </c>
      <c r="O26" s="172" t="s">
        <v>397</v>
      </c>
      <c r="P26" s="172" t="s">
        <v>397</v>
      </c>
    </row>
    <row r="27" spans="1:16" ht="15" customHeight="1">
      <c r="A27" s="47"/>
      <c r="B27" s="57" t="s">
        <v>375</v>
      </c>
      <c r="C27" s="172">
        <v>1</v>
      </c>
      <c r="D27" s="179" t="s">
        <v>394</v>
      </c>
      <c r="E27" s="179" t="s">
        <v>394</v>
      </c>
      <c r="F27" s="179" t="s">
        <v>394</v>
      </c>
      <c r="G27" s="179" t="s">
        <v>394</v>
      </c>
      <c r="H27" s="172" t="s">
        <v>396</v>
      </c>
      <c r="I27" s="179" t="s">
        <v>396</v>
      </c>
      <c r="J27" s="179" t="s">
        <v>396</v>
      </c>
      <c r="K27" s="172" t="s">
        <v>394</v>
      </c>
      <c r="L27" s="172" t="s">
        <v>394</v>
      </c>
      <c r="M27" s="172" t="s">
        <v>394</v>
      </c>
      <c r="N27" s="172" t="s">
        <v>394</v>
      </c>
      <c r="O27" s="172" t="s">
        <v>397</v>
      </c>
      <c r="P27" s="172" t="s">
        <v>397</v>
      </c>
    </row>
    <row r="28" spans="1:16" ht="15" customHeight="1">
      <c r="A28" s="47"/>
      <c r="B28" s="47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6" ht="15" customHeight="1">
      <c r="A29" s="47"/>
      <c r="B29" s="27" t="s">
        <v>69</v>
      </c>
      <c r="C29" s="77">
        <f aca="true" t="shared" si="4" ref="C29:H29">SUM(C31:C34)</f>
        <v>137</v>
      </c>
      <c r="D29" s="77">
        <f t="shared" si="4"/>
        <v>3296</v>
      </c>
      <c r="E29" s="77">
        <f t="shared" si="4"/>
        <v>3263</v>
      </c>
      <c r="F29" s="77">
        <f t="shared" si="4"/>
        <v>1711</v>
      </c>
      <c r="G29" s="77">
        <f t="shared" si="4"/>
        <v>1552</v>
      </c>
      <c r="H29" s="77">
        <f t="shared" si="4"/>
        <v>33</v>
      </c>
      <c r="I29" s="77">
        <f aca="true" t="shared" si="5" ref="I29:P29">SUM(I31:I34)</f>
        <v>20</v>
      </c>
      <c r="J29" s="77">
        <f t="shared" si="5"/>
        <v>13</v>
      </c>
      <c r="K29" s="77">
        <f t="shared" si="5"/>
        <v>1154286</v>
      </c>
      <c r="L29" s="77">
        <f t="shared" si="5"/>
        <v>2876895</v>
      </c>
      <c r="M29" s="77">
        <f t="shared" si="5"/>
        <v>5719854</v>
      </c>
      <c r="N29" s="77">
        <f t="shared" si="5"/>
        <v>5477990</v>
      </c>
      <c r="O29" s="77">
        <f t="shared" si="5"/>
        <v>241644</v>
      </c>
      <c r="P29" s="77">
        <f t="shared" si="5"/>
        <v>156</v>
      </c>
    </row>
    <row r="30" spans="1:16" ht="15" customHeight="1">
      <c r="A30" s="47"/>
      <c r="B30" s="47" t="s">
        <v>183</v>
      </c>
      <c r="C30" s="212"/>
      <c r="D30" s="212"/>
      <c r="E30" s="212"/>
      <c r="F30" s="212"/>
      <c r="G30" s="212"/>
      <c r="H30" s="212"/>
      <c r="I30" s="172"/>
      <c r="J30" s="172"/>
      <c r="K30" s="172"/>
      <c r="L30" s="172"/>
      <c r="M30" s="209"/>
      <c r="N30" s="209"/>
      <c r="O30" s="179"/>
      <c r="P30" s="172"/>
    </row>
    <row r="31" spans="1:16" ht="15" customHeight="1">
      <c r="A31" s="274" t="s">
        <v>204</v>
      </c>
      <c r="B31" s="57" t="s">
        <v>371</v>
      </c>
      <c r="C31" s="172">
        <v>76</v>
      </c>
      <c r="D31" s="172">
        <f>SUM(E31,H31)</f>
        <v>441</v>
      </c>
      <c r="E31" s="172">
        <f>SUM(F31,G31)</f>
        <v>410</v>
      </c>
      <c r="F31" s="172">
        <v>211</v>
      </c>
      <c r="G31" s="172">
        <v>199</v>
      </c>
      <c r="H31" s="172">
        <f>SUM(I31,J31)</f>
        <v>31</v>
      </c>
      <c r="I31" s="172">
        <v>19</v>
      </c>
      <c r="J31" s="172">
        <v>12</v>
      </c>
      <c r="K31" s="172">
        <v>122907</v>
      </c>
      <c r="L31" s="172">
        <v>206891</v>
      </c>
      <c r="M31" s="172">
        <v>501148</v>
      </c>
      <c r="N31" s="172">
        <v>378543</v>
      </c>
      <c r="O31" s="172">
        <v>122440</v>
      </c>
      <c r="P31" s="172">
        <v>101</v>
      </c>
    </row>
    <row r="32" spans="1:16" ht="15" customHeight="1">
      <c r="A32" s="322"/>
      <c r="B32" s="57" t="s">
        <v>372</v>
      </c>
      <c r="C32" s="172">
        <v>19</v>
      </c>
      <c r="D32" s="172">
        <f>SUM(E32,H32)</f>
        <v>276</v>
      </c>
      <c r="E32" s="172">
        <f>SUM(F32,G32)</f>
        <v>274</v>
      </c>
      <c r="F32" s="172">
        <v>124</v>
      </c>
      <c r="G32" s="172">
        <v>150</v>
      </c>
      <c r="H32" s="172">
        <f>SUM(I32,J32)</f>
        <v>2</v>
      </c>
      <c r="I32" s="172">
        <v>1</v>
      </c>
      <c r="J32" s="172">
        <v>1</v>
      </c>
      <c r="K32" s="172">
        <v>78052</v>
      </c>
      <c r="L32" s="172">
        <v>169706</v>
      </c>
      <c r="M32" s="172">
        <f>SUM(N32:P32)</f>
        <v>333271</v>
      </c>
      <c r="N32" s="172">
        <v>296232</v>
      </c>
      <c r="O32" s="172">
        <v>37039</v>
      </c>
      <c r="P32" s="172" t="s">
        <v>397</v>
      </c>
    </row>
    <row r="33" spans="1:16" ht="15" customHeight="1">
      <c r="A33" s="47"/>
      <c r="B33" s="57" t="s">
        <v>373</v>
      </c>
      <c r="C33" s="172">
        <v>18</v>
      </c>
      <c r="D33" s="172">
        <f>SUM(E33,H33)</f>
        <v>431</v>
      </c>
      <c r="E33" s="172">
        <f>SUM(F33,G33)</f>
        <v>431</v>
      </c>
      <c r="F33" s="172">
        <v>246</v>
      </c>
      <c r="G33" s="172">
        <v>185</v>
      </c>
      <c r="H33" s="179" t="s">
        <v>396</v>
      </c>
      <c r="I33" s="179" t="s">
        <v>396</v>
      </c>
      <c r="J33" s="179" t="s">
        <v>396</v>
      </c>
      <c r="K33" s="172">
        <v>145956</v>
      </c>
      <c r="L33" s="172">
        <v>471362</v>
      </c>
      <c r="M33" s="172">
        <f>SUM(N33:P33)</f>
        <v>788508</v>
      </c>
      <c r="N33" s="172">
        <v>777375</v>
      </c>
      <c r="O33" s="172">
        <v>11078</v>
      </c>
      <c r="P33" s="172">
        <v>55</v>
      </c>
    </row>
    <row r="34" spans="1:16" ht="15" customHeight="1">
      <c r="A34" s="47"/>
      <c r="B34" s="57" t="s">
        <v>377</v>
      </c>
      <c r="C34" s="172">
        <v>24</v>
      </c>
      <c r="D34" s="172">
        <f>SUM(E34,H34)</f>
        <v>2148</v>
      </c>
      <c r="E34" s="172">
        <f>SUM(F34,G34)</f>
        <v>2148</v>
      </c>
      <c r="F34" s="172">
        <v>1130</v>
      </c>
      <c r="G34" s="172">
        <v>1018</v>
      </c>
      <c r="H34" s="179" t="s">
        <v>396</v>
      </c>
      <c r="I34" s="179" t="s">
        <v>396</v>
      </c>
      <c r="J34" s="179" t="s">
        <v>396</v>
      </c>
      <c r="K34" s="172">
        <v>807371</v>
      </c>
      <c r="L34" s="172">
        <v>2028936</v>
      </c>
      <c r="M34" s="172">
        <f>SUM(N34:P34)</f>
        <v>4096927</v>
      </c>
      <c r="N34" s="172">
        <v>4025840</v>
      </c>
      <c r="O34" s="172">
        <v>71087</v>
      </c>
      <c r="P34" s="172" t="s">
        <v>397</v>
      </c>
    </row>
    <row r="35" spans="1:16" ht="15" customHeight="1">
      <c r="A35" s="47"/>
      <c r="B35" s="47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15" customHeight="1">
      <c r="A36" s="47"/>
      <c r="B36" s="27" t="s">
        <v>69</v>
      </c>
      <c r="C36" s="77">
        <f>SUM(C38:C41)</f>
        <v>18</v>
      </c>
      <c r="D36" s="77">
        <f>SUM(D38:D41)</f>
        <v>257</v>
      </c>
      <c r="E36" s="77">
        <f>SUM(E38:E41)</f>
        <v>257</v>
      </c>
      <c r="F36" s="77">
        <f>SUM(F38:F41)</f>
        <v>129</v>
      </c>
      <c r="G36" s="77">
        <f>SUM(G38:G41)</f>
        <v>128</v>
      </c>
      <c r="H36" s="94" t="s">
        <v>398</v>
      </c>
      <c r="I36" s="94" t="s">
        <v>398</v>
      </c>
      <c r="J36" s="94" t="s">
        <v>398</v>
      </c>
      <c r="K36" s="77">
        <f aca="true" t="shared" si="6" ref="K36:P36">SUM(K38:K41)</f>
        <v>75456</v>
      </c>
      <c r="L36" s="77">
        <f t="shared" si="6"/>
        <v>184649</v>
      </c>
      <c r="M36" s="77">
        <f t="shared" si="6"/>
        <v>339145</v>
      </c>
      <c r="N36" s="77">
        <f t="shared" si="6"/>
        <v>328343</v>
      </c>
      <c r="O36" s="77">
        <f t="shared" si="6"/>
        <v>9845</v>
      </c>
      <c r="P36" s="77">
        <f t="shared" si="6"/>
        <v>957</v>
      </c>
    </row>
    <row r="37" spans="1:16" ht="15" customHeight="1">
      <c r="A37" s="47"/>
      <c r="B37" s="47" t="s">
        <v>183</v>
      </c>
      <c r="C37" s="212"/>
      <c r="D37" s="212"/>
      <c r="E37" s="212"/>
      <c r="F37" s="212"/>
      <c r="G37" s="212"/>
      <c r="H37" s="212"/>
      <c r="I37" s="172"/>
      <c r="J37" s="172"/>
      <c r="K37" s="172"/>
      <c r="L37" s="172"/>
      <c r="M37" s="209"/>
      <c r="N37" s="209"/>
      <c r="O37" s="209"/>
      <c r="P37" s="172"/>
    </row>
    <row r="38" spans="1:16" ht="15" customHeight="1">
      <c r="A38" s="274" t="s">
        <v>205</v>
      </c>
      <c r="B38" s="57" t="s">
        <v>371</v>
      </c>
      <c r="C38" s="172">
        <v>8</v>
      </c>
      <c r="D38" s="172">
        <f>SUM(E38,H38)</f>
        <v>52</v>
      </c>
      <c r="E38" s="172">
        <f>SUM(F38,G38)</f>
        <v>52</v>
      </c>
      <c r="F38" s="172">
        <v>30</v>
      </c>
      <c r="G38" s="172">
        <v>22</v>
      </c>
      <c r="H38" s="172" t="s">
        <v>396</v>
      </c>
      <c r="I38" s="179" t="s">
        <v>396</v>
      </c>
      <c r="J38" s="179" t="s">
        <v>396</v>
      </c>
      <c r="K38" s="172">
        <v>18282</v>
      </c>
      <c r="L38" s="172">
        <v>36457</v>
      </c>
      <c r="M38" s="172">
        <f>SUM(N38:P38)</f>
        <v>76215</v>
      </c>
      <c r="N38" s="172">
        <v>74270</v>
      </c>
      <c r="O38" s="172">
        <v>1945</v>
      </c>
      <c r="P38" s="172" t="s">
        <v>397</v>
      </c>
    </row>
    <row r="39" spans="1:16" ht="15" customHeight="1">
      <c r="A39" s="322"/>
      <c r="B39" s="57" t="s">
        <v>372</v>
      </c>
      <c r="C39" s="172">
        <v>5</v>
      </c>
      <c r="D39" s="172">
        <f>SUM(E39,H39)</f>
        <v>64</v>
      </c>
      <c r="E39" s="172">
        <f>SUM(F39,G39)</f>
        <v>64</v>
      </c>
      <c r="F39" s="172">
        <v>40</v>
      </c>
      <c r="G39" s="172">
        <v>24</v>
      </c>
      <c r="H39" s="172" t="s">
        <v>396</v>
      </c>
      <c r="I39" s="179" t="s">
        <v>396</v>
      </c>
      <c r="J39" s="179" t="s">
        <v>396</v>
      </c>
      <c r="K39" s="172">
        <v>17477</v>
      </c>
      <c r="L39" s="172">
        <v>61791</v>
      </c>
      <c r="M39" s="172">
        <f>SUM(N39:P39)</f>
        <v>81666</v>
      </c>
      <c r="N39" s="172">
        <v>72809</v>
      </c>
      <c r="O39" s="172">
        <v>7900</v>
      </c>
      <c r="P39" s="172">
        <v>957</v>
      </c>
    </row>
    <row r="40" spans="1:16" ht="15" customHeight="1">
      <c r="A40" s="47"/>
      <c r="B40" s="57" t="s">
        <v>373</v>
      </c>
      <c r="C40" s="172">
        <v>5</v>
      </c>
      <c r="D40" s="172">
        <f>SUM(E40,H40)</f>
        <v>141</v>
      </c>
      <c r="E40" s="172">
        <f>SUM(F40,G40)</f>
        <v>141</v>
      </c>
      <c r="F40" s="172">
        <v>59</v>
      </c>
      <c r="G40" s="172">
        <v>82</v>
      </c>
      <c r="H40" s="172" t="s">
        <v>396</v>
      </c>
      <c r="I40" s="179" t="s">
        <v>396</v>
      </c>
      <c r="J40" s="179" t="s">
        <v>396</v>
      </c>
      <c r="K40" s="172">
        <v>39697</v>
      </c>
      <c r="L40" s="172">
        <v>86401</v>
      </c>
      <c r="M40" s="172">
        <f>SUM(N40:P40)</f>
        <v>181264</v>
      </c>
      <c r="N40" s="172">
        <v>181264</v>
      </c>
      <c r="O40" s="172" t="s">
        <v>397</v>
      </c>
      <c r="P40" s="172" t="s">
        <v>397</v>
      </c>
    </row>
    <row r="41" spans="1:16" ht="15" customHeight="1">
      <c r="A41" s="47"/>
      <c r="B41" s="57" t="s">
        <v>375</v>
      </c>
      <c r="C41" s="172" t="s">
        <v>396</v>
      </c>
      <c r="D41" s="172" t="s">
        <v>396</v>
      </c>
      <c r="E41" s="172" t="s">
        <v>396</v>
      </c>
      <c r="F41" s="172" t="s">
        <v>396</v>
      </c>
      <c r="G41" s="172" t="s">
        <v>396</v>
      </c>
      <c r="H41" s="172" t="s">
        <v>396</v>
      </c>
      <c r="I41" s="179" t="s">
        <v>396</v>
      </c>
      <c r="J41" s="179" t="s">
        <v>396</v>
      </c>
      <c r="K41" s="172" t="s">
        <v>397</v>
      </c>
      <c r="L41" s="172" t="s">
        <v>397</v>
      </c>
      <c r="M41" s="172" t="s">
        <v>397</v>
      </c>
      <c r="N41" s="172" t="s">
        <v>397</v>
      </c>
      <c r="O41" s="172" t="s">
        <v>397</v>
      </c>
      <c r="P41" s="172" t="s">
        <v>397</v>
      </c>
    </row>
    <row r="42" spans="1:16" ht="15" customHeight="1">
      <c r="A42" s="47"/>
      <c r="B42" s="47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1:16" s="5" customFormat="1" ht="15" customHeight="1">
      <c r="A43" s="47"/>
      <c r="B43" s="27" t="s">
        <v>69</v>
      </c>
      <c r="C43" s="77">
        <f>SUM(C45:C48)</f>
        <v>1</v>
      </c>
      <c r="D43" s="77" t="s">
        <v>399</v>
      </c>
      <c r="E43" s="77" t="s">
        <v>399</v>
      </c>
      <c r="F43" s="77" t="s">
        <v>399</v>
      </c>
      <c r="G43" s="77" t="s">
        <v>399</v>
      </c>
      <c r="H43" s="94" t="s">
        <v>400</v>
      </c>
      <c r="I43" s="77" t="s">
        <v>400</v>
      </c>
      <c r="J43" s="77" t="s">
        <v>400</v>
      </c>
      <c r="K43" s="94" t="s">
        <v>399</v>
      </c>
      <c r="L43" s="94" t="s">
        <v>399</v>
      </c>
      <c r="M43" s="94" t="s">
        <v>399</v>
      </c>
      <c r="N43" s="94" t="s">
        <v>399</v>
      </c>
      <c r="O43" s="94" t="s">
        <v>398</v>
      </c>
      <c r="P43" s="94" t="s">
        <v>398</v>
      </c>
    </row>
    <row r="44" spans="1:16" s="5" customFormat="1" ht="15" customHeight="1">
      <c r="A44" s="6"/>
      <c r="B44" s="6" t="s">
        <v>183</v>
      </c>
      <c r="C44" s="212"/>
      <c r="D44" s="181"/>
      <c r="E44" s="181"/>
      <c r="F44" s="212"/>
      <c r="G44" s="212"/>
      <c r="H44" s="212"/>
      <c r="I44" s="172"/>
      <c r="J44" s="172"/>
      <c r="K44" s="172"/>
      <c r="L44" s="172"/>
      <c r="M44" s="209"/>
      <c r="N44" s="179"/>
      <c r="O44" s="179"/>
      <c r="P44" s="172"/>
    </row>
    <row r="45" spans="1:16" s="5" customFormat="1" ht="15" customHeight="1">
      <c r="A45" s="323" t="s">
        <v>79</v>
      </c>
      <c r="B45" s="151" t="s">
        <v>378</v>
      </c>
      <c r="C45" s="172" t="s">
        <v>396</v>
      </c>
      <c r="D45" s="172" t="s">
        <v>396</v>
      </c>
      <c r="E45" s="172" t="s">
        <v>396</v>
      </c>
      <c r="F45" s="172" t="s">
        <v>396</v>
      </c>
      <c r="G45" s="172" t="s">
        <v>396</v>
      </c>
      <c r="H45" s="172" t="s">
        <v>396</v>
      </c>
      <c r="I45" s="179" t="s">
        <v>396</v>
      </c>
      <c r="J45" s="179" t="s">
        <v>396</v>
      </c>
      <c r="K45" s="172" t="s">
        <v>397</v>
      </c>
      <c r="L45" s="172" t="s">
        <v>397</v>
      </c>
      <c r="M45" s="172" t="s">
        <v>397</v>
      </c>
      <c r="N45" s="172" t="s">
        <v>397</v>
      </c>
      <c r="O45" s="172" t="s">
        <v>397</v>
      </c>
      <c r="P45" s="172" t="s">
        <v>397</v>
      </c>
    </row>
    <row r="46" spans="1:16" s="5" customFormat="1" ht="15" customHeight="1">
      <c r="A46" s="323"/>
      <c r="B46" s="151" t="s">
        <v>379</v>
      </c>
      <c r="C46" s="172" t="s">
        <v>396</v>
      </c>
      <c r="D46" s="172" t="s">
        <v>396</v>
      </c>
      <c r="E46" s="172" t="s">
        <v>396</v>
      </c>
      <c r="F46" s="172" t="s">
        <v>396</v>
      </c>
      <c r="G46" s="172" t="s">
        <v>396</v>
      </c>
      <c r="H46" s="172" t="s">
        <v>396</v>
      </c>
      <c r="I46" s="179" t="s">
        <v>396</v>
      </c>
      <c r="J46" s="179" t="s">
        <v>396</v>
      </c>
      <c r="K46" s="172" t="s">
        <v>397</v>
      </c>
      <c r="L46" s="172" t="s">
        <v>397</v>
      </c>
      <c r="M46" s="172" t="s">
        <v>397</v>
      </c>
      <c r="N46" s="172" t="s">
        <v>397</v>
      </c>
      <c r="O46" s="172" t="s">
        <v>397</v>
      </c>
      <c r="P46" s="172" t="s">
        <v>397</v>
      </c>
    </row>
    <row r="47" spans="1:16" s="5" customFormat="1" ht="15" customHeight="1">
      <c r="A47" s="14"/>
      <c r="B47" s="151" t="s">
        <v>380</v>
      </c>
      <c r="C47" s="172">
        <v>1</v>
      </c>
      <c r="D47" s="172" t="s">
        <v>394</v>
      </c>
      <c r="E47" s="172" t="s">
        <v>394</v>
      </c>
      <c r="F47" s="172" t="s">
        <v>394</v>
      </c>
      <c r="G47" s="172" t="s">
        <v>394</v>
      </c>
      <c r="H47" s="172" t="s">
        <v>396</v>
      </c>
      <c r="I47" s="179" t="s">
        <v>396</v>
      </c>
      <c r="J47" s="179" t="s">
        <v>396</v>
      </c>
      <c r="K47" s="172" t="s">
        <v>394</v>
      </c>
      <c r="L47" s="172" t="s">
        <v>394</v>
      </c>
      <c r="M47" s="172" t="s">
        <v>394</v>
      </c>
      <c r="N47" s="172" t="s">
        <v>394</v>
      </c>
      <c r="O47" s="172" t="s">
        <v>397</v>
      </c>
      <c r="P47" s="172" t="s">
        <v>397</v>
      </c>
    </row>
    <row r="48" spans="1:16" s="5" customFormat="1" ht="15" customHeight="1">
      <c r="A48" s="14"/>
      <c r="B48" s="151" t="s">
        <v>381</v>
      </c>
      <c r="C48" s="172" t="s">
        <v>396</v>
      </c>
      <c r="D48" s="172" t="s">
        <v>396</v>
      </c>
      <c r="E48" s="172" t="s">
        <v>396</v>
      </c>
      <c r="F48" s="172" t="s">
        <v>396</v>
      </c>
      <c r="G48" s="172" t="s">
        <v>396</v>
      </c>
      <c r="H48" s="172" t="s">
        <v>396</v>
      </c>
      <c r="I48" s="179" t="s">
        <v>396</v>
      </c>
      <c r="J48" s="179" t="s">
        <v>396</v>
      </c>
      <c r="K48" s="172" t="s">
        <v>397</v>
      </c>
      <c r="L48" s="172" t="s">
        <v>397</v>
      </c>
      <c r="M48" s="172" t="s">
        <v>397</v>
      </c>
      <c r="N48" s="172" t="s">
        <v>397</v>
      </c>
      <c r="O48" s="172" t="s">
        <v>397</v>
      </c>
      <c r="P48" s="172" t="s">
        <v>397</v>
      </c>
    </row>
    <row r="49" spans="1:16" s="5" customFormat="1" ht="15" customHeight="1">
      <c r="A49" s="14"/>
      <c r="B49" s="6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1:16" ht="15" customHeight="1">
      <c r="A50" s="14"/>
      <c r="B50" s="27" t="s">
        <v>69</v>
      </c>
      <c r="C50" s="77">
        <f aca="true" t="shared" si="7" ref="C50:H50">SUM(C52:C55)</f>
        <v>243</v>
      </c>
      <c r="D50" s="77">
        <f t="shared" si="7"/>
        <v>3739</v>
      </c>
      <c r="E50" s="77">
        <f t="shared" si="7"/>
        <v>3649</v>
      </c>
      <c r="F50" s="77">
        <f t="shared" si="7"/>
        <v>2427</v>
      </c>
      <c r="G50" s="77">
        <f t="shared" si="7"/>
        <v>1222</v>
      </c>
      <c r="H50" s="77">
        <f t="shared" si="7"/>
        <v>90</v>
      </c>
      <c r="I50" s="77">
        <f aca="true" t="shared" si="8" ref="I50:P50">SUM(I52:I55)</f>
        <v>56</v>
      </c>
      <c r="J50" s="77">
        <f t="shared" si="8"/>
        <v>34</v>
      </c>
      <c r="K50" s="77">
        <f t="shared" si="8"/>
        <v>1481552</v>
      </c>
      <c r="L50" s="77">
        <f t="shared" si="8"/>
        <v>2711756</v>
      </c>
      <c r="M50" s="77">
        <f t="shared" si="8"/>
        <v>6626135</v>
      </c>
      <c r="N50" s="77">
        <f t="shared" si="8"/>
        <v>6394408</v>
      </c>
      <c r="O50" s="77">
        <f t="shared" si="8"/>
        <v>211708</v>
      </c>
      <c r="P50" s="77">
        <f t="shared" si="8"/>
        <v>4167</v>
      </c>
    </row>
    <row r="51" spans="1:16" ht="15" customHeight="1">
      <c r="A51" s="29"/>
      <c r="B51" s="47" t="s">
        <v>183</v>
      </c>
      <c r="C51" s="212"/>
      <c r="D51" s="212"/>
      <c r="E51" s="212"/>
      <c r="F51" s="212"/>
      <c r="G51" s="212"/>
      <c r="H51" s="212"/>
      <c r="I51" s="172"/>
      <c r="J51" s="172"/>
      <c r="K51" s="172"/>
      <c r="L51" s="172"/>
      <c r="M51" s="209"/>
      <c r="N51" s="209"/>
      <c r="O51" s="179"/>
      <c r="P51" s="172"/>
    </row>
    <row r="52" spans="1:16" ht="15" customHeight="1">
      <c r="A52" s="274" t="s">
        <v>206</v>
      </c>
      <c r="B52" s="57" t="s">
        <v>371</v>
      </c>
      <c r="C52" s="172">
        <v>124</v>
      </c>
      <c r="D52" s="172">
        <f>SUM(E52,H52)</f>
        <v>754</v>
      </c>
      <c r="E52" s="172">
        <f>SUM(F52,G52)</f>
        <v>675</v>
      </c>
      <c r="F52" s="172">
        <v>434</v>
      </c>
      <c r="G52" s="172">
        <v>241</v>
      </c>
      <c r="H52" s="172">
        <f>SUM(I52,J52)</f>
        <v>79</v>
      </c>
      <c r="I52" s="172">
        <v>49</v>
      </c>
      <c r="J52" s="172">
        <v>30</v>
      </c>
      <c r="K52" s="172">
        <v>222645</v>
      </c>
      <c r="L52" s="172">
        <v>488900</v>
      </c>
      <c r="M52" s="172">
        <f>SUM(N52:P52)</f>
        <v>1057320</v>
      </c>
      <c r="N52" s="172">
        <v>998907</v>
      </c>
      <c r="O52" s="172">
        <v>54798</v>
      </c>
      <c r="P52" s="172">
        <v>3615</v>
      </c>
    </row>
    <row r="53" spans="1:16" ht="15" customHeight="1">
      <c r="A53" s="274"/>
      <c r="B53" s="57" t="s">
        <v>372</v>
      </c>
      <c r="C53" s="172">
        <v>88</v>
      </c>
      <c r="D53" s="172">
        <f>SUM(E53,H53)</f>
        <v>1224</v>
      </c>
      <c r="E53" s="172">
        <f>SUM(F53,G53)</f>
        <v>1213</v>
      </c>
      <c r="F53" s="172">
        <v>906</v>
      </c>
      <c r="G53" s="172">
        <v>307</v>
      </c>
      <c r="H53" s="172">
        <f>SUM(I53,J53)</f>
        <v>11</v>
      </c>
      <c r="I53" s="172">
        <v>7</v>
      </c>
      <c r="J53" s="172">
        <v>4</v>
      </c>
      <c r="K53" s="172">
        <v>499637</v>
      </c>
      <c r="L53" s="172">
        <v>988803</v>
      </c>
      <c r="M53" s="172">
        <v>2431167</v>
      </c>
      <c r="N53" s="172">
        <v>2337044</v>
      </c>
      <c r="O53" s="172">
        <v>79108</v>
      </c>
      <c r="P53" s="172">
        <v>15</v>
      </c>
    </row>
    <row r="54" spans="1:16" ht="15" customHeight="1">
      <c r="A54" s="29"/>
      <c r="B54" s="57" t="s">
        <v>373</v>
      </c>
      <c r="C54" s="172">
        <v>18</v>
      </c>
      <c r="D54" s="172">
        <f>SUM(E54,H54)</f>
        <v>415</v>
      </c>
      <c r="E54" s="172">
        <f>SUM(F54,G54)</f>
        <v>415</v>
      </c>
      <c r="F54" s="172">
        <v>306</v>
      </c>
      <c r="G54" s="172">
        <v>109</v>
      </c>
      <c r="H54" s="179" t="s">
        <v>396</v>
      </c>
      <c r="I54" s="179" t="s">
        <v>396</v>
      </c>
      <c r="J54" s="179" t="s">
        <v>396</v>
      </c>
      <c r="K54" s="172">
        <v>163219</v>
      </c>
      <c r="L54" s="172">
        <v>347983</v>
      </c>
      <c r="M54" s="172">
        <v>868792</v>
      </c>
      <c r="N54" s="172">
        <v>844708</v>
      </c>
      <c r="O54" s="172">
        <v>23547</v>
      </c>
      <c r="P54" s="172">
        <v>537</v>
      </c>
    </row>
    <row r="55" spans="1:16" ht="15" customHeight="1">
      <c r="A55" s="29"/>
      <c r="B55" s="57" t="s">
        <v>375</v>
      </c>
      <c r="C55" s="172">
        <v>13</v>
      </c>
      <c r="D55" s="172">
        <f>SUM(E55,H55)</f>
        <v>1346</v>
      </c>
      <c r="E55" s="172">
        <f>SUM(F55,G55)</f>
        <v>1346</v>
      </c>
      <c r="F55" s="172">
        <v>781</v>
      </c>
      <c r="G55" s="172">
        <v>565</v>
      </c>
      <c r="H55" s="179" t="s">
        <v>396</v>
      </c>
      <c r="I55" s="179" t="s">
        <v>396</v>
      </c>
      <c r="J55" s="179" t="s">
        <v>396</v>
      </c>
      <c r="K55" s="172">
        <v>596051</v>
      </c>
      <c r="L55" s="172">
        <v>886070</v>
      </c>
      <c r="M55" s="172">
        <v>2268856</v>
      </c>
      <c r="N55" s="172">
        <v>2213749</v>
      </c>
      <c r="O55" s="172">
        <v>54255</v>
      </c>
      <c r="P55" s="172" t="s">
        <v>397</v>
      </c>
    </row>
    <row r="56" spans="1:16" ht="15" customHeight="1">
      <c r="A56" s="29"/>
      <c r="B56" s="47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1:16" ht="15" customHeight="1">
      <c r="A57" s="29"/>
      <c r="B57" s="27" t="s">
        <v>69</v>
      </c>
      <c r="C57" s="77">
        <f aca="true" t="shared" si="9" ref="C57:H57">SUM(C59:C62)</f>
        <v>51</v>
      </c>
      <c r="D57" s="77">
        <f t="shared" si="9"/>
        <v>974</v>
      </c>
      <c r="E57" s="77">
        <f t="shared" si="9"/>
        <v>968</v>
      </c>
      <c r="F57" s="77">
        <f t="shared" si="9"/>
        <v>794</v>
      </c>
      <c r="G57" s="77">
        <f t="shared" si="9"/>
        <v>174</v>
      </c>
      <c r="H57" s="77">
        <f t="shared" si="9"/>
        <v>6</v>
      </c>
      <c r="I57" s="77">
        <f aca="true" t="shared" si="10" ref="I57:O57">SUM(I59:I62)</f>
        <v>4</v>
      </c>
      <c r="J57" s="77">
        <f t="shared" si="10"/>
        <v>2</v>
      </c>
      <c r="K57" s="77">
        <f t="shared" si="10"/>
        <v>448328</v>
      </c>
      <c r="L57" s="77">
        <f t="shared" si="10"/>
        <v>1463294</v>
      </c>
      <c r="M57" s="77">
        <f t="shared" si="10"/>
        <v>2692085</v>
      </c>
      <c r="N57" s="77">
        <f t="shared" si="10"/>
        <v>2567752</v>
      </c>
      <c r="O57" s="77">
        <f t="shared" si="10"/>
        <v>124052</v>
      </c>
      <c r="P57" s="94" t="s">
        <v>398</v>
      </c>
    </row>
    <row r="58" spans="1:16" ht="15" customHeight="1">
      <c r="A58" s="29"/>
      <c r="B58" s="47" t="s">
        <v>183</v>
      </c>
      <c r="C58" s="212"/>
      <c r="D58" s="212"/>
      <c r="E58" s="212"/>
      <c r="F58" s="212"/>
      <c r="G58" s="212"/>
      <c r="H58" s="212"/>
      <c r="I58" s="172"/>
      <c r="J58" s="172"/>
      <c r="K58" s="172"/>
      <c r="L58" s="172"/>
      <c r="M58" s="209"/>
      <c r="N58" s="209"/>
      <c r="O58" s="209"/>
      <c r="P58" s="172"/>
    </row>
    <row r="59" spans="1:16" ht="15" customHeight="1">
      <c r="A59" s="274" t="s">
        <v>207</v>
      </c>
      <c r="B59" s="57" t="s">
        <v>371</v>
      </c>
      <c r="C59" s="178">
        <v>23</v>
      </c>
      <c r="D59" s="179">
        <f>SUM(E59,H59)</f>
        <v>134</v>
      </c>
      <c r="E59" s="179">
        <f>SUM(F59,G59)</f>
        <v>129</v>
      </c>
      <c r="F59" s="179">
        <v>99</v>
      </c>
      <c r="G59" s="179">
        <v>30</v>
      </c>
      <c r="H59" s="172">
        <f>SUM(I59,J59)</f>
        <v>5</v>
      </c>
      <c r="I59" s="179">
        <v>3</v>
      </c>
      <c r="J59" s="179">
        <v>2</v>
      </c>
      <c r="K59" s="179">
        <v>43250</v>
      </c>
      <c r="L59" s="179">
        <v>56520</v>
      </c>
      <c r="M59" s="172">
        <f>SUM(N59:P59)</f>
        <v>130985</v>
      </c>
      <c r="N59" s="179">
        <v>97905</v>
      </c>
      <c r="O59" s="179">
        <v>33080</v>
      </c>
      <c r="P59" s="172" t="s">
        <v>397</v>
      </c>
    </row>
    <row r="60" spans="1:16" ht="15" customHeight="1">
      <c r="A60" s="322"/>
      <c r="B60" s="57" t="s">
        <v>372</v>
      </c>
      <c r="C60" s="178">
        <v>10</v>
      </c>
      <c r="D60" s="179">
        <f>SUM(E60,H60)</f>
        <v>140</v>
      </c>
      <c r="E60" s="179">
        <f>SUM(F60,G60)</f>
        <v>140</v>
      </c>
      <c r="F60" s="179">
        <v>112</v>
      </c>
      <c r="G60" s="179">
        <v>28</v>
      </c>
      <c r="H60" s="179" t="s">
        <v>396</v>
      </c>
      <c r="I60" s="179" t="s">
        <v>396</v>
      </c>
      <c r="J60" s="179" t="s">
        <v>396</v>
      </c>
      <c r="K60" s="179">
        <v>56844</v>
      </c>
      <c r="L60" s="179">
        <v>280098</v>
      </c>
      <c r="M60" s="172">
        <f>SUM(N60:P60)</f>
        <v>448357</v>
      </c>
      <c r="N60" s="179">
        <v>437661</v>
      </c>
      <c r="O60" s="179">
        <v>10696</v>
      </c>
      <c r="P60" s="172" t="s">
        <v>397</v>
      </c>
    </row>
    <row r="61" spans="1:16" ht="15" customHeight="1">
      <c r="A61" s="47"/>
      <c r="B61" s="57" t="s">
        <v>373</v>
      </c>
      <c r="C61" s="178">
        <v>9</v>
      </c>
      <c r="D61" s="179">
        <f>SUM(E61,H61)</f>
        <v>226</v>
      </c>
      <c r="E61" s="179">
        <f>SUM(F61,G61)</f>
        <v>225</v>
      </c>
      <c r="F61" s="179">
        <v>184</v>
      </c>
      <c r="G61" s="179">
        <v>41</v>
      </c>
      <c r="H61" s="172">
        <f>SUM(I61,J61)</f>
        <v>1</v>
      </c>
      <c r="I61" s="179">
        <v>1</v>
      </c>
      <c r="J61" s="179" t="s">
        <v>396</v>
      </c>
      <c r="K61" s="179">
        <v>93623</v>
      </c>
      <c r="L61" s="179">
        <v>291856</v>
      </c>
      <c r="M61" s="172">
        <f>SUM(N61:P61)</f>
        <v>686659</v>
      </c>
      <c r="N61" s="179">
        <v>641053</v>
      </c>
      <c r="O61" s="179">
        <v>45606</v>
      </c>
      <c r="P61" s="172" t="s">
        <v>397</v>
      </c>
    </row>
    <row r="62" spans="1:16" ht="15" customHeight="1">
      <c r="A62" s="49"/>
      <c r="B62" s="203" t="s">
        <v>375</v>
      </c>
      <c r="C62" s="178">
        <v>9</v>
      </c>
      <c r="D62" s="182">
        <f>SUM(E62,H62)</f>
        <v>474</v>
      </c>
      <c r="E62" s="182">
        <f>SUM(F62,G62)</f>
        <v>474</v>
      </c>
      <c r="F62" s="182">
        <v>399</v>
      </c>
      <c r="G62" s="182">
        <v>75</v>
      </c>
      <c r="H62" s="182" t="s">
        <v>396</v>
      </c>
      <c r="I62" s="182" t="s">
        <v>396</v>
      </c>
      <c r="J62" s="182" t="s">
        <v>396</v>
      </c>
      <c r="K62" s="182">
        <v>254611</v>
      </c>
      <c r="L62" s="182">
        <v>834820</v>
      </c>
      <c r="M62" s="172">
        <v>1426084</v>
      </c>
      <c r="N62" s="182">
        <v>1391133</v>
      </c>
      <c r="O62" s="182">
        <v>34670</v>
      </c>
      <c r="P62" s="172" t="s">
        <v>397</v>
      </c>
    </row>
    <row r="63" spans="1:16" ht="15" customHeight="1">
      <c r="A63" s="71" t="s">
        <v>182</v>
      </c>
      <c r="B63" s="71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2:16" ht="14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2:16" ht="14.25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</row>
  </sheetData>
  <sheetProtection/>
  <mergeCells count="24">
    <mergeCell ref="A59:A60"/>
    <mergeCell ref="A24:A25"/>
    <mergeCell ref="A31:A32"/>
    <mergeCell ref="A38:A39"/>
    <mergeCell ref="A45:A46"/>
    <mergeCell ref="A10:A11"/>
    <mergeCell ref="K5:K7"/>
    <mergeCell ref="A17:A18"/>
    <mergeCell ref="A52:A53"/>
    <mergeCell ref="N6:N7"/>
    <mergeCell ref="M5:P5"/>
    <mergeCell ref="P6:P7"/>
    <mergeCell ref="E6:G6"/>
    <mergeCell ref="H6:J6"/>
    <mergeCell ref="A3:P3"/>
    <mergeCell ref="A2:P2"/>
    <mergeCell ref="A5:A7"/>
    <mergeCell ref="B5:B7"/>
    <mergeCell ref="C5:C7"/>
    <mergeCell ref="D5:J5"/>
    <mergeCell ref="O6:O7"/>
    <mergeCell ref="L5:L7"/>
    <mergeCell ref="D6:D7"/>
    <mergeCell ref="M6:M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zoomScalePageLayoutView="0" workbookViewId="0" topLeftCell="B1">
      <selection activeCell="P1" sqref="P1"/>
    </sheetView>
  </sheetViews>
  <sheetFormatPr defaultColWidth="10.59765625" defaultRowHeight="15"/>
  <cols>
    <col min="1" max="1" width="23.59765625" style="42" customWidth="1"/>
    <col min="2" max="2" width="15.09765625" style="42" customWidth="1"/>
    <col min="3" max="10" width="11.59765625" style="42" customWidth="1"/>
    <col min="11" max="11" width="12.59765625" style="42" customWidth="1"/>
    <col min="12" max="14" width="13.59765625" style="42" customWidth="1"/>
    <col min="15" max="15" width="12.59765625" style="42" customWidth="1"/>
    <col min="16" max="16" width="10.59765625" style="42" customWidth="1"/>
    <col min="17" max="16384" width="10.59765625" style="42" customWidth="1"/>
  </cols>
  <sheetData>
    <row r="1" spans="1:16" s="10" customFormat="1" ht="19.5" customHeight="1">
      <c r="A1" s="9" t="s">
        <v>80</v>
      </c>
      <c r="P1" s="11" t="s">
        <v>81</v>
      </c>
    </row>
    <row r="2" spans="1:16" ht="19.5" customHeight="1">
      <c r="A2" s="299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9.5" customHeight="1">
      <c r="A3" s="257" t="s">
        <v>376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ht="18" customHeight="1" thickBot="1">
      <c r="A4" s="86" t="s">
        <v>184</v>
      </c>
      <c r="P4" s="91"/>
    </row>
    <row r="5" spans="1:16" ht="15" customHeight="1">
      <c r="A5" s="300" t="s">
        <v>82</v>
      </c>
      <c r="B5" s="303" t="s">
        <v>60</v>
      </c>
      <c r="C5" s="258" t="s">
        <v>61</v>
      </c>
      <c r="D5" s="308" t="s">
        <v>62</v>
      </c>
      <c r="E5" s="309"/>
      <c r="F5" s="309"/>
      <c r="G5" s="309"/>
      <c r="H5" s="309"/>
      <c r="I5" s="309"/>
      <c r="J5" s="310"/>
      <c r="K5" s="303" t="s">
        <v>83</v>
      </c>
      <c r="L5" s="303" t="s">
        <v>84</v>
      </c>
      <c r="M5" s="308" t="s">
        <v>65</v>
      </c>
      <c r="N5" s="314"/>
      <c r="O5" s="314"/>
      <c r="P5" s="314"/>
    </row>
    <row r="6" spans="1:16" s="1" customFormat="1" ht="15" customHeight="1">
      <c r="A6" s="322"/>
      <c r="B6" s="304"/>
      <c r="C6" s="306"/>
      <c r="D6" s="312" t="s">
        <v>66</v>
      </c>
      <c r="E6" s="317" t="s">
        <v>67</v>
      </c>
      <c r="F6" s="318"/>
      <c r="G6" s="319"/>
      <c r="H6" s="317" t="s">
        <v>68</v>
      </c>
      <c r="I6" s="318"/>
      <c r="J6" s="319"/>
      <c r="K6" s="304"/>
      <c r="L6" s="304"/>
      <c r="M6" s="312" t="s">
        <v>69</v>
      </c>
      <c r="N6" s="311" t="s">
        <v>197</v>
      </c>
      <c r="O6" s="311" t="s">
        <v>70</v>
      </c>
      <c r="P6" s="315" t="s">
        <v>266</v>
      </c>
    </row>
    <row r="7" spans="1:16" s="1" customFormat="1" ht="15" customHeight="1">
      <c r="A7" s="324"/>
      <c r="B7" s="305"/>
      <c r="C7" s="307"/>
      <c r="D7" s="313"/>
      <c r="E7" s="2" t="s">
        <v>69</v>
      </c>
      <c r="F7" s="2" t="s">
        <v>71</v>
      </c>
      <c r="G7" s="2" t="s">
        <v>72</v>
      </c>
      <c r="H7" s="2" t="s">
        <v>69</v>
      </c>
      <c r="I7" s="2" t="s">
        <v>71</v>
      </c>
      <c r="J7" s="2" t="s">
        <v>72</v>
      </c>
      <c r="K7" s="305"/>
      <c r="L7" s="305"/>
      <c r="M7" s="313"/>
      <c r="N7" s="305"/>
      <c r="O7" s="305"/>
      <c r="P7" s="316"/>
    </row>
    <row r="8" spans="1:16" ht="15" customHeight="1">
      <c r="A8" s="3"/>
      <c r="B8" s="27" t="s">
        <v>69</v>
      </c>
      <c r="C8" s="77">
        <f>SUM(C10:C13)</f>
        <v>26</v>
      </c>
      <c r="D8" s="77">
        <v>892</v>
      </c>
      <c r="E8" s="77">
        <v>890</v>
      </c>
      <c r="F8" s="77">
        <v>729</v>
      </c>
      <c r="G8" s="77">
        <v>161</v>
      </c>
      <c r="H8" s="77">
        <f>SUM(H10:H13)</f>
        <v>2</v>
      </c>
      <c r="I8" s="77">
        <f>SUM(I10:I13)</f>
        <v>1</v>
      </c>
      <c r="J8" s="77">
        <f>SUM(J10:J13)</f>
        <v>1</v>
      </c>
      <c r="K8" s="77">
        <v>372683</v>
      </c>
      <c r="L8" s="77">
        <v>2071293</v>
      </c>
      <c r="M8" s="77">
        <v>2815632</v>
      </c>
      <c r="N8" s="77">
        <v>2422112</v>
      </c>
      <c r="O8" s="77">
        <v>393453</v>
      </c>
      <c r="P8" s="77">
        <f>SUM(P10:P13)</f>
        <v>67</v>
      </c>
    </row>
    <row r="9" spans="1:16" ht="15" customHeight="1">
      <c r="A9" s="47"/>
      <c r="B9" s="47" t="s">
        <v>183</v>
      </c>
      <c r="C9" s="172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72"/>
    </row>
    <row r="10" spans="1:16" ht="15" customHeight="1">
      <c r="A10" s="274" t="s">
        <v>198</v>
      </c>
      <c r="B10" s="57" t="s">
        <v>371</v>
      </c>
      <c r="C10" s="172">
        <v>11</v>
      </c>
      <c r="D10" s="172">
        <f>SUM(E10,H10)</f>
        <v>67</v>
      </c>
      <c r="E10" s="172">
        <f>SUM(F10,G10)</f>
        <v>65</v>
      </c>
      <c r="F10" s="179">
        <v>52</v>
      </c>
      <c r="G10" s="179">
        <v>13</v>
      </c>
      <c r="H10" s="172">
        <f>SUM(I10,J10)</f>
        <v>2</v>
      </c>
      <c r="I10" s="179">
        <v>1</v>
      </c>
      <c r="J10" s="179">
        <v>1</v>
      </c>
      <c r="K10" s="179">
        <v>20724</v>
      </c>
      <c r="L10" s="179">
        <v>15238</v>
      </c>
      <c r="M10" s="172">
        <f>SUM(N10:P10)</f>
        <v>56948</v>
      </c>
      <c r="N10" s="179">
        <v>53461</v>
      </c>
      <c r="O10" s="179">
        <v>3487</v>
      </c>
      <c r="P10" s="172" t="s">
        <v>269</v>
      </c>
    </row>
    <row r="11" spans="1:16" ht="15" customHeight="1">
      <c r="A11" s="274"/>
      <c r="B11" s="57" t="s">
        <v>372</v>
      </c>
      <c r="C11" s="172">
        <v>10</v>
      </c>
      <c r="D11" s="172">
        <f>SUM(E11,H11)</f>
        <v>126</v>
      </c>
      <c r="E11" s="172">
        <f>SUM(F11,G11)</f>
        <v>126</v>
      </c>
      <c r="F11" s="179">
        <v>93</v>
      </c>
      <c r="G11" s="179">
        <v>33</v>
      </c>
      <c r="H11" s="179" t="s">
        <v>269</v>
      </c>
      <c r="I11" s="179" t="s">
        <v>269</v>
      </c>
      <c r="J11" s="179" t="s">
        <v>269</v>
      </c>
      <c r="K11" s="179">
        <v>43757</v>
      </c>
      <c r="L11" s="179">
        <v>56271</v>
      </c>
      <c r="M11" s="172">
        <v>167644</v>
      </c>
      <c r="N11" s="179" t="s">
        <v>268</v>
      </c>
      <c r="O11" s="179" t="s">
        <v>268</v>
      </c>
      <c r="P11" s="172">
        <v>67</v>
      </c>
    </row>
    <row r="12" spans="1:16" ht="15" customHeight="1">
      <c r="A12" s="29"/>
      <c r="B12" s="57" t="s">
        <v>373</v>
      </c>
      <c r="C12" s="172">
        <v>1</v>
      </c>
      <c r="D12" s="179" t="s">
        <v>268</v>
      </c>
      <c r="E12" s="179" t="s">
        <v>268</v>
      </c>
      <c r="F12" s="179" t="s">
        <v>268</v>
      </c>
      <c r="G12" s="179" t="s">
        <v>268</v>
      </c>
      <c r="H12" s="179" t="s">
        <v>269</v>
      </c>
      <c r="I12" s="179" t="s">
        <v>269</v>
      </c>
      <c r="J12" s="179" t="s">
        <v>269</v>
      </c>
      <c r="K12" s="179" t="s">
        <v>268</v>
      </c>
      <c r="L12" s="179" t="s">
        <v>268</v>
      </c>
      <c r="M12" s="179" t="s">
        <v>268</v>
      </c>
      <c r="N12" s="179" t="s">
        <v>268</v>
      </c>
      <c r="O12" s="179" t="s">
        <v>269</v>
      </c>
      <c r="P12" s="172" t="s">
        <v>269</v>
      </c>
    </row>
    <row r="13" spans="1:16" ht="15" customHeight="1">
      <c r="A13" s="29"/>
      <c r="B13" s="57" t="s">
        <v>375</v>
      </c>
      <c r="C13" s="172">
        <v>4</v>
      </c>
      <c r="D13" s="179" t="s">
        <v>268</v>
      </c>
      <c r="E13" s="179" t="s">
        <v>268</v>
      </c>
      <c r="F13" s="179" t="s">
        <v>268</v>
      </c>
      <c r="G13" s="179" t="s">
        <v>268</v>
      </c>
      <c r="H13" s="179" t="s">
        <v>269</v>
      </c>
      <c r="I13" s="179" t="s">
        <v>269</v>
      </c>
      <c r="J13" s="179" t="s">
        <v>269</v>
      </c>
      <c r="K13" s="179" t="s">
        <v>268</v>
      </c>
      <c r="L13" s="179" t="s">
        <v>268</v>
      </c>
      <c r="M13" s="179" t="s">
        <v>268</v>
      </c>
      <c r="N13" s="179" t="s">
        <v>268</v>
      </c>
      <c r="O13" s="179" t="s">
        <v>268</v>
      </c>
      <c r="P13" s="172" t="s">
        <v>269</v>
      </c>
    </row>
    <row r="14" spans="1:16" s="5" customFormat="1" ht="15" customHeight="1">
      <c r="A14" s="29"/>
      <c r="B14" s="47"/>
      <c r="C14" s="179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</row>
    <row r="15" spans="1:16" ht="15" customHeight="1">
      <c r="A15" s="14"/>
      <c r="B15" s="27" t="s">
        <v>69</v>
      </c>
      <c r="C15" s="77">
        <f aca="true" t="shared" si="0" ref="C15:H15">SUM(C17:C20)</f>
        <v>407</v>
      </c>
      <c r="D15" s="77">
        <f t="shared" si="0"/>
        <v>6615</v>
      </c>
      <c r="E15" s="77">
        <f t="shared" si="0"/>
        <v>6497</v>
      </c>
      <c r="F15" s="77">
        <f t="shared" si="0"/>
        <v>4885</v>
      </c>
      <c r="G15" s="77">
        <f t="shared" si="0"/>
        <v>1612</v>
      </c>
      <c r="H15" s="77">
        <f t="shared" si="0"/>
        <v>118</v>
      </c>
      <c r="I15" s="77">
        <f aca="true" t="shared" si="1" ref="I15:P15">SUM(I17:I20)</f>
        <v>77</v>
      </c>
      <c r="J15" s="77">
        <f t="shared" si="1"/>
        <v>41</v>
      </c>
      <c r="K15" s="77">
        <f t="shared" si="1"/>
        <v>2577711</v>
      </c>
      <c r="L15" s="77">
        <f t="shared" si="1"/>
        <v>5065996</v>
      </c>
      <c r="M15" s="77">
        <f t="shared" si="1"/>
        <v>10158478</v>
      </c>
      <c r="N15" s="77">
        <f t="shared" si="1"/>
        <v>8695034</v>
      </c>
      <c r="O15" s="77">
        <f t="shared" si="1"/>
        <v>1420767</v>
      </c>
      <c r="P15" s="77">
        <f t="shared" si="1"/>
        <v>42677</v>
      </c>
    </row>
    <row r="16" spans="1:16" ht="15" customHeight="1">
      <c r="A16" s="29"/>
      <c r="B16" s="47" t="s">
        <v>183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9"/>
      <c r="N16" s="179"/>
      <c r="O16" s="179"/>
      <c r="P16" s="172"/>
    </row>
    <row r="17" spans="1:16" ht="15" customHeight="1">
      <c r="A17" s="274" t="s">
        <v>199</v>
      </c>
      <c r="B17" s="57" t="s">
        <v>371</v>
      </c>
      <c r="C17" s="172">
        <v>231</v>
      </c>
      <c r="D17" s="172">
        <f>SUM(E17,H17)</f>
        <v>1266</v>
      </c>
      <c r="E17" s="172">
        <f>SUM(F17,G17)</f>
        <v>1148</v>
      </c>
      <c r="F17" s="172">
        <v>761</v>
      </c>
      <c r="G17" s="172">
        <v>387</v>
      </c>
      <c r="H17" s="172">
        <f>SUM(I17,J17)</f>
        <v>118</v>
      </c>
      <c r="I17" s="172">
        <v>77</v>
      </c>
      <c r="J17" s="172">
        <v>41</v>
      </c>
      <c r="K17" s="172">
        <v>373262</v>
      </c>
      <c r="L17" s="172">
        <v>545889</v>
      </c>
      <c r="M17" s="172">
        <f>SUM(N17:P17)</f>
        <v>1268679</v>
      </c>
      <c r="N17" s="172">
        <v>965341</v>
      </c>
      <c r="O17" s="172">
        <v>297273</v>
      </c>
      <c r="P17" s="172">
        <v>6065</v>
      </c>
    </row>
    <row r="18" spans="1:16" ht="15" customHeight="1">
      <c r="A18" s="274"/>
      <c r="B18" s="57" t="s">
        <v>372</v>
      </c>
      <c r="C18" s="172">
        <v>90</v>
      </c>
      <c r="D18" s="172">
        <f>SUM(E18,H18)</f>
        <v>1189</v>
      </c>
      <c r="E18" s="172">
        <f>SUM(F18,G18)</f>
        <v>1189</v>
      </c>
      <c r="F18" s="172">
        <v>880</v>
      </c>
      <c r="G18" s="172">
        <v>309</v>
      </c>
      <c r="H18" s="172" t="s">
        <v>269</v>
      </c>
      <c r="I18" s="172" t="s">
        <v>269</v>
      </c>
      <c r="J18" s="172" t="s">
        <v>269</v>
      </c>
      <c r="K18" s="172">
        <v>446246</v>
      </c>
      <c r="L18" s="172">
        <v>669741</v>
      </c>
      <c r="M18" s="172">
        <f>SUM(N18:P18)</f>
        <v>1500692</v>
      </c>
      <c r="N18" s="172">
        <v>1148317</v>
      </c>
      <c r="O18" s="172">
        <v>350436</v>
      </c>
      <c r="P18" s="172">
        <v>1939</v>
      </c>
    </row>
    <row r="19" spans="1:16" ht="15" customHeight="1">
      <c r="A19" s="29"/>
      <c r="B19" s="57" t="s">
        <v>373</v>
      </c>
      <c r="C19" s="172">
        <v>35</v>
      </c>
      <c r="D19" s="172">
        <f>SUM(E19,H19)</f>
        <v>847</v>
      </c>
      <c r="E19" s="172">
        <f>SUM(F19,G19)</f>
        <v>847</v>
      </c>
      <c r="F19" s="172">
        <v>685</v>
      </c>
      <c r="G19" s="172">
        <v>162</v>
      </c>
      <c r="H19" s="172" t="s">
        <v>269</v>
      </c>
      <c r="I19" s="172" t="s">
        <v>269</v>
      </c>
      <c r="J19" s="172" t="s">
        <v>269</v>
      </c>
      <c r="K19" s="172">
        <v>347943</v>
      </c>
      <c r="L19" s="172">
        <v>641313</v>
      </c>
      <c r="M19" s="172">
        <f>SUM(N19:P19)</f>
        <v>1263306</v>
      </c>
      <c r="N19" s="172">
        <v>1008322</v>
      </c>
      <c r="O19" s="172">
        <v>254626</v>
      </c>
      <c r="P19" s="172">
        <v>358</v>
      </c>
    </row>
    <row r="20" spans="1:16" ht="15" customHeight="1">
      <c r="A20" s="29"/>
      <c r="B20" s="57" t="s">
        <v>375</v>
      </c>
      <c r="C20" s="172">
        <v>51</v>
      </c>
      <c r="D20" s="172">
        <f>SUM(E20,H20)</f>
        <v>3313</v>
      </c>
      <c r="E20" s="172">
        <f>SUM(F20,G20)</f>
        <v>3313</v>
      </c>
      <c r="F20" s="172">
        <v>2559</v>
      </c>
      <c r="G20" s="172">
        <v>754</v>
      </c>
      <c r="H20" s="172" t="s">
        <v>269</v>
      </c>
      <c r="I20" s="172" t="s">
        <v>269</v>
      </c>
      <c r="J20" s="172" t="s">
        <v>269</v>
      </c>
      <c r="K20" s="172">
        <v>1410260</v>
      </c>
      <c r="L20" s="172">
        <v>3209053</v>
      </c>
      <c r="M20" s="172">
        <f>SUM(N20:P20)</f>
        <v>6125801</v>
      </c>
      <c r="N20" s="172">
        <v>5573054</v>
      </c>
      <c r="O20" s="172">
        <v>518432</v>
      </c>
      <c r="P20" s="172">
        <v>34315</v>
      </c>
    </row>
    <row r="21" spans="1:16" s="5" customFormat="1" ht="15" customHeight="1">
      <c r="A21" s="29"/>
      <c r="B21" s="47"/>
      <c r="C21" s="179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16" ht="15" customHeight="1">
      <c r="A22" s="14"/>
      <c r="B22" s="27" t="s">
        <v>69</v>
      </c>
      <c r="C22" s="77">
        <f aca="true" t="shared" si="2" ref="C22:H22">SUM(C24:C27)</f>
        <v>615</v>
      </c>
      <c r="D22" s="77">
        <f t="shared" si="2"/>
        <v>18754</v>
      </c>
      <c r="E22" s="77">
        <f t="shared" si="2"/>
        <v>18668</v>
      </c>
      <c r="F22" s="77">
        <f t="shared" si="2"/>
        <v>15267</v>
      </c>
      <c r="G22" s="77">
        <f t="shared" si="2"/>
        <v>3401</v>
      </c>
      <c r="H22" s="77">
        <f t="shared" si="2"/>
        <v>86</v>
      </c>
      <c r="I22" s="77">
        <f aca="true" t="shared" si="3" ref="I22:P22">SUM(I24:I27)</f>
        <v>61</v>
      </c>
      <c r="J22" s="77">
        <f t="shared" si="3"/>
        <v>25</v>
      </c>
      <c r="K22" s="77">
        <f t="shared" si="3"/>
        <v>9384719</v>
      </c>
      <c r="L22" s="77">
        <f t="shared" si="3"/>
        <v>30041687</v>
      </c>
      <c r="M22" s="77">
        <f t="shared" si="3"/>
        <v>50699017</v>
      </c>
      <c r="N22" s="77">
        <f t="shared" si="3"/>
        <v>48086546</v>
      </c>
      <c r="O22" s="77">
        <f t="shared" si="3"/>
        <v>2251880</v>
      </c>
      <c r="P22" s="77">
        <f t="shared" si="3"/>
        <v>360320</v>
      </c>
    </row>
    <row r="23" spans="1:16" ht="15" customHeight="1">
      <c r="A23" s="29"/>
      <c r="B23" s="47" t="s">
        <v>183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9"/>
      <c r="N23" s="179"/>
      <c r="O23" s="179"/>
      <c r="P23" s="172"/>
    </row>
    <row r="24" spans="1:16" ht="15" customHeight="1">
      <c r="A24" s="274" t="s">
        <v>200</v>
      </c>
      <c r="B24" s="57" t="s">
        <v>371</v>
      </c>
      <c r="C24" s="172">
        <v>311</v>
      </c>
      <c r="D24" s="172">
        <f>SUM(E24,H24)</f>
        <v>1812</v>
      </c>
      <c r="E24" s="172">
        <f>SUM(F24,G24)</f>
        <v>1728</v>
      </c>
      <c r="F24" s="172">
        <v>1263</v>
      </c>
      <c r="G24" s="172">
        <v>465</v>
      </c>
      <c r="H24" s="172">
        <f>SUM(I24,J24)</f>
        <v>84</v>
      </c>
      <c r="I24" s="172">
        <v>59</v>
      </c>
      <c r="J24" s="172">
        <v>25</v>
      </c>
      <c r="K24" s="172">
        <v>617891</v>
      </c>
      <c r="L24" s="172">
        <v>583119</v>
      </c>
      <c r="M24" s="172">
        <v>1800745</v>
      </c>
      <c r="N24" s="172">
        <v>1061389</v>
      </c>
      <c r="O24" s="172">
        <v>704756</v>
      </c>
      <c r="P24" s="172">
        <v>34546</v>
      </c>
    </row>
    <row r="25" spans="1:16" ht="15" customHeight="1">
      <c r="A25" s="274"/>
      <c r="B25" s="57" t="s">
        <v>372</v>
      </c>
      <c r="C25" s="172">
        <v>126</v>
      </c>
      <c r="D25" s="172">
        <f>SUM(E25,H25)</f>
        <v>1719</v>
      </c>
      <c r="E25" s="172">
        <f>SUM(F25,G25)</f>
        <v>1717</v>
      </c>
      <c r="F25" s="172">
        <v>1368</v>
      </c>
      <c r="G25" s="172">
        <v>349</v>
      </c>
      <c r="H25" s="172">
        <f>SUM(I25,J25)</f>
        <v>2</v>
      </c>
      <c r="I25" s="172">
        <v>2</v>
      </c>
      <c r="J25" s="172" t="s">
        <v>269</v>
      </c>
      <c r="K25" s="172">
        <v>666546</v>
      </c>
      <c r="L25" s="172">
        <v>945384</v>
      </c>
      <c r="M25" s="172">
        <v>2325323</v>
      </c>
      <c r="N25" s="172">
        <v>1812936</v>
      </c>
      <c r="O25" s="172">
        <v>472674</v>
      </c>
      <c r="P25" s="172">
        <v>39496</v>
      </c>
    </row>
    <row r="26" spans="1:16" ht="15" customHeight="1">
      <c r="A26" s="29"/>
      <c r="B26" s="57" t="s">
        <v>373</v>
      </c>
      <c r="C26" s="172">
        <v>65</v>
      </c>
      <c r="D26" s="172">
        <f>SUM(E26,H26)</f>
        <v>1586</v>
      </c>
      <c r="E26" s="172">
        <f>SUM(F26,G26)</f>
        <v>1586</v>
      </c>
      <c r="F26" s="172">
        <v>1232</v>
      </c>
      <c r="G26" s="172">
        <v>354</v>
      </c>
      <c r="H26" s="172" t="s">
        <v>269</v>
      </c>
      <c r="I26" s="172" t="s">
        <v>269</v>
      </c>
      <c r="J26" s="172" t="s">
        <v>269</v>
      </c>
      <c r="K26" s="172">
        <v>632469</v>
      </c>
      <c r="L26" s="172">
        <v>1310471</v>
      </c>
      <c r="M26" s="172">
        <f>SUM(N26:P26)</f>
        <v>2696658</v>
      </c>
      <c r="N26" s="172">
        <v>2452040</v>
      </c>
      <c r="O26" s="172">
        <v>225959</v>
      </c>
      <c r="P26" s="172">
        <v>18659</v>
      </c>
    </row>
    <row r="27" spans="1:16" ht="15" customHeight="1">
      <c r="A27" s="29"/>
      <c r="B27" s="57" t="s">
        <v>375</v>
      </c>
      <c r="C27" s="172">
        <v>113</v>
      </c>
      <c r="D27" s="172">
        <f>SUM(E27,H27)</f>
        <v>13637</v>
      </c>
      <c r="E27" s="172">
        <f>SUM(F27,G27)</f>
        <v>13637</v>
      </c>
      <c r="F27" s="172">
        <v>11404</v>
      </c>
      <c r="G27" s="172">
        <v>2233</v>
      </c>
      <c r="H27" s="172" t="s">
        <v>269</v>
      </c>
      <c r="I27" s="172" t="s">
        <v>269</v>
      </c>
      <c r="J27" s="172" t="s">
        <v>269</v>
      </c>
      <c r="K27" s="172">
        <v>7467813</v>
      </c>
      <c r="L27" s="172">
        <v>27202713</v>
      </c>
      <c r="M27" s="172">
        <f>SUM(N27:P27)</f>
        <v>43876291</v>
      </c>
      <c r="N27" s="172">
        <v>42760181</v>
      </c>
      <c r="O27" s="172">
        <v>848491</v>
      </c>
      <c r="P27" s="172">
        <v>267619</v>
      </c>
    </row>
    <row r="28" spans="1:16" s="5" customFormat="1" ht="15" customHeight="1">
      <c r="A28" s="29"/>
      <c r="B28" s="47"/>
      <c r="C28" s="179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6" ht="15" customHeight="1">
      <c r="A29" s="14"/>
      <c r="B29" s="27" t="s">
        <v>69</v>
      </c>
      <c r="C29" s="77">
        <f aca="true" t="shared" si="4" ref="C29:H29">SUM(C31:C34)</f>
        <v>134</v>
      </c>
      <c r="D29" s="77">
        <f t="shared" si="4"/>
        <v>4408</v>
      </c>
      <c r="E29" s="77">
        <f t="shared" si="4"/>
        <v>4376</v>
      </c>
      <c r="F29" s="77">
        <f t="shared" si="4"/>
        <v>2244</v>
      </c>
      <c r="G29" s="77">
        <f t="shared" si="4"/>
        <v>2132</v>
      </c>
      <c r="H29" s="77">
        <f t="shared" si="4"/>
        <v>32</v>
      </c>
      <c r="I29" s="77">
        <f aca="true" t="shared" si="5" ref="I29:P29">SUM(I31:I34)</f>
        <v>22</v>
      </c>
      <c r="J29" s="77">
        <f t="shared" si="5"/>
        <v>10</v>
      </c>
      <c r="K29" s="77">
        <f t="shared" si="5"/>
        <v>1571850</v>
      </c>
      <c r="L29" s="77">
        <f t="shared" si="5"/>
        <v>3993329</v>
      </c>
      <c r="M29" s="77">
        <f t="shared" si="5"/>
        <v>7481501</v>
      </c>
      <c r="N29" s="77">
        <f t="shared" si="5"/>
        <v>6814342</v>
      </c>
      <c r="O29" s="77">
        <f t="shared" si="5"/>
        <v>539022</v>
      </c>
      <c r="P29" s="77">
        <f t="shared" si="5"/>
        <v>128137</v>
      </c>
    </row>
    <row r="30" spans="1:16" ht="15" customHeight="1">
      <c r="A30" s="29"/>
      <c r="B30" s="47" t="s">
        <v>183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9"/>
      <c r="N30" s="179"/>
      <c r="O30" s="179"/>
      <c r="P30" s="172"/>
    </row>
    <row r="31" spans="1:16" ht="15" customHeight="1">
      <c r="A31" s="274" t="s">
        <v>201</v>
      </c>
      <c r="B31" s="57" t="s">
        <v>371</v>
      </c>
      <c r="C31" s="172">
        <v>50</v>
      </c>
      <c r="D31" s="172">
        <f>SUM(E31,H31)</f>
        <v>291</v>
      </c>
      <c r="E31" s="172">
        <f>SUM(F31,G31)</f>
        <v>272</v>
      </c>
      <c r="F31" s="172">
        <v>123</v>
      </c>
      <c r="G31" s="172">
        <v>149</v>
      </c>
      <c r="H31" s="172">
        <f>SUM(I31,J31)</f>
        <v>19</v>
      </c>
      <c r="I31" s="172">
        <v>13</v>
      </c>
      <c r="J31" s="172">
        <v>6</v>
      </c>
      <c r="K31" s="172">
        <v>76505</v>
      </c>
      <c r="L31" s="172">
        <v>84286</v>
      </c>
      <c r="M31" s="172">
        <f>SUM(N31:P31)</f>
        <v>205184</v>
      </c>
      <c r="N31" s="172">
        <v>147930</v>
      </c>
      <c r="O31" s="172">
        <v>57124</v>
      </c>
      <c r="P31" s="172">
        <v>130</v>
      </c>
    </row>
    <row r="32" spans="1:16" ht="15" customHeight="1">
      <c r="A32" s="322"/>
      <c r="B32" s="57" t="s">
        <v>372</v>
      </c>
      <c r="C32" s="172">
        <v>31</v>
      </c>
      <c r="D32" s="172">
        <f>SUM(E32,H32)</f>
        <v>413</v>
      </c>
      <c r="E32" s="172">
        <f>SUM(F32,G32)</f>
        <v>404</v>
      </c>
      <c r="F32" s="172">
        <v>162</v>
      </c>
      <c r="G32" s="172">
        <v>242</v>
      </c>
      <c r="H32" s="172">
        <f>SUM(I32,J32)</f>
        <v>9</v>
      </c>
      <c r="I32" s="172">
        <v>5</v>
      </c>
      <c r="J32" s="172">
        <v>4</v>
      </c>
      <c r="K32" s="172">
        <v>107305</v>
      </c>
      <c r="L32" s="172">
        <v>142250</v>
      </c>
      <c r="M32" s="172">
        <f>SUM(N32:P32)</f>
        <v>335739</v>
      </c>
      <c r="N32" s="172">
        <v>244705</v>
      </c>
      <c r="O32" s="172">
        <v>88098</v>
      </c>
      <c r="P32" s="172">
        <v>2936</v>
      </c>
    </row>
    <row r="33" spans="1:16" ht="15" customHeight="1">
      <c r="A33" s="47"/>
      <c r="B33" s="57" t="s">
        <v>373</v>
      </c>
      <c r="C33" s="172">
        <v>20</v>
      </c>
      <c r="D33" s="172">
        <f>SUM(E33,H33)</f>
        <v>504</v>
      </c>
      <c r="E33" s="172">
        <f>SUM(F33,G33)</f>
        <v>500</v>
      </c>
      <c r="F33" s="172">
        <v>184</v>
      </c>
      <c r="G33" s="172">
        <v>316</v>
      </c>
      <c r="H33" s="172">
        <f>SUM(I33,J33)</f>
        <v>4</v>
      </c>
      <c r="I33" s="172">
        <v>4</v>
      </c>
      <c r="J33" s="172" t="s">
        <v>269</v>
      </c>
      <c r="K33" s="172">
        <v>132606</v>
      </c>
      <c r="L33" s="172">
        <v>214850</v>
      </c>
      <c r="M33" s="172">
        <f>SUM(N33:P33)</f>
        <v>461207</v>
      </c>
      <c r="N33" s="172">
        <v>355110</v>
      </c>
      <c r="O33" s="172">
        <v>104561</v>
      </c>
      <c r="P33" s="172">
        <v>1536</v>
      </c>
    </row>
    <row r="34" spans="1:16" ht="15" customHeight="1">
      <c r="A34" s="47"/>
      <c r="B34" s="57" t="s">
        <v>375</v>
      </c>
      <c r="C34" s="172">
        <v>33</v>
      </c>
      <c r="D34" s="172">
        <f>SUM(E34,H34)</f>
        <v>3200</v>
      </c>
      <c r="E34" s="172">
        <f>SUM(F34,G34)</f>
        <v>3200</v>
      </c>
      <c r="F34" s="172">
        <v>1775</v>
      </c>
      <c r="G34" s="172">
        <v>1425</v>
      </c>
      <c r="H34" s="172" t="s">
        <v>269</v>
      </c>
      <c r="I34" s="172" t="s">
        <v>269</v>
      </c>
      <c r="J34" s="172" t="s">
        <v>269</v>
      </c>
      <c r="K34" s="172">
        <v>1255434</v>
      </c>
      <c r="L34" s="172">
        <v>3551943</v>
      </c>
      <c r="M34" s="172">
        <f>SUM(N34:P34)</f>
        <v>6479371</v>
      </c>
      <c r="N34" s="172">
        <v>6066597</v>
      </c>
      <c r="O34" s="172">
        <v>289239</v>
      </c>
      <c r="P34" s="172">
        <v>123535</v>
      </c>
    </row>
    <row r="35" spans="1:16" s="5" customFormat="1" ht="15" customHeight="1">
      <c r="A35" s="47"/>
      <c r="B35" s="47"/>
      <c r="C35" s="179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15" customHeight="1">
      <c r="A36" s="6"/>
      <c r="B36" s="27" t="s">
        <v>69</v>
      </c>
      <c r="C36" s="77">
        <f aca="true" t="shared" si="6" ref="C36:H36">SUM(C38:C41)</f>
        <v>28</v>
      </c>
      <c r="D36" s="77">
        <f t="shared" si="6"/>
        <v>2996</v>
      </c>
      <c r="E36" s="77">
        <f t="shared" si="6"/>
        <v>2991</v>
      </c>
      <c r="F36" s="77">
        <f t="shared" si="6"/>
        <v>1587</v>
      </c>
      <c r="G36" s="77">
        <f t="shared" si="6"/>
        <v>1404</v>
      </c>
      <c r="H36" s="77">
        <f t="shared" si="6"/>
        <v>5</v>
      </c>
      <c r="I36" s="77">
        <f aca="true" t="shared" si="7" ref="I36:P36">SUM(I38:I41)</f>
        <v>4</v>
      </c>
      <c r="J36" s="77">
        <f t="shared" si="7"/>
        <v>1</v>
      </c>
      <c r="K36" s="77">
        <f t="shared" si="7"/>
        <v>1346417</v>
      </c>
      <c r="L36" s="77">
        <f t="shared" si="7"/>
        <v>18440322</v>
      </c>
      <c r="M36" s="77">
        <f t="shared" si="7"/>
        <v>25586470</v>
      </c>
      <c r="N36" s="77">
        <f t="shared" si="7"/>
        <v>25372080</v>
      </c>
      <c r="O36" s="77">
        <f t="shared" si="7"/>
        <v>201289</v>
      </c>
      <c r="P36" s="77">
        <f t="shared" si="7"/>
        <v>13101</v>
      </c>
    </row>
    <row r="37" spans="1:16" ht="15" customHeight="1">
      <c r="A37" s="47"/>
      <c r="B37" s="47" t="s">
        <v>183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9"/>
      <c r="N37" s="179"/>
      <c r="O37" s="179"/>
      <c r="P37" s="172"/>
    </row>
    <row r="38" spans="1:16" ht="15" customHeight="1">
      <c r="A38" s="29" t="s">
        <v>185</v>
      </c>
      <c r="B38" s="57" t="s">
        <v>371</v>
      </c>
      <c r="C38" s="172">
        <v>3</v>
      </c>
      <c r="D38" s="172">
        <f>SUM(E38,H38)</f>
        <v>17</v>
      </c>
      <c r="E38" s="172">
        <f>SUM(F38,G38)</f>
        <v>13</v>
      </c>
      <c r="F38" s="172" t="s">
        <v>269</v>
      </c>
      <c r="G38" s="172">
        <v>13</v>
      </c>
      <c r="H38" s="172">
        <f>SUM(I38,J38)</f>
        <v>4</v>
      </c>
      <c r="I38" s="172">
        <v>3</v>
      </c>
      <c r="J38" s="172">
        <v>1</v>
      </c>
      <c r="K38" s="172">
        <v>1523</v>
      </c>
      <c r="L38" s="172">
        <v>895</v>
      </c>
      <c r="M38" s="172">
        <f>SUM(N38:P38)</f>
        <v>4667</v>
      </c>
      <c r="N38" s="172">
        <v>831</v>
      </c>
      <c r="O38" s="172">
        <v>3836</v>
      </c>
      <c r="P38" s="179" t="s">
        <v>269</v>
      </c>
    </row>
    <row r="39" spans="1:16" ht="15" customHeight="1">
      <c r="A39" s="29"/>
      <c r="B39" s="57" t="s">
        <v>372</v>
      </c>
      <c r="C39" s="172">
        <v>5</v>
      </c>
      <c r="D39" s="172">
        <f>SUM(E39,H39)</f>
        <v>74</v>
      </c>
      <c r="E39" s="172">
        <f>SUM(F39,G39)</f>
        <v>73</v>
      </c>
      <c r="F39" s="172">
        <v>26</v>
      </c>
      <c r="G39" s="172">
        <v>47</v>
      </c>
      <c r="H39" s="172">
        <f>SUM(I39,J39)</f>
        <v>1</v>
      </c>
      <c r="I39" s="172">
        <v>1</v>
      </c>
      <c r="J39" s="172" t="s">
        <v>269</v>
      </c>
      <c r="K39" s="172">
        <v>20718</v>
      </c>
      <c r="L39" s="172">
        <v>58189</v>
      </c>
      <c r="M39" s="172">
        <f>SUM(N39:P39)</f>
        <v>98207</v>
      </c>
      <c r="N39" s="172">
        <v>14143</v>
      </c>
      <c r="O39" s="172">
        <v>84004</v>
      </c>
      <c r="P39" s="172">
        <v>60</v>
      </c>
    </row>
    <row r="40" spans="1:16" ht="15" customHeight="1">
      <c r="A40" s="47"/>
      <c r="B40" s="57" t="s">
        <v>373</v>
      </c>
      <c r="C40" s="172">
        <v>6</v>
      </c>
      <c r="D40" s="172">
        <f>SUM(E40,H40)</f>
        <v>141</v>
      </c>
      <c r="E40" s="172">
        <f>SUM(F40,G40)</f>
        <v>141</v>
      </c>
      <c r="F40" s="172">
        <v>65</v>
      </c>
      <c r="G40" s="172">
        <v>76</v>
      </c>
      <c r="H40" s="172" t="s">
        <v>269</v>
      </c>
      <c r="I40" s="172" t="s">
        <v>269</v>
      </c>
      <c r="J40" s="172" t="s">
        <v>269</v>
      </c>
      <c r="K40" s="172">
        <v>45907</v>
      </c>
      <c r="L40" s="172">
        <v>264114</v>
      </c>
      <c r="M40" s="172">
        <f>SUM(N40:P40)</f>
        <v>382688</v>
      </c>
      <c r="N40" s="172">
        <v>361688</v>
      </c>
      <c r="O40" s="172">
        <v>21000</v>
      </c>
      <c r="P40" s="179" t="s">
        <v>269</v>
      </c>
    </row>
    <row r="41" spans="1:16" ht="15" customHeight="1">
      <c r="A41" s="47"/>
      <c r="B41" s="57" t="s">
        <v>375</v>
      </c>
      <c r="C41" s="172">
        <v>14</v>
      </c>
      <c r="D41" s="172">
        <f>SUM(E41,H41)</f>
        <v>2764</v>
      </c>
      <c r="E41" s="172">
        <f>SUM(F41,G41)</f>
        <v>2764</v>
      </c>
      <c r="F41" s="172">
        <v>1496</v>
      </c>
      <c r="G41" s="172">
        <v>1268</v>
      </c>
      <c r="H41" s="172" t="s">
        <v>269</v>
      </c>
      <c r="I41" s="172" t="s">
        <v>269</v>
      </c>
      <c r="J41" s="172" t="s">
        <v>269</v>
      </c>
      <c r="K41" s="172">
        <v>1278269</v>
      </c>
      <c r="L41" s="172">
        <v>18117124</v>
      </c>
      <c r="M41" s="172">
        <f>SUM(N41:P41)</f>
        <v>25100908</v>
      </c>
      <c r="N41" s="172">
        <v>24995418</v>
      </c>
      <c r="O41" s="172">
        <v>92449</v>
      </c>
      <c r="P41" s="172">
        <v>13041</v>
      </c>
    </row>
    <row r="42" spans="1:16" s="5" customFormat="1" ht="15" customHeight="1">
      <c r="A42" s="47"/>
      <c r="B42" s="47"/>
      <c r="C42" s="179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1:16" ht="15" customHeight="1">
      <c r="A43" s="6"/>
      <c r="B43" s="27" t="s">
        <v>69</v>
      </c>
      <c r="C43" s="77">
        <f aca="true" t="shared" si="8" ref="C43:H43">SUM(C45:C48)</f>
        <v>47</v>
      </c>
      <c r="D43" s="77">
        <f t="shared" si="8"/>
        <v>9431</v>
      </c>
      <c r="E43" s="77">
        <f t="shared" si="8"/>
        <v>9429</v>
      </c>
      <c r="F43" s="77">
        <f t="shared" si="8"/>
        <v>5799</v>
      </c>
      <c r="G43" s="77">
        <f t="shared" si="8"/>
        <v>3630</v>
      </c>
      <c r="H43" s="77">
        <f t="shared" si="8"/>
        <v>2</v>
      </c>
      <c r="I43" s="77">
        <f aca="true" t="shared" si="9" ref="I43:O43">SUM(I45:I48)</f>
        <v>2</v>
      </c>
      <c r="J43" s="77" t="s">
        <v>400</v>
      </c>
      <c r="K43" s="77">
        <f t="shared" si="9"/>
        <v>4198827</v>
      </c>
      <c r="L43" s="77">
        <f t="shared" si="9"/>
        <v>17246770</v>
      </c>
      <c r="M43" s="77">
        <f t="shared" si="9"/>
        <v>27417613</v>
      </c>
      <c r="N43" s="77">
        <f t="shared" si="9"/>
        <v>26746319</v>
      </c>
      <c r="O43" s="77">
        <f t="shared" si="9"/>
        <v>671294</v>
      </c>
      <c r="P43" s="77" t="s">
        <v>400</v>
      </c>
    </row>
    <row r="44" spans="1:16" ht="15" customHeight="1">
      <c r="A44" s="47"/>
      <c r="B44" s="47" t="s">
        <v>183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9"/>
      <c r="N44" s="179"/>
      <c r="O44" s="179"/>
      <c r="P44" s="172"/>
    </row>
    <row r="45" spans="1:16" ht="15" customHeight="1">
      <c r="A45" s="29" t="s">
        <v>186</v>
      </c>
      <c r="B45" s="57" t="s">
        <v>371</v>
      </c>
      <c r="C45" s="172">
        <v>3</v>
      </c>
      <c r="D45" s="172">
        <f>SUM(E45,H45)</f>
        <v>22</v>
      </c>
      <c r="E45" s="172">
        <f>SUM(F45,G45)</f>
        <v>21</v>
      </c>
      <c r="F45" s="172">
        <v>6</v>
      </c>
      <c r="G45" s="172">
        <v>15</v>
      </c>
      <c r="H45" s="172">
        <f>SUM(I45,J45)</f>
        <v>1</v>
      </c>
      <c r="I45" s="172">
        <v>1</v>
      </c>
      <c r="J45" s="172" t="s">
        <v>269</v>
      </c>
      <c r="K45" s="172">
        <v>4887</v>
      </c>
      <c r="L45" s="172">
        <v>3618</v>
      </c>
      <c r="M45" s="172">
        <f>SUM(N45:P45)</f>
        <v>15706</v>
      </c>
      <c r="N45" s="172">
        <v>12420</v>
      </c>
      <c r="O45" s="172">
        <v>3286</v>
      </c>
      <c r="P45" s="179" t="s">
        <v>269</v>
      </c>
    </row>
    <row r="46" spans="1:16" ht="15" customHeight="1">
      <c r="A46" s="29"/>
      <c r="B46" s="57" t="s">
        <v>372</v>
      </c>
      <c r="C46" s="172">
        <v>6</v>
      </c>
      <c r="D46" s="172">
        <f>SUM(E46,H46)</f>
        <v>95</v>
      </c>
      <c r="E46" s="172">
        <f>SUM(F46,G46)</f>
        <v>94</v>
      </c>
      <c r="F46" s="172">
        <v>40</v>
      </c>
      <c r="G46" s="172">
        <v>54</v>
      </c>
      <c r="H46" s="172">
        <f>SUM(I46,J46)</f>
        <v>1</v>
      </c>
      <c r="I46" s="172">
        <v>1</v>
      </c>
      <c r="J46" s="172" t="s">
        <v>269</v>
      </c>
      <c r="K46" s="172">
        <v>28000</v>
      </c>
      <c r="L46" s="172">
        <v>43003</v>
      </c>
      <c r="M46" s="172">
        <f>SUM(N46:P46)</f>
        <v>128555</v>
      </c>
      <c r="N46" s="172">
        <v>89032</v>
      </c>
      <c r="O46" s="172">
        <v>39523</v>
      </c>
      <c r="P46" s="179" t="s">
        <v>269</v>
      </c>
    </row>
    <row r="47" spans="1:16" ht="15" customHeight="1">
      <c r="A47" s="29"/>
      <c r="B47" s="57" t="s">
        <v>373</v>
      </c>
      <c r="C47" s="172">
        <v>6</v>
      </c>
      <c r="D47" s="172">
        <f>SUM(E47,H47)</f>
        <v>129</v>
      </c>
      <c r="E47" s="172">
        <f>SUM(F47,G47)</f>
        <v>129</v>
      </c>
      <c r="F47" s="172">
        <v>42</v>
      </c>
      <c r="G47" s="172">
        <v>87</v>
      </c>
      <c r="H47" s="172" t="s">
        <v>269</v>
      </c>
      <c r="I47" s="172" t="s">
        <v>269</v>
      </c>
      <c r="J47" s="172" t="s">
        <v>269</v>
      </c>
      <c r="K47" s="172">
        <v>35151</v>
      </c>
      <c r="L47" s="172">
        <v>17222</v>
      </c>
      <c r="M47" s="172">
        <f>SUM(N47:P47)</f>
        <v>67609</v>
      </c>
      <c r="N47" s="172">
        <v>36045</v>
      </c>
      <c r="O47" s="172">
        <v>31564</v>
      </c>
      <c r="P47" s="179" t="s">
        <v>269</v>
      </c>
    </row>
    <row r="48" spans="1:16" ht="15" customHeight="1">
      <c r="A48" s="29"/>
      <c r="B48" s="57" t="s">
        <v>375</v>
      </c>
      <c r="C48" s="172">
        <v>32</v>
      </c>
      <c r="D48" s="172">
        <f>SUM(E48,H48)</f>
        <v>9185</v>
      </c>
      <c r="E48" s="172">
        <f>SUM(F48,G48)</f>
        <v>9185</v>
      </c>
      <c r="F48" s="172">
        <v>5711</v>
      </c>
      <c r="G48" s="172">
        <v>3474</v>
      </c>
      <c r="H48" s="172" t="s">
        <v>269</v>
      </c>
      <c r="I48" s="172" t="s">
        <v>269</v>
      </c>
      <c r="J48" s="172" t="s">
        <v>269</v>
      </c>
      <c r="K48" s="172">
        <v>4130789</v>
      </c>
      <c r="L48" s="172">
        <v>17182927</v>
      </c>
      <c r="M48" s="172">
        <f>SUM(N48:P48)</f>
        <v>27205743</v>
      </c>
      <c r="N48" s="172">
        <v>26608822</v>
      </c>
      <c r="O48" s="172">
        <v>596921</v>
      </c>
      <c r="P48" s="179" t="s">
        <v>269</v>
      </c>
    </row>
    <row r="49" spans="1:16" ht="15" customHeight="1">
      <c r="A49" s="29"/>
      <c r="B49" s="47"/>
      <c r="C49" s="227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1:16" ht="15" customHeight="1">
      <c r="A50" s="29"/>
      <c r="B50" s="27" t="s">
        <v>69</v>
      </c>
      <c r="C50" s="77">
        <f aca="true" t="shared" si="10" ref="C50:H50">SUM(C52:C55)</f>
        <v>83</v>
      </c>
      <c r="D50" s="77">
        <f t="shared" si="10"/>
        <v>3421</v>
      </c>
      <c r="E50" s="77">
        <f t="shared" si="10"/>
        <v>3409</v>
      </c>
      <c r="F50" s="77">
        <f t="shared" si="10"/>
        <v>2959</v>
      </c>
      <c r="G50" s="77">
        <f t="shared" si="10"/>
        <v>450</v>
      </c>
      <c r="H50" s="77">
        <f t="shared" si="10"/>
        <v>12</v>
      </c>
      <c r="I50" s="77">
        <f aca="true" t="shared" si="11" ref="I50:P50">SUM(I52:I55)</f>
        <v>8</v>
      </c>
      <c r="J50" s="77">
        <f t="shared" si="11"/>
        <v>4</v>
      </c>
      <c r="K50" s="77">
        <f t="shared" si="11"/>
        <v>1684864</v>
      </c>
      <c r="L50" s="77">
        <f t="shared" si="11"/>
        <v>4873071</v>
      </c>
      <c r="M50" s="77">
        <f t="shared" si="11"/>
        <v>7632523</v>
      </c>
      <c r="N50" s="77">
        <f t="shared" si="11"/>
        <v>7095990</v>
      </c>
      <c r="O50" s="77">
        <f t="shared" si="11"/>
        <v>310767</v>
      </c>
      <c r="P50" s="77">
        <f t="shared" si="11"/>
        <v>225766</v>
      </c>
    </row>
    <row r="51" spans="1:16" ht="15" customHeight="1">
      <c r="A51" s="29"/>
      <c r="B51" s="47" t="s">
        <v>183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9"/>
      <c r="N51" s="172"/>
      <c r="O51" s="172"/>
      <c r="P51" s="172"/>
    </row>
    <row r="52" spans="1:16" ht="15" customHeight="1">
      <c r="A52" s="29" t="s">
        <v>1</v>
      </c>
      <c r="B52" s="57" t="s">
        <v>371</v>
      </c>
      <c r="C52" s="172">
        <v>27</v>
      </c>
      <c r="D52" s="172">
        <f>SUM(E52,H52)</f>
        <v>160</v>
      </c>
      <c r="E52" s="172">
        <f>SUM(F52,G52)</f>
        <v>148</v>
      </c>
      <c r="F52" s="172">
        <v>106</v>
      </c>
      <c r="G52" s="172">
        <v>42</v>
      </c>
      <c r="H52" s="172">
        <f>SUM(I52,J52)</f>
        <v>12</v>
      </c>
      <c r="I52" s="172">
        <v>8</v>
      </c>
      <c r="J52" s="172">
        <v>4</v>
      </c>
      <c r="K52" s="172">
        <v>50896</v>
      </c>
      <c r="L52" s="172">
        <v>73461</v>
      </c>
      <c r="M52" s="172">
        <f>SUM(N52:P52)</f>
        <v>282736</v>
      </c>
      <c r="N52" s="172">
        <v>232861</v>
      </c>
      <c r="O52" s="172">
        <v>49795</v>
      </c>
      <c r="P52" s="172">
        <v>80</v>
      </c>
    </row>
    <row r="53" spans="1:16" ht="15" customHeight="1">
      <c r="A53" s="29"/>
      <c r="B53" s="57" t="s">
        <v>372</v>
      </c>
      <c r="C53" s="172">
        <v>23</v>
      </c>
      <c r="D53" s="172">
        <f>SUM(E53,H53)</f>
        <v>333</v>
      </c>
      <c r="E53" s="172">
        <f>SUM(F53,G53)</f>
        <v>333</v>
      </c>
      <c r="F53" s="172">
        <v>253</v>
      </c>
      <c r="G53" s="172">
        <v>80</v>
      </c>
      <c r="H53" s="172" t="s">
        <v>269</v>
      </c>
      <c r="I53" s="172" t="s">
        <v>269</v>
      </c>
      <c r="J53" s="172" t="s">
        <v>269</v>
      </c>
      <c r="K53" s="172">
        <v>138769</v>
      </c>
      <c r="L53" s="172">
        <v>232068</v>
      </c>
      <c r="M53" s="172">
        <f>SUM(N53:P53)</f>
        <v>561340</v>
      </c>
      <c r="N53" s="172">
        <v>523299</v>
      </c>
      <c r="O53" s="172">
        <v>37181</v>
      </c>
      <c r="P53" s="172">
        <v>860</v>
      </c>
    </row>
    <row r="54" spans="1:16" ht="15" customHeight="1">
      <c r="A54" s="29"/>
      <c r="B54" s="57" t="s">
        <v>373</v>
      </c>
      <c r="C54" s="172">
        <v>20</v>
      </c>
      <c r="D54" s="172">
        <f>SUM(E54,H54)</f>
        <v>482</v>
      </c>
      <c r="E54" s="172">
        <f>SUM(F54,G54)</f>
        <v>482</v>
      </c>
      <c r="F54" s="172">
        <v>385</v>
      </c>
      <c r="G54" s="172">
        <v>97</v>
      </c>
      <c r="H54" s="172" t="s">
        <v>269</v>
      </c>
      <c r="I54" s="172" t="s">
        <v>269</v>
      </c>
      <c r="J54" s="172" t="s">
        <v>269</v>
      </c>
      <c r="K54" s="172">
        <v>201460</v>
      </c>
      <c r="L54" s="172">
        <v>377553</v>
      </c>
      <c r="M54" s="172">
        <f>SUM(N54:P54)</f>
        <v>780362</v>
      </c>
      <c r="N54" s="172">
        <v>736860</v>
      </c>
      <c r="O54" s="172">
        <v>36916</v>
      </c>
      <c r="P54" s="172">
        <v>6586</v>
      </c>
    </row>
    <row r="55" spans="1:16" ht="15" customHeight="1">
      <c r="A55" s="29"/>
      <c r="B55" s="57" t="s">
        <v>375</v>
      </c>
      <c r="C55" s="172">
        <v>13</v>
      </c>
      <c r="D55" s="172">
        <f>SUM(E55,H55)</f>
        <v>2446</v>
      </c>
      <c r="E55" s="172">
        <f>SUM(F55,G55)</f>
        <v>2446</v>
      </c>
      <c r="F55" s="172">
        <v>2215</v>
      </c>
      <c r="G55" s="172">
        <v>231</v>
      </c>
      <c r="H55" s="172" t="s">
        <v>269</v>
      </c>
      <c r="I55" s="172" t="s">
        <v>269</v>
      </c>
      <c r="J55" s="172" t="s">
        <v>269</v>
      </c>
      <c r="K55" s="172">
        <v>1293739</v>
      </c>
      <c r="L55" s="172">
        <v>4189989</v>
      </c>
      <c r="M55" s="172">
        <f>SUM(N55:P55)</f>
        <v>6008085</v>
      </c>
      <c r="N55" s="172">
        <v>5602970</v>
      </c>
      <c r="O55" s="172">
        <v>186875</v>
      </c>
      <c r="P55" s="172">
        <v>218240</v>
      </c>
    </row>
    <row r="56" spans="1:16" ht="15" customHeight="1">
      <c r="A56" s="29"/>
      <c r="B56" s="57"/>
      <c r="C56" s="213"/>
      <c r="D56" s="213"/>
      <c r="E56" s="213"/>
      <c r="F56" s="213"/>
      <c r="G56" s="181"/>
      <c r="H56" s="213"/>
      <c r="I56" s="213"/>
      <c r="J56" s="227"/>
      <c r="K56" s="227"/>
      <c r="L56" s="227"/>
      <c r="M56" s="227"/>
      <c r="N56" s="227"/>
      <c r="O56" s="227"/>
      <c r="P56" s="227"/>
    </row>
    <row r="57" spans="1:16" ht="15" customHeight="1">
      <c r="A57" s="29"/>
      <c r="B57" s="27" t="s">
        <v>69</v>
      </c>
      <c r="C57" s="77">
        <f>SUM(C59:C62)</f>
        <v>14</v>
      </c>
      <c r="D57" s="77">
        <v>231</v>
      </c>
      <c r="E57" s="77">
        <v>230</v>
      </c>
      <c r="F57" s="77">
        <v>144</v>
      </c>
      <c r="G57" s="77">
        <v>86</v>
      </c>
      <c r="H57" s="77">
        <f>SUM(H59:H62)</f>
        <v>1</v>
      </c>
      <c r="I57" s="77">
        <f>SUM(I59:I62)</f>
        <v>1</v>
      </c>
      <c r="J57" s="77" t="s">
        <v>400</v>
      </c>
      <c r="K57" s="77">
        <v>82919</v>
      </c>
      <c r="L57" s="77">
        <v>134105</v>
      </c>
      <c r="M57" s="77">
        <v>382917</v>
      </c>
      <c r="N57" s="77">
        <v>381598</v>
      </c>
      <c r="O57" s="77" t="s">
        <v>399</v>
      </c>
      <c r="P57" s="77" t="s">
        <v>399</v>
      </c>
    </row>
    <row r="58" spans="1:16" ht="15" customHeight="1">
      <c r="A58" s="29"/>
      <c r="B58" s="47" t="s">
        <v>183</v>
      </c>
      <c r="C58" s="178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</row>
    <row r="59" spans="1:16" ht="15" customHeight="1">
      <c r="A59" s="29" t="s">
        <v>2</v>
      </c>
      <c r="B59" s="57" t="s">
        <v>371</v>
      </c>
      <c r="C59" s="178">
        <v>7</v>
      </c>
      <c r="D59" s="172">
        <f>SUM(E59,H59)</f>
        <v>35</v>
      </c>
      <c r="E59" s="172">
        <f>SUM(F59,G59)</f>
        <v>34</v>
      </c>
      <c r="F59" s="179">
        <v>17</v>
      </c>
      <c r="G59" s="179">
        <v>17</v>
      </c>
      <c r="H59" s="172">
        <f>SUM(I59,J59)</f>
        <v>1</v>
      </c>
      <c r="I59" s="179">
        <v>1</v>
      </c>
      <c r="J59" s="172" t="s">
        <v>269</v>
      </c>
      <c r="K59" s="179">
        <v>12304</v>
      </c>
      <c r="L59" s="179">
        <v>11622</v>
      </c>
      <c r="M59" s="172">
        <v>32301</v>
      </c>
      <c r="N59" s="179">
        <v>32032</v>
      </c>
      <c r="O59" s="179" t="s">
        <v>268</v>
      </c>
      <c r="P59" s="179" t="s">
        <v>268</v>
      </c>
    </row>
    <row r="60" spans="1:16" ht="15" customHeight="1">
      <c r="A60" s="92"/>
      <c r="B60" s="57" t="s">
        <v>372</v>
      </c>
      <c r="C60" s="178">
        <v>5</v>
      </c>
      <c r="D60" s="179" t="s">
        <v>268</v>
      </c>
      <c r="E60" s="179" t="s">
        <v>268</v>
      </c>
      <c r="F60" s="179" t="s">
        <v>268</v>
      </c>
      <c r="G60" s="179" t="s">
        <v>268</v>
      </c>
      <c r="H60" s="172" t="s">
        <v>269</v>
      </c>
      <c r="I60" s="172" t="s">
        <v>269</v>
      </c>
      <c r="J60" s="172" t="s">
        <v>269</v>
      </c>
      <c r="K60" s="179" t="s">
        <v>268</v>
      </c>
      <c r="L60" s="179" t="s">
        <v>268</v>
      </c>
      <c r="M60" s="179" t="s">
        <v>268</v>
      </c>
      <c r="N60" s="179" t="s">
        <v>268</v>
      </c>
      <c r="O60" s="179" t="s">
        <v>268</v>
      </c>
      <c r="P60" s="179" t="s">
        <v>269</v>
      </c>
    </row>
    <row r="61" spans="1:16" ht="15" customHeight="1">
      <c r="A61" s="47"/>
      <c r="B61" s="57" t="s">
        <v>373</v>
      </c>
      <c r="C61" s="172" t="s">
        <v>269</v>
      </c>
      <c r="D61" s="172" t="s">
        <v>269</v>
      </c>
      <c r="E61" s="172" t="s">
        <v>269</v>
      </c>
      <c r="F61" s="172" t="s">
        <v>269</v>
      </c>
      <c r="G61" s="172" t="s">
        <v>269</v>
      </c>
      <c r="H61" s="172" t="s">
        <v>269</v>
      </c>
      <c r="I61" s="172" t="s">
        <v>269</v>
      </c>
      <c r="J61" s="172" t="s">
        <v>269</v>
      </c>
      <c r="K61" s="179" t="s">
        <v>269</v>
      </c>
      <c r="L61" s="179" t="s">
        <v>269</v>
      </c>
      <c r="M61" s="179" t="s">
        <v>269</v>
      </c>
      <c r="N61" s="179" t="s">
        <v>269</v>
      </c>
      <c r="O61" s="179" t="s">
        <v>269</v>
      </c>
      <c r="P61" s="179" t="s">
        <v>269</v>
      </c>
    </row>
    <row r="62" spans="1:16" ht="15" customHeight="1">
      <c r="A62" s="29"/>
      <c r="B62" s="57" t="s">
        <v>375</v>
      </c>
      <c r="C62" s="178">
        <v>2</v>
      </c>
      <c r="D62" s="179" t="s">
        <v>268</v>
      </c>
      <c r="E62" s="179" t="s">
        <v>268</v>
      </c>
      <c r="F62" s="179" t="s">
        <v>268</v>
      </c>
      <c r="G62" s="179" t="s">
        <v>268</v>
      </c>
      <c r="H62" s="172" t="s">
        <v>269</v>
      </c>
      <c r="I62" s="172" t="s">
        <v>269</v>
      </c>
      <c r="J62" s="172" t="s">
        <v>269</v>
      </c>
      <c r="K62" s="179" t="s">
        <v>268</v>
      </c>
      <c r="L62" s="179" t="s">
        <v>268</v>
      </c>
      <c r="M62" s="179" t="s">
        <v>268</v>
      </c>
      <c r="N62" s="179" t="s">
        <v>268</v>
      </c>
      <c r="O62" s="179" t="s">
        <v>269</v>
      </c>
      <c r="P62" s="179" t="s">
        <v>269</v>
      </c>
    </row>
    <row r="63" spans="1:16" ht="15" customHeight="1">
      <c r="A63" s="29"/>
      <c r="B63" s="47"/>
      <c r="C63" s="213"/>
      <c r="D63" s="213"/>
      <c r="E63" s="213"/>
      <c r="F63" s="213"/>
      <c r="G63" s="213"/>
      <c r="H63" s="213"/>
      <c r="I63" s="213"/>
      <c r="J63" s="228"/>
      <c r="K63" s="228"/>
      <c r="L63" s="228"/>
      <c r="M63" s="228"/>
      <c r="N63" s="228"/>
      <c r="O63" s="228"/>
      <c r="P63" s="228"/>
    </row>
    <row r="64" spans="1:16" ht="15" customHeight="1">
      <c r="A64" s="29"/>
      <c r="B64" s="27" t="s">
        <v>69</v>
      </c>
      <c r="C64" s="77">
        <f aca="true" t="shared" si="12" ref="C64:H64">SUM(C66:C69)</f>
        <v>233</v>
      </c>
      <c r="D64" s="77">
        <f t="shared" si="12"/>
        <v>2340</v>
      </c>
      <c r="E64" s="77">
        <f t="shared" si="12"/>
        <v>2159</v>
      </c>
      <c r="F64" s="77">
        <f t="shared" si="12"/>
        <v>1155</v>
      </c>
      <c r="G64" s="77">
        <f t="shared" si="12"/>
        <v>1004</v>
      </c>
      <c r="H64" s="77">
        <f t="shared" si="12"/>
        <v>181</v>
      </c>
      <c r="I64" s="77">
        <f aca="true" t="shared" si="13" ref="I64:P64">SUM(I66:I69)</f>
        <v>110</v>
      </c>
      <c r="J64" s="77">
        <f t="shared" si="13"/>
        <v>71</v>
      </c>
      <c r="K64" s="77">
        <f t="shared" si="13"/>
        <v>712843</v>
      </c>
      <c r="L64" s="77">
        <f t="shared" si="13"/>
        <v>1612368</v>
      </c>
      <c r="M64" s="77">
        <f t="shared" si="13"/>
        <v>3260399</v>
      </c>
      <c r="N64" s="77">
        <f t="shared" si="13"/>
        <v>3076584</v>
      </c>
      <c r="O64" s="77">
        <f t="shared" si="13"/>
        <v>169716</v>
      </c>
      <c r="P64" s="77">
        <f t="shared" si="13"/>
        <v>14099</v>
      </c>
    </row>
    <row r="65" spans="1:16" ht="15" customHeight="1">
      <c r="A65" s="29"/>
      <c r="B65" s="47"/>
      <c r="C65" s="178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</row>
    <row r="66" spans="1:16" ht="15" customHeight="1">
      <c r="A66" s="29" t="s">
        <v>187</v>
      </c>
      <c r="B66" s="57" t="s">
        <v>382</v>
      </c>
      <c r="C66" s="178">
        <v>177</v>
      </c>
      <c r="D66" s="179">
        <f>SUM(E66,H66)</f>
        <v>947</v>
      </c>
      <c r="E66" s="179">
        <f>SUM(F66,G66)</f>
        <v>772</v>
      </c>
      <c r="F66" s="179">
        <v>394</v>
      </c>
      <c r="G66" s="179">
        <v>378</v>
      </c>
      <c r="H66" s="172">
        <f>SUM(I66,J66)</f>
        <v>175</v>
      </c>
      <c r="I66" s="179">
        <v>107</v>
      </c>
      <c r="J66" s="179">
        <v>68</v>
      </c>
      <c r="K66" s="179">
        <v>211400</v>
      </c>
      <c r="L66" s="179">
        <v>248607</v>
      </c>
      <c r="M66" s="172">
        <f>SUM(N66:P66)</f>
        <v>665882</v>
      </c>
      <c r="N66" s="179">
        <v>553967</v>
      </c>
      <c r="O66" s="179">
        <v>107205</v>
      </c>
      <c r="P66" s="179">
        <v>4710</v>
      </c>
    </row>
    <row r="67" spans="1:16" ht="15" customHeight="1">
      <c r="A67" s="92"/>
      <c r="B67" s="57" t="s">
        <v>372</v>
      </c>
      <c r="C67" s="178">
        <v>34</v>
      </c>
      <c r="D67" s="179">
        <f>SUM(E67,H67)</f>
        <v>463</v>
      </c>
      <c r="E67" s="179">
        <f>SUM(F67,G67)</f>
        <v>459</v>
      </c>
      <c r="F67" s="179">
        <v>245</v>
      </c>
      <c r="G67" s="179">
        <v>214</v>
      </c>
      <c r="H67" s="172">
        <f>SUM(I67,J67)</f>
        <v>4</v>
      </c>
      <c r="I67" s="179">
        <v>2</v>
      </c>
      <c r="J67" s="179">
        <v>2</v>
      </c>
      <c r="K67" s="179">
        <v>153308</v>
      </c>
      <c r="L67" s="179">
        <v>219638</v>
      </c>
      <c r="M67" s="172">
        <f>SUM(N67:P67)</f>
        <v>557783</v>
      </c>
      <c r="N67" s="179">
        <v>538290</v>
      </c>
      <c r="O67" s="179">
        <v>11804</v>
      </c>
      <c r="P67" s="179">
        <v>7689</v>
      </c>
    </row>
    <row r="68" spans="1:16" ht="15" customHeight="1">
      <c r="A68" s="47"/>
      <c r="B68" s="57" t="s">
        <v>373</v>
      </c>
      <c r="C68" s="178">
        <v>9</v>
      </c>
      <c r="D68" s="179">
        <f>SUM(E68,H68)</f>
        <v>219</v>
      </c>
      <c r="E68" s="179">
        <f>SUM(F68,G68)</f>
        <v>217</v>
      </c>
      <c r="F68" s="179">
        <v>68</v>
      </c>
      <c r="G68" s="179">
        <v>149</v>
      </c>
      <c r="H68" s="172">
        <f>SUM(I68,J68)</f>
        <v>2</v>
      </c>
      <c r="I68" s="179">
        <v>1</v>
      </c>
      <c r="J68" s="179">
        <v>1</v>
      </c>
      <c r="K68" s="179">
        <v>64156</v>
      </c>
      <c r="L68" s="179">
        <v>41258</v>
      </c>
      <c r="M68" s="172">
        <f>SUM(N68:P68)</f>
        <v>171146</v>
      </c>
      <c r="N68" s="179">
        <v>120339</v>
      </c>
      <c r="O68" s="179">
        <v>50607</v>
      </c>
      <c r="P68" s="179">
        <v>200</v>
      </c>
    </row>
    <row r="69" spans="1:16" ht="15" customHeight="1">
      <c r="A69" s="49"/>
      <c r="B69" s="202" t="s">
        <v>383</v>
      </c>
      <c r="C69" s="229">
        <v>13</v>
      </c>
      <c r="D69" s="182">
        <f>SUM(E69,H69)</f>
        <v>711</v>
      </c>
      <c r="E69" s="182">
        <f>SUM(F69,G69)</f>
        <v>711</v>
      </c>
      <c r="F69" s="230">
        <v>448</v>
      </c>
      <c r="G69" s="230">
        <v>263</v>
      </c>
      <c r="H69" s="172" t="s">
        <v>269</v>
      </c>
      <c r="I69" s="172" t="s">
        <v>269</v>
      </c>
      <c r="J69" s="172" t="s">
        <v>269</v>
      </c>
      <c r="K69" s="230">
        <v>283979</v>
      </c>
      <c r="L69" s="230">
        <v>1102865</v>
      </c>
      <c r="M69" s="172">
        <f>SUM(N69:P69)</f>
        <v>1865588</v>
      </c>
      <c r="N69" s="230">
        <v>1863988</v>
      </c>
      <c r="O69" s="230">
        <v>100</v>
      </c>
      <c r="P69" s="230">
        <v>1500</v>
      </c>
    </row>
    <row r="70" spans="1:16" ht="15" customHeight="1">
      <c r="A70" s="71" t="s">
        <v>182</v>
      </c>
      <c r="B70" s="71"/>
      <c r="C70" s="5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51"/>
      <c r="O70" s="51"/>
      <c r="P70" s="51"/>
    </row>
    <row r="71" spans="5:12" ht="14.25">
      <c r="E71" s="85"/>
      <c r="F71" s="85"/>
      <c r="G71" s="85"/>
      <c r="H71" s="85"/>
      <c r="I71" s="85"/>
      <c r="J71" s="85"/>
      <c r="K71" s="85"/>
      <c r="L71" s="85"/>
    </row>
    <row r="72" spans="5:12" ht="14.25">
      <c r="E72" s="85"/>
      <c r="F72" s="85"/>
      <c r="G72" s="85"/>
      <c r="H72" s="85"/>
      <c r="I72" s="85"/>
      <c r="J72" s="85"/>
      <c r="K72" s="85"/>
      <c r="L72" s="85"/>
    </row>
  </sheetData>
  <sheetProtection/>
  <mergeCells count="20">
    <mergeCell ref="A24:A25"/>
    <mergeCell ref="A31:A32"/>
    <mergeCell ref="O6:O7"/>
    <mergeCell ref="P6:P7"/>
    <mergeCell ref="A10:A11"/>
    <mergeCell ref="A17:A18"/>
    <mergeCell ref="E6:G6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M5:P5"/>
    <mergeCell ref="A3:P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42" customWidth="1"/>
    <col min="2" max="2" width="10.59765625" style="42" customWidth="1"/>
    <col min="3" max="16" width="15.09765625" style="42" customWidth="1"/>
    <col min="17" max="17" width="10.59765625" style="42" customWidth="1"/>
    <col min="18" max="18" width="13.19921875" style="42" bestFit="1" customWidth="1"/>
    <col min="19" max="16384" width="10.59765625" style="42" customWidth="1"/>
  </cols>
  <sheetData>
    <row r="1" spans="1:16" s="10" customFormat="1" ht="19.5" customHeight="1">
      <c r="A1" s="9" t="s">
        <v>85</v>
      </c>
      <c r="P1" s="11" t="s">
        <v>86</v>
      </c>
    </row>
    <row r="2" spans="1:16" ht="19.5" customHeight="1">
      <c r="A2" s="299" t="s">
        <v>58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ht="19.5" customHeight="1">
      <c r="A3" s="257" t="s">
        <v>384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ht="18" customHeight="1" thickBot="1">
      <c r="A4" s="86" t="s">
        <v>184</v>
      </c>
    </row>
    <row r="5" spans="1:16" ht="15" customHeight="1">
      <c r="A5" s="325" t="s">
        <v>195</v>
      </c>
      <c r="B5" s="326"/>
      <c r="C5" s="87"/>
      <c r="D5" s="308" t="s">
        <v>87</v>
      </c>
      <c r="E5" s="309"/>
      <c r="F5" s="309"/>
      <c r="G5" s="309"/>
      <c r="H5" s="309"/>
      <c r="I5" s="309"/>
      <c r="J5" s="310"/>
      <c r="K5" s="303" t="s">
        <v>88</v>
      </c>
      <c r="L5" s="303" t="s">
        <v>89</v>
      </c>
      <c r="M5" s="308" t="s">
        <v>90</v>
      </c>
      <c r="N5" s="309"/>
      <c r="O5" s="309"/>
      <c r="P5" s="309"/>
    </row>
    <row r="6" spans="1:16" s="1" customFormat="1" ht="15" customHeight="1">
      <c r="A6" s="298"/>
      <c r="B6" s="301"/>
      <c r="C6" s="57" t="s">
        <v>196</v>
      </c>
      <c r="D6" s="312" t="s">
        <v>66</v>
      </c>
      <c r="E6" s="317" t="s">
        <v>91</v>
      </c>
      <c r="F6" s="318"/>
      <c r="G6" s="319"/>
      <c r="H6" s="317" t="s">
        <v>92</v>
      </c>
      <c r="I6" s="318"/>
      <c r="J6" s="319"/>
      <c r="K6" s="304"/>
      <c r="L6" s="304"/>
      <c r="M6" s="312" t="s">
        <v>69</v>
      </c>
      <c r="N6" s="311" t="s">
        <v>93</v>
      </c>
      <c r="O6" s="311" t="s">
        <v>94</v>
      </c>
      <c r="P6" s="315" t="s">
        <v>266</v>
      </c>
    </row>
    <row r="7" spans="1:16" s="1" customFormat="1" ht="15" customHeight="1">
      <c r="A7" s="327"/>
      <c r="B7" s="302"/>
      <c r="C7" s="4"/>
      <c r="D7" s="313"/>
      <c r="E7" s="2" t="s">
        <v>69</v>
      </c>
      <c r="F7" s="2" t="s">
        <v>71</v>
      </c>
      <c r="G7" s="2" t="s">
        <v>72</v>
      </c>
      <c r="H7" s="2" t="s">
        <v>69</v>
      </c>
      <c r="I7" s="2" t="s">
        <v>71</v>
      </c>
      <c r="J7" s="2" t="s">
        <v>72</v>
      </c>
      <c r="K7" s="305"/>
      <c r="L7" s="305"/>
      <c r="M7" s="313"/>
      <c r="N7" s="305"/>
      <c r="O7" s="305"/>
      <c r="P7" s="316"/>
    </row>
    <row r="8" spans="1:18" ht="15" customHeight="1">
      <c r="A8" s="328" t="s">
        <v>95</v>
      </c>
      <c r="B8" s="264"/>
      <c r="C8" s="36">
        <f>SUM(C10:C19,C22,C28,C38,C45,C51,C59,C65)</f>
        <v>4238</v>
      </c>
      <c r="D8" s="37">
        <f aca="true" t="shared" si="0" ref="D8:P8">SUM(D10:D19,D22,D28,D38,D45,D51,D59,D65)</f>
        <v>96792</v>
      </c>
      <c r="E8" s="37">
        <f t="shared" si="0"/>
        <v>95171</v>
      </c>
      <c r="F8" s="37">
        <f t="shared" si="0"/>
        <v>58164</v>
      </c>
      <c r="G8" s="37">
        <f t="shared" si="0"/>
        <v>37007</v>
      </c>
      <c r="H8" s="37">
        <v>1621</v>
      </c>
      <c r="I8" s="37">
        <v>1010</v>
      </c>
      <c r="J8" s="37">
        <v>611</v>
      </c>
      <c r="K8" s="37">
        <f t="shared" si="0"/>
        <v>37707297</v>
      </c>
      <c r="L8" s="37">
        <f t="shared" si="0"/>
        <v>123494872</v>
      </c>
      <c r="M8" s="37">
        <f t="shared" si="0"/>
        <v>234690944</v>
      </c>
      <c r="N8" s="37">
        <f t="shared" si="0"/>
        <v>216478860</v>
      </c>
      <c r="O8" s="37">
        <f t="shared" si="0"/>
        <v>17383342</v>
      </c>
      <c r="P8" s="37">
        <f t="shared" si="0"/>
        <v>802005</v>
      </c>
      <c r="R8" s="53"/>
    </row>
    <row r="9" spans="1:16" ht="15" customHeight="1">
      <c r="A9" s="263"/>
      <c r="B9" s="264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" customHeight="1">
      <c r="A10" s="328" t="s">
        <v>96</v>
      </c>
      <c r="B10" s="264"/>
      <c r="C10" s="41">
        <v>1111</v>
      </c>
      <c r="D10" s="33">
        <f>SUM(E10,H10)</f>
        <v>21831</v>
      </c>
      <c r="E10" s="40">
        <f>SUM(F10:G10)</f>
        <v>21532</v>
      </c>
      <c r="F10" s="33">
        <v>12873</v>
      </c>
      <c r="G10" s="33">
        <v>8659</v>
      </c>
      <c r="H10" s="40">
        <f>SUM(I10:J10)</f>
        <v>299</v>
      </c>
      <c r="I10" s="33">
        <v>209</v>
      </c>
      <c r="J10" s="33">
        <v>90</v>
      </c>
      <c r="K10" s="33">
        <v>8260035</v>
      </c>
      <c r="L10" s="33">
        <v>25705824</v>
      </c>
      <c r="M10" s="33">
        <v>58403609</v>
      </c>
      <c r="N10" s="33">
        <v>55444894</v>
      </c>
      <c r="O10" s="33">
        <v>2887559</v>
      </c>
      <c r="P10" s="33">
        <v>68945</v>
      </c>
    </row>
    <row r="11" spans="1:16" ht="15" customHeight="1">
      <c r="A11" s="328" t="s">
        <v>97</v>
      </c>
      <c r="B11" s="264"/>
      <c r="C11" s="41">
        <v>152</v>
      </c>
      <c r="D11" s="33">
        <f aca="true" t="shared" si="1" ref="D11:D17">SUM(E11,H11)</f>
        <v>3714</v>
      </c>
      <c r="E11" s="40">
        <f aca="true" t="shared" si="2" ref="E11:E17">SUM(F11:G11)</f>
        <v>3654</v>
      </c>
      <c r="F11" s="33">
        <v>1781</v>
      </c>
      <c r="G11" s="33">
        <v>1873</v>
      </c>
      <c r="H11" s="40">
        <f aca="true" t="shared" si="3" ref="H11:H17">SUM(I11:J11)</f>
        <v>60</v>
      </c>
      <c r="I11" s="33">
        <v>37</v>
      </c>
      <c r="J11" s="33">
        <v>23</v>
      </c>
      <c r="K11" s="33">
        <v>1188715</v>
      </c>
      <c r="L11" s="33">
        <v>3031989</v>
      </c>
      <c r="M11" s="33">
        <v>6100835</v>
      </c>
      <c r="N11" s="33">
        <v>5709046</v>
      </c>
      <c r="O11" s="33">
        <v>384076</v>
      </c>
      <c r="P11" s="33">
        <v>1026</v>
      </c>
    </row>
    <row r="12" spans="1:16" ht="15" customHeight="1">
      <c r="A12" s="328" t="s">
        <v>98</v>
      </c>
      <c r="B12" s="264"/>
      <c r="C12" s="41">
        <v>560</v>
      </c>
      <c r="D12" s="33">
        <f t="shared" si="1"/>
        <v>13088</v>
      </c>
      <c r="E12" s="40">
        <f t="shared" si="2"/>
        <v>12845</v>
      </c>
      <c r="F12" s="33">
        <v>8761</v>
      </c>
      <c r="G12" s="33">
        <v>4084</v>
      </c>
      <c r="H12" s="40">
        <f t="shared" si="3"/>
        <v>243</v>
      </c>
      <c r="I12" s="33">
        <v>147</v>
      </c>
      <c r="J12" s="33">
        <v>96</v>
      </c>
      <c r="K12" s="33">
        <v>5859210</v>
      </c>
      <c r="L12" s="33">
        <v>23456651</v>
      </c>
      <c r="M12" s="33">
        <f>SUM(N12:P12)</f>
        <v>37305792</v>
      </c>
      <c r="N12" s="33">
        <v>34508390</v>
      </c>
      <c r="O12" s="33">
        <v>2492825</v>
      </c>
      <c r="P12" s="33">
        <v>304577</v>
      </c>
    </row>
    <row r="13" spans="1:16" ht="15" customHeight="1">
      <c r="A13" s="328" t="s">
        <v>99</v>
      </c>
      <c r="B13" s="264"/>
      <c r="C13" s="41">
        <v>123</v>
      </c>
      <c r="D13" s="33">
        <f t="shared" si="1"/>
        <v>1441</v>
      </c>
      <c r="E13" s="40">
        <f t="shared" si="2"/>
        <v>1333</v>
      </c>
      <c r="F13" s="33">
        <v>675</v>
      </c>
      <c r="G13" s="33">
        <v>658</v>
      </c>
      <c r="H13" s="40">
        <f t="shared" si="3"/>
        <v>108</v>
      </c>
      <c r="I13" s="33">
        <v>62</v>
      </c>
      <c r="J13" s="33">
        <v>46</v>
      </c>
      <c r="K13" s="33">
        <v>414414</v>
      </c>
      <c r="L13" s="33">
        <v>887332</v>
      </c>
      <c r="M13" s="33">
        <v>1666196</v>
      </c>
      <c r="N13" s="33">
        <v>1605735</v>
      </c>
      <c r="O13" s="33">
        <v>55340</v>
      </c>
      <c r="P13" s="33">
        <v>3979</v>
      </c>
    </row>
    <row r="14" spans="1:16" ht="15" customHeight="1">
      <c r="A14" s="328" t="s">
        <v>100</v>
      </c>
      <c r="B14" s="264"/>
      <c r="C14" s="41">
        <v>63</v>
      </c>
      <c r="D14" s="33">
        <f t="shared" si="1"/>
        <v>1200</v>
      </c>
      <c r="E14" s="40">
        <f t="shared" si="2"/>
        <v>1174</v>
      </c>
      <c r="F14" s="33">
        <v>405</v>
      </c>
      <c r="G14" s="33">
        <v>769</v>
      </c>
      <c r="H14" s="40">
        <f t="shared" si="3"/>
        <v>26</v>
      </c>
      <c r="I14" s="33">
        <v>14</v>
      </c>
      <c r="J14" s="33">
        <v>12</v>
      </c>
      <c r="K14" s="33">
        <v>291247</v>
      </c>
      <c r="L14" s="33">
        <v>551764</v>
      </c>
      <c r="M14" s="33">
        <f>SUM(N14:P14)</f>
        <v>1158701</v>
      </c>
      <c r="N14" s="33">
        <v>954886</v>
      </c>
      <c r="O14" s="33">
        <v>203815</v>
      </c>
      <c r="P14" s="33" t="s">
        <v>396</v>
      </c>
    </row>
    <row r="15" spans="1:16" ht="15" customHeight="1">
      <c r="A15" s="328" t="s">
        <v>101</v>
      </c>
      <c r="B15" s="264"/>
      <c r="C15" s="41">
        <v>305</v>
      </c>
      <c r="D15" s="33">
        <f t="shared" si="1"/>
        <v>6618</v>
      </c>
      <c r="E15" s="40">
        <f t="shared" si="2"/>
        <v>6456</v>
      </c>
      <c r="F15" s="33">
        <v>3860</v>
      </c>
      <c r="G15" s="33">
        <v>2596</v>
      </c>
      <c r="H15" s="40">
        <f t="shared" si="3"/>
        <v>162</v>
      </c>
      <c r="I15" s="33">
        <v>93</v>
      </c>
      <c r="J15" s="33">
        <v>69</v>
      </c>
      <c r="K15" s="33">
        <v>2564894</v>
      </c>
      <c r="L15" s="33">
        <v>5516793</v>
      </c>
      <c r="M15" s="33">
        <f>SUM(N15:P15)</f>
        <v>11372435</v>
      </c>
      <c r="N15" s="33">
        <v>9945044</v>
      </c>
      <c r="O15" s="33">
        <v>1413123</v>
      </c>
      <c r="P15" s="33">
        <v>14268</v>
      </c>
    </row>
    <row r="16" spans="1:16" ht="15" customHeight="1">
      <c r="A16" s="328" t="s">
        <v>102</v>
      </c>
      <c r="B16" s="264"/>
      <c r="C16" s="41">
        <v>87</v>
      </c>
      <c r="D16" s="33">
        <f t="shared" si="1"/>
        <v>2420</v>
      </c>
      <c r="E16" s="40">
        <f t="shared" si="2"/>
        <v>2395</v>
      </c>
      <c r="F16" s="33">
        <v>1268</v>
      </c>
      <c r="G16" s="33">
        <v>1127</v>
      </c>
      <c r="H16" s="40">
        <f t="shared" si="3"/>
        <v>25</v>
      </c>
      <c r="I16" s="33">
        <v>14</v>
      </c>
      <c r="J16" s="33">
        <v>11</v>
      </c>
      <c r="K16" s="33">
        <v>863166</v>
      </c>
      <c r="L16" s="33">
        <v>1838982</v>
      </c>
      <c r="M16" s="33">
        <f>SUM(N16:P16)</f>
        <v>3605780</v>
      </c>
      <c r="N16" s="33">
        <v>3112399</v>
      </c>
      <c r="O16" s="33">
        <v>489476</v>
      </c>
      <c r="P16" s="33">
        <v>3905</v>
      </c>
    </row>
    <row r="17" spans="1:16" ht="15" customHeight="1">
      <c r="A17" s="328" t="s">
        <v>103</v>
      </c>
      <c r="B17" s="264"/>
      <c r="C17" s="41">
        <v>333</v>
      </c>
      <c r="D17" s="33">
        <f t="shared" si="1"/>
        <v>12830</v>
      </c>
      <c r="E17" s="40">
        <f t="shared" si="2"/>
        <v>12796</v>
      </c>
      <c r="F17" s="33">
        <v>8868</v>
      </c>
      <c r="G17" s="33">
        <v>3928</v>
      </c>
      <c r="H17" s="40">
        <f t="shared" si="3"/>
        <v>34</v>
      </c>
      <c r="I17" s="33">
        <v>24</v>
      </c>
      <c r="J17" s="33">
        <v>10</v>
      </c>
      <c r="K17" s="33">
        <v>5435535</v>
      </c>
      <c r="L17" s="33">
        <v>18978924</v>
      </c>
      <c r="M17" s="33">
        <v>34760342</v>
      </c>
      <c r="N17" s="33">
        <v>33359023</v>
      </c>
      <c r="O17" s="33">
        <v>1149722</v>
      </c>
      <c r="P17" s="33">
        <v>250773</v>
      </c>
    </row>
    <row r="18" spans="1:16" ht="15" customHeight="1">
      <c r="A18" s="328"/>
      <c r="B18" s="264"/>
      <c r="C18" s="41"/>
      <c r="D18" s="33"/>
      <c r="E18" s="40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5" customHeight="1">
      <c r="A19" s="328" t="s">
        <v>104</v>
      </c>
      <c r="B19" s="264"/>
      <c r="C19" s="41">
        <f>SUM(C20)</f>
        <v>51</v>
      </c>
      <c r="D19" s="33">
        <f aca="true" t="shared" si="4" ref="D19:P19">SUM(D20)</f>
        <v>361</v>
      </c>
      <c r="E19" s="33">
        <f t="shared" si="4"/>
        <v>310</v>
      </c>
      <c r="F19" s="33">
        <f t="shared" si="4"/>
        <v>182</v>
      </c>
      <c r="G19" s="33">
        <f t="shared" si="4"/>
        <v>128</v>
      </c>
      <c r="H19" s="33">
        <f t="shared" si="4"/>
        <v>51</v>
      </c>
      <c r="I19" s="33">
        <f t="shared" si="4"/>
        <v>31</v>
      </c>
      <c r="J19" s="33">
        <f t="shared" si="4"/>
        <v>20</v>
      </c>
      <c r="K19" s="33">
        <f t="shared" si="4"/>
        <v>120369</v>
      </c>
      <c r="L19" s="33">
        <f t="shared" si="4"/>
        <v>225319</v>
      </c>
      <c r="M19" s="33">
        <f t="shared" si="4"/>
        <v>484337</v>
      </c>
      <c r="N19" s="33">
        <f t="shared" si="4"/>
        <v>447909</v>
      </c>
      <c r="O19" s="33">
        <f t="shared" si="4"/>
        <v>36047</v>
      </c>
      <c r="P19" s="33">
        <f t="shared" si="4"/>
        <v>100</v>
      </c>
    </row>
    <row r="20" spans="1:16" ht="15" customHeight="1">
      <c r="A20" s="28"/>
      <c r="B20" s="29" t="s">
        <v>105</v>
      </c>
      <c r="C20" s="231">
        <v>51</v>
      </c>
      <c r="D20" s="175">
        <f>SUM(E20,H20)</f>
        <v>361</v>
      </c>
      <c r="E20" s="232">
        <f>SUM(F20:G20)</f>
        <v>310</v>
      </c>
      <c r="F20" s="175">
        <v>182</v>
      </c>
      <c r="G20" s="175">
        <v>128</v>
      </c>
      <c r="H20" s="232">
        <f>SUM(I20:J20)</f>
        <v>51</v>
      </c>
      <c r="I20" s="175">
        <v>31</v>
      </c>
      <c r="J20" s="175">
        <v>20</v>
      </c>
      <c r="K20" s="175">
        <v>120369</v>
      </c>
      <c r="L20" s="175">
        <v>225319</v>
      </c>
      <c r="M20" s="175">
        <v>484337</v>
      </c>
      <c r="N20" s="175">
        <v>447909</v>
      </c>
      <c r="O20" s="175">
        <v>36047</v>
      </c>
      <c r="P20" s="175">
        <v>100</v>
      </c>
    </row>
    <row r="21" spans="1:16" ht="15" customHeight="1">
      <c r="A21" s="28"/>
      <c r="B21" s="29"/>
      <c r="C21" s="231"/>
      <c r="D21" s="175"/>
      <c r="E21" s="232"/>
      <c r="F21" s="175"/>
      <c r="G21" s="175"/>
      <c r="H21" s="175"/>
      <c r="I21" s="175"/>
      <c r="J21" s="175"/>
      <c r="K21" s="175"/>
      <c r="L21" s="175"/>
      <c r="M21" s="232"/>
      <c r="N21" s="175"/>
      <c r="O21" s="175"/>
      <c r="P21" s="175"/>
    </row>
    <row r="22" spans="1:16" ht="15" customHeight="1">
      <c r="A22" s="328" t="s">
        <v>106</v>
      </c>
      <c r="B22" s="264"/>
      <c r="C22" s="33">
        <f aca="true" t="shared" si="5" ref="C22:P22">SUM(C23:C26)</f>
        <v>321</v>
      </c>
      <c r="D22" s="33">
        <f t="shared" si="5"/>
        <v>9932</v>
      </c>
      <c r="E22" s="33">
        <f t="shared" si="5"/>
        <v>9818</v>
      </c>
      <c r="F22" s="33">
        <f t="shared" si="5"/>
        <v>6926</v>
      </c>
      <c r="G22" s="33">
        <f t="shared" si="5"/>
        <v>2892</v>
      </c>
      <c r="H22" s="33">
        <f t="shared" si="5"/>
        <v>114</v>
      </c>
      <c r="I22" s="33">
        <f t="shared" si="5"/>
        <v>74</v>
      </c>
      <c r="J22" s="33">
        <f t="shared" si="5"/>
        <v>40</v>
      </c>
      <c r="K22" s="33">
        <f t="shared" si="5"/>
        <v>4481101</v>
      </c>
      <c r="L22" s="33">
        <f t="shared" si="5"/>
        <v>16119073</v>
      </c>
      <c r="M22" s="33">
        <f t="shared" si="5"/>
        <v>27843026</v>
      </c>
      <c r="N22" s="33">
        <f t="shared" si="5"/>
        <v>24742847</v>
      </c>
      <c r="O22" s="33">
        <f t="shared" si="5"/>
        <v>3051896</v>
      </c>
      <c r="P22" s="33">
        <f t="shared" si="5"/>
        <v>33219</v>
      </c>
    </row>
    <row r="23" spans="1:16" ht="15" customHeight="1">
      <c r="A23" s="28"/>
      <c r="B23" s="29" t="s">
        <v>107</v>
      </c>
      <c r="C23" s="231">
        <v>124</v>
      </c>
      <c r="D23" s="175">
        <f>SUM(E23,H23)</f>
        <v>3951</v>
      </c>
      <c r="E23" s="232">
        <f>SUM(F23:G23)</f>
        <v>3912</v>
      </c>
      <c r="F23" s="175">
        <v>2528</v>
      </c>
      <c r="G23" s="175">
        <v>1384</v>
      </c>
      <c r="H23" s="232">
        <f>SUM(I23:J23)</f>
        <v>39</v>
      </c>
      <c r="I23" s="175">
        <v>26</v>
      </c>
      <c r="J23" s="175">
        <v>13</v>
      </c>
      <c r="K23" s="175">
        <v>1754420</v>
      </c>
      <c r="L23" s="175">
        <v>6151860</v>
      </c>
      <c r="M23" s="175">
        <v>9902436</v>
      </c>
      <c r="N23" s="175">
        <v>7508666</v>
      </c>
      <c r="O23" s="175">
        <v>2393199</v>
      </c>
      <c r="P23" s="175">
        <v>524</v>
      </c>
    </row>
    <row r="24" spans="1:16" ht="15" customHeight="1">
      <c r="A24" s="28"/>
      <c r="B24" s="29" t="s">
        <v>108</v>
      </c>
      <c r="C24" s="231">
        <v>93</v>
      </c>
      <c r="D24" s="175">
        <f>SUM(E24,H24)</f>
        <v>2253</v>
      </c>
      <c r="E24" s="232">
        <f>SUM(F24:G24)</f>
        <v>2201</v>
      </c>
      <c r="F24" s="175">
        <v>1585</v>
      </c>
      <c r="G24" s="175">
        <v>616</v>
      </c>
      <c r="H24" s="232">
        <f>SUM(I24:J24)</f>
        <v>52</v>
      </c>
      <c r="I24" s="175">
        <v>33</v>
      </c>
      <c r="J24" s="175">
        <v>19</v>
      </c>
      <c r="K24" s="175">
        <v>874906</v>
      </c>
      <c r="L24" s="175">
        <v>2110336</v>
      </c>
      <c r="M24" s="175">
        <v>4010410</v>
      </c>
      <c r="N24" s="175">
        <v>3602667</v>
      </c>
      <c r="O24" s="175">
        <v>394446</v>
      </c>
      <c r="P24" s="175">
        <v>13280</v>
      </c>
    </row>
    <row r="25" spans="1:16" ht="15" customHeight="1">
      <c r="A25" s="28"/>
      <c r="B25" s="29" t="s">
        <v>109</v>
      </c>
      <c r="C25" s="231">
        <v>56</v>
      </c>
      <c r="D25" s="175">
        <f>SUM(E25,H25)</f>
        <v>2040</v>
      </c>
      <c r="E25" s="232">
        <f>SUM(F25:G25)</f>
        <v>2026</v>
      </c>
      <c r="F25" s="175">
        <v>1506</v>
      </c>
      <c r="G25" s="175">
        <v>520</v>
      </c>
      <c r="H25" s="232">
        <f>SUM(I25:J25)</f>
        <v>14</v>
      </c>
      <c r="I25" s="175">
        <v>10</v>
      </c>
      <c r="J25" s="175">
        <v>4</v>
      </c>
      <c r="K25" s="175">
        <v>910919</v>
      </c>
      <c r="L25" s="175">
        <v>2846975</v>
      </c>
      <c r="M25" s="175">
        <f>SUM(N25:P25)</f>
        <v>6293011</v>
      </c>
      <c r="N25" s="175">
        <v>6098265</v>
      </c>
      <c r="O25" s="175">
        <v>182400</v>
      </c>
      <c r="P25" s="175">
        <v>12346</v>
      </c>
    </row>
    <row r="26" spans="1:16" ht="15" customHeight="1">
      <c r="A26" s="28"/>
      <c r="B26" s="29" t="s">
        <v>110</v>
      </c>
      <c r="C26" s="231">
        <v>48</v>
      </c>
      <c r="D26" s="175">
        <f>SUM(E26,H26)</f>
        <v>1688</v>
      </c>
      <c r="E26" s="232">
        <f>SUM(F26:G26)</f>
        <v>1679</v>
      </c>
      <c r="F26" s="175">
        <v>1307</v>
      </c>
      <c r="G26" s="175">
        <v>372</v>
      </c>
      <c r="H26" s="232">
        <f>SUM(I26:J26)</f>
        <v>9</v>
      </c>
      <c r="I26" s="175">
        <v>5</v>
      </c>
      <c r="J26" s="175">
        <v>4</v>
      </c>
      <c r="K26" s="175">
        <v>940856</v>
      </c>
      <c r="L26" s="175">
        <v>5009902</v>
      </c>
      <c r="M26" s="175">
        <v>7637169</v>
      </c>
      <c r="N26" s="175">
        <v>7533249</v>
      </c>
      <c r="O26" s="175">
        <v>81851</v>
      </c>
      <c r="P26" s="175">
        <v>7069</v>
      </c>
    </row>
    <row r="27" spans="1:16" ht="15" customHeight="1">
      <c r="A27" s="28"/>
      <c r="B27" s="29"/>
      <c r="C27" s="231"/>
      <c r="D27" s="175"/>
      <c r="E27" s="232"/>
      <c r="F27" s="175"/>
      <c r="G27" s="175"/>
      <c r="H27" s="175"/>
      <c r="I27" s="175"/>
      <c r="J27" s="175"/>
      <c r="K27" s="175"/>
      <c r="L27" s="175"/>
      <c r="M27" s="232"/>
      <c r="N27" s="175"/>
      <c r="O27" s="175"/>
      <c r="P27" s="175"/>
    </row>
    <row r="28" spans="1:16" ht="15" customHeight="1">
      <c r="A28" s="328" t="s">
        <v>111</v>
      </c>
      <c r="B28" s="264"/>
      <c r="C28" s="41">
        <f>SUM(C29:C36)</f>
        <v>212</v>
      </c>
      <c r="D28" s="33">
        <v>6676</v>
      </c>
      <c r="E28" s="33">
        <v>6616</v>
      </c>
      <c r="F28" s="33">
        <v>4147</v>
      </c>
      <c r="G28" s="33">
        <v>2469</v>
      </c>
      <c r="H28" s="33">
        <v>60</v>
      </c>
      <c r="I28" s="33">
        <v>37</v>
      </c>
      <c r="J28" s="33">
        <v>23</v>
      </c>
      <c r="K28" s="33">
        <v>2683623</v>
      </c>
      <c r="L28" s="33">
        <v>6538808</v>
      </c>
      <c r="M28" s="33">
        <v>13275714</v>
      </c>
      <c r="N28" s="33">
        <v>12070835</v>
      </c>
      <c r="O28" s="33">
        <v>1099697</v>
      </c>
      <c r="P28" s="33">
        <v>104718</v>
      </c>
    </row>
    <row r="29" spans="1:16" ht="15" customHeight="1">
      <c r="A29" s="28"/>
      <c r="B29" s="29" t="s">
        <v>112</v>
      </c>
      <c r="C29" s="231">
        <v>66</v>
      </c>
      <c r="D29" s="175">
        <f>SUM(E29,H29)</f>
        <v>1487</v>
      </c>
      <c r="E29" s="232">
        <f>SUM(F29:G29)</f>
        <v>1461</v>
      </c>
      <c r="F29" s="175">
        <v>900</v>
      </c>
      <c r="G29" s="175">
        <v>561</v>
      </c>
      <c r="H29" s="232">
        <f>SUM(I29:J29)</f>
        <v>26</v>
      </c>
      <c r="I29" s="175">
        <v>16</v>
      </c>
      <c r="J29" s="175">
        <v>10</v>
      </c>
      <c r="K29" s="175">
        <v>593040</v>
      </c>
      <c r="L29" s="175">
        <v>2129994</v>
      </c>
      <c r="M29" s="175">
        <v>3714752</v>
      </c>
      <c r="N29" s="175">
        <v>3083196</v>
      </c>
      <c r="O29" s="175">
        <v>628010</v>
      </c>
      <c r="P29" s="175">
        <v>3146</v>
      </c>
    </row>
    <row r="30" spans="1:16" ht="15" customHeight="1">
      <c r="A30" s="28"/>
      <c r="B30" s="29" t="s">
        <v>113</v>
      </c>
      <c r="C30" s="231">
        <v>50</v>
      </c>
      <c r="D30" s="175">
        <f>SUM(E30,H30)</f>
        <v>2682</v>
      </c>
      <c r="E30" s="232">
        <f>SUM(F30:G30)</f>
        <v>2677</v>
      </c>
      <c r="F30" s="175">
        <v>1761</v>
      </c>
      <c r="G30" s="175">
        <v>916</v>
      </c>
      <c r="H30" s="232">
        <f>SUM(I30:J30)</f>
        <v>5</v>
      </c>
      <c r="I30" s="175">
        <v>5</v>
      </c>
      <c r="J30" s="175" t="s">
        <v>269</v>
      </c>
      <c r="K30" s="175">
        <v>1129360</v>
      </c>
      <c r="L30" s="175">
        <v>2567954</v>
      </c>
      <c r="M30" s="175">
        <v>5752608</v>
      </c>
      <c r="N30" s="175">
        <v>5713820</v>
      </c>
      <c r="O30" s="175">
        <v>37774</v>
      </c>
      <c r="P30" s="175">
        <v>950</v>
      </c>
    </row>
    <row r="31" spans="1:16" ht="15" customHeight="1">
      <c r="A31" s="28"/>
      <c r="B31" s="29" t="s">
        <v>114</v>
      </c>
      <c r="C31" s="231">
        <v>74</v>
      </c>
      <c r="D31" s="175">
        <f>SUM(E31,H31)</f>
        <v>2322</v>
      </c>
      <c r="E31" s="232">
        <f>SUM(F31:G31)</f>
        <v>2304</v>
      </c>
      <c r="F31" s="175">
        <v>1377</v>
      </c>
      <c r="G31" s="175">
        <v>927</v>
      </c>
      <c r="H31" s="232">
        <f>SUM(I31:J31)</f>
        <v>18</v>
      </c>
      <c r="I31" s="175">
        <v>10</v>
      </c>
      <c r="J31" s="175">
        <v>8</v>
      </c>
      <c r="K31" s="175">
        <v>898519</v>
      </c>
      <c r="L31" s="175">
        <v>1720637</v>
      </c>
      <c r="M31" s="175">
        <f>SUM(N31:P31)</f>
        <v>3442063</v>
      </c>
      <c r="N31" s="175">
        <v>2918252</v>
      </c>
      <c r="O31" s="175">
        <v>423249</v>
      </c>
      <c r="P31" s="175">
        <v>100562</v>
      </c>
    </row>
    <row r="32" spans="1:16" ht="15" customHeight="1">
      <c r="A32" s="28"/>
      <c r="B32" s="29" t="s">
        <v>115</v>
      </c>
      <c r="C32" s="231">
        <v>8</v>
      </c>
      <c r="D32" s="175">
        <v>78</v>
      </c>
      <c r="E32" s="175" t="s">
        <v>268</v>
      </c>
      <c r="F32" s="175">
        <v>63</v>
      </c>
      <c r="G32" s="175" t="s">
        <v>268</v>
      </c>
      <c r="H32" s="175" t="s">
        <v>268</v>
      </c>
      <c r="I32" s="175" t="s">
        <v>268</v>
      </c>
      <c r="J32" s="175" t="s">
        <v>268</v>
      </c>
      <c r="K32" s="175">
        <v>32426</v>
      </c>
      <c r="L32" s="175">
        <v>57159</v>
      </c>
      <c r="M32" s="175">
        <v>210932</v>
      </c>
      <c r="N32" s="175" t="s">
        <v>268</v>
      </c>
      <c r="O32" s="175" t="s">
        <v>268</v>
      </c>
      <c r="P32" s="175" t="s">
        <v>269</v>
      </c>
    </row>
    <row r="33" spans="1:16" ht="15" customHeight="1">
      <c r="A33" s="28"/>
      <c r="B33" s="29" t="s">
        <v>116</v>
      </c>
      <c r="C33" s="231">
        <v>3</v>
      </c>
      <c r="D33" s="175">
        <v>20</v>
      </c>
      <c r="E33" s="232">
        <f>SUM(F33:G33)</f>
        <v>17</v>
      </c>
      <c r="F33" s="175">
        <v>8</v>
      </c>
      <c r="G33" s="175">
        <v>9</v>
      </c>
      <c r="H33" s="175" t="s">
        <v>268</v>
      </c>
      <c r="I33" s="175" t="s">
        <v>268</v>
      </c>
      <c r="J33" s="175" t="s">
        <v>268</v>
      </c>
      <c r="K33" s="175">
        <v>4570</v>
      </c>
      <c r="L33" s="175">
        <v>9745</v>
      </c>
      <c r="M33" s="175">
        <f>SUM(N33:P33)</f>
        <v>24450</v>
      </c>
      <c r="N33" s="175">
        <v>24450</v>
      </c>
      <c r="O33" s="175" t="s">
        <v>269</v>
      </c>
      <c r="P33" s="175" t="s">
        <v>269</v>
      </c>
    </row>
    <row r="34" spans="1:16" ht="15" customHeight="1">
      <c r="A34" s="28"/>
      <c r="B34" s="29" t="s">
        <v>117</v>
      </c>
      <c r="C34" s="231">
        <v>4</v>
      </c>
      <c r="D34" s="175" t="s">
        <v>268</v>
      </c>
      <c r="E34" s="232">
        <f>SUM(F34:G34)</f>
        <v>20</v>
      </c>
      <c r="F34" s="175">
        <v>12</v>
      </c>
      <c r="G34" s="175">
        <v>8</v>
      </c>
      <c r="H34" s="175" t="s">
        <v>268</v>
      </c>
      <c r="I34" s="175" t="s">
        <v>268</v>
      </c>
      <c r="J34" s="175" t="s">
        <v>268</v>
      </c>
      <c r="K34" s="175" t="s">
        <v>268</v>
      </c>
      <c r="L34" s="175" t="s">
        <v>268</v>
      </c>
      <c r="M34" s="175" t="s">
        <v>268</v>
      </c>
      <c r="N34" s="175" t="s">
        <v>268</v>
      </c>
      <c r="O34" s="175" t="s">
        <v>268</v>
      </c>
      <c r="P34" s="175" t="s">
        <v>269</v>
      </c>
    </row>
    <row r="35" spans="1:16" ht="15" customHeight="1">
      <c r="A35" s="28"/>
      <c r="B35" s="29" t="s">
        <v>118</v>
      </c>
      <c r="C35" s="231">
        <v>1</v>
      </c>
      <c r="D35" s="175" t="s">
        <v>268</v>
      </c>
      <c r="E35" s="175" t="s">
        <v>268</v>
      </c>
      <c r="F35" s="175" t="s">
        <v>268</v>
      </c>
      <c r="G35" s="175" t="s">
        <v>268</v>
      </c>
      <c r="H35" s="175" t="s">
        <v>269</v>
      </c>
      <c r="I35" s="175" t="s">
        <v>269</v>
      </c>
      <c r="J35" s="175" t="s">
        <v>269</v>
      </c>
      <c r="K35" s="175" t="s">
        <v>268</v>
      </c>
      <c r="L35" s="175" t="s">
        <v>268</v>
      </c>
      <c r="M35" s="175" t="s">
        <v>268</v>
      </c>
      <c r="N35" s="175" t="s">
        <v>268</v>
      </c>
      <c r="O35" s="175" t="s">
        <v>268</v>
      </c>
      <c r="P35" s="175" t="s">
        <v>268</v>
      </c>
    </row>
    <row r="36" spans="1:16" ht="15" customHeight="1">
      <c r="A36" s="28"/>
      <c r="B36" s="29" t="s">
        <v>119</v>
      </c>
      <c r="C36" s="231">
        <v>6</v>
      </c>
      <c r="D36" s="175">
        <v>60</v>
      </c>
      <c r="E36" s="232">
        <f>SUM(F36:G36)</f>
        <v>57</v>
      </c>
      <c r="F36" s="175">
        <v>23</v>
      </c>
      <c r="G36" s="175">
        <v>34</v>
      </c>
      <c r="H36" s="175" t="s">
        <v>268</v>
      </c>
      <c r="I36" s="175" t="s">
        <v>268</v>
      </c>
      <c r="J36" s="175" t="s">
        <v>268</v>
      </c>
      <c r="K36" s="175">
        <v>19796</v>
      </c>
      <c r="L36" s="175">
        <v>46440</v>
      </c>
      <c r="M36" s="175">
        <v>107207</v>
      </c>
      <c r="N36" s="175" t="s">
        <v>268</v>
      </c>
      <c r="O36" s="175" t="s">
        <v>268</v>
      </c>
      <c r="P36" s="175" t="s">
        <v>269</v>
      </c>
    </row>
    <row r="37" spans="1:16" ht="15" customHeight="1">
      <c r="A37" s="28"/>
      <c r="B37" s="29"/>
      <c r="C37" s="231"/>
      <c r="D37" s="175"/>
      <c r="E37" s="232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1:16" ht="15" customHeight="1">
      <c r="A38" s="328" t="s">
        <v>120</v>
      </c>
      <c r="B38" s="264"/>
      <c r="C38" s="41">
        <f>SUM(C39:C43)</f>
        <v>454</v>
      </c>
      <c r="D38" s="33">
        <f aca="true" t="shared" si="6" ref="D38:P38">SUM(D39:D43)</f>
        <v>6664</v>
      </c>
      <c r="E38" s="33">
        <f t="shared" si="6"/>
        <v>6484</v>
      </c>
      <c r="F38" s="33">
        <f t="shared" si="6"/>
        <v>3513</v>
      </c>
      <c r="G38" s="33">
        <f t="shared" si="6"/>
        <v>2971</v>
      </c>
      <c r="H38" s="33">
        <f t="shared" si="6"/>
        <v>180</v>
      </c>
      <c r="I38" s="33">
        <f t="shared" si="6"/>
        <v>110</v>
      </c>
      <c r="J38" s="33">
        <f t="shared" si="6"/>
        <v>70</v>
      </c>
      <c r="K38" s="33">
        <f t="shared" si="6"/>
        <v>2357705</v>
      </c>
      <c r="L38" s="33">
        <f t="shared" si="6"/>
        <v>11678174</v>
      </c>
      <c r="M38" s="33">
        <f t="shared" si="6"/>
        <v>18037199</v>
      </c>
      <c r="N38" s="33">
        <f t="shared" si="6"/>
        <v>16836300</v>
      </c>
      <c r="O38" s="33">
        <f t="shared" si="6"/>
        <v>1191447</v>
      </c>
      <c r="P38" s="33">
        <f t="shared" si="6"/>
        <v>9452</v>
      </c>
    </row>
    <row r="39" spans="1:16" ht="15" customHeight="1">
      <c r="A39" s="28"/>
      <c r="B39" s="29" t="s">
        <v>121</v>
      </c>
      <c r="C39" s="231">
        <v>87</v>
      </c>
      <c r="D39" s="175">
        <f>SUM(E39,H39)</f>
        <v>1884</v>
      </c>
      <c r="E39" s="232">
        <f>SUM(F39:G39)</f>
        <v>1854</v>
      </c>
      <c r="F39" s="175">
        <v>1127</v>
      </c>
      <c r="G39" s="175">
        <v>727</v>
      </c>
      <c r="H39" s="232">
        <f>SUM(I39:J39)</f>
        <v>30</v>
      </c>
      <c r="I39" s="175">
        <v>17</v>
      </c>
      <c r="J39" s="175">
        <v>13</v>
      </c>
      <c r="K39" s="175">
        <v>660824</v>
      </c>
      <c r="L39" s="175">
        <v>1683765</v>
      </c>
      <c r="M39" s="175">
        <f>SUM(N39:P39)</f>
        <v>2942917</v>
      </c>
      <c r="N39" s="175">
        <v>2752428</v>
      </c>
      <c r="O39" s="175">
        <v>185373</v>
      </c>
      <c r="P39" s="175">
        <v>5116</v>
      </c>
    </row>
    <row r="40" spans="1:16" ht="15" customHeight="1">
      <c r="A40" s="28"/>
      <c r="B40" s="29" t="s">
        <v>122</v>
      </c>
      <c r="C40" s="231">
        <v>130</v>
      </c>
      <c r="D40" s="175">
        <f>SUM(E40,H40)</f>
        <v>1429</v>
      </c>
      <c r="E40" s="232">
        <f>SUM(F40:G40)</f>
        <v>1379</v>
      </c>
      <c r="F40" s="175">
        <v>687</v>
      </c>
      <c r="G40" s="175">
        <v>692</v>
      </c>
      <c r="H40" s="232">
        <f>SUM(I40:J40)</f>
        <v>50</v>
      </c>
      <c r="I40" s="175">
        <v>31</v>
      </c>
      <c r="J40" s="175">
        <v>19</v>
      </c>
      <c r="K40" s="175">
        <v>463842</v>
      </c>
      <c r="L40" s="175">
        <v>1209509</v>
      </c>
      <c r="M40" s="175">
        <f>SUM(N40:P40)</f>
        <v>2240614</v>
      </c>
      <c r="N40" s="175">
        <v>1828089</v>
      </c>
      <c r="O40" s="175">
        <v>411520</v>
      </c>
      <c r="P40" s="175">
        <v>1005</v>
      </c>
    </row>
    <row r="41" spans="1:16" ht="15" customHeight="1">
      <c r="A41" s="28"/>
      <c r="B41" s="29" t="s">
        <v>123</v>
      </c>
      <c r="C41" s="231">
        <v>115</v>
      </c>
      <c r="D41" s="175">
        <f>SUM(E41,H41)</f>
        <v>1126</v>
      </c>
      <c r="E41" s="232">
        <f>SUM(F41:G41)</f>
        <v>1070</v>
      </c>
      <c r="F41" s="175">
        <v>506</v>
      </c>
      <c r="G41" s="175">
        <v>564</v>
      </c>
      <c r="H41" s="232">
        <f>SUM(I41:J41)</f>
        <v>56</v>
      </c>
      <c r="I41" s="175">
        <v>35</v>
      </c>
      <c r="J41" s="175">
        <v>21</v>
      </c>
      <c r="K41" s="175">
        <v>322414</v>
      </c>
      <c r="L41" s="175">
        <v>570110</v>
      </c>
      <c r="M41" s="175">
        <f>SUM(N41:P41)</f>
        <v>1274397</v>
      </c>
      <c r="N41" s="175">
        <v>923737</v>
      </c>
      <c r="O41" s="175">
        <v>347798</v>
      </c>
      <c r="P41" s="175">
        <v>2862</v>
      </c>
    </row>
    <row r="42" spans="1:16" ht="15" customHeight="1">
      <c r="A42" s="28"/>
      <c r="B42" s="29" t="s">
        <v>124</v>
      </c>
      <c r="C42" s="231">
        <v>78</v>
      </c>
      <c r="D42" s="175">
        <f>SUM(E42,H42)</f>
        <v>1816</v>
      </c>
      <c r="E42" s="232">
        <f>SUM(F42:G42)</f>
        <v>1792</v>
      </c>
      <c r="F42" s="175">
        <v>1050</v>
      </c>
      <c r="G42" s="175">
        <v>742</v>
      </c>
      <c r="H42" s="232">
        <f>SUM(I42:J42)</f>
        <v>24</v>
      </c>
      <c r="I42" s="175">
        <v>15</v>
      </c>
      <c r="J42" s="175">
        <v>9</v>
      </c>
      <c r="K42" s="175">
        <v>810825</v>
      </c>
      <c r="L42" s="175">
        <v>8022603</v>
      </c>
      <c r="M42" s="175">
        <f>SUM(N42:P42)</f>
        <v>11110313</v>
      </c>
      <c r="N42" s="175">
        <v>10980244</v>
      </c>
      <c r="O42" s="175">
        <v>129650</v>
      </c>
      <c r="P42" s="175">
        <v>419</v>
      </c>
    </row>
    <row r="43" spans="1:16" ht="15" customHeight="1">
      <c r="A43" s="28"/>
      <c r="B43" s="29" t="s">
        <v>125</v>
      </c>
      <c r="C43" s="231">
        <v>44</v>
      </c>
      <c r="D43" s="175">
        <f>SUM(E43,H43)</f>
        <v>409</v>
      </c>
      <c r="E43" s="232">
        <f>SUM(F43:G43)</f>
        <v>389</v>
      </c>
      <c r="F43" s="175">
        <v>143</v>
      </c>
      <c r="G43" s="175">
        <v>246</v>
      </c>
      <c r="H43" s="232">
        <f>SUM(I43:J43)</f>
        <v>20</v>
      </c>
      <c r="I43" s="175">
        <v>12</v>
      </c>
      <c r="J43" s="175">
        <v>8</v>
      </c>
      <c r="K43" s="175">
        <v>99800</v>
      </c>
      <c r="L43" s="175">
        <v>192187</v>
      </c>
      <c r="M43" s="175">
        <f>SUM(N43:P43)</f>
        <v>468958</v>
      </c>
      <c r="N43" s="175">
        <v>351802</v>
      </c>
      <c r="O43" s="175">
        <v>117106</v>
      </c>
      <c r="P43" s="175">
        <v>50</v>
      </c>
    </row>
    <row r="44" spans="1:16" ht="15" customHeight="1">
      <c r="A44" s="28"/>
      <c r="B44" s="29"/>
      <c r="C44" s="231"/>
      <c r="D44" s="175"/>
      <c r="E44" s="232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</row>
    <row r="45" spans="1:16" ht="15" customHeight="1">
      <c r="A45" s="328" t="s">
        <v>126</v>
      </c>
      <c r="B45" s="264"/>
      <c r="C45" s="33">
        <f aca="true" t="shared" si="7" ref="C45:P45">SUM(C46:C49)</f>
        <v>183</v>
      </c>
      <c r="D45" s="33">
        <f t="shared" si="7"/>
        <v>4622</v>
      </c>
      <c r="E45" s="33">
        <f t="shared" si="7"/>
        <v>4537</v>
      </c>
      <c r="F45" s="33">
        <f t="shared" si="7"/>
        <v>2646</v>
      </c>
      <c r="G45" s="33">
        <f t="shared" si="7"/>
        <v>1891</v>
      </c>
      <c r="H45" s="33">
        <f t="shared" si="7"/>
        <v>85</v>
      </c>
      <c r="I45" s="33">
        <f t="shared" si="7"/>
        <v>52</v>
      </c>
      <c r="J45" s="33">
        <f t="shared" si="7"/>
        <v>33</v>
      </c>
      <c r="K45" s="33">
        <f t="shared" si="7"/>
        <v>1645479</v>
      </c>
      <c r="L45" s="33">
        <f t="shared" si="7"/>
        <v>5896965</v>
      </c>
      <c r="M45" s="33">
        <f t="shared" si="7"/>
        <v>14334274</v>
      </c>
      <c r="N45" s="33">
        <f t="shared" si="7"/>
        <v>13122928</v>
      </c>
      <c r="O45" s="33">
        <f t="shared" si="7"/>
        <v>1206437</v>
      </c>
      <c r="P45" s="33">
        <f t="shared" si="7"/>
        <v>4845</v>
      </c>
    </row>
    <row r="46" spans="1:16" ht="15" customHeight="1">
      <c r="A46" s="28"/>
      <c r="B46" s="29" t="s">
        <v>127</v>
      </c>
      <c r="C46" s="231">
        <v>36</v>
      </c>
      <c r="D46" s="175">
        <f>SUM(E46,H46)</f>
        <v>445</v>
      </c>
      <c r="E46" s="232">
        <f>SUM(F46:G46)</f>
        <v>420</v>
      </c>
      <c r="F46" s="175">
        <v>125</v>
      </c>
      <c r="G46" s="175">
        <v>295</v>
      </c>
      <c r="H46" s="232">
        <f>SUM(I46:J46)</f>
        <v>25</v>
      </c>
      <c r="I46" s="175">
        <v>17</v>
      </c>
      <c r="J46" s="175">
        <v>8</v>
      </c>
      <c r="K46" s="175">
        <v>86952</v>
      </c>
      <c r="L46" s="175">
        <v>134394</v>
      </c>
      <c r="M46" s="175">
        <f>SUM(N46:P46)</f>
        <v>307478</v>
      </c>
      <c r="N46" s="175">
        <v>151047</v>
      </c>
      <c r="O46" s="175">
        <v>156431</v>
      </c>
      <c r="P46" s="175" t="s">
        <v>269</v>
      </c>
    </row>
    <row r="47" spans="1:16" ht="15" customHeight="1">
      <c r="A47" s="28"/>
      <c r="B47" s="29" t="s">
        <v>128</v>
      </c>
      <c r="C47" s="231">
        <v>30</v>
      </c>
      <c r="D47" s="175">
        <f>SUM(E47,H47)</f>
        <v>1114</v>
      </c>
      <c r="E47" s="232">
        <f>SUM(F47:G47)</f>
        <v>1105</v>
      </c>
      <c r="F47" s="175">
        <v>664</v>
      </c>
      <c r="G47" s="175">
        <v>441</v>
      </c>
      <c r="H47" s="232">
        <f>SUM(I47:J47)</f>
        <v>9</v>
      </c>
      <c r="I47" s="175">
        <v>5</v>
      </c>
      <c r="J47" s="175">
        <v>4</v>
      </c>
      <c r="K47" s="175">
        <v>424034</v>
      </c>
      <c r="L47" s="175">
        <v>1902002</v>
      </c>
      <c r="M47" s="175">
        <f>SUM(N47:P47)</f>
        <v>7370487</v>
      </c>
      <c r="N47" s="175">
        <v>6833608</v>
      </c>
      <c r="O47" s="175">
        <v>536311</v>
      </c>
      <c r="P47" s="175">
        <v>568</v>
      </c>
    </row>
    <row r="48" spans="1:16" ht="15" customHeight="1">
      <c r="A48" s="28"/>
      <c r="B48" s="29" t="s">
        <v>129</v>
      </c>
      <c r="C48" s="231">
        <v>75</v>
      </c>
      <c r="D48" s="175">
        <f>SUM(E48,H48)</f>
        <v>2411</v>
      </c>
      <c r="E48" s="232">
        <f>SUM(F48:G48)</f>
        <v>2373</v>
      </c>
      <c r="F48" s="175">
        <v>1533</v>
      </c>
      <c r="G48" s="175">
        <v>840</v>
      </c>
      <c r="H48" s="232">
        <f>SUM(I48:J48)</f>
        <v>38</v>
      </c>
      <c r="I48" s="175">
        <v>21</v>
      </c>
      <c r="J48" s="175">
        <v>17</v>
      </c>
      <c r="K48" s="175">
        <v>954675</v>
      </c>
      <c r="L48" s="175">
        <v>3562921</v>
      </c>
      <c r="M48" s="175">
        <v>5900977</v>
      </c>
      <c r="N48" s="175">
        <v>5673584</v>
      </c>
      <c r="O48" s="175">
        <v>224006</v>
      </c>
      <c r="P48" s="175">
        <v>3323</v>
      </c>
    </row>
    <row r="49" spans="1:16" ht="15" customHeight="1">
      <c r="A49" s="28"/>
      <c r="B49" s="29" t="s">
        <v>130</v>
      </c>
      <c r="C49" s="231">
        <v>42</v>
      </c>
      <c r="D49" s="175">
        <f>SUM(E49,H49)</f>
        <v>652</v>
      </c>
      <c r="E49" s="232">
        <f>SUM(F49:G49)</f>
        <v>639</v>
      </c>
      <c r="F49" s="175">
        <v>324</v>
      </c>
      <c r="G49" s="175">
        <v>315</v>
      </c>
      <c r="H49" s="232">
        <f>SUM(I49:J49)</f>
        <v>13</v>
      </c>
      <c r="I49" s="175">
        <v>9</v>
      </c>
      <c r="J49" s="175">
        <v>4</v>
      </c>
      <c r="K49" s="175">
        <v>179818</v>
      </c>
      <c r="L49" s="175">
        <v>297648</v>
      </c>
      <c r="M49" s="175">
        <f>SUM(N49:P49)</f>
        <v>755332</v>
      </c>
      <c r="N49" s="175">
        <v>464689</v>
      </c>
      <c r="O49" s="175">
        <v>289689</v>
      </c>
      <c r="P49" s="175">
        <v>954</v>
      </c>
    </row>
    <row r="50" spans="1:16" ht="15" customHeight="1">
      <c r="A50" s="28"/>
      <c r="B50" s="29"/>
      <c r="C50" s="231"/>
      <c r="D50" s="175"/>
      <c r="E50" s="232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  <row r="51" spans="1:16" ht="15" customHeight="1">
      <c r="A51" s="328" t="s">
        <v>131</v>
      </c>
      <c r="B51" s="264"/>
      <c r="C51" s="41">
        <f>SUM(C52:C57)</f>
        <v>162</v>
      </c>
      <c r="D51" s="33">
        <f aca="true" t="shared" si="8" ref="D51:N51">SUM(D52:D57)</f>
        <v>2965</v>
      </c>
      <c r="E51" s="33">
        <f t="shared" si="8"/>
        <v>2870</v>
      </c>
      <c r="F51" s="33">
        <f t="shared" si="8"/>
        <v>1362</v>
      </c>
      <c r="G51" s="33">
        <f t="shared" si="8"/>
        <v>1508</v>
      </c>
      <c r="H51" s="33">
        <v>95</v>
      </c>
      <c r="I51" s="33">
        <v>59</v>
      </c>
      <c r="J51" s="33">
        <v>36</v>
      </c>
      <c r="K51" s="33">
        <f t="shared" si="8"/>
        <v>858998</v>
      </c>
      <c r="L51" s="33">
        <f t="shared" si="8"/>
        <v>2068662</v>
      </c>
      <c r="M51" s="33">
        <f t="shared" si="8"/>
        <v>4010926</v>
      </c>
      <c r="N51" s="33">
        <f t="shared" si="8"/>
        <v>2754181</v>
      </c>
      <c r="O51" s="33">
        <v>1256703</v>
      </c>
      <c r="P51" s="33">
        <v>42</v>
      </c>
    </row>
    <row r="52" spans="1:16" ht="15" customHeight="1">
      <c r="A52" s="28"/>
      <c r="B52" s="29" t="s">
        <v>132</v>
      </c>
      <c r="C52" s="231">
        <v>28</v>
      </c>
      <c r="D52" s="175">
        <f>SUM(E52,H52)</f>
        <v>605</v>
      </c>
      <c r="E52" s="232">
        <f aca="true" t="shared" si="9" ref="E52:E57">SUM(F52:G52)</f>
        <v>569</v>
      </c>
      <c r="F52" s="175">
        <v>263</v>
      </c>
      <c r="G52" s="175">
        <v>306</v>
      </c>
      <c r="H52" s="232">
        <f>SUM(I52:J52)</f>
        <v>36</v>
      </c>
      <c r="I52" s="175">
        <v>19</v>
      </c>
      <c r="J52" s="175">
        <v>17</v>
      </c>
      <c r="K52" s="175">
        <v>214833</v>
      </c>
      <c r="L52" s="175">
        <v>822675</v>
      </c>
      <c r="M52" s="175">
        <f>SUM(N52:P52)</f>
        <v>1261078</v>
      </c>
      <c r="N52" s="175">
        <v>1212451</v>
      </c>
      <c r="O52" s="175">
        <v>48625</v>
      </c>
      <c r="P52" s="175">
        <v>2</v>
      </c>
    </row>
    <row r="53" spans="1:16" ht="15" customHeight="1">
      <c r="A53" s="28"/>
      <c r="B53" s="29" t="s">
        <v>133</v>
      </c>
      <c r="C53" s="231">
        <v>32</v>
      </c>
      <c r="D53" s="175">
        <f>SUM(E53,H53)</f>
        <v>502</v>
      </c>
      <c r="E53" s="232">
        <f t="shared" si="9"/>
        <v>490</v>
      </c>
      <c r="F53" s="175">
        <v>248</v>
      </c>
      <c r="G53" s="175">
        <v>242</v>
      </c>
      <c r="H53" s="232">
        <f>SUM(I53:J53)</f>
        <v>12</v>
      </c>
      <c r="I53" s="175">
        <v>10</v>
      </c>
      <c r="J53" s="175">
        <v>2</v>
      </c>
      <c r="K53" s="175">
        <v>140749</v>
      </c>
      <c r="L53" s="175">
        <v>362758</v>
      </c>
      <c r="M53" s="175">
        <f>SUM(N53:P53)</f>
        <v>720475</v>
      </c>
      <c r="N53" s="175">
        <v>625060</v>
      </c>
      <c r="O53" s="175">
        <v>95415</v>
      </c>
      <c r="P53" s="175" t="s">
        <v>269</v>
      </c>
    </row>
    <row r="54" spans="1:16" ht="15" customHeight="1">
      <c r="A54" s="28"/>
      <c r="B54" s="29" t="s">
        <v>134</v>
      </c>
      <c r="C54" s="231">
        <v>23</v>
      </c>
      <c r="D54" s="175">
        <v>306</v>
      </c>
      <c r="E54" s="232">
        <f t="shared" si="9"/>
        <v>299</v>
      </c>
      <c r="F54" s="175">
        <v>87</v>
      </c>
      <c r="G54" s="175">
        <v>212</v>
      </c>
      <c r="H54" s="175" t="s">
        <v>268</v>
      </c>
      <c r="I54" s="175" t="s">
        <v>268</v>
      </c>
      <c r="J54" s="175" t="s">
        <v>268</v>
      </c>
      <c r="K54" s="175">
        <v>72770</v>
      </c>
      <c r="L54" s="175">
        <v>58261</v>
      </c>
      <c r="M54" s="175">
        <f>SUM(N54:P54)</f>
        <v>219241</v>
      </c>
      <c r="N54" s="175">
        <v>139326</v>
      </c>
      <c r="O54" s="175">
        <v>79915</v>
      </c>
      <c r="P54" s="175" t="s">
        <v>269</v>
      </c>
    </row>
    <row r="55" spans="1:16" ht="15" customHeight="1">
      <c r="A55" s="28"/>
      <c r="B55" s="29" t="s">
        <v>135</v>
      </c>
      <c r="C55" s="231">
        <v>41</v>
      </c>
      <c r="D55" s="175">
        <f>SUM(E55,H55)</f>
        <v>1153</v>
      </c>
      <c r="E55" s="232">
        <f t="shared" si="9"/>
        <v>1134</v>
      </c>
      <c r="F55" s="175">
        <v>602</v>
      </c>
      <c r="G55" s="175">
        <v>532</v>
      </c>
      <c r="H55" s="232">
        <f>SUM(I55:J55)</f>
        <v>19</v>
      </c>
      <c r="I55" s="175">
        <v>12</v>
      </c>
      <c r="J55" s="175">
        <v>7</v>
      </c>
      <c r="K55" s="175">
        <v>335231</v>
      </c>
      <c r="L55" s="175">
        <v>737168</v>
      </c>
      <c r="M55" s="175">
        <f>SUM(N55:P55)</f>
        <v>1519401</v>
      </c>
      <c r="N55" s="175">
        <v>706133</v>
      </c>
      <c r="O55" s="175">
        <v>813268</v>
      </c>
      <c r="P55" s="175" t="s">
        <v>269</v>
      </c>
    </row>
    <row r="56" spans="1:16" ht="15" customHeight="1">
      <c r="A56" s="28"/>
      <c r="B56" s="29" t="s">
        <v>136</v>
      </c>
      <c r="C56" s="231">
        <v>11</v>
      </c>
      <c r="D56" s="175">
        <v>119</v>
      </c>
      <c r="E56" s="232">
        <f t="shared" si="9"/>
        <v>112</v>
      </c>
      <c r="F56" s="175">
        <v>15</v>
      </c>
      <c r="G56" s="175">
        <v>97</v>
      </c>
      <c r="H56" s="175" t="s">
        <v>268</v>
      </c>
      <c r="I56" s="175" t="s">
        <v>268</v>
      </c>
      <c r="J56" s="175" t="s">
        <v>268</v>
      </c>
      <c r="K56" s="175">
        <v>20415</v>
      </c>
      <c r="L56" s="175">
        <v>8697</v>
      </c>
      <c r="M56" s="175">
        <f>SUM(N56:P56)</f>
        <v>44426</v>
      </c>
      <c r="N56" s="175">
        <v>11790</v>
      </c>
      <c r="O56" s="175">
        <v>32636</v>
      </c>
      <c r="P56" s="175" t="s">
        <v>269</v>
      </c>
    </row>
    <row r="57" spans="1:16" ht="15" customHeight="1">
      <c r="A57" s="28"/>
      <c r="B57" s="29" t="s">
        <v>137</v>
      </c>
      <c r="C57" s="231">
        <v>27</v>
      </c>
      <c r="D57" s="175">
        <f>SUM(E57,H57)</f>
        <v>280</v>
      </c>
      <c r="E57" s="232">
        <f t="shared" si="9"/>
        <v>266</v>
      </c>
      <c r="F57" s="175">
        <v>147</v>
      </c>
      <c r="G57" s="175">
        <v>119</v>
      </c>
      <c r="H57" s="232">
        <f>SUM(I57:J57)</f>
        <v>14</v>
      </c>
      <c r="I57" s="175">
        <v>8</v>
      </c>
      <c r="J57" s="175">
        <v>6</v>
      </c>
      <c r="K57" s="175">
        <v>75000</v>
      </c>
      <c r="L57" s="175">
        <v>79103</v>
      </c>
      <c r="M57" s="175">
        <v>246305</v>
      </c>
      <c r="N57" s="175">
        <v>59421</v>
      </c>
      <c r="O57" s="175" t="s">
        <v>268</v>
      </c>
      <c r="P57" s="175" t="s">
        <v>268</v>
      </c>
    </row>
    <row r="58" spans="1:16" ht="15" customHeight="1">
      <c r="A58" s="28"/>
      <c r="B58" s="29"/>
      <c r="C58" s="231"/>
      <c r="D58" s="175"/>
      <c r="E58" s="232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</row>
    <row r="59" spans="1:16" ht="15" customHeight="1">
      <c r="A59" s="328" t="s">
        <v>138</v>
      </c>
      <c r="B59" s="264"/>
      <c r="C59" s="41">
        <f>SUM(C60:C63)</f>
        <v>106</v>
      </c>
      <c r="D59" s="33">
        <f aca="true" t="shared" si="10" ref="D59:N59">SUM(D60:D63)</f>
        <v>1864</v>
      </c>
      <c r="E59" s="33">
        <f t="shared" si="10"/>
        <v>1792</v>
      </c>
      <c r="F59" s="33">
        <f t="shared" si="10"/>
        <v>620</v>
      </c>
      <c r="G59" s="33">
        <f t="shared" si="10"/>
        <v>1172</v>
      </c>
      <c r="H59" s="33">
        <f t="shared" si="10"/>
        <v>72</v>
      </c>
      <c r="I59" s="33">
        <f t="shared" si="10"/>
        <v>42</v>
      </c>
      <c r="J59" s="33">
        <f t="shared" si="10"/>
        <v>30</v>
      </c>
      <c r="K59" s="33">
        <f t="shared" si="10"/>
        <v>478603</v>
      </c>
      <c r="L59" s="33">
        <f t="shared" si="10"/>
        <v>691036</v>
      </c>
      <c r="M59" s="33">
        <f t="shared" si="10"/>
        <v>1722331</v>
      </c>
      <c r="N59" s="33">
        <f t="shared" si="10"/>
        <v>1290406</v>
      </c>
      <c r="O59" s="33">
        <v>429769</v>
      </c>
      <c r="P59" s="33">
        <v>2156</v>
      </c>
    </row>
    <row r="60" spans="1:16" ht="15" customHeight="1">
      <c r="A60" s="28"/>
      <c r="B60" s="29" t="s">
        <v>139</v>
      </c>
      <c r="C60" s="231">
        <v>29</v>
      </c>
      <c r="D60" s="175">
        <f>SUM(E60,H60)</f>
        <v>470</v>
      </c>
      <c r="E60" s="232">
        <f>SUM(F60:G60)</f>
        <v>448</v>
      </c>
      <c r="F60" s="175">
        <v>132</v>
      </c>
      <c r="G60" s="175">
        <v>316</v>
      </c>
      <c r="H60" s="232">
        <f>SUM(I60:J60)</f>
        <v>22</v>
      </c>
      <c r="I60" s="175">
        <v>13</v>
      </c>
      <c r="J60" s="175">
        <v>9</v>
      </c>
      <c r="K60" s="175">
        <v>118611</v>
      </c>
      <c r="L60" s="175">
        <v>268515</v>
      </c>
      <c r="M60" s="175">
        <f>SUM(N60:P60)</f>
        <v>595638</v>
      </c>
      <c r="N60" s="175">
        <v>527872</v>
      </c>
      <c r="O60" s="175">
        <v>67733</v>
      </c>
      <c r="P60" s="175">
        <v>33</v>
      </c>
    </row>
    <row r="61" spans="1:16" ht="15" customHeight="1">
      <c r="A61" s="28"/>
      <c r="B61" s="29" t="s">
        <v>140</v>
      </c>
      <c r="C61" s="231">
        <v>22</v>
      </c>
      <c r="D61" s="175">
        <f>SUM(E61,H61)</f>
        <v>563</v>
      </c>
      <c r="E61" s="232">
        <f>SUM(F61:G61)</f>
        <v>548</v>
      </c>
      <c r="F61" s="175">
        <v>210</v>
      </c>
      <c r="G61" s="175">
        <v>338</v>
      </c>
      <c r="H61" s="232">
        <f>SUM(I61:J61)</f>
        <v>15</v>
      </c>
      <c r="I61" s="175">
        <v>8</v>
      </c>
      <c r="J61" s="175">
        <v>7</v>
      </c>
      <c r="K61" s="175">
        <v>170202</v>
      </c>
      <c r="L61" s="175">
        <v>171331</v>
      </c>
      <c r="M61" s="175">
        <f>SUM(N61:P61)</f>
        <v>518315</v>
      </c>
      <c r="N61" s="175">
        <v>448114</v>
      </c>
      <c r="O61" s="175">
        <v>70078</v>
      </c>
      <c r="P61" s="175">
        <v>123</v>
      </c>
    </row>
    <row r="62" spans="1:16" ht="15" customHeight="1">
      <c r="A62" s="28"/>
      <c r="B62" s="29" t="s">
        <v>141</v>
      </c>
      <c r="C62" s="231">
        <v>42</v>
      </c>
      <c r="D62" s="175">
        <f>SUM(E62,H62)</f>
        <v>620</v>
      </c>
      <c r="E62" s="232">
        <f>SUM(F62:G62)</f>
        <v>588</v>
      </c>
      <c r="F62" s="175">
        <v>235</v>
      </c>
      <c r="G62" s="175">
        <v>353</v>
      </c>
      <c r="H62" s="232">
        <f>SUM(I62:J62)</f>
        <v>32</v>
      </c>
      <c r="I62" s="175">
        <v>18</v>
      </c>
      <c r="J62" s="175">
        <v>14</v>
      </c>
      <c r="K62" s="175">
        <v>148386</v>
      </c>
      <c r="L62" s="175">
        <v>200759</v>
      </c>
      <c r="M62" s="175">
        <v>487072</v>
      </c>
      <c r="N62" s="175">
        <v>252054</v>
      </c>
      <c r="O62" s="175" t="s">
        <v>268</v>
      </c>
      <c r="P62" s="175" t="s">
        <v>268</v>
      </c>
    </row>
    <row r="63" spans="1:16" ht="15" customHeight="1">
      <c r="A63" s="28"/>
      <c r="B63" s="29" t="s">
        <v>142</v>
      </c>
      <c r="C63" s="231">
        <v>13</v>
      </c>
      <c r="D63" s="175">
        <f>SUM(E63,H63)</f>
        <v>211</v>
      </c>
      <c r="E63" s="232">
        <f>SUM(F63:G63)</f>
        <v>208</v>
      </c>
      <c r="F63" s="175">
        <v>43</v>
      </c>
      <c r="G63" s="175">
        <v>165</v>
      </c>
      <c r="H63" s="232">
        <f>SUM(I63:J63)</f>
        <v>3</v>
      </c>
      <c r="I63" s="175">
        <v>3</v>
      </c>
      <c r="J63" s="175" t="s">
        <v>269</v>
      </c>
      <c r="K63" s="175">
        <v>41404</v>
      </c>
      <c r="L63" s="175">
        <v>50431</v>
      </c>
      <c r="M63" s="175">
        <f>SUM(N63:P63)</f>
        <v>121306</v>
      </c>
      <c r="N63" s="175">
        <v>62366</v>
      </c>
      <c r="O63" s="175">
        <v>58940</v>
      </c>
      <c r="P63" s="175" t="s">
        <v>269</v>
      </c>
    </row>
    <row r="64" spans="1:16" ht="15" customHeight="1">
      <c r="A64" s="28"/>
      <c r="B64" s="29"/>
      <c r="C64" s="231"/>
      <c r="D64" s="175"/>
      <c r="E64" s="232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</row>
    <row r="65" spans="1:16" ht="15" customHeight="1">
      <c r="A65" s="328" t="s">
        <v>143</v>
      </c>
      <c r="B65" s="264"/>
      <c r="C65" s="41">
        <f>SUM(C66)</f>
        <v>15</v>
      </c>
      <c r="D65" s="33">
        <f>SUM(D66)</f>
        <v>566</v>
      </c>
      <c r="E65" s="33">
        <f>SUM(E66)</f>
        <v>559</v>
      </c>
      <c r="F65" s="33">
        <f>SUM(F66)</f>
        <v>277</v>
      </c>
      <c r="G65" s="33">
        <f>SUM(G66)</f>
        <v>282</v>
      </c>
      <c r="H65" s="33" t="s">
        <v>399</v>
      </c>
      <c r="I65" s="33" t="s">
        <v>399</v>
      </c>
      <c r="J65" s="33" t="s">
        <v>399</v>
      </c>
      <c r="K65" s="33">
        <f>SUM(K66)</f>
        <v>204203</v>
      </c>
      <c r="L65" s="33">
        <f>SUM(L66)</f>
        <v>308576</v>
      </c>
      <c r="M65" s="33">
        <f>SUM(M66)</f>
        <v>609447</v>
      </c>
      <c r="N65" s="33">
        <f>SUM(N66)</f>
        <v>574037</v>
      </c>
      <c r="O65" s="33">
        <f>SUM(O66)</f>
        <v>35410</v>
      </c>
      <c r="P65" s="33" t="s">
        <v>400</v>
      </c>
    </row>
    <row r="66" spans="1:16" ht="15" customHeight="1">
      <c r="A66" s="21"/>
      <c r="B66" s="22" t="s">
        <v>144</v>
      </c>
      <c r="C66" s="233">
        <v>15</v>
      </c>
      <c r="D66" s="176">
        <v>566</v>
      </c>
      <c r="E66" s="234">
        <f>SUM(F66:G66)</f>
        <v>559</v>
      </c>
      <c r="F66" s="235">
        <v>277</v>
      </c>
      <c r="G66" s="235">
        <v>282</v>
      </c>
      <c r="H66" s="235" t="s">
        <v>268</v>
      </c>
      <c r="I66" s="235" t="s">
        <v>268</v>
      </c>
      <c r="J66" s="235" t="s">
        <v>268</v>
      </c>
      <c r="K66" s="235">
        <v>204203</v>
      </c>
      <c r="L66" s="235">
        <v>308576</v>
      </c>
      <c r="M66" s="175">
        <f>SUM(N66:P66)</f>
        <v>609447</v>
      </c>
      <c r="N66" s="235">
        <v>574037</v>
      </c>
      <c r="O66" s="235">
        <v>35410</v>
      </c>
      <c r="P66" s="235" t="s">
        <v>269</v>
      </c>
    </row>
    <row r="67" spans="1:16" ht="15" customHeight="1">
      <c r="A67" s="71" t="s">
        <v>182</v>
      </c>
      <c r="B67" s="7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90"/>
      <c r="N67" s="51"/>
      <c r="O67" s="51"/>
      <c r="P67" s="51"/>
    </row>
  </sheetData>
  <sheetProtection/>
  <mergeCells count="33">
    <mergeCell ref="A17:B17"/>
    <mergeCell ref="A18:B18"/>
    <mergeCell ref="A19:B19"/>
    <mergeCell ref="A10:B10"/>
    <mergeCell ref="A11:B11"/>
    <mergeCell ref="A12:B12"/>
    <mergeCell ref="A3:P3"/>
    <mergeCell ref="A59:B59"/>
    <mergeCell ref="A65:B65"/>
    <mergeCell ref="A22:B22"/>
    <mergeCell ref="A28:B28"/>
    <mergeCell ref="A38:B38"/>
    <mergeCell ref="A45:B45"/>
    <mergeCell ref="H6:J6"/>
    <mergeCell ref="M6:M7"/>
    <mergeCell ref="P6:P7"/>
    <mergeCell ref="A8:B8"/>
    <mergeCell ref="A51:B51"/>
    <mergeCell ref="A13:B13"/>
    <mergeCell ref="A14:B14"/>
    <mergeCell ref="A15:B15"/>
    <mergeCell ref="A16:B16"/>
    <mergeCell ref="A9:B9"/>
    <mergeCell ref="A2:P2"/>
    <mergeCell ref="A5:B7"/>
    <mergeCell ref="D5:J5"/>
    <mergeCell ref="K5:K7"/>
    <mergeCell ref="L5:L7"/>
    <mergeCell ref="M5:P5"/>
    <mergeCell ref="D6:D7"/>
    <mergeCell ref="E6:G6"/>
    <mergeCell ref="N6:N7"/>
    <mergeCell ref="O6:O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J1" sqref="J1"/>
    </sheetView>
  </sheetViews>
  <sheetFormatPr defaultColWidth="10.59765625" defaultRowHeight="15"/>
  <cols>
    <col min="1" max="1" width="22.59765625" style="42" customWidth="1"/>
    <col min="2" max="10" width="17.3984375" style="42" customWidth="1"/>
    <col min="11" max="16384" width="10.59765625" style="42" customWidth="1"/>
  </cols>
  <sheetData>
    <row r="1" spans="1:10" s="10" customFormat="1" ht="19.5" customHeight="1">
      <c r="A1" s="9" t="s">
        <v>145</v>
      </c>
      <c r="J1" s="11" t="s">
        <v>146</v>
      </c>
    </row>
    <row r="2" spans="1:15" ht="19.5" customHeight="1">
      <c r="A2" s="299" t="s">
        <v>147</v>
      </c>
      <c r="B2" s="299"/>
      <c r="C2" s="299"/>
      <c r="D2" s="299"/>
      <c r="E2" s="299"/>
      <c r="F2" s="299"/>
      <c r="G2" s="299"/>
      <c r="H2" s="299"/>
      <c r="I2" s="299"/>
      <c r="J2" s="299"/>
      <c r="K2" s="23"/>
      <c r="L2" s="23"/>
      <c r="M2" s="23"/>
      <c r="N2" s="23"/>
      <c r="O2" s="23"/>
    </row>
    <row r="3" spans="1:10" ht="19.5" customHeight="1">
      <c r="A3" s="257" t="s">
        <v>385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8" customHeight="1" thickBot="1">
      <c r="A4" s="44"/>
      <c r="B4" s="44"/>
      <c r="C4" s="44"/>
      <c r="D4" s="44"/>
      <c r="E4" s="44"/>
      <c r="F4" s="44"/>
      <c r="G4" s="44"/>
      <c r="H4" s="71"/>
      <c r="I4" s="44"/>
      <c r="J4" s="74" t="s">
        <v>148</v>
      </c>
    </row>
    <row r="5" spans="1:10" ht="18.75" customHeight="1">
      <c r="A5" s="329" t="s">
        <v>149</v>
      </c>
      <c r="B5" s="308" t="s">
        <v>150</v>
      </c>
      <c r="C5" s="314"/>
      <c r="D5" s="331"/>
      <c r="E5" s="308" t="s">
        <v>151</v>
      </c>
      <c r="F5" s="309"/>
      <c r="G5" s="309"/>
      <c r="H5" s="309"/>
      <c r="I5" s="309"/>
      <c r="J5" s="309"/>
    </row>
    <row r="6" spans="1:10" ht="18.75" customHeight="1">
      <c r="A6" s="330"/>
      <c r="B6" s="75" t="s">
        <v>386</v>
      </c>
      <c r="C6" s="75" t="s">
        <v>387</v>
      </c>
      <c r="D6" s="75" t="s">
        <v>330</v>
      </c>
      <c r="E6" s="75" t="s">
        <v>386</v>
      </c>
      <c r="F6" s="58" t="s">
        <v>152</v>
      </c>
      <c r="G6" s="75" t="s">
        <v>387</v>
      </c>
      <c r="H6" s="58" t="s">
        <v>152</v>
      </c>
      <c r="I6" s="75" t="s">
        <v>388</v>
      </c>
      <c r="J6" s="76" t="s">
        <v>152</v>
      </c>
    </row>
    <row r="7" spans="1:13" ht="23.25" customHeight="1">
      <c r="A7" s="30" t="s">
        <v>194</v>
      </c>
      <c r="B7" s="236">
        <f>SUM(B33:B37)</f>
        <v>188690596</v>
      </c>
      <c r="C7" s="237">
        <f aca="true" t="shared" si="0" ref="C7:I7">SUM(C33:C37)</f>
        <v>178559633</v>
      </c>
      <c r="D7" s="237">
        <f t="shared" si="0"/>
        <v>180868387</v>
      </c>
      <c r="E7" s="237">
        <f t="shared" si="0"/>
        <v>5678750</v>
      </c>
      <c r="F7" s="238">
        <f>100*E7/B7</f>
        <v>3.0095564486955144</v>
      </c>
      <c r="G7" s="237">
        <f t="shared" si="0"/>
        <v>5726589</v>
      </c>
      <c r="H7" s="238">
        <f>100*G7/C7</f>
        <v>3.207101685743272</v>
      </c>
      <c r="I7" s="237">
        <f t="shared" si="0"/>
        <v>5005796</v>
      </c>
      <c r="J7" s="238">
        <f>100*I7/D7</f>
        <v>2.7676456251030754</v>
      </c>
      <c r="K7" s="78"/>
      <c r="L7" s="78"/>
      <c r="M7" s="78"/>
    </row>
    <row r="8" spans="1:13" ht="23.25" customHeight="1">
      <c r="A8" s="47"/>
      <c r="B8" s="79"/>
      <c r="C8" s="80"/>
      <c r="D8" s="80"/>
      <c r="E8" s="80"/>
      <c r="F8" s="81"/>
      <c r="G8" s="80"/>
      <c r="H8" s="81"/>
      <c r="I8" s="80"/>
      <c r="J8" s="81"/>
      <c r="K8" s="78"/>
      <c r="L8" s="78"/>
      <c r="M8" s="78"/>
    </row>
    <row r="9" spans="1:13" s="181" customFormat="1" ht="23.25" customHeight="1">
      <c r="A9" s="177" t="s">
        <v>153</v>
      </c>
      <c r="B9" s="178">
        <v>9568597</v>
      </c>
      <c r="C9" s="179">
        <v>9158260</v>
      </c>
      <c r="D9" s="179">
        <v>9612962</v>
      </c>
      <c r="E9" s="179">
        <v>141321</v>
      </c>
      <c r="F9" s="239">
        <f>100*E9/B9</f>
        <v>1.476924987017428</v>
      </c>
      <c r="G9" s="179">
        <v>149991</v>
      </c>
      <c r="H9" s="239">
        <f>100*G9/C9</f>
        <v>1.6377674361723733</v>
      </c>
      <c r="I9" s="179">
        <v>144270</v>
      </c>
      <c r="J9" s="239">
        <f>100*I9/D9</f>
        <v>1.5007861260660347</v>
      </c>
      <c r="K9" s="180"/>
      <c r="L9" s="180"/>
      <c r="M9" s="180"/>
    </row>
    <row r="10" spans="1:13" s="181" customFormat="1" ht="23.25" customHeight="1">
      <c r="A10" s="177" t="s">
        <v>49</v>
      </c>
      <c r="B10" s="178">
        <v>20535615</v>
      </c>
      <c r="C10" s="179">
        <v>18437239</v>
      </c>
      <c r="D10" s="179">
        <v>18123047</v>
      </c>
      <c r="E10" s="179">
        <v>293384</v>
      </c>
      <c r="F10" s="239">
        <f aca="true" t="shared" si="1" ref="F10:F37">100*E10/B10</f>
        <v>1.4286594289968915</v>
      </c>
      <c r="G10" s="179">
        <v>270279</v>
      </c>
      <c r="H10" s="239">
        <f aca="true" t="shared" si="2" ref="H10:H37">100*G10/C10</f>
        <v>1.4659407517578962</v>
      </c>
      <c r="I10" s="179">
        <v>263968</v>
      </c>
      <c r="J10" s="239">
        <f aca="true" t="shared" si="3" ref="J10:J37">100*I10/D10</f>
        <v>1.4565321162605824</v>
      </c>
      <c r="K10" s="180"/>
      <c r="L10" s="180"/>
      <c r="M10" s="180"/>
    </row>
    <row r="11" spans="1:13" s="181" customFormat="1" ht="23.25" customHeight="1">
      <c r="A11" s="177" t="s">
        <v>154</v>
      </c>
      <c r="B11" s="178">
        <v>4642988</v>
      </c>
      <c r="C11" s="179">
        <v>4303691</v>
      </c>
      <c r="D11" s="179">
        <v>4264142</v>
      </c>
      <c r="E11" s="179">
        <v>361613</v>
      </c>
      <c r="F11" s="239">
        <f t="shared" si="1"/>
        <v>7.788368180146061</v>
      </c>
      <c r="G11" s="179">
        <v>407368</v>
      </c>
      <c r="H11" s="239">
        <f t="shared" si="2"/>
        <v>9.465549455107256</v>
      </c>
      <c r="I11" s="179">
        <v>310884</v>
      </c>
      <c r="J11" s="239">
        <f t="shared" si="3"/>
        <v>7.290657768901692</v>
      </c>
      <c r="K11" s="180"/>
      <c r="L11" s="180"/>
      <c r="M11" s="180"/>
    </row>
    <row r="12" spans="1:13" s="181" customFormat="1" ht="23.25" customHeight="1">
      <c r="A12" s="177" t="s">
        <v>155</v>
      </c>
      <c r="B12" s="178">
        <v>1640015</v>
      </c>
      <c r="C12" s="179">
        <v>1508083</v>
      </c>
      <c r="D12" s="179">
        <v>1439381</v>
      </c>
      <c r="E12" s="179">
        <v>145110</v>
      </c>
      <c r="F12" s="239">
        <f t="shared" si="1"/>
        <v>8.84808980405667</v>
      </c>
      <c r="G12" s="179">
        <v>152858</v>
      </c>
      <c r="H12" s="239">
        <f t="shared" si="2"/>
        <v>10.135914269970552</v>
      </c>
      <c r="I12" s="179">
        <v>139540</v>
      </c>
      <c r="J12" s="239">
        <f t="shared" si="3"/>
        <v>9.694445042695436</v>
      </c>
      <c r="K12" s="180"/>
      <c r="L12" s="180"/>
      <c r="M12" s="180"/>
    </row>
    <row r="13" spans="1:13" s="181" customFormat="1" ht="23.25" customHeight="1">
      <c r="A13" s="177" t="s">
        <v>156</v>
      </c>
      <c r="B13" s="178">
        <v>1211072</v>
      </c>
      <c r="C13" s="179">
        <v>1167721</v>
      </c>
      <c r="D13" s="179">
        <v>997516</v>
      </c>
      <c r="E13" s="179">
        <v>97172</v>
      </c>
      <c r="F13" s="239">
        <f t="shared" si="1"/>
        <v>8.023635258679914</v>
      </c>
      <c r="G13" s="179">
        <v>68828</v>
      </c>
      <c r="H13" s="239">
        <f t="shared" si="2"/>
        <v>5.894216169787132</v>
      </c>
      <c r="I13" s="179">
        <v>60637</v>
      </c>
      <c r="J13" s="239">
        <f t="shared" si="3"/>
        <v>6.078799738550559</v>
      </c>
      <c r="K13" s="180"/>
      <c r="L13" s="180"/>
      <c r="M13" s="180"/>
    </row>
    <row r="14" spans="1:13" s="181" customFormat="1" ht="23.25" customHeight="1">
      <c r="A14" s="177" t="s">
        <v>157</v>
      </c>
      <c r="B14" s="178">
        <v>3459903</v>
      </c>
      <c r="C14" s="179">
        <v>3328479</v>
      </c>
      <c r="D14" s="179">
        <v>3665436</v>
      </c>
      <c r="E14" s="179">
        <v>40323</v>
      </c>
      <c r="F14" s="239">
        <f t="shared" si="1"/>
        <v>1.1654372969415616</v>
      </c>
      <c r="G14" s="179">
        <v>31137</v>
      </c>
      <c r="H14" s="239">
        <f t="shared" si="2"/>
        <v>0.9354723283517787</v>
      </c>
      <c r="I14" s="179">
        <v>38616</v>
      </c>
      <c r="J14" s="239">
        <f t="shared" si="3"/>
        <v>1.0535172350574393</v>
      </c>
      <c r="K14" s="180"/>
      <c r="L14" s="180"/>
      <c r="M14" s="180"/>
    </row>
    <row r="15" spans="1:13" s="181" customFormat="1" ht="23.25" customHeight="1">
      <c r="A15" s="177" t="s">
        <v>158</v>
      </c>
      <c r="B15" s="178">
        <v>1387893</v>
      </c>
      <c r="C15" s="179">
        <v>1398923</v>
      </c>
      <c r="D15" s="179">
        <v>1331867</v>
      </c>
      <c r="E15" s="179">
        <v>86262</v>
      </c>
      <c r="F15" s="239">
        <f t="shared" si="1"/>
        <v>6.21532063350705</v>
      </c>
      <c r="G15" s="179">
        <v>81401</v>
      </c>
      <c r="H15" s="239">
        <f t="shared" si="2"/>
        <v>5.818833488333525</v>
      </c>
      <c r="I15" s="179">
        <v>75253</v>
      </c>
      <c r="J15" s="239">
        <f t="shared" si="3"/>
        <v>5.650188795127441</v>
      </c>
      <c r="K15" s="180"/>
      <c r="L15" s="180"/>
      <c r="M15" s="180"/>
    </row>
    <row r="16" spans="1:13" s="181" customFormat="1" ht="23.25" customHeight="1">
      <c r="A16" s="177" t="s">
        <v>159</v>
      </c>
      <c r="B16" s="178">
        <v>5562855</v>
      </c>
      <c r="C16" s="179">
        <v>6066281</v>
      </c>
      <c r="D16" s="179">
        <v>6191176</v>
      </c>
      <c r="E16" s="179">
        <v>94721</v>
      </c>
      <c r="F16" s="239">
        <f t="shared" si="1"/>
        <v>1.7027407689037375</v>
      </c>
      <c r="G16" s="179">
        <v>82923</v>
      </c>
      <c r="H16" s="239">
        <f t="shared" si="2"/>
        <v>1.3669495362974449</v>
      </c>
      <c r="I16" s="179">
        <v>83816</v>
      </c>
      <c r="J16" s="239">
        <f t="shared" si="3"/>
        <v>1.3537977276045778</v>
      </c>
      <c r="K16" s="180"/>
      <c r="L16" s="180"/>
      <c r="M16" s="180"/>
    </row>
    <row r="17" spans="1:13" s="181" customFormat="1" ht="23.25" customHeight="1">
      <c r="A17" s="177" t="s">
        <v>160</v>
      </c>
      <c r="B17" s="178">
        <v>12442709</v>
      </c>
      <c r="C17" s="179">
        <v>10740821</v>
      </c>
      <c r="D17" s="179">
        <v>11832773</v>
      </c>
      <c r="E17" s="179">
        <v>409179</v>
      </c>
      <c r="F17" s="239">
        <f t="shared" si="1"/>
        <v>3.2885041352329303</v>
      </c>
      <c r="G17" s="179">
        <v>435759</v>
      </c>
      <c r="H17" s="239">
        <f t="shared" si="2"/>
        <v>4.05703623587061</v>
      </c>
      <c r="I17" s="179">
        <v>426777</v>
      </c>
      <c r="J17" s="239">
        <f t="shared" si="3"/>
        <v>3.6067369837991485</v>
      </c>
      <c r="K17" s="180"/>
      <c r="L17" s="180"/>
      <c r="M17" s="180"/>
    </row>
    <row r="18" spans="1:13" s="181" customFormat="1" ht="23.25" customHeight="1">
      <c r="A18" s="177" t="s">
        <v>161</v>
      </c>
      <c r="B18" s="178" t="s">
        <v>297</v>
      </c>
      <c r="C18" s="179" t="s">
        <v>297</v>
      </c>
      <c r="D18" s="179" t="s">
        <v>297</v>
      </c>
      <c r="E18" s="191" t="s">
        <v>268</v>
      </c>
      <c r="F18" s="179" t="s">
        <v>7</v>
      </c>
      <c r="G18" s="179" t="s">
        <v>7</v>
      </c>
      <c r="H18" s="179" t="s">
        <v>7</v>
      </c>
      <c r="I18" s="179" t="s">
        <v>7</v>
      </c>
      <c r="J18" s="179" t="s">
        <v>7</v>
      </c>
      <c r="K18" s="180"/>
      <c r="L18" s="180"/>
      <c r="M18" s="180"/>
    </row>
    <row r="19" spans="1:13" s="181" customFormat="1" ht="23.25" customHeight="1">
      <c r="A19" s="177" t="s">
        <v>36</v>
      </c>
      <c r="B19" s="178">
        <v>4419396</v>
      </c>
      <c r="C19" s="179">
        <v>3762750</v>
      </c>
      <c r="D19" s="179">
        <v>4025840</v>
      </c>
      <c r="E19" s="179">
        <v>130186</v>
      </c>
      <c r="F19" s="239">
        <f t="shared" si="1"/>
        <v>2.945787161865558</v>
      </c>
      <c r="G19" s="179">
        <v>127084</v>
      </c>
      <c r="H19" s="239">
        <f t="shared" si="2"/>
        <v>3.3774234270148162</v>
      </c>
      <c r="I19" s="179">
        <v>141082</v>
      </c>
      <c r="J19" s="239">
        <f t="shared" si="3"/>
        <v>3.5044115016990243</v>
      </c>
      <c r="K19" s="180"/>
      <c r="L19" s="180"/>
      <c r="M19" s="180"/>
    </row>
    <row r="20" spans="1:13" s="181" customFormat="1" ht="23.25" customHeight="1">
      <c r="A20" s="177" t="s">
        <v>50</v>
      </c>
      <c r="B20" s="178" t="s">
        <v>7</v>
      </c>
      <c r="C20" s="179" t="s">
        <v>7</v>
      </c>
      <c r="D20" s="179" t="s">
        <v>7</v>
      </c>
      <c r="E20" s="179" t="s">
        <v>7</v>
      </c>
      <c r="F20" s="179" t="s">
        <v>7</v>
      </c>
      <c r="G20" s="179" t="s">
        <v>7</v>
      </c>
      <c r="H20" s="179" t="s">
        <v>7</v>
      </c>
      <c r="I20" s="179" t="s">
        <v>7</v>
      </c>
      <c r="J20" s="179" t="s">
        <v>7</v>
      </c>
      <c r="K20" s="180"/>
      <c r="L20" s="180"/>
      <c r="M20" s="180"/>
    </row>
    <row r="21" spans="1:13" s="181" customFormat="1" ht="23.25" customHeight="1">
      <c r="A21" s="177" t="s">
        <v>79</v>
      </c>
      <c r="B21" s="178" t="s">
        <v>7</v>
      </c>
      <c r="C21" s="179" t="s">
        <v>7</v>
      </c>
      <c r="D21" s="179" t="s">
        <v>7</v>
      </c>
      <c r="E21" s="179" t="s">
        <v>7</v>
      </c>
      <c r="F21" s="179" t="s">
        <v>7</v>
      </c>
      <c r="G21" s="179" t="s">
        <v>7</v>
      </c>
      <c r="H21" s="179" t="s">
        <v>7</v>
      </c>
      <c r="I21" s="179" t="s">
        <v>7</v>
      </c>
      <c r="J21" s="179" t="s">
        <v>7</v>
      </c>
      <c r="K21" s="180"/>
      <c r="L21" s="180"/>
      <c r="M21" s="180"/>
    </row>
    <row r="22" spans="1:13" s="181" customFormat="1" ht="23.25" customHeight="1">
      <c r="A22" s="177" t="s">
        <v>162</v>
      </c>
      <c r="B22" s="178">
        <v>2678051</v>
      </c>
      <c r="C22" s="179">
        <v>2403407</v>
      </c>
      <c r="D22" s="179">
        <v>2213749</v>
      </c>
      <c r="E22" s="179">
        <v>225947</v>
      </c>
      <c r="F22" s="239">
        <f t="shared" si="1"/>
        <v>8.436993918338374</v>
      </c>
      <c r="G22" s="179">
        <v>249015</v>
      </c>
      <c r="H22" s="239">
        <f t="shared" si="2"/>
        <v>10.36091681517113</v>
      </c>
      <c r="I22" s="179">
        <v>204760</v>
      </c>
      <c r="J22" s="239">
        <f t="shared" si="3"/>
        <v>9.249467758088203</v>
      </c>
      <c r="K22" s="180"/>
      <c r="L22" s="180"/>
      <c r="M22" s="180"/>
    </row>
    <row r="23" spans="1:13" s="181" customFormat="1" ht="23.25" customHeight="1">
      <c r="A23" s="177" t="s">
        <v>163</v>
      </c>
      <c r="B23" s="178">
        <v>1612956</v>
      </c>
      <c r="C23" s="179">
        <v>1477425</v>
      </c>
      <c r="D23" s="179">
        <v>1391133</v>
      </c>
      <c r="E23" s="179">
        <v>54662</v>
      </c>
      <c r="F23" s="239">
        <f t="shared" si="1"/>
        <v>3.3889331141085064</v>
      </c>
      <c r="G23" s="179">
        <v>43229</v>
      </c>
      <c r="H23" s="239">
        <f t="shared" si="2"/>
        <v>2.9259691693317764</v>
      </c>
      <c r="I23" s="179">
        <v>39956</v>
      </c>
      <c r="J23" s="239">
        <f t="shared" si="3"/>
        <v>2.8721912283009603</v>
      </c>
      <c r="K23" s="180"/>
      <c r="L23" s="180"/>
      <c r="M23" s="180"/>
    </row>
    <row r="24" spans="1:13" s="181" customFormat="1" ht="23.25" customHeight="1">
      <c r="A24" s="177" t="s">
        <v>51</v>
      </c>
      <c r="B24" s="178">
        <v>2098008</v>
      </c>
      <c r="C24" s="179">
        <v>2258657</v>
      </c>
      <c r="D24" s="179">
        <v>1922884</v>
      </c>
      <c r="E24" s="179">
        <v>19119</v>
      </c>
      <c r="F24" s="239">
        <f t="shared" si="1"/>
        <v>0.9112929979294645</v>
      </c>
      <c r="G24" s="179">
        <v>18324</v>
      </c>
      <c r="H24" s="239">
        <f t="shared" si="2"/>
        <v>0.8112785606668034</v>
      </c>
      <c r="I24" s="179">
        <v>21166</v>
      </c>
      <c r="J24" s="239">
        <f t="shared" si="3"/>
        <v>1.1007424264802246</v>
      </c>
      <c r="K24" s="180"/>
      <c r="L24" s="180"/>
      <c r="M24" s="180"/>
    </row>
    <row r="25" spans="1:13" s="181" customFormat="1" ht="23.25" customHeight="1">
      <c r="A25" s="177" t="s">
        <v>52</v>
      </c>
      <c r="B25" s="178">
        <v>5302491</v>
      </c>
      <c r="C25" s="179">
        <v>5281109</v>
      </c>
      <c r="D25" s="179">
        <v>5573054</v>
      </c>
      <c r="E25" s="179">
        <v>206992</v>
      </c>
      <c r="F25" s="239">
        <f t="shared" si="1"/>
        <v>3.903674706850045</v>
      </c>
      <c r="G25" s="179">
        <v>251377</v>
      </c>
      <c r="H25" s="239">
        <f t="shared" si="2"/>
        <v>4.759928265067053</v>
      </c>
      <c r="I25" s="179">
        <v>318731</v>
      </c>
      <c r="J25" s="239">
        <f t="shared" si="3"/>
        <v>5.719144296825403</v>
      </c>
      <c r="K25" s="180"/>
      <c r="L25" s="180"/>
      <c r="M25" s="180"/>
    </row>
    <row r="26" spans="1:13" s="181" customFormat="1" ht="23.25" customHeight="1">
      <c r="A26" s="177" t="s">
        <v>53</v>
      </c>
      <c r="B26" s="178">
        <v>47471826</v>
      </c>
      <c r="C26" s="179">
        <v>39687593</v>
      </c>
      <c r="D26" s="179">
        <v>42760181</v>
      </c>
      <c r="E26" s="179">
        <v>1370841</v>
      </c>
      <c r="F26" s="239">
        <f t="shared" si="1"/>
        <v>2.887693850242879</v>
      </c>
      <c r="G26" s="179">
        <v>1247311</v>
      </c>
      <c r="H26" s="239">
        <f t="shared" si="2"/>
        <v>3.142823501541149</v>
      </c>
      <c r="I26" s="179">
        <v>1267620</v>
      </c>
      <c r="J26" s="239">
        <f t="shared" si="3"/>
        <v>2.964486983813282</v>
      </c>
      <c r="K26" s="180"/>
      <c r="L26" s="180"/>
      <c r="M26" s="180"/>
    </row>
    <row r="27" spans="1:13" s="181" customFormat="1" ht="23.25" customHeight="1">
      <c r="A27" s="177" t="s">
        <v>54</v>
      </c>
      <c r="B27" s="178">
        <v>5990008</v>
      </c>
      <c r="C27" s="179">
        <v>7103122</v>
      </c>
      <c r="D27" s="179">
        <v>6066597</v>
      </c>
      <c r="E27" s="179">
        <v>99512</v>
      </c>
      <c r="F27" s="239">
        <f t="shared" si="1"/>
        <v>1.6612999515192635</v>
      </c>
      <c r="G27" s="179">
        <v>133060</v>
      </c>
      <c r="H27" s="239">
        <f t="shared" si="2"/>
        <v>1.8732607999693656</v>
      </c>
      <c r="I27" s="179">
        <v>94187</v>
      </c>
      <c r="J27" s="239">
        <f t="shared" si="3"/>
        <v>1.5525507957756217</v>
      </c>
      <c r="K27" s="180"/>
      <c r="L27" s="180"/>
      <c r="M27" s="180"/>
    </row>
    <row r="28" spans="1:13" s="181" customFormat="1" ht="23.25" customHeight="1">
      <c r="A28" s="177" t="s">
        <v>185</v>
      </c>
      <c r="B28" s="178">
        <v>24614524</v>
      </c>
      <c r="C28" s="179">
        <v>25940774</v>
      </c>
      <c r="D28" s="179">
        <v>24995418</v>
      </c>
      <c r="E28" s="179">
        <v>895926</v>
      </c>
      <c r="F28" s="239">
        <f t="shared" si="1"/>
        <v>3.639826632438637</v>
      </c>
      <c r="G28" s="179">
        <v>1029071</v>
      </c>
      <c r="H28" s="239">
        <f t="shared" si="2"/>
        <v>3.9670019098119433</v>
      </c>
      <c r="I28" s="179">
        <v>672456</v>
      </c>
      <c r="J28" s="239">
        <f t="shared" si="3"/>
        <v>2.6903170813146633</v>
      </c>
      <c r="K28" s="180"/>
      <c r="L28" s="180"/>
      <c r="M28" s="180"/>
    </row>
    <row r="29" spans="1:13" s="181" customFormat="1" ht="23.25" customHeight="1">
      <c r="A29" s="177" t="s">
        <v>186</v>
      </c>
      <c r="B29" s="178">
        <v>28631615</v>
      </c>
      <c r="C29" s="179">
        <v>28448208</v>
      </c>
      <c r="D29" s="179">
        <v>26608822</v>
      </c>
      <c r="E29" s="179">
        <v>848174</v>
      </c>
      <c r="F29" s="239">
        <f t="shared" si="1"/>
        <v>2.9623686962820646</v>
      </c>
      <c r="G29" s="179">
        <v>765948</v>
      </c>
      <c r="H29" s="239">
        <f t="shared" si="2"/>
        <v>2.692429695395928</v>
      </c>
      <c r="I29" s="179">
        <v>540784</v>
      </c>
      <c r="J29" s="239">
        <f t="shared" si="3"/>
        <v>2.0323485196000033</v>
      </c>
      <c r="K29" s="180"/>
      <c r="L29" s="180"/>
      <c r="M29" s="180"/>
    </row>
    <row r="30" spans="1:13" s="181" customFormat="1" ht="23.25" customHeight="1">
      <c r="A30" s="177" t="s">
        <v>1</v>
      </c>
      <c r="B30" s="178">
        <v>3519306</v>
      </c>
      <c r="C30" s="179">
        <v>3859353</v>
      </c>
      <c r="D30" s="179">
        <v>5602970</v>
      </c>
      <c r="E30" s="179">
        <v>17231</v>
      </c>
      <c r="F30" s="239">
        <f t="shared" si="1"/>
        <v>0.48961357722232735</v>
      </c>
      <c r="G30" s="179">
        <v>22711</v>
      </c>
      <c r="H30" s="239">
        <f t="shared" si="2"/>
        <v>0.588466512392103</v>
      </c>
      <c r="I30" s="179">
        <v>22502</v>
      </c>
      <c r="J30" s="239">
        <f t="shared" si="3"/>
        <v>0.4016084326705301</v>
      </c>
      <c r="K30" s="180"/>
      <c r="L30" s="180"/>
      <c r="M30" s="180"/>
    </row>
    <row r="31" spans="1:13" s="181" customFormat="1" ht="23.25" customHeight="1">
      <c r="A31" s="177" t="s">
        <v>2</v>
      </c>
      <c r="B31" s="178" t="s">
        <v>297</v>
      </c>
      <c r="C31" s="179" t="s">
        <v>297</v>
      </c>
      <c r="D31" s="179" t="s">
        <v>297</v>
      </c>
      <c r="E31" s="191" t="s">
        <v>303</v>
      </c>
      <c r="F31" s="179" t="s">
        <v>7</v>
      </c>
      <c r="G31" s="179" t="s">
        <v>7</v>
      </c>
      <c r="H31" s="179" t="s">
        <v>7</v>
      </c>
      <c r="I31" s="179" t="s">
        <v>7</v>
      </c>
      <c r="J31" s="179" t="s">
        <v>7</v>
      </c>
      <c r="K31" s="180"/>
      <c r="L31" s="180"/>
      <c r="M31" s="180"/>
    </row>
    <row r="32" spans="1:13" s="181" customFormat="1" ht="23.25" customHeight="1">
      <c r="A32" s="177" t="s">
        <v>187</v>
      </c>
      <c r="B32" s="178">
        <v>1621908</v>
      </c>
      <c r="C32" s="179">
        <v>1886766</v>
      </c>
      <c r="D32" s="179">
        <v>1863988</v>
      </c>
      <c r="E32" s="179">
        <v>140958</v>
      </c>
      <c r="F32" s="240">
        <f t="shared" si="1"/>
        <v>8.690875191441192</v>
      </c>
      <c r="G32" s="182">
        <v>158915</v>
      </c>
      <c r="H32" s="240">
        <f t="shared" si="2"/>
        <v>8.422613085035453</v>
      </c>
      <c r="I32" s="182">
        <v>138791</v>
      </c>
      <c r="J32" s="240">
        <f t="shared" si="3"/>
        <v>7.445917033800646</v>
      </c>
      <c r="K32" s="180"/>
      <c r="L32" s="180"/>
      <c r="M32" s="180"/>
    </row>
    <row r="33" spans="1:13" s="181" customFormat="1" ht="23.25" customHeight="1">
      <c r="A33" s="204" t="s">
        <v>389</v>
      </c>
      <c r="B33" s="183">
        <v>14244766</v>
      </c>
      <c r="C33" s="184">
        <v>12968032</v>
      </c>
      <c r="D33" s="184">
        <v>13960920</v>
      </c>
      <c r="E33" s="184">
        <v>719299</v>
      </c>
      <c r="F33" s="239">
        <f t="shared" si="1"/>
        <v>5.049566977793809</v>
      </c>
      <c r="G33" s="179">
        <v>779882</v>
      </c>
      <c r="H33" s="239">
        <f t="shared" si="2"/>
        <v>6.01388090344009</v>
      </c>
      <c r="I33" s="179">
        <v>650963</v>
      </c>
      <c r="J33" s="239">
        <f t="shared" si="3"/>
        <v>4.662751451910046</v>
      </c>
      <c r="K33" s="180"/>
      <c r="L33" s="180"/>
      <c r="M33" s="180"/>
    </row>
    <row r="34" spans="1:13" s="181" customFormat="1" ht="23.25" customHeight="1">
      <c r="A34" s="205" t="s">
        <v>390</v>
      </c>
      <c r="B34" s="178">
        <v>24497599</v>
      </c>
      <c r="C34" s="179">
        <v>28516709</v>
      </c>
      <c r="D34" s="179">
        <v>27694929</v>
      </c>
      <c r="E34" s="179">
        <v>843716</v>
      </c>
      <c r="F34" s="239">
        <f t="shared" si="1"/>
        <v>3.444076294987113</v>
      </c>
      <c r="G34" s="179">
        <v>905436</v>
      </c>
      <c r="H34" s="239">
        <f t="shared" si="2"/>
        <v>3.175106917141105</v>
      </c>
      <c r="I34" s="179">
        <v>860753</v>
      </c>
      <c r="J34" s="239">
        <f t="shared" si="3"/>
        <v>3.1079805259656017</v>
      </c>
      <c r="K34" s="180"/>
      <c r="L34" s="180"/>
      <c r="M34" s="180"/>
    </row>
    <row r="35" spans="1:13" s="181" customFormat="1" ht="23.25" customHeight="1">
      <c r="A35" s="206" t="s">
        <v>391</v>
      </c>
      <c r="B35" s="178">
        <v>26917695</v>
      </c>
      <c r="C35" s="179">
        <v>35828209</v>
      </c>
      <c r="D35" s="179">
        <v>37853146</v>
      </c>
      <c r="E35" s="179">
        <v>827488</v>
      </c>
      <c r="F35" s="239">
        <f t="shared" si="1"/>
        <v>3.0741413780043203</v>
      </c>
      <c r="G35" s="179">
        <v>958596</v>
      </c>
      <c r="H35" s="239">
        <f t="shared" si="2"/>
        <v>2.675534241747892</v>
      </c>
      <c r="I35" s="179">
        <v>1056131</v>
      </c>
      <c r="J35" s="239">
        <f t="shared" si="3"/>
        <v>2.7900745687029556</v>
      </c>
      <c r="K35" s="180"/>
      <c r="L35" s="180"/>
      <c r="M35" s="180"/>
    </row>
    <row r="36" spans="1:13" s="181" customFormat="1" ht="23.25" customHeight="1">
      <c r="A36" s="206" t="s">
        <v>392</v>
      </c>
      <c r="B36" s="178">
        <v>30283960</v>
      </c>
      <c r="C36" s="179">
        <v>12323307</v>
      </c>
      <c r="D36" s="179">
        <v>9884529</v>
      </c>
      <c r="E36" s="179">
        <v>555660</v>
      </c>
      <c r="F36" s="239">
        <f t="shared" si="1"/>
        <v>1.8348326969128212</v>
      </c>
      <c r="G36" s="179">
        <v>352029</v>
      </c>
      <c r="H36" s="239">
        <f t="shared" si="2"/>
        <v>2.8566114598946535</v>
      </c>
      <c r="I36" s="179">
        <v>308576</v>
      </c>
      <c r="J36" s="239">
        <f t="shared" si="3"/>
        <v>3.121807827161011</v>
      </c>
      <c r="K36" s="180"/>
      <c r="L36" s="180"/>
      <c r="M36" s="180"/>
    </row>
    <row r="37" spans="1:13" s="181" customFormat="1" ht="23.25" customHeight="1">
      <c r="A37" s="207" t="s">
        <v>393</v>
      </c>
      <c r="B37" s="185">
        <v>92746576</v>
      </c>
      <c r="C37" s="182">
        <v>88923376</v>
      </c>
      <c r="D37" s="182">
        <v>91474863</v>
      </c>
      <c r="E37" s="182">
        <v>2732587</v>
      </c>
      <c r="F37" s="240">
        <f t="shared" si="1"/>
        <v>2.94629421144345</v>
      </c>
      <c r="G37" s="179">
        <v>2730646</v>
      </c>
      <c r="H37" s="240">
        <f t="shared" si="2"/>
        <v>3.0707853467011867</v>
      </c>
      <c r="I37" s="182">
        <v>2129373</v>
      </c>
      <c r="J37" s="240">
        <f t="shared" si="3"/>
        <v>2.3278231091748123</v>
      </c>
      <c r="K37" s="180"/>
      <c r="L37" s="180"/>
      <c r="M37" s="180"/>
    </row>
    <row r="38" spans="1:10" ht="15" customHeight="1">
      <c r="A38" s="71" t="s">
        <v>182</v>
      </c>
      <c r="B38" s="43"/>
      <c r="C38" s="43"/>
      <c r="D38" s="43"/>
      <c r="E38" s="71"/>
      <c r="F38" s="71"/>
      <c r="G38" s="84"/>
      <c r="H38" s="71"/>
      <c r="I38" s="71"/>
      <c r="J38" s="71"/>
    </row>
    <row r="39" spans="1:4" ht="14.25">
      <c r="A39" s="85"/>
      <c r="B39" s="85"/>
      <c r="C39" s="85"/>
      <c r="D39" s="85"/>
    </row>
    <row r="40" spans="2:10" ht="14.25">
      <c r="B40" s="53"/>
      <c r="C40" s="53"/>
      <c r="D40" s="53"/>
      <c r="E40" s="53"/>
      <c r="F40" s="53"/>
      <c r="G40" s="53"/>
      <c r="H40" s="53"/>
      <c r="I40" s="53"/>
      <c r="J40" s="53"/>
    </row>
  </sheetData>
  <sheetProtection/>
  <mergeCells count="5">
    <mergeCell ref="A2:J2"/>
    <mergeCell ref="A3:J3"/>
    <mergeCell ref="A5:A6"/>
    <mergeCell ref="B5:D5"/>
    <mergeCell ref="E5:J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2011-06-21T01:41:45Z</cp:lastPrinted>
  <dcterms:created xsi:type="dcterms:W3CDTF">1997-12-02T04:49:28Z</dcterms:created>
  <dcterms:modified xsi:type="dcterms:W3CDTF">2012-07-05T05:24:33Z</dcterms:modified>
  <cp:category/>
  <cp:version/>
  <cp:contentType/>
  <cp:contentStatus/>
</cp:coreProperties>
</file>