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tabRatio="754" activeTab="12"/>
  </bookViews>
  <sheets>
    <sheet name="１５２" sheetId="1" r:id="rId1"/>
    <sheet name="１５４" sheetId="2" r:id="rId2"/>
    <sheet name="１５６" sheetId="3" r:id="rId3"/>
    <sheet name="１５８" sheetId="4" r:id="rId4"/>
    <sheet name="１６０" sheetId="5" r:id="rId5"/>
    <sheet name="１６２" sheetId="6" r:id="rId6"/>
    <sheet name="１６４" sheetId="7" r:id="rId7"/>
    <sheet name="１６６" sheetId="8" r:id="rId8"/>
    <sheet name="１６８" sheetId="9" r:id="rId9"/>
    <sheet name="１７０" sheetId="10" r:id="rId10"/>
    <sheet name="１７２" sheetId="11" r:id="rId11"/>
    <sheet name="１７４" sheetId="12" r:id="rId12"/>
    <sheet name="１７６" sheetId="13" r:id="rId13"/>
  </sheets>
  <definedNames/>
  <calcPr fullCalcOnLoad="1"/>
</workbook>
</file>

<file path=xl/sharedStrings.xml><?xml version="1.0" encoding="utf-8"?>
<sst xmlns="http://schemas.openxmlformats.org/spreadsheetml/2006/main" count="2185" uniqueCount="638">
  <si>
    <t>（単位：人）</t>
  </si>
  <si>
    <t>計</t>
  </si>
  <si>
    <t>就　　業　　者</t>
  </si>
  <si>
    <t>完　全　失　業　者</t>
  </si>
  <si>
    <t>男</t>
  </si>
  <si>
    <t>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</si>
  <si>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</si>
  <si>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</si>
  <si>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</si>
  <si>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</si>
  <si>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</si>
  <si>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</si>
  <si>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</si>
  <si>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</si>
  <si>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</si>
  <si>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</si>
  <si>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</si>
  <si>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</si>
  <si>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</si>
  <si>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</si>
  <si>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</si>
  <si>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</si>
  <si>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</si>
  <si>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</si>
  <si>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</si>
  <si>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</si>
  <si>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</si>
  <si>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</si>
  <si>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</si>
  <si>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</si>
  <si>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</si>
  <si>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</si>
  <si>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</si>
  <si>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</si>
  <si>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</si>
  <si>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</si>
  <si>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</si>
  <si>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</si>
  <si>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</si>
  <si>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</si>
  <si>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</si>
  <si>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</si>
  <si>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</si>
  <si>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</si>
  <si>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</si>
  <si>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</si>
  <si>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</si>
  <si>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</si>
  <si>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</si>
  <si>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</si>
  <si>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</si>
  <si>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</si>
  <si>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</si>
  <si>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</si>
  <si>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</si>
  <si>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152 労働及び賃金</t>
  </si>
  <si>
    <t>労働及び賃金 153</t>
  </si>
  <si>
    <t>１４　　　労　　　　働　　　　及　　　　び　　　　賃　　　　金</t>
  </si>
  <si>
    <t>年　次　及　び　　市　町　村　別</t>
  </si>
  <si>
    <t>総　　　　　　　　数</t>
  </si>
  <si>
    <t>労　　　　　　働　　　　　　力　　　　　　人　　　　　　口</t>
  </si>
  <si>
    <t>非　労　働　力　人　口</t>
  </si>
  <si>
    <t>注　　総数には労働力状態「不詳」を含む。</t>
  </si>
  <si>
    <t>資料　総務省統計局「国勢調査報告」</t>
  </si>
  <si>
    <t>154 労働及び賃金</t>
  </si>
  <si>
    <t>労働及び賃金 155</t>
  </si>
  <si>
    <t>８９　　産　　業　　別　　就　　業　　者　　数</t>
  </si>
  <si>
    <t>８９　　産 　業 　別 　就 　業 　者 　数（つづき）</t>
  </si>
  <si>
    <t>（１）　産業（大分類）別15歳以上就業者数とその割合（各年10月１日現在）</t>
  </si>
  <si>
    <t>就　　業　　者　　数</t>
  </si>
  <si>
    <t>産　　業　　別　　割　　合</t>
  </si>
  <si>
    <t>総　　　数</t>
  </si>
  <si>
    <t>雇　用　者</t>
  </si>
  <si>
    <t>役　　　員</t>
  </si>
  <si>
    <t>雇人のある　　　　　業　　　主</t>
  </si>
  <si>
    <t>雇人のない　　　　　業　　　主</t>
  </si>
  <si>
    <t>家族従業者</t>
  </si>
  <si>
    <t>増減数</t>
  </si>
  <si>
    <t>増減率</t>
  </si>
  <si>
    <t>１）</t>
  </si>
  <si>
    <t>第　１　次　産　業</t>
  </si>
  <si>
    <t>農業</t>
  </si>
  <si>
    <t>林業</t>
  </si>
  <si>
    <t>漁業</t>
  </si>
  <si>
    <t>鉱業</t>
  </si>
  <si>
    <t>第　２　次　産　業</t>
  </si>
  <si>
    <t>建設業</t>
  </si>
  <si>
    <t>製造業</t>
  </si>
  <si>
    <t>電気･ガス･熱供給･水道業</t>
  </si>
  <si>
    <t>―</t>
  </si>
  <si>
    <t>運輸・通信業</t>
  </si>
  <si>
    <t>第　３　次　産　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</si>
  <si>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</si>
  <si>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</si>
  <si>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</si>
  <si>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</si>
  <si>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</si>
  <si>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</si>
  <si>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分 類 不 能 の 産 業</t>
  </si>
  <si>
    <t>女</t>
  </si>
  <si>
    <t>注　１）従業上の地位「不詳」を含む。</t>
  </si>
  <si>
    <t>資料　総務省統計局「平成12年国勢調査報告」</t>
  </si>
  <si>
    <t>（単位：人、％）</t>
  </si>
  <si>
    <t>産  業 （大  分  類） 別</t>
  </si>
  <si>
    <t>産 業（大 分 類）別</t>
  </si>
  <si>
    <t>増　　　     減</t>
  </si>
  <si>
    <t>２）</t>
  </si>
  <si>
    <t>　　２）「家庭内職者」を含む。</t>
  </si>
  <si>
    <t>156 労働及び賃金</t>
  </si>
  <si>
    <t>年次及び産業別</t>
  </si>
  <si>
    <t>合　　　　計</t>
  </si>
  <si>
    <t>29 人 以 下</t>
  </si>
  <si>
    <t>年　度　、月　及　び　      　産　 　　業 　　　別</t>
  </si>
  <si>
    <t>整  理  形  態</t>
  </si>
  <si>
    <t>整　　　理　　　人　　　員</t>
  </si>
  <si>
    <t>組合数</t>
  </si>
  <si>
    <t>組　合　員　数</t>
  </si>
  <si>
    <t>組合員数</t>
  </si>
  <si>
    <t>組　　合　　数</t>
  </si>
  <si>
    <t>縮　　小</t>
  </si>
  <si>
    <t>閉　　鎖</t>
  </si>
  <si>
    <t>件</t>
  </si>
  <si>
    <t>人</t>
  </si>
  <si>
    <t>…</t>
  </si>
  <si>
    <t>-</t>
  </si>
  <si>
    <t>農業</t>
  </si>
  <si>
    <t>林業</t>
  </si>
  <si>
    <t>漁業</t>
  </si>
  <si>
    <t>鉱業</t>
  </si>
  <si>
    <t>情報通信業</t>
  </si>
  <si>
    <t>運輸業</t>
  </si>
  <si>
    <t>不動産業</t>
  </si>
  <si>
    <t xml:space="preserve">飲食店、宿泊業   </t>
  </si>
  <si>
    <t xml:space="preserve">医療、福祉   </t>
  </si>
  <si>
    <t>教育、学習支援業</t>
  </si>
  <si>
    <t>複合サービス事業</t>
  </si>
  <si>
    <t>農林漁業</t>
  </si>
  <si>
    <t>建　　　設　　　業</t>
  </si>
  <si>
    <t>製　　　造　　　業</t>
  </si>
  <si>
    <t>食料品・飲料等</t>
  </si>
  <si>
    <t>繊維工業</t>
  </si>
  <si>
    <t>組合数</t>
  </si>
  <si>
    <t>組合員数</t>
  </si>
  <si>
    <t>組 合 員 数</t>
  </si>
  <si>
    <t>組　合　数</t>
  </si>
  <si>
    <t>組　合　員　数</t>
  </si>
  <si>
    <t>衣服・その他の繊維</t>
  </si>
  <si>
    <t>木材・家具関係</t>
  </si>
  <si>
    <t>…</t>
  </si>
  <si>
    <t>紙加工・印刷等</t>
  </si>
  <si>
    <t>…</t>
  </si>
  <si>
    <t>化学関係</t>
  </si>
  <si>
    <t>窯業・土石製品</t>
  </si>
  <si>
    <t>鉄鋼業</t>
  </si>
  <si>
    <t>…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</si>
  <si>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</si>
  <si>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</si>
  <si>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</si>
  <si>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</si>
  <si>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</si>
  <si>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</si>
  <si>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電気・ガス・熱供給・水道業</t>
  </si>
  <si>
    <t>…</t>
  </si>
  <si>
    <t>情報通信業</t>
  </si>
  <si>
    <t xml:space="preserve">運 輸 ・ 通 信 業 </t>
  </si>
  <si>
    <t>金融・保険業、不動産業</t>
  </si>
  <si>
    <t>サ  ー  ビ  ス  業</t>
  </si>
  <si>
    <t>飲食店、宿泊業</t>
  </si>
  <si>
    <t>資料　石川労働局「業務概要」</t>
  </si>
  <si>
    <t>医療、福祉</t>
  </si>
  <si>
    <t>教育、学習支援業</t>
  </si>
  <si>
    <t>資料　石川県労働企画課「石川県労働組合調査」</t>
  </si>
  <si>
    <t>労働組合法</t>
  </si>
  <si>
    <t>国 営 企 業　　　　労働関係法</t>
  </si>
  <si>
    <t>地方公営企業　　　　労働関係法</t>
  </si>
  <si>
    <t>国家公務員法</t>
  </si>
  <si>
    <t>地方公務員法</t>
  </si>
  <si>
    <t>資料　石川県労働企画課「石川県労働組合調査」</t>
  </si>
  <si>
    <t>労働及び賃金 157</t>
  </si>
  <si>
    <t>９１　　月　別　産　業　別　企　業　整　備　状　況</t>
  </si>
  <si>
    <t>30 ～ 99 人</t>
  </si>
  <si>
    <t>事 業 所 数</t>
  </si>
  <si>
    <t>組　合　員　数</t>
  </si>
  <si>
    <t>うち障害者</t>
  </si>
  <si>
    <t>建設業</t>
  </si>
  <si>
    <t>製造業</t>
  </si>
  <si>
    <t>電気･ガス･熱供給･水道業</t>
  </si>
  <si>
    <t>卸売・小売業</t>
  </si>
  <si>
    <t>金融・保険業</t>
  </si>
  <si>
    <t>サービス業</t>
  </si>
  <si>
    <t>…</t>
  </si>
  <si>
    <t>公務</t>
  </si>
  <si>
    <t>分類不能の産業</t>
  </si>
  <si>
    <t>…</t>
  </si>
  <si>
    <t>…</t>
  </si>
  <si>
    <t>年 次 及 び 産 業 別</t>
  </si>
  <si>
    <t>100 ～ 299 人</t>
  </si>
  <si>
    <t>300 ～ 499 人</t>
  </si>
  <si>
    <t>500 ～ 999 人</t>
  </si>
  <si>
    <t>1,000 人 以 上</t>
  </si>
  <si>
    <t>…</t>
  </si>
  <si>
    <t>…</t>
  </si>
  <si>
    <t>…</t>
  </si>
  <si>
    <t>…</t>
  </si>
  <si>
    <t>…</t>
  </si>
  <si>
    <t>―</t>
  </si>
  <si>
    <t>建設業</t>
  </si>
  <si>
    <t>―</t>
  </si>
  <si>
    <t>製造業</t>
  </si>
  <si>
    <t>その他</t>
  </si>
  <si>
    <t>…</t>
  </si>
  <si>
    <t>―</t>
  </si>
  <si>
    <t>運輸業</t>
  </si>
  <si>
    <t>卸売・小売業</t>
  </si>
  <si>
    <t>…</t>
  </si>
  <si>
    <t>金融・保険業</t>
  </si>
  <si>
    <t xml:space="preserve">不動産業   </t>
  </si>
  <si>
    <t>注　同一月中に２人以上の人員整理が行われたものを計上。</t>
  </si>
  <si>
    <t>公務</t>
  </si>
  <si>
    <t>分類不能の産業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</si>
  <si>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</si>
  <si>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</si>
  <si>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</si>
  <si>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組 合 数</t>
  </si>
  <si>
    <t>158 労働及び賃金</t>
  </si>
  <si>
    <t>労働及び賃金 159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</si>
  <si>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</si>
  <si>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</si>
  <si>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（単位：件、人、倍）</t>
  </si>
  <si>
    <t>年  度  、 月  及  び　       　安　　定　　所　　別</t>
  </si>
  <si>
    <t>新　規　求　職　　　　　　　　　　申　込　件　数</t>
  </si>
  <si>
    <t>月　間　有　効　　　　　　　　　　求  職  者  数</t>
  </si>
  <si>
    <t>新規求人数</t>
  </si>
  <si>
    <t>月間有効求人数</t>
  </si>
  <si>
    <t>充　  足  　数</t>
  </si>
  <si>
    <t>原  　数  　値</t>
  </si>
  <si>
    <t>うち他県へ</t>
  </si>
  <si>
    <t>うち受給者</t>
  </si>
  <si>
    <t>う ち 他 県 か 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</si>
  <si>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</si>
  <si>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</si>
  <si>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</si>
  <si>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</si>
  <si>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（単位：人、％）</t>
  </si>
  <si>
    <t>合　計</t>
  </si>
  <si>
    <t>金　沢</t>
  </si>
  <si>
    <t>小　松</t>
  </si>
  <si>
    <t>七　尾</t>
  </si>
  <si>
    <t>能　都</t>
  </si>
  <si>
    <t>加　賀</t>
  </si>
  <si>
    <t>羽　咋</t>
  </si>
  <si>
    <t>穴　水</t>
  </si>
  <si>
    <t>対前年度　　　　増 減 率</t>
  </si>
  <si>
    <t>求職者数</t>
  </si>
  <si>
    <t>総数</t>
  </si>
  <si>
    <t>中学校</t>
  </si>
  <si>
    <t>農、林、漁業</t>
  </si>
  <si>
    <t>求 人 数</t>
  </si>
  <si>
    <t>就職者数</t>
  </si>
  <si>
    <t>高等学校</t>
  </si>
  <si>
    <t>公務・その他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</si>
  <si>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</si>
  <si>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</si>
  <si>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</si>
  <si>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</si>
  <si>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</si>
  <si>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</si>
  <si>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t>金　　　　　　沢</t>
  </si>
  <si>
    <t>小　　　　　　松</t>
  </si>
  <si>
    <t>七　　　　　　尾</t>
  </si>
  <si>
    <t>能　　　　　　都</t>
  </si>
  <si>
    <t>加　　　　　　賀</t>
  </si>
  <si>
    <t>羽　　　　　　咋</t>
  </si>
  <si>
    <t>穴　　　　　　水</t>
  </si>
  <si>
    <t>（２）　産 業 別 新 規 求 人 状 況（新規学卒を除きパートを含む）</t>
  </si>
  <si>
    <t>（単位：人）</t>
  </si>
  <si>
    <t>産　　　業　　　別</t>
  </si>
  <si>
    <t>項　　　目</t>
  </si>
  <si>
    <t>―</t>
  </si>
  <si>
    <t>160 労働及び賃金</t>
  </si>
  <si>
    <t>労働及び賃金 161</t>
  </si>
  <si>
    <t>９２　　職　業　紹　介　状　況（つづき）</t>
  </si>
  <si>
    <t>９３　　産　業　大　分　類　別　賃　金　指　数　及　び　雇　用　指　数</t>
  </si>
  <si>
    <t>（４）　パ ー ト タ イ ム 職 業 紹 介 状 況</t>
  </si>
  <si>
    <t>本表以下97表までは鉱業、不動産業は調査対象事業所が少ないため公表してないが、調査産業計には含まれている。</t>
  </si>
  <si>
    <t>常用労働者30人以上を雇用する事業所について算出したものである。</t>
  </si>
  <si>
    <t>（単位：件、人、倍）</t>
  </si>
  <si>
    <t>項      目</t>
  </si>
  <si>
    <t>新 規 求 職　　　　申 込 件 数</t>
  </si>
  <si>
    <t>月 間 有 効　　　　　　求 職 者 数</t>
  </si>
  <si>
    <t>月 間 有 効　　　　　求　人　数</t>
  </si>
  <si>
    <t>就 職 件 数</t>
  </si>
  <si>
    <t>有効求人倍率</t>
  </si>
  <si>
    <t>年次及び月次</t>
  </si>
  <si>
    <t>調　  査 　　　 産 業 計</t>
  </si>
  <si>
    <t>調査産業計　　（サービス　　　　業を除く）</t>
  </si>
  <si>
    <t>建 設 業</t>
  </si>
  <si>
    <t>製 造 業</t>
  </si>
  <si>
    <t>電気・ガス　　　　・熱供給・　　　水　道　業</t>
  </si>
  <si>
    <t>運 輸 ・　　　　　通 信 業</t>
  </si>
  <si>
    <t>卸 売 ・　　　小売業、　　　飲 食 店</t>
  </si>
  <si>
    <t>金 融 ・      保 険 業</t>
  </si>
  <si>
    <t>サービ　　　　　ス　業</t>
  </si>
  <si>
    <t>年      度</t>
  </si>
  <si>
    <t>名目賃金指数</t>
  </si>
  <si>
    <t>X</t>
  </si>
  <si>
    <t xml:space="preserve">X </t>
  </si>
  <si>
    <t>実質賃金指数</t>
  </si>
  <si>
    <t>（５）　中 高 年 齢 者 求 職 ・ 就 職 状 況</t>
  </si>
  <si>
    <t>（単位：件、人、％）</t>
  </si>
  <si>
    <t>対前年度　　　　　　　増減率</t>
  </si>
  <si>
    <t>項  目</t>
  </si>
  <si>
    <t>①新規求職者（全数）</t>
  </si>
  <si>
    <t>②うち中高年齢者数</t>
  </si>
  <si>
    <t>求職</t>
  </si>
  <si>
    <t>常　　   　　　用</t>
  </si>
  <si>
    <t>臨  時  ・ 季  節</t>
  </si>
  <si>
    <t>パ － ト タ イ ム</t>
  </si>
  <si>
    <t>中高年齢者の占める　　　割合（②／①×100）</t>
  </si>
  <si>
    <t>雇用指数</t>
  </si>
  <si>
    <t>①就職件数（全数）</t>
  </si>
  <si>
    <t>就職</t>
  </si>
  <si>
    <t>常　　   　　　用</t>
  </si>
  <si>
    <t>臨  時  ・ 季  節</t>
  </si>
  <si>
    <t>パ － ト タ イ ム</t>
  </si>
  <si>
    <t>中高年齢者の就職率</t>
  </si>
  <si>
    <t>注１　中高年齢者とは45歳以上の者</t>
  </si>
  <si>
    <t>　２　就職率＝就職件数／新規求職者数×100</t>
  </si>
  <si>
    <t xml:space="preserve">  ３　ポはポイント数</t>
  </si>
  <si>
    <t>資料　石川県統計情報室「毎月勤労統計調査地方調査」</t>
  </si>
  <si>
    <t>注　　ポはポイント数</t>
  </si>
  <si>
    <t>年  度</t>
  </si>
  <si>
    <t>162 労働及び賃金</t>
  </si>
  <si>
    <t>労働及び賃金 163</t>
  </si>
  <si>
    <t>９４　　産 業 大 分 類（ 製 造 業 、サ ー ビ ス 業 ― 中 分 類 ）別 性 別 常 用 労 働 者 １ 人 平 均 月 間 現 金 給 与 額</t>
  </si>
  <si>
    <t>（規模30人以上）</t>
  </si>
  <si>
    <t>(単位：円)</t>
  </si>
  <si>
    <t>産業分類</t>
  </si>
  <si>
    <t>調　 査　 産　 業　 計</t>
  </si>
  <si>
    <t>調査産業計（サービス業を除く）</t>
  </si>
  <si>
    <t>建　  　設　  　業</t>
  </si>
  <si>
    <t>製　　　　　　　　　　　　　　　　　　　　　　　造　　　　　　　　　　　　　　　　　　　　　　　業</t>
  </si>
  <si>
    <t>製　　造　　業　　計</t>
  </si>
  <si>
    <t>食 料 品・た ば こ 製 造 業</t>
  </si>
  <si>
    <t>繊　   維   　工   　業</t>
  </si>
  <si>
    <t>衣服・その他の繊維製品製造業</t>
  </si>
  <si>
    <t>出 版・印 刷・同 関 連 産 業</t>
  </si>
  <si>
    <t>年　次　　　　　及び月次</t>
  </si>
  <si>
    <t>現金給与　　　　総　　額</t>
  </si>
  <si>
    <t>定期給与</t>
  </si>
  <si>
    <t>特別給与</t>
  </si>
  <si>
    <t>合　　　　計</t>
  </si>
  <si>
    <t>164 労働及び賃金</t>
  </si>
  <si>
    <t>労働及び賃金 165</t>
  </si>
  <si>
    <t>９４　　産 業 大 分 類 （ 製 造 業 、 サ ー ビ ス 業 ― 中 分 類 ） 別 性 別 常 用 労 働 者 １ 人 平 均 月 間 現 金 給 与 額（つづき）</t>
  </si>
  <si>
    <t>（単位：円）</t>
  </si>
  <si>
    <t>製　　　　　　　　　　　　　　　　　　　　造　　　　　　　　　　　　　　　　　　　　業</t>
  </si>
  <si>
    <t>電気・ガス・熱供給・水道業</t>
  </si>
  <si>
    <t>運   輸 ・ 通   信   業</t>
  </si>
  <si>
    <t>卸 売・小 売 業 、飲 食 店</t>
  </si>
  <si>
    <t>窯 業・土 石 製 品 製 造 業</t>
  </si>
  <si>
    <t>金  属  製  品  製  造  業</t>
  </si>
  <si>
    <t>一 般 機 械 器 具 製 造 業</t>
  </si>
  <si>
    <t>電 気 機 械 器 具 製 造 業</t>
  </si>
  <si>
    <t>そ  の  他  の  製  造  業</t>
  </si>
  <si>
    <t>年  次　　　　　　及び月次</t>
  </si>
  <si>
    <t>現金給与　　　　　　　総　　額</t>
  </si>
  <si>
    <t>合計</t>
  </si>
  <si>
    <t>x</t>
  </si>
  <si>
    <t>166 労働及び賃金</t>
  </si>
  <si>
    <t>労働及び賃金 167</t>
  </si>
  <si>
    <t>９４　　産業大分類（製造業、サービス業―中分類）別性別常用労働者１人平均月間現金給与額（つづき）</t>
  </si>
  <si>
    <t>金　  融 ・ 保  　険　  業</t>
  </si>
  <si>
    <t>サ　　　　　　　　　　ー　　　　　　　　　　ビ　　　　　　　　　　ス　　　　　　　　　　業</t>
  </si>
  <si>
    <t>サ ー ビ ス 業 計</t>
  </si>
  <si>
    <t>旅館・その他の宿泊所</t>
  </si>
  <si>
    <t>医　　　療　　　業</t>
  </si>
  <si>
    <t>教　　　　　　　　　育</t>
  </si>
  <si>
    <t>その他のサービス業</t>
  </si>
  <si>
    <t>年  次　　　　　　　及び月次</t>
  </si>
  <si>
    <t>168 労働及び賃金</t>
  </si>
  <si>
    <t>労働及び賃金 169</t>
  </si>
  <si>
    <t>（単位：日、時間）</t>
  </si>
  <si>
    <t>調　査　産　業　計</t>
  </si>
  <si>
    <t>調査産業計（サービス業を除く）</t>
  </si>
  <si>
    <t>建　　　設　　　業</t>
  </si>
  <si>
    <t>製　　　　　　　　　　　　　　　　　　　　造　　　　　　　　　　　　　　　　　　　　業</t>
  </si>
  <si>
    <t>製　　造　　業　　計</t>
  </si>
  <si>
    <t>食料品・たばこ製造業</t>
  </si>
  <si>
    <t>繊　　維　　工　　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</si>
  <si>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</si>
  <si>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</si>
  <si>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</si>
  <si>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</si>
  <si>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</si>
  <si>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</si>
  <si>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年  次</t>
  </si>
  <si>
    <t>及び月次</t>
  </si>
  <si>
    <t>合　　　　計</t>
  </si>
  <si>
    <t>170 労働及び賃金</t>
  </si>
  <si>
    <t>労働及び賃金 171</t>
  </si>
  <si>
    <t>９５　　産業大分類（製造業、サービス業―中分類）別性別常用労働者１人平均月間出勤日数及び実労働時間数（つづき）</t>
  </si>
  <si>
    <t>製　　　　　　　　　　　　　　　　　　　造　　　　　　　　　　　　　　　　　　　業</t>
  </si>
  <si>
    <t>運　 輸 ・ 通 　信 　業</t>
  </si>
  <si>
    <t xml:space="preserve">そ  の  他  の  製  造  業 </t>
  </si>
  <si>
    <t>172 労働及び賃金</t>
  </si>
  <si>
    <t>労働及び賃金 173</t>
  </si>
  <si>
    <t>金　融・保　険　業</t>
  </si>
  <si>
    <t>サ　　　　　　　　　　　　ー　　　　　　　　　　　　ビ　　　　　　　　　　　　ス　　　　　　　　　　　　業</t>
  </si>
  <si>
    <t>サ　ー　ビ　ス　業　計</t>
  </si>
  <si>
    <t>医　　　　療　　　　業</t>
  </si>
  <si>
    <t>教　　　　　　　　育</t>
  </si>
  <si>
    <t>年  次　　　　　　　　及び月次</t>
  </si>
  <si>
    <t>合　　　　計</t>
  </si>
  <si>
    <t>調　　査　　　　産 業 計</t>
  </si>
  <si>
    <t>調　査　  　　産業計</t>
  </si>
  <si>
    <t>建 設 業</t>
  </si>
  <si>
    <t>製　　　　　　　　　　　　造　　　　　　　　　　　業</t>
  </si>
  <si>
    <t>電気・ガス　　　　・熱 供 給　　　　・水 道 業</t>
  </si>
  <si>
    <t>運 輸 ・    通 信 業</t>
  </si>
  <si>
    <t>卸  売・    小売業、    飲食店</t>
  </si>
  <si>
    <t>金 融 ・    保 険 業</t>
  </si>
  <si>
    <t>サ　　　　ー　　　　ビ　　　　ス　　　　業</t>
  </si>
  <si>
    <t>食料品・　　　た ば こ　　　製 造 業</t>
  </si>
  <si>
    <t>繊 維 　　　工 業</t>
  </si>
  <si>
    <t>衣服・その他    の繊維製品        製　造　業</t>
  </si>
  <si>
    <t>金属製品    製 造 業</t>
  </si>
  <si>
    <t>一般機械     器　　具　　　製 造 業</t>
  </si>
  <si>
    <t>電気機械　　 器　　具　 　製 造 業</t>
  </si>
  <si>
    <t>その他の    製 造 業</t>
  </si>
  <si>
    <t>サ ー ビ      ス 業 計</t>
  </si>
  <si>
    <t>旅 館 ・　　　その他の　　　宿 泊 所</t>
  </si>
  <si>
    <t>医 療 業</t>
  </si>
  <si>
    <t>教　育</t>
  </si>
  <si>
    <t>その他の　　　　 サービス業</t>
  </si>
  <si>
    <t>（サービス　　  　業を除く）</t>
  </si>
  <si>
    <t>合　　　　計</t>
  </si>
  <si>
    <t>－</t>
  </si>
  <si>
    <t>174 労働及び賃金</t>
  </si>
  <si>
    <t>労働及び賃金 175</t>
  </si>
  <si>
    <t>９６　　産業大分類（製造業、サービス業―中分類）別性別月末推計常用労働者数</t>
  </si>
  <si>
    <t>（規模30人以上）</t>
  </si>
  <si>
    <t>176 労働及び賃金</t>
  </si>
  <si>
    <t>労働及び賃金 177</t>
  </si>
  <si>
    <t>９７　　産業大分類（製造業、サービス業―中分類）別性別月末推計パートタイム労働者数</t>
  </si>
  <si>
    <t>（規模30人以上）</t>
  </si>
  <si>
    <t>ポ</t>
  </si>
  <si>
    <t>　    ３</t>
  </si>
  <si>
    <t>　    ４</t>
  </si>
  <si>
    <t>　    ５</t>
  </si>
  <si>
    <t>　    ６</t>
  </si>
  <si>
    <t>　    ７</t>
  </si>
  <si>
    <t>　    ８</t>
  </si>
  <si>
    <t>　    ９</t>
  </si>
  <si>
    <t>製造
業計</t>
  </si>
  <si>
    <t>８８　　市 町 村 別 労 働 力 状 態 別 15歳 以 上 人 口（各年10月１日現在）</t>
  </si>
  <si>
    <t>平成２年</t>
  </si>
  <si>
    <t>総数</t>
  </si>
  <si>
    <t>平成２年</t>
  </si>
  <si>
    <t>７ 　年</t>
  </si>
  <si>
    <t>平成７年～12年の</t>
  </si>
  <si>
    <t>12　 年</t>
  </si>
  <si>
    <r>
      <t>12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</si>
  <si>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（２）　産業（大分類）別従業上地位（５区分）別15歳以上就業者数（平成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年10月１日現在）</t>
    </r>
  </si>
  <si>
    <t>９０　　労　働　組　合　数　及　び　組　合　員　数　（各年6月30日現在）</t>
  </si>
  <si>
    <t>（１）　　産業別規模別組合数及び組合員数</t>
  </si>
  <si>
    <t>平成11年</t>
  </si>
  <si>
    <t>12</t>
  </si>
  <si>
    <t>13</t>
  </si>
  <si>
    <t>14</t>
  </si>
  <si>
    <t>15</t>
  </si>
  <si>
    <t>　　　15</t>
  </si>
  <si>
    <t>　　　 12</t>
  </si>
  <si>
    <t>　　　 13</t>
  </si>
  <si>
    <t>　　　 14</t>
  </si>
  <si>
    <t>　　　 15</t>
  </si>
  <si>
    <r>
      <t>　　　　</t>
    </r>
    <r>
      <rPr>
        <sz val="12"/>
        <rFont val="ＭＳ 明朝"/>
        <family val="1"/>
      </rPr>
      <t>12</t>
    </r>
  </si>
  <si>
    <r>
      <t>　　　　</t>
    </r>
    <r>
      <rPr>
        <sz val="12"/>
        <rFont val="ＭＳ 明朝"/>
        <family val="1"/>
      </rPr>
      <t>13</t>
    </r>
  </si>
  <si>
    <r>
      <t>　　　　</t>
    </r>
    <r>
      <rPr>
        <sz val="12"/>
        <rFont val="ＭＳ 明朝"/>
        <family val="1"/>
      </rPr>
      <t>14</t>
    </r>
  </si>
  <si>
    <t>　　　　15</t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</si>
  <si>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</si>
  <si>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</si>
  <si>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</si>
  <si>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t>　　15</t>
  </si>
  <si>
    <t>平成11年</t>
  </si>
  <si>
    <r>
      <t>　　　</t>
    </r>
    <r>
      <rPr>
        <sz val="12"/>
        <rFont val="ＭＳ 明朝"/>
        <family val="1"/>
      </rPr>
      <t>12</t>
    </r>
  </si>
  <si>
    <r>
      <t>　　　</t>
    </r>
    <r>
      <rPr>
        <sz val="12"/>
        <rFont val="ＭＳ 明朝"/>
        <family val="1"/>
      </rPr>
      <t>13</t>
    </r>
  </si>
  <si>
    <r>
      <t>　　　</t>
    </r>
    <r>
      <rPr>
        <sz val="12"/>
        <rFont val="ＭＳ 明朝"/>
        <family val="1"/>
      </rPr>
      <t>14</t>
    </r>
  </si>
  <si>
    <r>
      <t>　　　　　　　</t>
    </r>
    <r>
      <rPr>
        <sz val="12"/>
        <rFont val="ＭＳ 明朝"/>
        <family val="1"/>
      </rPr>
      <t>10</t>
    </r>
  </si>
  <si>
    <r>
      <t>　　　　　　　</t>
    </r>
    <r>
      <rPr>
        <sz val="12"/>
        <rFont val="ＭＳ 明朝"/>
        <family val="1"/>
      </rPr>
      <t>11</t>
    </r>
  </si>
  <si>
    <t>平成15年４月</t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</si>
  <si>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</si>
  <si>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</si>
  <si>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</si>
  <si>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</si>
  <si>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</si>
  <si>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>　　　　　　　</t>
    </r>
    <r>
      <rPr>
        <sz val="12"/>
        <rFont val="ＭＳ 明朝"/>
        <family val="1"/>
      </rPr>
      <t>12</t>
    </r>
  </si>
  <si>
    <t>平成16年１月</t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</si>
  <si>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</si>
  <si>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</si>
  <si>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t>うち55歳以上</t>
  </si>
  <si>
    <r>
      <t>平成11年</t>
    </r>
    <r>
      <rPr>
        <sz val="12"/>
        <rFont val="ＭＳ 明朝"/>
        <family val="1"/>
      </rPr>
      <t>度</t>
    </r>
  </si>
  <si>
    <t>平成15年４月</t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</si>
  <si>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</si>
  <si>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</si>
  <si>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>　　　　　　</t>
    </r>
    <r>
      <rPr>
        <sz val="12"/>
        <rFont val="ＭＳ 明朝"/>
        <family val="1"/>
      </rPr>
      <t xml:space="preserve"> 10</t>
    </r>
  </si>
  <si>
    <r>
      <t>　　　　　　</t>
    </r>
    <r>
      <rPr>
        <sz val="12"/>
        <rFont val="ＭＳ 明朝"/>
        <family val="1"/>
      </rPr>
      <t xml:space="preserve"> 11</t>
    </r>
  </si>
  <si>
    <r>
      <t>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12</t>
    </r>
  </si>
  <si>
    <r>
      <t>　　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</si>
  <si>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>　　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</si>
  <si>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t>平成11年度</t>
  </si>
  <si>
    <r>
      <t>12</t>
    </r>
    <r>
      <rPr>
        <sz val="12"/>
        <rFont val="ＭＳ 明朝"/>
        <family val="1"/>
      </rPr>
      <t>年度</t>
    </r>
  </si>
  <si>
    <r>
      <t>13年度</t>
    </r>
  </si>
  <si>
    <r>
      <t>14年度</t>
    </r>
  </si>
  <si>
    <r>
      <t>15年度</t>
    </r>
  </si>
  <si>
    <r>
      <t>（３） 平 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年３月新規学校卒業者安定所別職業紹介状況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</si>
  <si>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</si>
  <si>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13</t>
  </si>
  <si>
    <t>対 前 年 度 増 減 率</t>
  </si>
  <si>
    <t>ポ</t>
  </si>
  <si>
    <t>平成11年度</t>
  </si>
  <si>
    <t>12　年　度</t>
  </si>
  <si>
    <t>13　年　度</t>
  </si>
  <si>
    <t>14　年　度</t>
  </si>
  <si>
    <t>15　年　度</t>
  </si>
  <si>
    <r>
      <t>（平成12年＝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>）</t>
    </r>
  </si>
  <si>
    <t>平成13年平均</t>
  </si>
  <si>
    <r>
      <t>　　14　　</t>
    </r>
    <r>
      <rPr>
        <sz val="12"/>
        <color indexed="9"/>
        <rFont val="ＭＳ 明朝"/>
        <family val="1"/>
      </rPr>
      <t xml:space="preserve"> '</t>
    </r>
  </si>
  <si>
    <r>
      <t>　　15　　</t>
    </r>
    <r>
      <rPr>
        <b/>
        <sz val="12"/>
        <color indexed="9"/>
        <rFont val="ＭＳ 明朝"/>
        <family val="1"/>
      </rPr>
      <t xml:space="preserve"> '</t>
    </r>
  </si>
  <si>
    <t>平成15年1月</t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</si>
  <si>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</si>
  <si>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</si>
  <si>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</si>
  <si>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</si>
  <si>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　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</si>
  <si>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t>　   　 ７</t>
  </si>
  <si>
    <t>　   　 ８</t>
  </si>
  <si>
    <t>　   　 ９</t>
  </si>
  <si>
    <r>
      <t xml:space="preserve">　    </t>
    </r>
    <r>
      <rPr>
        <sz val="12"/>
        <rFont val="ＭＳ 明朝"/>
        <family val="1"/>
      </rPr>
      <t>10</t>
    </r>
  </si>
  <si>
    <r>
      <t xml:space="preserve">　   　 </t>
    </r>
    <r>
      <rPr>
        <sz val="12"/>
        <rFont val="ＭＳ 明朝"/>
        <family val="1"/>
      </rPr>
      <t>10</t>
    </r>
  </si>
  <si>
    <r>
      <t xml:space="preserve">　   　 </t>
    </r>
    <r>
      <rPr>
        <sz val="12"/>
        <rFont val="ＭＳ 明朝"/>
        <family val="1"/>
      </rPr>
      <t>11</t>
    </r>
  </si>
  <si>
    <r>
      <t xml:space="preserve">　   　 </t>
    </r>
    <r>
      <rPr>
        <sz val="12"/>
        <rFont val="ＭＳ 明朝"/>
        <family val="1"/>
      </rPr>
      <t>12</t>
    </r>
  </si>
  <si>
    <t xml:space="preserve"> 14</t>
  </si>
  <si>
    <t xml:space="preserve"> 15</t>
  </si>
  <si>
    <t>　   　 ２</t>
  </si>
  <si>
    <t>　   　 ３</t>
  </si>
  <si>
    <t>　   　 ４</t>
  </si>
  <si>
    <t>　   　 ５</t>
  </si>
  <si>
    <t>　   　 ６</t>
  </si>
  <si>
    <t>　    　７</t>
  </si>
  <si>
    <t>　    　８</t>
  </si>
  <si>
    <t>　    　９</t>
  </si>
  <si>
    <r>
      <t>　    　</t>
    </r>
    <r>
      <rPr>
        <sz val="12"/>
        <rFont val="ＭＳ 明朝"/>
        <family val="1"/>
      </rPr>
      <t>10</t>
    </r>
  </si>
  <si>
    <r>
      <t>　    　</t>
    </r>
    <r>
      <rPr>
        <sz val="12"/>
        <rFont val="ＭＳ 明朝"/>
        <family val="1"/>
      </rPr>
      <t>11</t>
    </r>
  </si>
  <si>
    <r>
      <t>　    　</t>
    </r>
    <r>
      <rPr>
        <sz val="12"/>
        <rFont val="ＭＳ 明朝"/>
        <family val="1"/>
      </rPr>
      <t>12</t>
    </r>
  </si>
  <si>
    <t xml:space="preserve"> 15</t>
  </si>
  <si>
    <r>
      <t xml:space="preserve">　    </t>
    </r>
    <r>
      <rPr>
        <sz val="12"/>
        <rFont val="ＭＳ 明朝"/>
        <family val="1"/>
      </rPr>
      <t>11</t>
    </r>
  </si>
  <si>
    <r>
      <t xml:space="preserve">　    </t>
    </r>
    <r>
      <rPr>
        <sz val="12"/>
        <rFont val="ＭＳ 明朝"/>
        <family val="1"/>
      </rPr>
      <t>12</t>
    </r>
  </si>
  <si>
    <r>
      <t>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年平均</t>
    </r>
  </si>
  <si>
    <r>
      <t>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年1月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</si>
  <si>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</si>
  <si>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</si>
  <si>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</si>
  <si>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t xml:space="preserve"> 　   　５</t>
  </si>
  <si>
    <t xml:space="preserve"> 　   　６</t>
  </si>
  <si>
    <t xml:space="preserve"> 　   　７</t>
  </si>
  <si>
    <t xml:space="preserve"> 　   　８</t>
  </si>
  <si>
    <t xml:space="preserve"> 　   　９</t>
  </si>
  <si>
    <r>
      <t xml:space="preserve">     　 1</t>
    </r>
    <r>
      <rPr>
        <sz val="12"/>
        <rFont val="ＭＳ 明朝"/>
        <family val="1"/>
      </rPr>
      <t>0</t>
    </r>
  </si>
  <si>
    <r>
      <t xml:space="preserve">     　 11</t>
    </r>
  </si>
  <si>
    <r>
      <t xml:space="preserve">     　 12</t>
    </r>
  </si>
  <si>
    <r>
      <t xml:space="preserve"> 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</si>
  <si>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</si>
  <si>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</si>
  <si>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t xml:space="preserve"> 　  　 ９</t>
  </si>
  <si>
    <r>
      <t xml:space="preserve">      　1</t>
    </r>
    <r>
      <rPr>
        <sz val="12"/>
        <rFont val="ＭＳ 明朝"/>
        <family val="1"/>
      </rPr>
      <t>0</t>
    </r>
  </si>
  <si>
    <r>
      <t xml:space="preserve">      　11</t>
    </r>
  </si>
  <si>
    <r>
      <t xml:space="preserve">      　12</t>
    </r>
  </si>
  <si>
    <t xml:space="preserve"> 　   　２</t>
  </si>
  <si>
    <t xml:space="preserve"> 　   　３</t>
  </si>
  <si>
    <t xml:space="preserve"> 　   　４</t>
  </si>
  <si>
    <r>
      <t>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年1月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</si>
  <si>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</si>
  <si>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５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</si>
  <si>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６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</si>
  <si>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７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</si>
  <si>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８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</si>
  <si>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</si>
  <si>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0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</si>
  <si>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</si>
  <si>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12</t>
    </r>
  </si>
  <si>
    <r>
      <t>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年平均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</si>
  <si>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２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</si>
  <si>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３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</si>
  <si>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４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</si>
  <si>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</si>
  <si>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</si>
  <si>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</si>
  <si>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</si>
  <si>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1</t>
    </r>
    <r>
      <rPr>
        <sz val="12"/>
        <rFont val="ＭＳ 明朝"/>
        <family val="1"/>
      </rPr>
      <t>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</si>
  <si>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11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</si>
  <si>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12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</si>
  <si>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３</t>
    </r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</si>
  <si>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</si>
  <si>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t>x</t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</si>
  <si>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</si>
  <si>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</si>
  <si>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</si>
  <si>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r>
      <t xml:space="preserve"> 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</si>
  <si>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９</t>
    </r>
  </si>
  <si>
    <t>９５　　産業大分類（製造業、サービス業―中分類）別性別常用労働者１人平均月間出勤日数及び実労働時間数（つづき）</t>
  </si>
  <si>
    <r>
      <t xml:space="preserve">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２</t>
    </r>
  </si>
  <si>
    <r>
      <t xml:space="preserve">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３</t>
    </r>
  </si>
  <si>
    <r>
      <t xml:space="preserve">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４</t>
    </r>
  </si>
  <si>
    <r>
      <t xml:space="preserve"> 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２</t>
    </r>
  </si>
  <si>
    <r>
      <t xml:space="preserve"> 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３</t>
    </r>
  </si>
  <si>
    <r>
      <t xml:space="preserve"> 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４</t>
    </r>
  </si>
  <si>
    <t>平成13年平均</t>
  </si>
  <si>
    <r>
      <t xml:space="preserve"> 　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</si>
  <si>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４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</si>
  <si>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６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</si>
  <si>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７</t>
    </r>
  </si>
  <si>
    <r>
      <t xml:space="preserve"> 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８</t>
    </r>
  </si>
  <si>
    <r>
      <t xml:space="preserve"> 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９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</si>
  <si>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</si>
  <si>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12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</si>
  <si>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</si>
  <si>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</si>
  <si>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r>
      <t>製 造
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</si>
  <si>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t>出版・印刷　同 関連産業</t>
  </si>
  <si>
    <t>窯業・土石製品
製造業</t>
  </si>
  <si>
    <t>出版・印刷･同 関 連産業</t>
  </si>
  <si>
    <t>電気・ガス・熱供給・水道業</t>
  </si>
  <si>
    <r>
      <t xml:space="preserve"> </t>
    </r>
    <r>
      <rPr>
        <sz val="12"/>
        <rFont val="ＭＳ 明朝"/>
        <family val="1"/>
      </rPr>
      <t>７</t>
    </r>
  </si>
  <si>
    <t xml:space="preserve"> 12</t>
  </si>
  <si>
    <t>９５　　産業大分類（製造業、サービス業―中分類）別性別常用労働者１人平均月間出勤日数及び実労働時間数</t>
  </si>
  <si>
    <t>x</t>
  </si>
  <si>
    <t>x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</si>
</sst>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#,##0_ ;[Red]\-#,##0\ "/>
    <numFmt numFmtId="193" formatCode="#,##0.000;[Red]\-#,##0.000"/>
    <numFmt numFmtId="194" formatCode="0_ "/>
    <numFmt numFmtId="195" formatCode="[DBNum3][$-411]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4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12" fillId="0" borderId="15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27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37" fontId="0" fillId="0" borderId="2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1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2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22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distributed"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6" fontId="12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187" fontId="0" fillId="0" borderId="1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right" vertical="center"/>
      <protection/>
    </xf>
    <xf numFmtId="191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39" fontId="12" fillId="0" borderId="0" xfId="0" applyNumberFormat="1" applyFont="1" applyFill="1" applyAlignment="1" applyProtection="1">
      <alignment vertical="center"/>
      <protection/>
    </xf>
    <xf numFmtId="39" fontId="12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horizontal="left" vertical="center"/>
    </xf>
    <xf numFmtId="192" fontId="0" fillId="0" borderId="20" xfId="0" applyNumberFormat="1" applyFont="1" applyFill="1" applyBorder="1" applyAlignment="1">
      <alignment vertical="center"/>
    </xf>
    <xf numFmtId="192" fontId="0" fillId="0" borderId="2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 applyProtection="1">
      <alignment horizontal="center" vertical="center"/>
      <protection/>
    </xf>
    <xf numFmtId="192" fontId="0" fillId="0" borderId="0" xfId="49" applyNumberFormat="1" applyFont="1" applyFill="1" applyBorder="1" applyAlignment="1">
      <alignment vertical="center"/>
    </xf>
    <xf numFmtId="192" fontId="0" fillId="0" borderId="0" xfId="49" applyNumberFormat="1" applyFont="1" applyFill="1" applyBorder="1" applyAlignment="1" applyProtection="1">
      <alignment vertical="center"/>
      <protection/>
    </xf>
    <xf numFmtId="192" fontId="0" fillId="0" borderId="0" xfId="49" applyNumberFormat="1" applyFont="1" applyFill="1" applyBorder="1" applyAlignment="1" applyProtection="1">
      <alignment horizontal="center" vertical="center"/>
      <protection/>
    </xf>
    <xf numFmtId="192" fontId="0" fillId="0" borderId="16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 applyProtection="1">
      <alignment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94" fontId="0" fillId="0" borderId="15" xfId="0" applyNumberFormat="1" applyFont="1" applyFill="1" applyBorder="1" applyAlignment="1" quotePrefix="1">
      <alignment horizontal="center" vertical="center"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191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194" fontId="0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191" fontId="12" fillId="0" borderId="22" xfId="0" applyNumberFormat="1" applyFont="1" applyFill="1" applyBorder="1" applyAlignment="1" applyProtection="1">
      <alignment horizontal="right" vertical="center"/>
      <protection/>
    </xf>
    <xf numFmtId="191" fontId="0" fillId="0" borderId="27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Alignment="1">
      <alignment horizontal="center" vertical="center"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 quotePrefix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ill="1" applyBorder="1" applyAlignment="1" applyProtection="1" quotePrefix="1">
      <alignment horizontal="distributed" vertical="center"/>
      <protection/>
    </xf>
    <xf numFmtId="0" fontId="1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5" xfId="0" applyFill="1" applyBorder="1" applyAlignment="1" applyProtection="1" quotePrefix="1">
      <alignment horizontal="left" vertical="center" indent="2"/>
      <protection/>
    </xf>
    <xf numFmtId="0" fontId="1" fillId="0" borderId="15" xfId="0" applyFont="1" applyFill="1" applyBorder="1" applyAlignment="1" applyProtection="1" quotePrefix="1">
      <alignment horizontal="left" vertical="center" indent="2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left" vertical="center" indent="2"/>
      <protection/>
    </xf>
    <xf numFmtId="0" fontId="0" fillId="0" borderId="34" xfId="0" applyFont="1" applyFill="1" applyBorder="1" applyAlignment="1" applyProtection="1" quotePrefix="1">
      <alignment horizontal="center" vertical="center"/>
      <protection/>
    </xf>
    <xf numFmtId="0" fontId="12" fillId="0" borderId="15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12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right" vertical="center"/>
      <protection/>
    </xf>
    <xf numFmtId="178" fontId="0" fillId="0" borderId="27" xfId="49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 horizontal="right" vertical="center"/>
      <protection/>
    </xf>
    <xf numFmtId="178" fontId="12" fillId="0" borderId="0" xfId="49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12" fillId="0" borderId="0" xfId="0" applyNumberFormat="1" applyFont="1" applyFill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27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38" fontId="12" fillId="0" borderId="20" xfId="49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vertical="center"/>
      <protection/>
    </xf>
    <xf numFmtId="192" fontId="0" fillId="0" borderId="28" xfId="0" applyNumberFormat="1" applyFont="1" applyFill="1" applyBorder="1" applyAlignment="1" applyProtection="1">
      <alignment vertical="center"/>
      <protection/>
    </xf>
    <xf numFmtId="192" fontId="0" fillId="0" borderId="22" xfId="0" applyNumberFormat="1" applyFont="1" applyFill="1" applyBorder="1" applyAlignment="1" applyProtection="1">
      <alignment vertical="center"/>
      <protection/>
    </xf>
    <xf numFmtId="192" fontId="0" fillId="0" borderId="22" xfId="0" applyNumberFormat="1" applyFont="1" applyFill="1" applyBorder="1" applyAlignment="1" applyProtection="1">
      <alignment horizontal="center" vertical="center"/>
      <protection/>
    </xf>
    <xf numFmtId="192" fontId="0" fillId="0" borderId="22" xfId="49" applyNumberFormat="1" applyFont="1" applyFill="1" applyBorder="1" applyAlignment="1" applyProtection="1">
      <alignment horizontal="center" vertical="center"/>
      <protection/>
    </xf>
    <xf numFmtId="192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 quotePrefix="1">
      <alignment horizontal="left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left" vertical="center" indent="2"/>
      <protection/>
    </xf>
    <xf numFmtId="0" fontId="12" fillId="0" borderId="26" xfId="0" applyFont="1" applyFill="1" applyBorder="1" applyAlignment="1" applyProtection="1" quotePrefix="1">
      <alignment horizontal="left" vertical="center" indent="2"/>
      <protection/>
    </xf>
    <xf numFmtId="0" fontId="1" fillId="0" borderId="26" xfId="0" applyFont="1" applyFill="1" applyBorder="1" applyAlignment="1" applyProtection="1" quotePrefix="1">
      <alignment horizontal="left" vertical="center" indent="2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37" fontId="12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36" xfId="0" applyNumberFormat="1" applyFont="1" applyFill="1" applyBorder="1" applyAlignment="1" applyProtection="1">
      <alignment horizontal="right" vertical="center"/>
      <protection/>
    </xf>
    <xf numFmtId="191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 quotePrefix="1">
      <alignment horizontal="distributed" vertical="center" wrapText="1"/>
      <protection/>
    </xf>
    <xf numFmtId="0" fontId="12" fillId="0" borderId="26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distributed" vertical="center" wrapText="1"/>
    </xf>
    <xf numFmtId="195" fontId="0" fillId="0" borderId="0" xfId="0" applyNumberFormat="1" applyFill="1" applyBorder="1" applyAlignment="1" applyProtection="1" quotePrefix="1">
      <alignment horizontal="left" vertical="center" indent="3"/>
      <protection/>
    </xf>
    <xf numFmtId="195" fontId="0" fillId="0" borderId="15" xfId="0" applyNumberFormat="1" applyFont="1" applyFill="1" applyBorder="1" applyAlignment="1">
      <alignment horizontal="left" vertical="center" indent="3"/>
    </xf>
    <xf numFmtId="0" fontId="12" fillId="0" borderId="0" xfId="0" applyFont="1" applyFill="1" applyBorder="1" applyAlignment="1" applyProtection="1" quotePrefix="1">
      <alignment horizontal="left" vertical="center" indent="3"/>
      <protection/>
    </xf>
    <xf numFmtId="0" fontId="12" fillId="0" borderId="15" xfId="0" applyFont="1" applyFill="1" applyBorder="1" applyAlignment="1">
      <alignment horizontal="left" vertical="center" indent="3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12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12" fillId="0" borderId="20" xfId="0" applyFont="1" applyFill="1" applyBorder="1" applyAlignment="1" applyProtection="1">
      <alignment horizontal="distributed" vertical="center"/>
      <protection/>
    </xf>
    <xf numFmtId="0" fontId="12" fillId="0" borderId="24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37" fontId="0" fillId="0" borderId="41" xfId="0" applyNumberFormat="1" applyFont="1" applyFill="1" applyBorder="1" applyAlignment="1" applyProtection="1">
      <alignment horizontal="center" vertical="center" wrapText="1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22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41" xfId="0" applyFill="1" applyBorder="1" applyAlignment="1" applyProtection="1" quotePrefix="1">
      <alignment horizontal="distributed" vertical="center"/>
      <protection/>
    </xf>
    <xf numFmtId="0" fontId="0" fillId="0" borderId="42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38" xfId="0" applyFill="1" applyBorder="1" applyAlignment="1" applyProtection="1" quotePrefix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4" fillId="0" borderId="43" xfId="0" applyFont="1" applyFill="1" applyBorder="1" applyAlignment="1" applyProtection="1">
      <alignment horizontal="distributed" vertical="center" wrapText="1"/>
      <protection/>
    </xf>
    <xf numFmtId="0" fontId="14" fillId="0" borderId="42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8" fillId="0" borderId="43" xfId="0" applyFont="1" applyFill="1" applyBorder="1" applyAlignment="1" applyProtection="1">
      <alignment horizontal="distributed" vertical="center" wrapText="1"/>
      <protection/>
    </xf>
    <xf numFmtId="0" fontId="8" fillId="0" borderId="42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43" xfId="0" applyFont="1" applyFill="1" applyBorder="1" applyAlignment="1" applyProtection="1">
      <alignment horizontal="distributed" vertical="center" wrapText="1"/>
      <protection/>
    </xf>
    <xf numFmtId="0" fontId="8" fillId="0" borderId="42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37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Border="1" applyAlignment="1">
      <alignment/>
    </xf>
    <xf numFmtId="0" fontId="14" fillId="0" borderId="41" xfId="0" applyFont="1" applyFill="1" applyBorder="1" applyAlignment="1" applyProtection="1">
      <alignment horizontal="distributed" vertical="center" wrapText="1"/>
      <protection/>
    </xf>
    <xf numFmtId="0" fontId="14" fillId="0" borderId="42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52</xdr:row>
      <xdr:rowOff>104775</xdr:rowOff>
    </xdr:from>
    <xdr:to>
      <xdr:col>11</xdr:col>
      <xdr:colOff>142875</xdr:colOff>
      <xdr:row>54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039600" y="10372725"/>
          <a:ext cx="104775" cy="352425"/>
        </a:xfrm>
        <a:prstGeom prst="leftBrace">
          <a:avLst>
            <a:gd name="adj" fmla="val -39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60</xdr:row>
      <xdr:rowOff>85725</xdr:rowOff>
    </xdr:from>
    <xdr:to>
      <xdr:col>11</xdr:col>
      <xdr:colOff>190500</xdr:colOff>
      <xdr:row>61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34850" y="11877675"/>
          <a:ext cx="57150" cy="238125"/>
        </a:xfrm>
        <a:prstGeom prst="leftBrace">
          <a:avLst>
            <a:gd name="adj" fmla="val -44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45</xdr:row>
      <xdr:rowOff>85725</xdr:rowOff>
    </xdr:from>
    <xdr:to>
      <xdr:col>11</xdr:col>
      <xdr:colOff>152400</xdr:colOff>
      <xdr:row>47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2096750" y="9020175"/>
          <a:ext cx="57150" cy="333375"/>
        </a:xfrm>
        <a:prstGeom prst="leftBrace">
          <a:avLst>
            <a:gd name="adj" fmla="val -4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180975</xdr:rowOff>
    </xdr:from>
    <xdr:to>
      <xdr:col>11</xdr:col>
      <xdr:colOff>190500</xdr:colOff>
      <xdr:row>58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2134850" y="11210925"/>
          <a:ext cx="57150" cy="304800"/>
        </a:xfrm>
        <a:prstGeom prst="leftBrace">
          <a:avLst>
            <a:gd name="adj" fmla="val -4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85725</xdr:colOff>
      <xdr:row>49</xdr:row>
      <xdr:rowOff>104775</xdr:rowOff>
    </xdr:from>
    <xdr:to>
      <xdr:col>11</xdr:col>
      <xdr:colOff>152400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087225" y="9801225"/>
          <a:ext cx="66675" cy="200025"/>
        </a:xfrm>
        <a:prstGeom prst="leftBrace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63</xdr:row>
      <xdr:rowOff>152400</xdr:rowOff>
    </xdr:from>
    <xdr:to>
      <xdr:col>12</xdr:col>
      <xdr:colOff>0</xdr:colOff>
      <xdr:row>65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2153900" y="12515850"/>
          <a:ext cx="47625" cy="361950"/>
        </a:xfrm>
        <a:prstGeom prst="leftBrace">
          <a:avLst>
            <a:gd name="adj" fmla="val -44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58</xdr:row>
      <xdr:rowOff>104775</xdr:rowOff>
    </xdr:from>
    <xdr:to>
      <xdr:col>9</xdr:col>
      <xdr:colOff>95250</xdr:colOff>
      <xdr:row>63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0829925" y="11515725"/>
          <a:ext cx="57150" cy="1028700"/>
        </a:xfrm>
        <a:prstGeom prst="leftBrace">
          <a:avLst>
            <a:gd name="adj" fmla="val -43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104775</xdr:rowOff>
    </xdr:from>
    <xdr:to>
      <xdr:col>9</xdr:col>
      <xdr:colOff>133350</xdr:colOff>
      <xdr:row>53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0801350" y="9229725"/>
          <a:ext cx="114300" cy="140970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1</xdr:col>
      <xdr:colOff>9525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1447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66675</xdr:rowOff>
    </xdr:from>
    <xdr:to>
      <xdr:col>2</xdr:col>
      <xdr:colOff>1876425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66725" y="1171575"/>
          <a:ext cx="1895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104775</xdr:rowOff>
    </xdr:from>
    <xdr:to>
      <xdr:col>2</xdr:col>
      <xdr:colOff>1962150</xdr:colOff>
      <xdr:row>35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23875" y="6543675"/>
          <a:ext cx="1933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49</xdr:row>
      <xdr:rowOff>104775</xdr:rowOff>
    </xdr:from>
    <xdr:to>
      <xdr:col>1</xdr:col>
      <xdr:colOff>47625</xdr:colOff>
      <xdr:row>62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76225" y="9591675"/>
          <a:ext cx="57150" cy="2457450"/>
        </a:xfrm>
        <a:prstGeom prst="leftBrace">
          <a:avLst>
            <a:gd name="adj" fmla="val -41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28575</xdr:rowOff>
    </xdr:from>
    <xdr:to>
      <xdr:col>1</xdr:col>
      <xdr:colOff>133350</xdr:colOff>
      <xdr:row>48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71475" y="7038975"/>
          <a:ext cx="47625" cy="2371725"/>
        </a:xfrm>
        <a:prstGeom prst="leftBrace">
          <a:avLst>
            <a:gd name="adj" fmla="val -43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219075</xdr:rowOff>
    </xdr:from>
    <xdr:to>
      <xdr:col>0</xdr:col>
      <xdr:colOff>1514475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15049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0</xdr:col>
      <xdr:colOff>1400175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4001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1</xdr:col>
      <xdr:colOff>38100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0" y="752475"/>
          <a:ext cx="1381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66675</xdr:rowOff>
    </xdr:from>
    <xdr:to>
      <xdr:col>0</xdr:col>
      <xdr:colOff>1409700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90575"/>
          <a:ext cx="1333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1</xdr:col>
      <xdr:colOff>38100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7150" y="752475"/>
          <a:ext cx="1419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0</xdr:col>
      <xdr:colOff>1304925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" y="752475"/>
          <a:ext cx="1228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4382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12.59765625" style="4" customWidth="1"/>
    <col min="3" max="17" width="13.59765625" style="4" customWidth="1"/>
    <col min="18" max="16384" width="10.59765625" style="4" customWidth="1"/>
  </cols>
  <sheetData>
    <row r="1" spans="1:17" s="2" customFormat="1" ht="19.5" customHeight="1">
      <c r="A1" s="1" t="s">
        <v>55</v>
      </c>
      <c r="Q1" s="3" t="s">
        <v>56</v>
      </c>
    </row>
    <row r="2" spans="1:17" ht="24.75" customHeight="1">
      <c r="A2" s="326" t="s">
        <v>57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1:17" ht="19.5" customHeight="1">
      <c r="A3" s="327" t="s">
        <v>455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8" customHeight="1" thickBot="1">
      <c r="A4" s="5"/>
      <c r="B4" s="6"/>
      <c r="Q4" s="7" t="s">
        <v>0</v>
      </c>
    </row>
    <row r="5" spans="1:20" ht="14.25" customHeight="1">
      <c r="A5" s="328" t="s">
        <v>58</v>
      </c>
      <c r="B5" s="329"/>
      <c r="C5" s="334" t="s">
        <v>59</v>
      </c>
      <c r="D5" s="335"/>
      <c r="E5" s="336"/>
      <c r="F5" s="340" t="s">
        <v>60</v>
      </c>
      <c r="G5" s="341"/>
      <c r="H5" s="341"/>
      <c r="I5" s="341"/>
      <c r="J5" s="341"/>
      <c r="K5" s="341"/>
      <c r="L5" s="341"/>
      <c r="M5" s="341"/>
      <c r="N5" s="342"/>
      <c r="O5" s="334" t="s">
        <v>61</v>
      </c>
      <c r="P5" s="335"/>
      <c r="Q5" s="335"/>
      <c r="R5" s="8"/>
      <c r="S5" s="8"/>
      <c r="T5" s="8"/>
    </row>
    <row r="6" spans="1:18" ht="14.25" customHeight="1">
      <c r="A6" s="330"/>
      <c r="B6" s="331"/>
      <c r="C6" s="337"/>
      <c r="D6" s="338"/>
      <c r="E6" s="339"/>
      <c r="F6" s="343" t="s">
        <v>1</v>
      </c>
      <c r="G6" s="344"/>
      <c r="H6" s="345"/>
      <c r="I6" s="343" t="s">
        <v>2</v>
      </c>
      <c r="J6" s="344"/>
      <c r="K6" s="345"/>
      <c r="L6" s="343" t="s">
        <v>3</v>
      </c>
      <c r="M6" s="344"/>
      <c r="N6" s="345"/>
      <c r="O6" s="337"/>
      <c r="P6" s="338"/>
      <c r="Q6" s="338"/>
      <c r="R6" s="11"/>
    </row>
    <row r="7" spans="1:20" ht="14.25" customHeight="1">
      <c r="A7" s="332"/>
      <c r="B7" s="333"/>
      <c r="C7" s="9" t="s">
        <v>1</v>
      </c>
      <c r="D7" s="12" t="s">
        <v>4</v>
      </c>
      <c r="E7" s="10" t="s">
        <v>5</v>
      </c>
      <c r="F7" s="10" t="s">
        <v>1</v>
      </c>
      <c r="G7" s="10" t="s">
        <v>4</v>
      </c>
      <c r="H7" s="9" t="s">
        <v>5</v>
      </c>
      <c r="I7" s="12" t="s">
        <v>1</v>
      </c>
      <c r="J7" s="9" t="s">
        <v>4</v>
      </c>
      <c r="K7" s="12" t="s">
        <v>5</v>
      </c>
      <c r="L7" s="10" t="s">
        <v>1</v>
      </c>
      <c r="M7" s="10" t="s">
        <v>4</v>
      </c>
      <c r="N7" s="9" t="s">
        <v>5</v>
      </c>
      <c r="O7" s="12" t="s">
        <v>1</v>
      </c>
      <c r="P7" s="10" t="s">
        <v>4</v>
      </c>
      <c r="Q7" s="9" t="s">
        <v>5</v>
      </c>
      <c r="R7" s="13"/>
      <c r="S7" s="13"/>
      <c r="T7" s="13"/>
    </row>
    <row r="8" spans="1:20" ht="14.25" customHeight="1">
      <c r="A8" s="320" t="s">
        <v>456</v>
      </c>
      <c r="B8" s="321"/>
      <c r="C8" s="14">
        <v>947070</v>
      </c>
      <c r="D8" s="13">
        <v>451155</v>
      </c>
      <c r="E8" s="13">
        <v>495915</v>
      </c>
      <c r="F8" s="243">
        <f>SUM(G8:H8)</f>
        <v>620231</v>
      </c>
      <c r="G8" s="244">
        <f>SUM(J8,M8)</f>
        <v>350346</v>
      </c>
      <c r="H8" s="244">
        <f>SUM(K8,N8)</f>
        <v>269885</v>
      </c>
      <c r="I8" s="243">
        <f>SUM(J8:K8)</f>
        <v>606265</v>
      </c>
      <c r="J8" s="244">
        <v>341329</v>
      </c>
      <c r="K8" s="244">
        <v>264936</v>
      </c>
      <c r="L8" s="243">
        <f>SUM(M8:N8)</f>
        <v>13966</v>
      </c>
      <c r="M8" s="244">
        <v>9017</v>
      </c>
      <c r="N8" s="244">
        <v>4949</v>
      </c>
      <c r="O8" s="243">
        <f>SUM(P8:Q8)</f>
        <v>325779</v>
      </c>
      <c r="P8" s="13">
        <v>100327</v>
      </c>
      <c r="Q8" s="13">
        <v>225452</v>
      </c>
      <c r="R8" s="13"/>
      <c r="S8" s="14"/>
      <c r="T8" s="13"/>
    </row>
    <row r="9" spans="1:20" ht="14.25" customHeight="1">
      <c r="A9" s="322" t="s">
        <v>633</v>
      </c>
      <c r="B9" s="323"/>
      <c r="C9" s="14">
        <v>990243</v>
      </c>
      <c r="D9" s="13">
        <v>473937</v>
      </c>
      <c r="E9" s="13">
        <v>516306</v>
      </c>
      <c r="F9" s="243">
        <f>SUM(G9:H9)</f>
        <v>652627</v>
      </c>
      <c r="G9" s="244">
        <f>SUM(J9,M9)</f>
        <v>370106</v>
      </c>
      <c r="H9" s="244">
        <f>SUM(K9,N9)</f>
        <v>282521</v>
      </c>
      <c r="I9" s="243">
        <f>SUM(J9:K9)</f>
        <v>631322</v>
      </c>
      <c r="J9" s="244">
        <v>356828</v>
      </c>
      <c r="K9" s="244">
        <v>274494</v>
      </c>
      <c r="L9" s="243">
        <f>SUM(M9:N9)</f>
        <v>21305</v>
      </c>
      <c r="M9" s="244">
        <v>13278</v>
      </c>
      <c r="N9" s="244">
        <v>8027</v>
      </c>
      <c r="O9" s="243">
        <f>SUM(P9:Q9)</f>
        <v>335785</v>
      </c>
      <c r="P9" s="13">
        <v>102653</v>
      </c>
      <c r="Q9" s="13">
        <v>233132</v>
      </c>
      <c r="R9" s="13"/>
      <c r="S9" s="14"/>
      <c r="T9" s="13"/>
    </row>
    <row r="10" spans="1:20" s="178" customFormat="1" ht="14.25" customHeight="1">
      <c r="A10" s="324" t="s">
        <v>634</v>
      </c>
      <c r="B10" s="325"/>
      <c r="C10" s="47">
        <f>SUM(C12:C21,C24,C30,C40,C47,C53,C61,C67)</f>
        <v>1000803</v>
      </c>
      <c r="D10" s="47">
        <f aca="true" t="shared" si="0" ref="D10:Q10">SUM(D12:D21,D24,D30,D40,D47,D53,D61,D67)</f>
        <v>479465</v>
      </c>
      <c r="E10" s="47">
        <f t="shared" si="0"/>
        <v>521338</v>
      </c>
      <c r="F10" s="47">
        <f t="shared" si="0"/>
        <v>637733</v>
      </c>
      <c r="G10" s="47">
        <f t="shared" si="0"/>
        <v>361282</v>
      </c>
      <c r="H10" s="47">
        <f t="shared" si="0"/>
        <v>276451</v>
      </c>
      <c r="I10" s="47">
        <f t="shared" si="0"/>
        <v>614469</v>
      </c>
      <c r="J10" s="47">
        <f t="shared" si="0"/>
        <v>347095</v>
      </c>
      <c r="K10" s="47">
        <f t="shared" si="0"/>
        <v>267374</v>
      </c>
      <c r="L10" s="47">
        <f t="shared" si="0"/>
        <v>23264</v>
      </c>
      <c r="M10" s="47">
        <f t="shared" si="0"/>
        <v>14187</v>
      </c>
      <c r="N10" s="47">
        <f t="shared" si="0"/>
        <v>9077</v>
      </c>
      <c r="O10" s="47">
        <f t="shared" si="0"/>
        <v>358494</v>
      </c>
      <c r="P10" s="47">
        <f t="shared" si="0"/>
        <v>115264</v>
      </c>
      <c r="Q10" s="47">
        <f t="shared" si="0"/>
        <v>243230</v>
      </c>
      <c r="R10" s="177"/>
      <c r="S10" s="47"/>
      <c r="T10" s="177"/>
    </row>
    <row r="11" spans="1:20" s="178" customFormat="1" ht="14.25" customHeight="1">
      <c r="A11" s="179"/>
      <c r="B11" s="180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77"/>
      <c r="S11" s="47"/>
      <c r="T11" s="177"/>
    </row>
    <row r="12" spans="1:20" s="178" customFormat="1" ht="14.25" customHeight="1">
      <c r="A12" s="318" t="s">
        <v>6</v>
      </c>
      <c r="B12" s="319"/>
      <c r="C12" s="47">
        <v>387162</v>
      </c>
      <c r="D12" s="47">
        <v>186935</v>
      </c>
      <c r="E12" s="47">
        <v>200227</v>
      </c>
      <c r="F12" s="47">
        <f>SUM(G12:H12)</f>
        <v>242965</v>
      </c>
      <c r="G12" s="177">
        <f>SUM(J12,M12)</f>
        <v>139731</v>
      </c>
      <c r="H12" s="177">
        <f>SUM(K12,N12)</f>
        <v>103234</v>
      </c>
      <c r="I12" s="47">
        <f>SUM(J12:K12)</f>
        <v>233946</v>
      </c>
      <c r="J12" s="47">
        <v>134295</v>
      </c>
      <c r="K12" s="47">
        <v>99651</v>
      </c>
      <c r="L12" s="47">
        <f>SUM(M12:N12)</f>
        <v>9019</v>
      </c>
      <c r="M12" s="47">
        <v>5436</v>
      </c>
      <c r="N12" s="47">
        <v>3583</v>
      </c>
      <c r="O12" s="47">
        <f>SUM(P12:Q12)</f>
        <v>141242</v>
      </c>
      <c r="P12" s="47">
        <v>45297</v>
      </c>
      <c r="Q12" s="47">
        <v>95945</v>
      </c>
      <c r="R12" s="177"/>
      <c r="S12" s="47"/>
      <c r="T12" s="177"/>
    </row>
    <row r="13" spans="1:20" s="178" customFormat="1" ht="14.25" customHeight="1">
      <c r="A13" s="318" t="s">
        <v>7</v>
      </c>
      <c r="B13" s="319"/>
      <c r="C13" s="47">
        <v>40328</v>
      </c>
      <c r="D13" s="47">
        <v>18952</v>
      </c>
      <c r="E13" s="47">
        <v>21376</v>
      </c>
      <c r="F13" s="47">
        <f aca="true" t="shared" si="1" ref="F13:F19">SUM(G13:H13)</f>
        <v>25952</v>
      </c>
      <c r="G13" s="177">
        <f aca="true" t="shared" si="2" ref="G13:G19">SUM(J13,M13)</f>
        <v>14067</v>
      </c>
      <c r="H13" s="177">
        <f aca="true" t="shared" si="3" ref="H13:H19">SUM(K13,N13)</f>
        <v>11885</v>
      </c>
      <c r="I13" s="47">
        <f aca="true" t="shared" si="4" ref="I13:I19">SUM(J13:K13)</f>
        <v>25043</v>
      </c>
      <c r="J13" s="47">
        <v>13519</v>
      </c>
      <c r="K13" s="47">
        <v>11524</v>
      </c>
      <c r="L13" s="47">
        <f aca="true" t="shared" si="5" ref="L13:L19">SUM(M13:N13)</f>
        <v>909</v>
      </c>
      <c r="M13" s="47">
        <v>548</v>
      </c>
      <c r="N13" s="47">
        <v>361</v>
      </c>
      <c r="O13" s="47">
        <f aca="true" t="shared" si="6" ref="O13:O19">SUM(P13:Q13)</f>
        <v>14328</v>
      </c>
      <c r="P13" s="47">
        <v>4861</v>
      </c>
      <c r="Q13" s="47">
        <v>9467</v>
      </c>
      <c r="R13" s="177"/>
      <c r="S13" s="177"/>
      <c r="T13" s="177"/>
    </row>
    <row r="14" spans="1:20" s="178" customFormat="1" ht="14.25" customHeight="1">
      <c r="A14" s="318" t="s">
        <v>8</v>
      </c>
      <c r="B14" s="319"/>
      <c r="C14" s="47">
        <v>91178</v>
      </c>
      <c r="D14" s="47">
        <v>43792</v>
      </c>
      <c r="E14" s="47">
        <v>47386</v>
      </c>
      <c r="F14" s="47">
        <f t="shared" si="1"/>
        <v>60827</v>
      </c>
      <c r="G14" s="177">
        <f t="shared" si="2"/>
        <v>34424</v>
      </c>
      <c r="H14" s="177">
        <f t="shared" si="3"/>
        <v>26403</v>
      </c>
      <c r="I14" s="47">
        <f t="shared" si="4"/>
        <v>58631</v>
      </c>
      <c r="J14" s="47">
        <v>33133</v>
      </c>
      <c r="K14" s="47">
        <v>25498</v>
      </c>
      <c r="L14" s="47">
        <f t="shared" si="5"/>
        <v>2196</v>
      </c>
      <c r="M14" s="47">
        <v>1291</v>
      </c>
      <c r="N14" s="47">
        <v>905</v>
      </c>
      <c r="O14" s="47">
        <f t="shared" si="6"/>
        <v>29931</v>
      </c>
      <c r="P14" s="47">
        <v>9120</v>
      </c>
      <c r="Q14" s="47">
        <v>20811</v>
      </c>
      <c r="R14" s="177"/>
      <c r="S14" s="47"/>
      <c r="T14" s="177"/>
    </row>
    <row r="15" spans="1:20" s="178" customFormat="1" ht="14.25" customHeight="1">
      <c r="A15" s="318" t="s">
        <v>9</v>
      </c>
      <c r="B15" s="319"/>
      <c r="C15" s="47">
        <v>22845</v>
      </c>
      <c r="D15" s="47">
        <v>10705</v>
      </c>
      <c r="E15" s="47">
        <v>12140</v>
      </c>
      <c r="F15" s="47">
        <f t="shared" si="1"/>
        <v>14372</v>
      </c>
      <c r="G15" s="177">
        <f t="shared" si="2"/>
        <v>8035</v>
      </c>
      <c r="H15" s="177">
        <f t="shared" si="3"/>
        <v>6337</v>
      </c>
      <c r="I15" s="47">
        <f t="shared" si="4"/>
        <v>13916</v>
      </c>
      <c r="J15" s="47">
        <v>7723</v>
      </c>
      <c r="K15" s="47">
        <v>6193</v>
      </c>
      <c r="L15" s="47">
        <f t="shared" si="5"/>
        <v>456</v>
      </c>
      <c r="M15" s="47">
        <v>312</v>
      </c>
      <c r="N15" s="47">
        <v>144</v>
      </c>
      <c r="O15" s="47">
        <f t="shared" si="6"/>
        <v>8461</v>
      </c>
      <c r="P15" s="47">
        <v>2661</v>
      </c>
      <c r="Q15" s="47">
        <v>5800</v>
      </c>
      <c r="R15" s="177"/>
      <c r="S15" s="47"/>
      <c r="T15" s="177"/>
    </row>
    <row r="16" spans="1:20" s="178" customFormat="1" ht="14.25" customHeight="1">
      <c r="A16" s="318" t="s">
        <v>10</v>
      </c>
      <c r="B16" s="319"/>
      <c r="C16" s="47">
        <v>17530</v>
      </c>
      <c r="D16" s="47">
        <v>8028</v>
      </c>
      <c r="E16" s="47">
        <v>9502</v>
      </c>
      <c r="F16" s="47">
        <f t="shared" si="1"/>
        <v>10483</v>
      </c>
      <c r="G16" s="177">
        <f t="shared" si="2"/>
        <v>5726</v>
      </c>
      <c r="H16" s="177">
        <f t="shared" si="3"/>
        <v>4757</v>
      </c>
      <c r="I16" s="47">
        <f t="shared" si="4"/>
        <v>10142</v>
      </c>
      <c r="J16" s="47">
        <v>5477</v>
      </c>
      <c r="K16" s="47">
        <v>4665</v>
      </c>
      <c r="L16" s="47">
        <f t="shared" si="5"/>
        <v>341</v>
      </c>
      <c r="M16" s="47">
        <v>249</v>
      </c>
      <c r="N16" s="47">
        <v>92</v>
      </c>
      <c r="O16" s="47">
        <f t="shared" si="6"/>
        <v>7041</v>
      </c>
      <c r="P16" s="47">
        <v>2302</v>
      </c>
      <c r="Q16" s="47">
        <v>4739</v>
      </c>
      <c r="R16" s="177"/>
      <c r="S16" s="47"/>
      <c r="T16" s="177"/>
    </row>
    <row r="17" spans="1:20" s="178" customFormat="1" ht="14.25" customHeight="1">
      <c r="A17" s="318" t="s">
        <v>11</v>
      </c>
      <c r="B17" s="319"/>
      <c r="C17" s="47">
        <v>58347</v>
      </c>
      <c r="D17" s="47">
        <v>26648</v>
      </c>
      <c r="E17" s="47">
        <v>31699</v>
      </c>
      <c r="F17" s="47">
        <f t="shared" si="1"/>
        <v>37966</v>
      </c>
      <c r="G17" s="177">
        <f t="shared" si="2"/>
        <v>20021</v>
      </c>
      <c r="H17" s="177">
        <f t="shared" si="3"/>
        <v>17945</v>
      </c>
      <c r="I17" s="47">
        <f t="shared" si="4"/>
        <v>35871</v>
      </c>
      <c r="J17" s="47">
        <v>18807</v>
      </c>
      <c r="K17" s="47">
        <v>17064</v>
      </c>
      <c r="L17" s="47">
        <f t="shared" si="5"/>
        <v>2095</v>
      </c>
      <c r="M17" s="47">
        <v>1214</v>
      </c>
      <c r="N17" s="47">
        <v>881</v>
      </c>
      <c r="O17" s="47">
        <f t="shared" si="6"/>
        <v>20262</v>
      </c>
      <c r="P17" s="47">
        <v>6573</v>
      </c>
      <c r="Q17" s="47">
        <v>13689</v>
      </c>
      <c r="R17" s="177"/>
      <c r="S17" s="47"/>
      <c r="T17" s="177"/>
    </row>
    <row r="18" spans="1:20" s="178" customFormat="1" ht="14.25" customHeight="1">
      <c r="A18" s="318" t="s">
        <v>12</v>
      </c>
      <c r="B18" s="319"/>
      <c r="C18" s="47">
        <v>22146</v>
      </c>
      <c r="D18" s="47">
        <v>10386</v>
      </c>
      <c r="E18" s="47">
        <v>11760</v>
      </c>
      <c r="F18" s="47">
        <f t="shared" si="1"/>
        <v>13680</v>
      </c>
      <c r="G18" s="177">
        <f t="shared" si="2"/>
        <v>7691</v>
      </c>
      <c r="H18" s="177">
        <f t="shared" si="3"/>
        <v>5989</v>
      </c>
      <c r="I18" s="47">
        <f t="shared" si="4"/>
        <v>13139</v>
      </c>
      <c r="J18" s="47">
        <v>7355</v>
      </c>
      <c r="K18" s="47">
        <v>5784</v>
      </c>
      <c r="L18" s="47">
        <f t="shared" si="5"/>
        <v>541</v>
      </c>
      <c r="M18" s="47">
        <v>336</v>
      </c>
      <c r="N18" s="47">
        <v>205</v>
      </c>
      <c r="O18" s="47">
        <f t="shared" si="6"/>
        <v>8441</v>
      </c>
      <c r="P18" s="47">
        <v>2688</v>
      </c>
      <c r="Q18" s="47">
        <v>5753</v>
      </c>
      <c r="R18" s="177"/>
      <c r="S18" s="47"/>
      <c r="T18" s="177"/>
    </row>
    <row r="19" spans="1:20" s="178" customFormat="1" ht="14.25" customHeight="1">
      <c r="A19" s="318" t="s">
        <v>13</v>
      </c>
      <c r="B19" s="319"/>
      <c r="C19" s="47">
        <v>54427</v>
      </c>
      <c r="D19" s="47">
        <v>26145</v>
      </c>
      <c r="E19" s="47">
        <v>28282</v>
      </c>
      <c r="F19" s="47">
        <f t="shared" si="1"/>
        <v>36480</v>
      </c>
      <c r="G19" s="177">
        <f t="shared" si="2"/>
        <v>20866</v>
      </c>
      <c r="H19" s="177">
        <f t="shared" si="3"/>
        <v>15614</v>
      </c>
      <c r="I19" s="47">
        <f t="shared" si="4"/>
        <v>35287</v>
      </c>
      <c r="J19" s="47">
        <v>20155</v>
      </c>
      <c r="K19" s="47">
        <v>15132</v>
      </c>
      <c r="L19" s="47">
        <f t="shared" si="5"/>
        <v>1193</v>
      </c>
      <c r="M19" s="47">
        <v>711</v>
      </c>
      <c r="N19" s="47">
        <v>482</v>
      </c>
      <c r="O19" s="47">
        <f t="shared" si="6"/>
        <v>17780</v>
      </c>
      <c r="P19" s="47">
        <v>5166</v>
      </c>
      <c r="Q19" s="47">
        <v>12614</v>
      </c>
      <c r="R19" s="177"/>
      <c r="S19" s="47"/>
      <c r="T19" s="177"/>
    </row>
    <row r="20" spans="1:20" s="178" customFormat="1" ht="14.25" customHeight="1">
      <c r="A20" s="318"/>
      <c r="B20" s="31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77"/>
      <c r="S20" s="177"/>
      <c r="T20" s="177"/>
    </row>
    <row r="21" spans="1:20" s="178" customFormat="1" ht="14.25" customHeight="1">
      <c r="A21" s="318" t="s">
        <v>14</v>
      </c>
      <c r="B21" s="319"/>
      <c r="C21" s="47">
        <f>SUM(C22)</f>
        <v>8830</v>
      </c>
      <c r="D21" s="47">
        <f aca="true" t="shared" si="7" ref="D21:Q21">SUM(D22)</f>
        <v>3917</v>
      </c>
      <c r="E21" s="47">
        <f t="shared" si="7"/>
        <v>4913</v>
      </c>
      <c r="F21" s="47">
        <f t="shared" si="7"/>
        <v>5930</v>
      </c>
      <c r="G21" s="47">
        <f t="shared" si="7"/>
        <v>3027</v>
      </c>
      <c r="H21" s="47">
        <f t="shared" si="7"/>
        <v>2903</v>
      </c>
      <c r="I21" s="47">
        <f t="shared" si="7"/>
        <v>5706</v>
      </c>
      <c r="J21" s="47">
        <f t="shared" si="7"/>
        <v>2898</v>
      </c>
      <c r="K21" s="47">
        <f t="shared" si="7"/>
        <v>2808</v>
      </c>
      <c r="L21" s="47">
        <f t="shared" si="7"/>
        <v>224</v>
      </c>
      <c r="M21" s="47">
        <f t="shared" si="7"/>
        <v>129</v>
      </c>
      <c r="N21" s="47">
        <f t="shared" si="7"/>
        <v>95</v>
      </c>
      <c r="O21" s="47">
        <f t="shared" si="7"/>
        <v>2887</v>
      </c>
      <c r="P21" s="47">
        <f t="shared" si="7"/>
        <v>887</v>
      </c>
      <c r="Q21" s="47">
        <f t="shared" si="7"/>
        <v>2000</v>
      </c>
      <c r="R21" s="177"/>
      <c r="S21" s="47"/>
      <c r="T21" s="177"/>
    </row>
    <row r="22" spans="1:20" ht="14.25" customHeight="1">
      <c r="A22" s="6"/>
      <c r="B22" s="20" t="s">
        <v>15</v>
      </c>
      <c r="C22" s="244">
        <v>8830</v>
      </c>
      <c r="D22" s="244">
        <v>3917</v>
      </c>
      <c r="E22" s="244">
        <v>4913</v>
      </c>
      <c r="F22" s="243">
        <f>SUM(G22:H22)</f>
        <v>5930</v>
      </c>
      <c r="G22" s="244">
        <f>SUM(J22,M22)</f>
        <v>3027</v>
      </c>
      <c r="H22" s="244">
        <f>SUM(K22,N22)</f>
        <v>2903</v>
      </c>
      <c r="I22" s="243">
        <f>SUM(J22:K22)</f>
        <v>5706</v>
      </c>
      <c r="J22" s="244">
        <v>2898</v>
      </c>
      <c r="K22" s="244">
        <v>2808</v>
      </c>
      <c r="L22" s="243">
        <f>SUM(M22:N22)</f>
        <v>224</v>
      </c>
      <c r="M22" s="243">
        <v>129</v>
      </c>
      <c r="N22" s="244">
        <v>95</v>
      </c>
      <c r="O22" s="243">
        <f>SUM(P22:Q22)</f>
        <v>2887</v>
      </c>
      <c r="P22" s="244">
        <v>887</v>
      </c>
      <c r="Q22" s="244">
        <v>2000</v>
      </c>
      <c r="R22" s="13"/>
      <c r="S22" s="14"/>
      <c r="T22" s="13"/>
    </row>
    <row r="23" spans="1:20" ht="14.25" customHeight="1">
      <c r="A23" s="6"/>
      <c r="B23" s="2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3"/>
      <c r="S23" s="14"/>
      <c r="T23" s="13"/>
    </row>
    <row r="24" spans="1:20" s="178" customFormat="1" ht="14.25" customHeight="1">
      <c r="A24" s="318" t="s">
        <v>16</v>
      </c>
      <c r="B24" s="319"/>
      <c r="C24" s="47">
        <f>SUM(C25:C28)</f>
        <v>41664</v>
      </c>
      <c r="D24" s="47">
        <f aca="true" t="shared" si="8" ref="D24:Q24">SUM(D25:D28)</f>
        <v>20317</v>
      </c>
      <c r="E24" s="47">
        <f t="shared" si="8"/>
        <v>21347</v>
      </c>
      <c r="F24" s="47">
        <f t="shared" si="8"/>
        <v>27337</v>
      </c>
      <c r="G24" s="47">
        <f t="shared" si="8"/>
        <v>15600</v>
      </c>
      <c r="H24" s="47">
        <f t="shared" si="8"/>
        <v>11737</v>
      </c>
      <c r="I24" s="47">
        <f t="shared" si="8"/>
        <v>26398</v>
      </c>
      <c r="J24" s="47">
        <f t="shared" si="8"/>
        <v>15017</v>
      </c>
      <c r="K24" s="47">
        <f t="shared" si="8"/>
        <v>11381</v>
      </c>
      <c r="L24" s="47">
        <f t="shared" si="8"/>
        <v>939</v>
      </c>
      <c r="M24" s="47">
        <f t="shared" si="8"/>
        <v>583</v>
      </c>
      <c r="N24" s="47">
        <f t="shared" si="8"/>
        <v>356</v>
      </c>
      <c r="O24" s="47">
        <f t="shared" si="8"/>
        <v>14290</v>
      </c>
      <c r="P24" s="47">
        <f t="shared" si="8"/>
        <v>4694</v>
      </c>
      <c r="Q24" s="47">
        <f t="shared" si="8"/>
        <v>9596</v>
      </c>
      <c r="R24" s="177"/>
      <c r="S24" s="177"/>
      <c r="T24" s="177"/>
    </row>
    <row r="25" spans="1:20" ht="14.25" customHeight="1">
      <c r="A25" s="6"/>
      <c r="B25" s="20" t="s">
        <v>17</v>
      </c>
      <c r="C25" s="244">
        <v>12855</v>
      </c>
      <c r="D25" s="244">
        <v>6125</v>
      </c>
      <c r="E25" s="244">
        <v>6730</v>
      </c>
      <c r="F25" s="243">
        <f>SUM(G25:H25)</f>
        <v>8694</v>
      </c>
      <c r="G25" s="244">
        <f aca="true" t="shared" si="9" ref="G25:H28">SUM(J25,M25)</f>
        <v>4865</v>
      </c>
      <c r="H25" s="244">
        <f t="shared" si="9"/>
        <v>3829</v>
      </c>
      <c r="I25" s="243">
        <f>SUM(J25:K25)</f>
        <v>8374</v>
      </c>
      <c r="J25" s="244">
        <v>4667</v>
      </c>
      <c r="K25" s="244">
        <v>3707</v>
      </c>
      <c r="L25" s="243">
        <f>SUM(M25:N25)</f>
        <v>320</v>
      </c>
      <c r="M25" s="243">
        <v>198</v>
      </c>
      <c r="N25" s="244">
        <v>122</v>
      </c>
      <c r="O25" s="243">
        <f>SUM(P25:Q25)</f>
        <v>4134</v>
      </c>
      <c r="P25" s="244">
        <v>1242</v>
      </c>
      <c r="Q25" s="244">
        <v>2892</v>
      </c>
      <c r="R25" s="13"/>
      <c r="S25" s="14"/>
      <c r="T25" s="13"/>
    </row>
    <row r="26" spans="1:20" ht="14.25" customHeight="1">
      <c r="A26" s="6"/>
      <c r="B26" s="20" t="s">
        <v>18</v>
      </c>
      <c r="C26" s="244">
        <v>12692</v>
      </c>
      <c r="D26" s="244">
        <v>6082</v>
      </c>
      <c r="E26" s="244">
        <v>6610</v>
      </c>
      <c r="F26" s="243">
        <f>SUM(G26:H26)</f>
        <v>8578</v>
      </c>
      <c r="G26" s="244">
        <f t="shared" si="9"/>
        <v>4863</v>
      </c>
      <c r="H26" s="244">
        <f t="shared" si="9"/>
        <v>3715</v>
      </c>
      <c r="I26" s="243">
        <f>SUM(J26:K26)</f>
        <v>8305</v>
      </c>
      <c r="J26" s="244">
        <v>4692</v>
      </c>
      <c r="K26" s="244">
        <v>3613</v>
      </c>
      <c r="L26" s="243">
        <f>SUM(M26:N26)</f>
        <v>273</v>
      </c>
      <c r="M26" s="243">
        <v>171</v>
      </c>
      <c r="N26" s="244">
        <v>102</v>
      </c>
      <c r="O26" s="243">
        <f>SUM(P26:Q26)</f>
        <v>4111</v>
      </c>
      <c r="P26" s="244">
        <v>1217</v>
      </c>
      <c r="Q26" s="244">
        <v>2894</v>
      </c>
      <c r="R26" s="13"/>
      <c r="S26" s="14"/>
      <c r="T26" s="13"/>
    </row>
    <row r="27" spans="1:20" ht="14.25" customHeight="1">
      <c r="A27" s="6"/>
      <c r="B27" s="20" t="s">
        <v>19</v>
      </c>
      <c r="C27" s="244">
        <v>12043</v>
      </c>
      <c r="D27" s="244">
        <v>6161</v>
      </c>
      <c r="E27" s="244">
        <v>5882</v>
      </c>
      <c r="F27" s="243">
        <f>SUM(G27:H27)</f>
        <v>7389</v>
      </c>
      <c r="G27" s="244">
        <f t="shared" si="9"/>
        <v>4363</v>
      </c>
      <c r="H27" s="244">
        <f t="shared" si="9"/>
        <v>3026</v>
      </c>
      <c r="I27" s="243">
        <f>SUM(J27:K27)</f>
        <v>7142</v>
      </c>
      <c r="J27" s="244">
        <v>4208</v>
      </c>
      <c r="K27" s="244">
        <v>2934</v>
      </c>
      <c r="L27" s="243">
        <f>SUM(M27:N27)</f>
        <v>247</v>
      </c>
      <c r="M27" s="243">
        <v>155</v>
      </c>
      <c r="N27" s="244">
        <v>92</v>
      </c>
      <c r="O27" s="243">
        <f>SUM(P27:Q27)</f>
        <v>4649</v>
      </c>
      <c r="P27" s="244">
        <v>1796</v>
      </c>
      <c r="Q27" s="244">
        <v>2853</v>
      </c>
      <c r="R27" s="13"/>
      <c r="S27" s="14"/>
      <c r="T27" s="13"/>
    </row>
    <row r="28" spans="1:20" ht="14.25" customHeight="1">
      <c r="A28" s="6"/>
      <c r="B28" s="20" t="s">
        <v>20</v>
      </c>
      <c r="C28" s="244">
        <v>4074</v>
      </c>
      <c r="D28" s="244">
        <v>1949</v>
      </c>
      <c r="E28" s="244">
        <v>2125</v>
      </c>
      <c r="F28" s="243">
        <f>SUM(G28:H28)</f>
        <v>2676</v>
      </c>
      <c r="G28" s="244">
        <f t="shared" si="9"/>
        <v>1509</v>
      </c>
      <c r="H28" s="244">
        <f t="shared" si="9"/>
        <v>1167</v>
      </c>
      <c r="I28" s="243">
        <f>SUM(J28:K28)</f>
        <v>2577</v>
      </c>
      <c r="J28" s="244">
        <v>1450</v>
      </c>
      <c r="K28" s="244">
        <v>1127</v>
      </c>
      <c r="L28" s="243">
        <f>SUM(M28:N28)</f>
        <v>99</v>
      </c>
      <c r="M28" s="243">
        <v>59</v>
      </c>
      <c r="N28" s="244">
        <v>40</v>
      </c>
      <c r="O28" s="243">
        <f>SUM(P28:Q28)</f>
        <v>1396</v>
      </c>
      <c r="P28" s="244">
        <v>439</v>
      </c>
      <c r="Q28" s="244">
        <v>957</v>
      </c>
      <c r="R28" s="13"/>
      <c r="S28" s="14"/>
      <c r="T28" s="13"/>
    </row>
    <row r="29" spans="1:20" ht="14.25" customHeight="1">
      <c r="A29" s="6"/>
      <c r="B29" s="2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3"/>
      <c r="S29" s="14"/>
      <c r="T29" s="13"/>
    </row>
    <row r="30" spans="1:20" s="178" customFormat="1" ht="14.25" customHeight="1">
      <c r="A30" s="318" t="s">
        <v>21</v>
      </c>
      <c r="B30" s="319"/>
      <c r="C30" s="47">
        <f>SUM(C31:C38)</f>
        <v>72976</v>
      </c>
      <c r="D30" s="47">
        <f aca="true" t="shared" si="10" ref="D30:Q30">SUM(D31:D38)</f>
        <v>37075</v>
      </c>
      <c r="E30" s="47">
        <f t="shared" si="10"/>
        <v>35901</v>
      </c>
      <c r="F30" s="47">
        <f t="shared" si="10"/>
        <v>46497</v>
      </c>
      <c r="G30" s="47">
        <f t="shared" si="10"/>
        <v>27232</v>
      </c>
      <c r="H30" s="47">
        <f t="shared" si="10"/>
        <v>19265</v>
      </c>
      <c r="I30" s="47">
        <f t="shared" si="10"/>
        <v>44927</v>
      </c>
      <c r="J30" s="47">
        <f t="shared" si="10"/>
        <v>26291</v>
      </c>
      <c r="K30" s="47">
        <f t="shared" si="10"/>
        <v>18636</v>
      </c>
      <c r="L30" s="47">
        <f t="shared" si="10"/>
        <v>1570</v>
      </c>
      <c r="M30" s="47">
        <f t="shared" si="10"/>
        <v>941</v>
      </c>
      <c r="N30" s="47">
        <f t="shared" si="10"/>
        <v>629</v>
      </c>
      <c r="O30" s="47">
        <f t="shared" si="10"/>
        <v>25904</v>
      </c>
      <c r="P30" s="47">
        <f t="shared" si="10"/>
        <v>9431</v>
      </c>
      <c r="Q30" s="47">
        <f t="shared" si="10"/>
        <v>16473</v>
      </c>
      <c r="R30" s="177"/>
      <c r="S30" s="177"/>
      <c r="T30" s="177"/>
    </row>
    <row r="31" spans="1:20" ht="14.25" customHeight="1">
      <c r="A31" s="11"/>
      <c r="B31" s="20" t="s">
        <v>22</v>
      </c>
      <c r="C31" s="244">
        <v>10467</v>
      </c>
      <c r="D31" s="244">
        <v>4950</v>
      </c>
      <c r="E31" s="244">
        <v>5517</v>
      </c>
      <c r="F31" s="243">
        <f>SUM(G31:H31)</f>
        <v>6721</v>
      </c>
      <c r="G31" s="244">
        <f>SUM(J31,M31)</f>
        <v>3856</v>
      </c>
      <c r="H31" s="244">
        <f>SUM(K31,N31)</f>
        <v>2865</v>
      </c>
      <c r="I31" s="243">
        <f>SUM(J31:K31)</f>
        <v>6502</v>
      </c>
      <c r="J31" s="244">
        <v>3726</v>
      </c>
      <c r="K31" s="244">
        <v>2776</v>
      </c>
      <c r="L31" s="243">
        <f>SUM(M31:N31)</f>
        <v>219</v>
      </c>
      <c r="M31" s="243">
        <v>130</v>
      </c>
      <c r="N31" s="244">
        <v>89</v>
      </c>
      <c r="O31" s="243">
        <f>SUM(P31:Q31)</f>
        <v>3729</v>
      </c>
      <c r="P31" s="244">
        <v>1085</v>
      </c>
      <c r="Q31" s="244">
        <v>2644</v>
      </c>
      <c r="R31" s="13"/>
      <c r="S31" s="13"/>
      <c r="T31" s="13"/>
    </row>
    <row r="32" spans="1:20" ht="14.25" customHeight="1">
      <c r="A32" s="6"/>
      <c r="B32" s="20" t="s">
        <v>23</v>
      </c>
      <c r="C32" s="244">
        <v>18017</v>
      </c>
      <c r="D32" s="244">
        <v>8746</v>
      </c>
      <c r="E32" s="244">
        <v>9271</v>
      </c>
      <c r="F32" s="243">
        <f aca="true" t="shared" si="11" ref="F32:F38">SUM(G32:H32)</f>
        <v>12064</v>
      </c>
      <c r="G32" s="244">
        <f aca="true" t="shared" si="12" ref="G32:G38">SUM(J32,M32)</f>
        <v>6908</v>
      </c>
      <c r="H32" s="244">
        <f aca="true" t="shared" si="13" ref="H32:H38">SUM(K32,N32)</f>
        <v>5156</v>
      </c>
      <c r="I32" s="243">
        <f aca="true" t="shared" si="14" ref="I32:I38">SUM(J32:K32)</f>
        <v>11597</v>
      </c>
      <c r="J32" s="244">
        <v>6613</v>
      </c>
      <c r="K32" s="244">
        <v>4984</v>
      </c>
      <c r="L32" s="243">
        <f aca="true" t="shared" si="15" ref="L32:L38">SUM(M32:N32)</f>
        <v>467</v>
      </c>
      <c r="M32" s="243">
        <v>295</v>
      </c>
      <c r="N32" s="244">
        <v>172</v>
      </c>
      <c r="O32" s="243">
        <f aca="true" t="shared" si="16" ref="O32:O38">SUM(P32:Q32)</f>
        <v>5894</v>
      </c>
      <c r="P32" s="244">
        <v>1800</v>
      </c>
      <c r="Q32" s="244">
        <v>4094</v>
      </c>
      <c r="R32" s="13"/>
      <c r="S32" s="14"/>
      <c r="T32" s="13"/>
    </row>
    <row r="33" spans="1:20" ht="14.25" customHeight="1">
      <c r="A33" s="6"/>
      <c r="B33" s="20" t="s">
        <v>24</v>
      </c>
      <c r="C33" s="244">
        <v>37980</v>
      </c>
      <c r="D33" s="244">
        <v>20310</v>
      </c>
      <c r="E33" s="244">
        <v>17670</v>
      </c>
      <c r="F33" s="243">
        <f t="shared" si="11"/>
        <v>23766</v>
      </c>
      <c r="G33" s="244">
        <f t="shared" si="12"/>
        <v>14278</v>
      </c>
      <c r="H33" s="244">
        <f t="shared" si="13"/>
        <v>9488</v>
      </c>
      <c r="I33" s="243">
        <f t="shared" si="14"/>
        <v>22946</v>
      </c>
      <c r="J33" s="244">
        <v>13799</v>
      </c>
      <c r="K33" s="244">
        <v>9147</v>
      </c>
      <c r="L33" s="243">
        <f t="shared" si="15"/>
        <v>820</v>
      </c>
      <c r="M33" s="243">
        <v>479</v>
      </c>
      <c r="N33" s="244">
        <v>341</v>
      </c>
      <c r="O33" s="243">
        <f t="shared" si="16"/>
        <v>13719</v>
      </c>
      <c r="P33" s="244">
        <v>5668</v>
      </c>
      <c r="Q33" s="244">
        <v>8051</v>
      </c>
      <c r="R33" s="13"/>
      <c r="S33" s="14"/>
      <c r="T33" s="13"/>
    </row>
    <row r="34" spans="1:20" ht="14.25" customHeight="1">
      <c r="A34" s="6"/>
      <c r="B34" s="20" t="s">
        <v>25</v>
      </c>
      <c r="C34" s="244">
        <v>980</v>
      </c>
      <c r="D34" s="244">
        <v>462</v>
      </c>
      <c r="E34" s="244">
        <v>518</v>
      </c>
      <c r="F34" s="243">
        <f t="shared" si="11"/>
        <v>617</v>
      </c>
      <c r="G34" s="244">
        <f t="shared" si="12"/>
        <v>339</v>
      </c>
      <c r="H34" s="244">
        <f t="shared" si="13"/>
        <v>278</v>
      </c>
      <c r="I34" s="243">
        <f t="shared" si="14"/>
        <v>603</v>
      </c>
      <c r="J34" s="244">
        <v>329</v>
      </c>
      <c r="K34" s="244">
        <v>274</v>
      </c>
      <c r="L34" s="243">
        <f t="shared" si="15"/>
        <v>14</v>
      </c>
      <c r="M34" s="243">
        <v>10</v>
      </c>
      <c r="N34" s="244">
        <v>4</v>
      </c>
      <c r="O34" s="243">
        <f t="shared" si="16"/>
        <v>362</v>
      </c>
      <c r="P34" s="244">
        <v>123</v>
      </c>
      <c r="Q34" s="244">
        <v>239</v>
      </c>
      <c r="R34" s="13"/>
      <c r="S34" s="14"/>
      <c r="T34" s="13"/>
    </row>
    <row r="35" spans="1:20" ht="14.25" customHeight="1">
      <c r="A35" s="11"/>
      <c r="B35" s="20" t="s">
        <v>26</v>
      </c>
      <c r="C35" s="244">
        <v>1212</v>
      </c>
      <c r="D35" s="244">
        <v>564</v>
      </c>
      <c r="E35" s="244">
        <v>648</v>
      </c>
      <c r="F35" s="243">
        <f t="shared" si="11"/>
        <v>683</v>
      </c>
      <c r="G35" s="244">
        <f t="shared" si="12"/>
        <v>388</v>
      </c>
      <c r="H35" s="244">
        <f t="shared" si="13"/>
        <v>295</v>
      </c>
      <c r="I35" s="243">
        <f t="shared" si="14"/>
        <v>672</v>
      </c>
      <c r="J35" s="244">
        <v>381</v>
      </c>
      <c r="K35" s="244">
        <v>291</v>
      </c>
      <c r="L35" s="243">
        <f t="shared" si="15"/>
        <v>11</v>
      </c>
      <c r="M35" s="244">
        <v>7</v>
      </c>
      <c r="N35" s="244">
        <v>4</v>
      </c>
      <c r="O35" s="243">
        <f t="shared" si="16"/>
        <v>526</v>
      </c>
      <c r="P35" s="244">
        <v>175</v>
      </c>
      <c r="Q35" s="244">
        <v>351</v>
      </c>
      <c r="R35" s="15"/>
      <c r="S35" s="13"/>
      <c r="T35" s="13"/>
    </row>
    <row r="36" spans="1:20" ht="14.25" customHeight="1">
      <c r="A36" s="6"/>
      <c r="B36" s="20" t="s">
        <v>27</v>
      </c>
      <c r="C36" s="244">
        <v>2683</v>
      </c>
      <c r="D36" s="244">
        <v>1230</v>
      </c>
      <c r="E36" s="244">
        <v>1453</v>
      </c>
      <c r="F36" s="243">
        <f t="shared" si="11"/>
        <v>1571</v>
      </c>
      <c r="G36" s="244">
        <f t="shared" si="12"/>
        <v>845</v>
      </c>
      <c r="H36" s="244">
        <f t="shared" si="13"/>
        <v>726</v>
      </c>
      <c r="I36" s="243">
        <f t="shared" si="14"/>
        <v>1546</v>
      </c>
      <c r="J36" s="244">
        <v>832</v>
      </c>
      <c r="K36" s="244">
        <v>714</v>
      </c>
      <c r="L36" s="243">
        <f t="shared" si="15"/>
        <v>25</v>
      </c>
      <c r="M36" s="244">
        <v>13</v>
      </c>
      <c r="N36" s="244">
        <v>12</v>
      </c>
      <c r="O36" s="243">
        <f t="shared" si="16"/>
        <v>1112</v>
      </c>
      <c r="P36" s="244">
        <v>385</v>
      </c>
      <c r="Q36" s="244">
        <v>727</v>
      </c>
      <c r="R36" s="13"/>
      <c r="S36" s="14"/>
      <c r="T36" s="13"/>
    </row>
    <row r="37" spans="1:20" ht="14.25" customHeight="1">
      <c r="A37" s="6"/>
      <c r="B37" s="20" t="s">
        <v>28</v>
      </c>
      <c r="C37" s="244">
        <v>626</v>
      </c>
      <c r="D37" s="244">
        <v>302</v>
      </c>
      <c r="E37" s="244">
        <v>324</v>
      </c>
      <c r="F37" s="243">
        <f t="shared" si="11"/>
        <v>401</v>
      </c>
      <c r="G37" s="244">
        <f t="shared" si="12"/>
        <v>230</v>
      </c>
      <c r="H37" s="244">
        <f t="shared" si="13"/>
        <v>171</v>
      </c>
      <c r="I37" s="243">
        <f t="shared" si="14"/>
        <v>393</v>
      </c>
      <c r="J37" s="244">
        <v>226</v>
      </c>
      <c r="K37" s="244">
        <v>167</v>
      </c>
      <c r="L37" s="243">
        <f t="shared" si="15"/>
        <v>8</v>
      </c>
      <c r="M37" s="244">
        <v>4</v>
      </c>
      <c r="N37" s="244">
        <v>4</v>
      </c>
      <c r="O37" s="243">
        <f t="shared" si="16"/>
        <v>225</v>
      </c>
      <c r="P37" s="244">
        <v>72</v>
      </c>
      <c r="Q37" s="244">
        <v>153</v>
      </c>
      <c r="R37" s="13"/>
      <c r="S37" s="14"/>
      <c r="T37" s="13"/>
    </row>
    <row r="38" spans="1:20" ht="14.25" customHeight="1">
      <c r="A38" s="6"/>
      <c r="B38" s="20" t="s">
        <v>29</v>
      </c>
      <c r="C38" s="244">
        <v>1011</v>
      </c>
      <c r="D38" s="244">
        <v>511</v>
      </c>
      <c r="E38" s="244">
        <v>500</v>
      </c>
      <c r="F38" s="243">
        <f t="shared" si="11"/>
        <v>674</v>
      </c>
      <c r="G38" s="244">
        <f t="shared" si="12"/>
        <v>388</v>
      </c>
      <c r="H38" s="244">
        <f t="shared" si="13"/>
        <v>286</v>
      </c>
      <c r="I38" s="243">
        <f t="shared" si="14"/>
        <v>668</v>
      </c>
      <c r="J38" s="244">
        <v>385</v>
      </c>
      <c r="K38" s="244">
        <v>283</v>
      </c>
      <c r="L38" s="243">
        <f t="shared" si="15"/>
        <v>6</v>
      </c>
      <c r="M38" s="243">
        <v>3</v>
      </c>
      <c r="N38" s="244">
        <v>3</v>
      </c>
      <c r="O38" s="243">
        <f t="shared" si="16"/>
        <v>337</v>
      </c>
      <c r="P38" s="244">
        <v>123</v>
      </c>
      <c r="Q38" s="244">
        <v>214</v>
      </c>
      <c r="R38" s="13"/>
      <c r="S38" s="14"/>
      <c r="T38" s="13"/>
    </row>
    <row r="39" spans="1:20" ht="14.25" customHeight="1">
      <c r="A39" s="6"/>
      <c r="B39" s="2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13"/>
      <c r="S39" s="14"/>
      <c r="T39" s="13"/>
    </row>
    <row r="40" spans="1:20" s="178" customFormat="1" ht="14.25" customHeight="1">
      <c r="A40" s="318" t="s">
        <v>30</v>
      </c>
      <c r="B40" s="319"/>
      <c r="C40" s="47">
        <f>SUM(C41:C45)</f>
        <v>78634</v>
      </c>
      <c r="D40" s="47">
        <f aca="true" t="shared" si="17" ref="D40:Q40">SUM(D41:D45)</f>
        <v>37586</v>
      </c>
      <c r="E40" s="47">
        <f t="shared" si="17"/>
        <v>41048</v>
      </c>
      <c r="F40" s="47">
        <f t="shared" si="17"/>
        <v>51763</v>
      </c>
      <c r="G40" s="47">
        <f t="shared" si="17"/>
        <v>29186</v>
      </c>
      <c r="H40" s="47">
        <f t="shared" si="17"/>
        <v>22577</v>
      </c>
      <c r="I40" s="47">
        <f t="shared" si="17"/>
        <v>50027</v>
      </c>
      <c r="J40" s="47">
        <f t="shared" si="17"/>
        <v>28126</v>
      </c>
      <c r="K40" s="47">
        <f t="shared" si="17"/>
        <v>21901</v>
      </c>
      <c r="L40" s="47">
        <f t="shared" si="17"/>
        <v>1736</v>
      </c>
      <c r="M40" s="47">
        <f t="shared" si="17"/>
        <v>1060</v>
      </c>
      <c r="N40" s="47">
        <f t="shared" si="17"/>
        <v>676</v>
      </c>
      <c r="O40" s="47">
        <f t="shared" si="17"/>
        <v>26748</v>
      </c>
      <c r="P40" s="47">
        <f t="shared" si="17"/>
        <v>8314</v>
      </c>
      <c r="Q40" s="47">
        <f t="shared" si="17"/>
        <v>18434</v>
      </c>
      <c r="R40" s="177"/>
      <c r="S40" s="47"/>
      <c r="T40" s="177"/>
    </row>
    <row r="41" spans="1:20" ht="14.25" customHeight="1">
      <c r="A41" s="6"/>
      <c r="B41" s="20" t="s">
        <v>31</v>
      </c>
      <c r="C41" s="244">
        <v>27510</v>
      </c>
      <c r="D41" s="244">
        <v>13312</v>
      </c>
      <c r="E41" s="244">
        <v>14198</v>
      </c>
      <c r="F41" s="243">
        <f>SUM(G41:H41)</f>
        <v>18212</v>
      </c>
      <c r="G41" s="244">
        <f aca="true" t="shared" si="18" ref="G41:H45">SUM(J41,M41)</f>
        <v>10446</v>
      </c>
      <c r="H41" s="244">
        <f t="shared" si="18"/>
        <v>7766</v>
      </c>
      <c r="I41" s="243">
        <f>SUM(J41:K41)</f>
        <v>17572</v>
      </c>
      <c r="J41" s="244">
        <v>10067</v>
      </c>
      <c r="K41" s="244">
        <v>7505</v>
      </c>
      <c r="L41" s="243">
        <f>SUM(M41:N41)</f>
        <v>640</v>
      </c>
      <c r="M41" s="243">
        <v>379</v>
      </c>
      <c r="N41" s="244">
        <v>261</v>
      </c>
      <c r="O41" s="243">
        <f>SUM(P41:Q41)</f>
        <v>9249</v>
      </c>
      <c r="P41" s="244">
        <v>2833</v>
      </c>
      <c r="Q41" s="244">
        <v>6416</v>
      </c>
      <c r="R41" s="13"/>
      <c r="S41" s="14"/>
      <c r="T41" s="13"/>
    </row>
    <row r="42" spans="1:20" ht="14.25" customHeight="1">
      <c r="A42" s="6"/>
      <c r="B42" s="20" t="s">
        <v>32</v>
      </c>
      <c r="C42" s="244">
        <v>9447</v>
      </c>
      <c r="D42" s="244">
        <v>4378</v>
      </c>
      <c r="E42" s="244">
        <v>5069</v>
      </c>
      <c r="F42" s="243">
        <f>SUM(G42:H42)</f>
        <v>5985</v>
      </c>
      <c r="G42" s="244">
        <f t="shared" si="18"/>
        <v>3246</v>
      </c>
      <c r="H42" s="244">
        <f t="shared" si="18"/>
        <v>2739</v>
      </c>
      <c r="I42" s="243">
        <f>SUM(J42:K42)</f>
        <v>5810</v>
      </c>
      <c r="J42" s="244">
        <v>3131</v>
      </c>
      <c r="K42" s="244">
        <v>2679</v>
      </c>
      <c r="L42" s="243">
        <f>SUM(M42:N42)</f>
        <v>175</v>
      </c>
      <c r="M42" s="244">
        <v>115</v>
      </c>
      <c r="N42" s="244">
        <v>60</v>
      </c>
      <c r="O42" s="243">
        <f>SUM(P42:Q42)</f>
        <v>3451</v>
      </c>
      <c r="P42" s="244">
        <v>1125</v>
      </c>
      <c r="Q42" s="244">
        <v>2326</v>
      </c>
      <c r="R42" s="13"/>
      <c r="S42" s="14"/>
      <c r="T42" s="13"/>
    </row>
    <row r="43" spans="1:20" ht="14.25" customHeight="1">
      <c r="A43" s="6"/>
      <c r="B43" s="20" t="s">
        <v>33</v>
      </c>
      <c r="C43" s="244">
        <v>9453</v>
      </c>
      <c r="D43" s="244">
        <v>4482</v>
      </c>
      <c r="E43" s="244">
        <v>4971</v>
      </c>
      <c r="F43" s="243">
        <f>SUM(G43:H43)</f>
        <v>6358</v>
      </c>
      <c r="G43" s="244">
        <f t="shared" si="18"/>
        <v>3519</v>
      </c>
      <c r="H43" s="244">
        <f t="shared" si="18"/>
        <v>2839</v>
      </c>
      <c r="I43" s="243">
        <f>SUM(J43:K43)</f>
        <v>6176</v>
      </c>
      <c r="J43" s="244">
        <v>3403</v>
      </c>
      <c r="K43" s="244">
        <v>2773</v>
      </c>
      <c r="L43" s="243">
        <f>SUM(M43:N43)</f>
        <v>182</v>
      </c>
      <c r="M43" s="243">
        <v>116</v>
      </c>
      <c r="N43" s="244">
        <v>66</v>
      </c>
      <c r="O43" s="243">
        <f>SUM(P43:Q43)</f>
        <v>3088</v>
      </c>
      <c r="P43" s="244">
        <v>958</v>
      </c>
      <c r="Q43" s="244">
        <v>2130</v>
      </c>
      <c r="R43" s="13"/>
      <c r="S43" s="14"/>
      <c r="T43" s="13"/>
    </row>
    <row r="44" spans="1:20" ht="14.25" customHeight="1">
      <c r="A44" s="6"/>
      <c r="B44" s="20" t="s">
        <v>34</v>
      </c>
      <c r="C44" s="244">
        <v>10313</v>
      </c>
      <c r="D44" s="244">
        <v>4950</v>
      </c>
      <c r="E44" s="244">
        <v>5363</v>
      </c>
      <c r="F44" s="243">
        <f>SUM(G44:H44)</f>
        <v>6899</v>
      </c>
      <c r="G44" s="244">
        <f t="shared" si="18"/>
        <v>3902</v>
      </c>
      <c r="H44" s="244">
        <f t="shared" si="18"/>
        <v>2997</v>
      </c>
      <c r="I44" s="243">
        <f>SUM(J44:K44)</f>
        <v>6687</v>
      </c>
      <c r="J44" s="244">
        <v>3777</v>
      </c>
      <c r="K44" s="244">
        <v>2910</v>
      </c>
      <c r="L44" s="243">
        <f>SUM(M44:N44)</f>
        <v>212</v>
      </c>
      <c r="M44" s="243">
        <v>125</v>
      </c>
      <c r="N44" s="244">
        <v>87</v>
      </c>
      <c r="O44" s="243">
        <f>SUM(P44:Q44)</f>
        <v>3404</v>
      </c>
      <c r="P44" s="244">
        <v>1042</v>
      </c>
      <c r="Q44" s="244">
        <v>2362</v>
      </c>
      <c r="R44" s="13"/>
      <c r="S44" s="14"/>
      <c r="T44" s="13"/>
    </row>
    <row r="45" spans="1:20" ht="14.25" customHeight="1">
      <c r="A45" s="6"/>
      <c r="B45" s="20" t="s">
        <v>35</v>
      </c>
      <c r="C45" s="244">
        <v>21911</v>
      </c>
      <c r="D45" s="244">
        <v>10464</v>
      </c>
      <c r="E45" s="244">
        <v>11447</v>
      </c>
      <c r="F45" s="243">
        <f>SUM(G45:H45)</f>
        <v>14309</v>
      </c>
      <c r="G45" s="244">
        <f t="shared" si="18"/>
        <v>8073</v>
      </c>
      <c r="H45" s="244">
        <f t="shared" si="18"/>
        <v>6236</v>
      </c>
      <c r="I45" s="243">
        <f>SUM(J45:K45)</f>
        <v>13782</v>
      </c>
      <c r="J45" s="244">
        <v>7748</v>
      </c>
      <c r="K45" s="244">
        <v>6034</v>
      </c>
      <c r="L45" s="243">
        <f>SUM(M45:N45)</f>
        <v>527</v>
      </c>
      <c r="M45" s="243">
        <v>325</v>
      </c>
      <c r="N45" s="244">
        <v>202</v>
      </c>
      <c r="O45" s="243">
        <f>SUM(P45:Q45)</f>
        <v>7556</v>
      </c>
      <c r="P45" s="244">
        <v>2356</v>
      </c>
      <c r="Q45" s="244">
        <v>5200</v>
      </c>
      <c r="R45" s="13"/>
      <c r="S45" s="14"/>
      <c r="T45" s="13"/>
    </row>
    <row r="46" spans="1:20" ht="14.25" customHeight="1">
      <c r="A46" s="6"/>
      <c r="B46" s="20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1"/>
      <c r="S46" s="22"/>
      <c r="T46" s="21"/>
    </row>
    <row r="47" spans="1:20" s="178" customFormat="1" ht="14.25" customHeight="1">
      <c r="A47" s="318" t="s">
        <v>36</v>
      </c>
      <c r="B47" s="319"/>
      <c r="C47" s="47">
        <f aca="true" t="shared" si="19" ref="C47:Q47">SUM(C48:C51)</f>
        <v>35714</v>
      </c>
      <c r="D47" s="47">
        <f t="shared" si="19"/>
        <v>16940</v>
      </c>
      <c r="E47" s="47">
        <f t="shared" si="19"/>
        <v>18774</v>
      </c>
      <c r="F47" s="47">
        <f t="shared" si="19"/>
        <v>21997</v>
      </c>
      <c r="G47" s="47">
        <f t="shared" si="19"/>
        <v>12588</v>
      </c>
      <c r="H47" s="47">
        <f t="shared" si="19"/>
        <v>9409</v>
      </c>
      <c r="I47" s="47">
        <f t="shared" si="19"/>
        <v>21251</v>
      </c>
      <c r="J47" s="47">
        <f t="shared" si="19"/>
        <v>12106</v>
      </c>
      <c r="K47" s="47">
        <f t="shared" si="19"/>
        <v>9145</v>
      </c>
      <c r="L47" s="47">
        <f t="shared" si="19"/>
        <v>746</v>
      </c>
      <c r="M47" s="47">
        <f t="shared" si="19"/>
        <v>482</v>
      </c>
      <c r="N47" s="47">
        <f t="shared" si="19"/>
        <v>264</v>
      </c>
      <c r="O47" s="47">
        <f t="shared" si="19"/>
        <v>13705</v>
      </c>
      <c r="P47" s="47">
        <f t="shared" si="19"/>
        <v>4346</v>
      </c>
      <c r="Q47" s="47">
        <f t="shared" si="19"/>
        <v>9359</v>
      </c>
      <c r="R47" s="181"/>
      <c r="S47" s="182"/>
      <c r="T47" s="181"/>
    </row>
    <row r="48" spans="1:20" ht="14.25" customHeight="1">
      <c r="A48" s="6"/>
      <c r="B48" s="20" t="s">
        <v>37</v>
      </c>
      <c r="C48" s="244">
        <v>8614</v>
      </c>
      <c r="D48" s="244">
        <v>3919</v>
      </c>
      <c r="E48" s="244">
        <v>4695</v>
      </c>
      <c r="F48" s="243">
        <f>SUM(G48:H48)</f>
        <v>4909</v>
      </c>
      <c r="G48" s="244">
        <f aca="true" t="shared" si="20" ref="G48:H51">SUM(J48,M48)</f>
        <v>2736</v>
      </c>
      <c r="H48" s="244">
        <f t="shared" si="20"/>
        <v>2173</v>
      </c>
      <c r="I48" s="243">
        <f>SUM(J48:K48)</f>
        <v>4694</v>
      </c>
      <c r="J48" s="244">
        <v>2619</v>
      </c>
      <c r="K48" s="244">
        <v>2075</v>
      </c>
      <c r="L48" s="243">
        <f>SUM(M48:N48)</f>
        <v>215</v>
      </c>
      <c r="M48" s="243">
        <v>117</v>
      </c>
      <c r="N48" s="244">
        <v>98</v>
      </c>
      <c r="O48" s="243">
        <f>SUM(P48:Q48)</f>
        <v>3705</v>
      </c>
      <c r="P48" s="244">
        <v>1183</v>
      </c>
      <c r="Q48" s="244">
        <v>2522</v>
      </c>
      <c r="R48" s="13"/>
      <c r="S48" s="14"/>
      <c r="T48" s="13"/>
    </row>
    <row r="49" spans="1:20" ht="14.25" customHeight="1">
      <c r="A49" s="6"/>
      <c r="B49" s="20" t="s">
        <v>38</v>
      </c>
      <c r="C49" s="244">
        <v>6254</v>
      </c>
      <c r="D49" s="244">
        <v>2892</v>
      </c>
      <c r="E49" s="244">
        <v>3362</v>
      </c>
      <c r="F49" s="243">
        <f>SUM(G49:H49)</f>
        <v>3751</v>
      </c>
      <c r="G49" s="244">
        <f t="shared" si="20"/>
        <v>2105</v>
      </c>
      <c r="H49" s="244">
        <f t="shared" si="20"/>
        <v>1646</v>
      </c>
      <c r="I49" s="243">
        <f>SUM(J49:K49)</f>
        <v>3588</v>
      </c>
      <c r="J49" s="244">
        <v>2003</v>
      </c>
      <c r="K49" s="244">
        <v>1585</v>
      </c>
      <c r="L49" s="243">
        <f>SUM(M49:N49)</f>
        <v>163</v>
      </c>
      <c r="M49" s="243">
        <v>102</v>
      </c>
      <c r="N49" s="244">
        <v>61</v>
      </c>
      <c r="O49" s="243">
        <f>SUM(P49:Q49)</f>
        <v>2500</v>
      </c>
      <c r="P49" s="244">
        <v>786</v>
      </c>
      <c r="Q49" s="244">
        <v>1714</v>
      </c>
      <c r="R49" s="13"/>
      <c r="S49" s="14"/>
      <c r="T49" s="13"/>
    </row>
    <row r="50" spans="1:20" ht="14.25" customHeight="1">
      <c r="A50" s="6"/>
      <c r="B50" s="20" t="s">
        <v>39</v>
      </c>
      <c r="C50" s="244">
        <v>13524</v>
      </c>
      <c r="D50" s="244">
        <v>6677</v>
      </c>
      <c r="E50" s="244">
        <v>6847</v>
      </c>
      <c r="F50" s="243">
        <f>SUM(G50:H50)</f>
        <v>8731</v>
      </c>
      <c r="G50" s="244">
        <f t="shared" si="20"/>
        <v>5159</v>
      </c>
      <c r="H50" s="244">
        <f t="shared" si="20"/>
        <v>3572</v>
      </c>
      <c r="I50" s="243">
        <f>SUM(J50:K50)</f>
        <v>8504</v>
      </c>
      <c r="J50" s="244">
        <v>4994</v>
      </c>
      <c r="K50" s="244">
        <v>3510</v>
      </c>
      <c r="L50" s="243">
        <f>SUM(M50:N50)</f>
        <v>227</v>
      </c>
      <c r="M50" s="243">
        <v>165</v>
      </c>
      <c r="N50" s="244">
        <v>62</v>
      </c>
      <c r="O50" s="243">
        <f>SUM(P50:Q50)</f>
        <v>4788</v>
      </c>
      <c r="P50" s="244">
        <v>1516</v>
      </c>
      <c r="Q50" s="244">
        <v>3272</v>
      </c>
      <c r="R50" s="21"/>
      <c r="S50" s="22"/>
      <c r="T50" s="21"/>
    </row>
    <row r="51" spans="1:20" ht="14.25" customHeight="1">
      <c r="A51" s="6"/>
      <c r="B51" s="20" t="s">
        <v>40</v>
      </c>
      <c r="C51" s="244">
        <v>7322</v>
      </c>
      <c r="D51" s="244">
        <v>3452</v>
      </c>
      <c r="E51" s="244">
        <v>3870</v>
      </c>
      <c r="F51" s="243">
        <f>SUM(G51:H51)</f>
        <v>4606</v>
      </c>
      <c r="G51" s="244">
        <f t="shared" si="20"/>
        <v>2588</v>
      </c>
      <c r="H51" s="244">
        <f t="shared" si="20"/>
        <v>2018</v>
      </c>
      <c r="I51" s="243">
        <f>SUM(J51:K51)</f>
        <v>4465</v>
      </c>
      <c r="J51" s="244">
        <v>2490</v>
      </c>
      <c r="K51" s="244">
        <v>1975</v>
      </c>
      <c r="L51" s="243">
        <f>SUM(M51:N51)</f>
        <v>141</v>
      </c>
      <c r="M51" s="243">
        <v>98</v>
      </c>
      <c r="N51" s="244">
        <v>43</v>
      </c>
      <c r="O51" s="243">
        <f>SUM(P51:Q51)</f>
        <v>2712</v>
      </c>
      <c r="P51" s="244">
        <v>861</v>
      </c>
      <c r="Q51" s="244">
        <v>1851</v>
      </c>
      <c r="R51" s="13"/>
      <c r="S51" s="14"/>
      <c r="T51" s="13"/>
    </row>
    <row r="52" spans="1:20" ht="14.25" customHeight="1">
      <c r="A52" s="6"/>
      <c r="B52" s="20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13"/>
      <c r="S52" s="14"/>
      <c r="T52" s="13"/>
    </row>
    <row r="53" spans="1:20" s="178" customFormat="1" ht="14.25" customHeight="1">
      <c r="A53" s="318" t="s">
        <v>41</v>
      </c>
      <c r="B53" s="319"/>
      <c r="C53" s="47">
        <f>SUM(C54:C59)</f>
        <v>30813</v>
      </c>
      <c r="D53" s="47">
        <f aca="true" t="shared" si="21" ref="D53:Q53">SUM(D54:D59)</f>
        <v>14443</v>
      </c>
      <c r="E53" s="47">
        <f t="shared" si="21"/>
        <v>16370</v>
      </c>
      <c r="F53" s="47">
        <f t="shared" si="21"/>
        <v>19515</v>
      </c>
      <c r="G53" s="47">
        <f t="shared" si="21"/>
        <v>10802</v>
      </c>
      <c r="H53" s="47">
        <f t="shared" si="21"/>
        <v>8713</v>
      </c>
      <c r="I53" s="47">
        <f t="shared" si="21"/>
        <v>18931</v>
      </c>
      <c r="J53" s="47">
        <f t="shared" si="21"/>
        <v>10419</v>
      </c>
      <c r="K53" s="47">
        <f t="shared" si="21"/>
        <v>8512</v>
      </c>
      <c r="L53" s="47">
        <f t="shared" si="21"/>
        <v>584</v>
      </c>
      <c r="M53" s="47">
        <f t="shared" si="21"/>
        <v>383</v>
      </c>
      <c r="N53" s="47">
        <f t="shared" si="21"/>
        <v>201</v>
      </c>
      <c r="O53" s="47">
        <f t="shared" si="21"/>
        <v>11282</v>
      </c>
      <c r="P53" s="47">
        <f t="shared" si="21"/>
        <v>3635</v>
      </c>
      <c r="Q53" s="47">
        <f t="shared" si="21"/>
        <v>7647</v>
      </c>
      <c r="R53" s="177"/>
      <c r="S53" s="47"/>
      <c r="T53" s="177"/>
    </row>
    <row r="54" spans="1:20" ht="14.25" customHeight="1">
      <c r="A54" s="6"/>
      <c r="B54" s="20" t="s">
        <v>42</v>
      </c>
      <c r="C54" s="244">
        <v>5075</v>
      </c>
      <c r="D54" s="244">
        <v>2353</v>
      </c>
      <c r="E54" s="244">
        <v>2722</v>
      </c>
      <c r="F54" s="243">
        <f aca="true" t="shared" si="22" ref="F54:F59">SUM(G54:H54)</f>
        <v>3239</v>
      </c>
      <c r="G54" s="244">
        <f aca="true" t="shared" si="23" ref="G54:H59">SUM(J54,M54)</f>
        <v>1787</v>
      </c>
      <c r="H54" s="244">
        <f t="shared" si="23"/>
        <v>1452</v>
      </c>
      <c r="I54" s="243">
        <f aca="true" t="shared" si="24" ref="I54:I59">SUM(J54:K54)</f>
        <v>3125</v>
      </c>
      <c r="J54" s="244">
        <v>1700</v>
      </c>
      <c r="K54" s="244">
        <v>1425</v>
      </c>
      <c r="L54" s="243">
        <f aca="true" t="shared" si="25" ref="L54:L59">SUM(M54:N54)</f>
        <v>114</v>
      </c>
      <c r="M54" s="243">
        <v>87</v>
      </c>
      <c r="N54" s="244">
        <v>27</v>
      </c>
      <c r="O54" s="243">
        <f aca="true" t="shared" si="26" ref="O54:O59">SUM(P54:Q54)</f>
        <v>1828</v>
      </c>
      <c r="P54" s="244">
        <v>563</v>
      </c>
      <c r="Q54" s="244">
        <v>1265</v>
      </c>
      <c r="R54" s="13"/>
      <c r="S54" s="14"/>
      <c r="T54" s="13"/>
    </row>
    <row r="55" spans="1:20" ht="14.25" customHeight="1">
      <c r="A55" s="6"/>
      <c r="B55" s="20" t="s">
        <v>43</v>
      </c>
      <c r="C55" s="244">
        <v>4729</v>
      </c>
      <c r="D55" s="244">
        <v>2208</v>
      </c>
      <c r="E55" s="244">
        <v>2521</v>
      </c>
      <c r="F55" s="243">
        <f t="shared" si="22"/>
        <v>3108</v>
      </c>
      <c r="G55" s="244">
        <f t="shared" si="23"/>
        <v>1699</v>
      </c>
      <c r="H55" s="244">
        <f t="shared" si="23"/>
        <v>1409</v>
      </c>
      <c r="I55" s="243">
        <f t="shared" si="24"/>
        <v>3029</v>
      </c>
      <c r="J55" s="244">
        <v>1648</v>
      </c>
      <c r="K55" s="244">
        <v>1381</v>
      </c>
      <c r="L55" s="243">
        <f t="shared" si="25"/>
        <v>79</v>
      </c>
      <c r="M55" s="243">
        <v>51</v>
      </c>
      <c r="N55" s="244">
        <v>28</v>
      </c>
      <c r="O55" s="243">
        <f t="shared" si="26"/>
        <v>1617</v>
      </c>
      <c r="P55" s="244">
        <v>507</v>
      </c>
      <c r="Q55" s="244">
        <v>1110</v>
      </c>
      <c r="R55" s="13"/>
      <c r="S55" s="14"/>
      <c r="T55" s="13"/>
    </row>
    <row r="56" spans="1:20" ht="14.25" customHeight="1">
      <c r="A56" s="6"/>
      <c r="B56" s="20" t="s">
        <v>44</v>
      </c>
      <c r="C56" s="244">
        <v>6441</v>
      </c>
      <c r="D56" s="244">
        <v>2972</v>
      </c>
      <c r="E56" s="244">
        <v>3469</v>
      </c>
      <c r="F56" s="243">
        <f t="shared" si="22"/>
        <v>3959</v>
      </c>
      <c r="G56" s="244">
        <f t="shared" si="23"/>
        <v>2178</v>
      </c>
      <c r="H56" s="244">
        <f t="shared" si="23"/>
        <v>1781</v>
      </c>
      <c r="I56" s="243">
        <f t="shared" si="24"/>
        <v>3856</v>
      </c>
      <c r="J56" s="244">
        <v>2119</v>
      </c>
      <c r="K56" s="244">
        <v>1737</v>
      </c>
      <c r="L56" s="243">
        <f t="shared" si="25"/>
        <v>103</v>
      </c>
      <c r="M56" s="243">
        <v>59</v>
      </c>
      <c r="N56" s="244">
        <v>44</v>
      </c>
      <c r="O56" s="243">
        <f t="shared" si="26"/>
        <v>2482</v>
      </c>
      <c r="P56" s="244">
        <v>794</v>
      </c>
      <c r="Q56" s="244">
        <v>1688</v>
      </c>
      <c r="R56" s="13"/>
      <c r="S56" s="14"/>
      <c r="T56" s="13"/>
    </row>
    <row r="57" spans="1:20" ht="14.25" customHeight="1">
      <c r="A57" s="6"/>
      <c r="B57" s="20" t="s">
        <v>45</v>
      </c>
      <c r="C57" s="244">
        <v>7363</v>
      </c>
      <c r="D57" s="244">
        <v>3510</v>
      </c>
      <c r="E57" s="244">
        <v>3853</v>
      </c>
      <c r="F57" s="243">
        <f t="shared" si="22"/>
        <v>4654</v>
      </c>
      <c r="G57" s="244">
        <f t="shared" si="23"/>
        <v>2615</v>
      </c>
      <c r="H57" s="244">
        <f t="shared" si="23"/>
        <v>2039</v>
      </c>
      <c r="I57" s="243">
        <f t="shared" si="24"/>
        <v>4479</v>
      </c>
      <c r="J57" s="244">
        <v>2498</v>
      </c>
      <c r="K57" s="244">
        <v>1981</v>
      </c>
      <c r="L57" s="243">
        <f t="shared" si="25"/>
        <v>175</v>
      </c>
      <c r="M57" s="244">
        <v>117</v>
      </c>
      <c r="N57" s="244">
        <v>58</v>
      </c>
      <c r="O57" s="243">
        <f t="shared" si="26"/>
        <v>2706</v>
      </c>
      <c r="P57" s="244">
        <v>894</v>
      </c>
      <c r="Q57" s="244">
        <v>1812</v>
      </c>
      <c r="R57" s="13"/>
      <c r="S57" s="14"/>
      <c r="T57" s="13"/>
    </row>
    <row r="58" spans="1:20" ht="14.25" customHeight="1">
      <c r="A58" s="11"/>
      <c r="B58" s="20" t="s">
        <v>46</v>
      </c>
      <c r="C58" s="244">
        <v>2859</v>
      </c>
      <c r="D58" s="244">
        <v>1332</v>
      </c>
      <c r="E58" s="244">
        <v>1527</v>
      </c>
      <c r="F58" s="243">
        <f t="shared" si="22"/>
        <v>1840</v>
      </c>
      <c r="G58" s="244">
        <f t="shared" si="23"/>
        <v>995</v>
      </c>
      <c r="H58" s="244">
        <f t="shared" si="23"/>
        <v>845</v>
      </c>
      <c r="I58" s="243">
        <f t="shared" si="24"/>
        <v>1798</v>
      </c>
      <c r="J58" s="244">
        <v>968</v>
      </c>
      <c r="K58" s="244">
        <v>830</v>
      </c>
      <c r="L58" s="243">
        <f t="shared" si="25"/>
        <v>42</v>
      </c>
      <c r="M58" s="243">
        <v>27</v>
      </c>
      <c r="N58" s="244">
        <v>15</v>
      </c>
      <c r="O58" s="243">
        <f t="shared" si="26"/>
        <v>1018</v>
      </c>
      <c r="P58" s="244">
        <v>337</v>
      </c>
      <c r="Q58" s="244">
        <v>681</v>
      </c>
      <c r="R58" s="15"/>
      <c r="S58" s="13"/>
      <c r="T58" s="13"/>
    </row>
    <row r="59" spans="1:20" ht="14.25" customHeight="1">
      <c r="A59" s="6"/>
      <c r="B59" s="20" t="s">
        <v>47</v>
      </c>
      <c r="C59" s="244">
        <v>4346</v>
      </c>
      <c r="D59" s="244">
        <v>2068</v>
      </c>
      <c r="E59" s="244">
        <v>2278</v>
      </c>
      <c r="F59" s="243">
        <f t="shared" si="22"/>
        <v>2715</v>
      </c>
      <c r="G59" s="244">
        <f t="shared" si="23"/>
        <v>1528</v>
      </c>
      <c r="H59" s="244">
        <f t="shared" si="23"/>
        <v>1187</v>
      </c>
      <c r="I59" s="243">
        <f t="shared" si="24"/>
        <v>2644</v>
      </c>
      <c r="J59" s="244">
        <v>1486</v>
      </c>
      <c r="K59" s="244">
        <v>1158</v>
      </c>
      <c r="L59" s="243">
        <f t="shared" si="25"/>
        <v>71</v>
      </c>
      <c r="M59" s="243">
        <v>42</v>
      </c>
      <c r="N59" s="244">
        <v>29</v>
      </c>
      <c r="O59" s="243">
        <f t="shared" si="26"/>
        <v>1631</v>
      </c>
      <c r="P59" s="244">
        <v>540</v>
      </c>
      <c r="Q59" s="244">
        <v>1091</v>
      </c>
      <c r="R59" s="13"/>
      <c r="S59" s="14"/>
      <c r="T59" s="13"/>
    </row>
    <row r="60" spans="1:20" ht="14.25" customHeight="1">
      <c r="A60" s="6"/>
      <c r="B60" s="20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13"/>
      <c r="S60" s="14"/>
      <c r="T60" s="13"/>
    </row>
    <row r="61" spans="1:20" s="178" customFormat="1" ht="14.25" customHeight="1">
      <c r="A61" s="318" t="s">
        <v>48</v>
      </c>
      <c r="B61" s="319"/>
      <c r="C61" s="47">
        <f aca="true" t="shared" si="27" ref="C61:Q61">SUM(C62:C65)</f>
        <v>31516</v>
      </c>
      <c r="D61" s="47">
        <f t="shared" si="27"/>
        <v>14476</v>
      </c>
      <c r="E61" s="47">
        <f t="shared" si="27"/>
        <v>17040</v>
      </c>
      <c r="F61" s="47">
        <f t="shared" si="27"/>
        <v>17849</v>
      </c>
      <c r="G61" s="47">
        <f t="shared" si="27"/>
        <v>10007</v>
      </c>
      <c r="H61" s="47">
        <f t="shared" si="27"/>
        <v>7842</v>
      </c>
      <c r="I61" s="47">
        <f t="shared" si="27"/>
        <v>17304</v>
      </c>
      <c r="J61" s="47">
        <f t="shared" si="27"/>
        <v>9610</v>
      </c>
      <c r="K61" s="47">
        <f t="shared" si="27"/>
        <v>7694</v>
      </c>
      <c r="L61" s="47">
        <f t="shared" si="27"/>
        <v>545</v>
      </c>
      <c r="M61" s="47">
        <f t="shared" si="27"/>
        <v>397</v>
      </c>
      <c r="N61" s="47">
        <f t="shared" si="27"/>
        <v>148</v>
      </c>
      <c r="O61" s="47">
        <f t="shared" si="27"/>
        <v>13631</v>
      </c>
      <c r="P61" s="47">
        <f t="shared" si="27"/>
        <v>4457</v>
      </c>
      <c r="Q61" s="47">
        <f t="shared" si="27"/>
        <v>9174</v>
      </c>
      <c r="R61" s="177"/>
      <c r="S61" s="47"/>
      <c r="T61" s="177"/>
    </row>
    <row r="62" spans="1:20" ht="14.25" customHeight="1">
      <c r="A62" s="6"/>
      <c r="B62" s="20" t="s">
        <v>49</v>
      </c>
      <c r="C62" s="244">
        <v>9995</v>
      </c>
      <c r="D62" s="244">
        <v>4668</v>
      </c>
      <c r="E62" s="244">
        <v>5327</v>
      </c>
      <c r="F62" s="243">
        <f>SUM(G62:H62)</f>
        <v>5591</v>
      </c>
      <c r="G62" s="244">
        <f aca="true" t="shared" si="28" ref="G62:H65">SUM(J62,M62)</f>
        <v>3167</v>
      </c>
      <c r="H62" s="244">
        <f t="shared" si="28"/>
        <v>2424</v>
      </c>
      <c r="I62" s="243">
        <f>SUM(J62:K62)</f>
        <v>5426</v>
      </c>
      <c r="J62" s="244">
        <v>3045</v>
      </c>
      <c r="K62" s="244">
        <v>2381</v>
      </c>
      <c r="L62" s="243">
        <f>SUM(M62:N62)</f>
        <v>165</v>
      </c>
      <c r="M62" s="243">
        <v>122</v>
      </c>
      <c r="N62" s="244">
        <v>43</v>
      </c>
      <c r="O62" s="243">
        <f>SUM(P62:Q62)</f>
        <v>4392</v>
      </c>
      <c r="P62" s="244">
        <v>1500</v>
      </c>
      <c r="Q62" s="244">
        <v>2892</v>
      </c>
      <c r="R62" s="13"/>
      <c r="S62" s="14"/>
      <c r="T62" s="13"/>
    </row>
    <row r="63" spans="1:20" ht="14.25" customHeight="1">
      <c r="A63" s="6"/>
      <c r="B63" s="20" t="s">
        <v>50</v>
      </c>
      <c r="C63" s="244">
        <v>7541</v>
      </c>
      <c r="D63" s="244">
        <v>3368</v>
      </c>
      <c r="E63" s="244">
        <v>4173</v>
      </c>
      <c r="F63" s="243">
        <f>SUM(G63:H63)</f>
        <v>4083</v>
      </c>
      <c r="G63" s="244">
        <f t="shared" si="28"/>
        <v>2231</v>
      </c>
      <c r="H63" s="244">
        <f t="shared" si="28"/>
        <v>1852</v>
      </c>
      <c r="I63" s="243">
        <f>SUM(J63:K63)</f>
        <v>3988</v>
      </c>
      <c r="J63" s="244">
        <v>2165</v>
      </c>
      <c r="K63" s="244">
        <v>1823</v>
      </c>
      <c r="L63" s="243">
        <f>SUM(M63:N63)</f>
        <v>95</v>
      </c>
      <c r="M63" s="243">
        <v>66</v>
      </c>
      <c r="N63" s="244">
        <v>29</v>
      </c>
      <c r="O63" s="243">
        <f>SUM(P63:Q63)</f>
        <v>3456</v>
      </c>
      <c r="P63" s="244">
        <v>1137</v>
      </c>
      <c r="Q63" s="244">
        <v>2319</v>
      </c>
      <c r="R63" s="13"/>
      <c r="S63" s="14"/>
      <c r="T63" s="13"/>
    </row>
    <row r="64" spans="1:20" ht="14.25" customHeight="1">
      <c r="A64" s="6"/>
      <c r="B64" s="20" t="s">
        <v>51</v>
      </c>
      <c r="C64" s="244">
        <v>10030</v>
      </c>
      <c r="D64" s="244">
        <v>4607</v>
      </c>
      <c r="E64" s="244">
        <v>5423</v>
      </c>
      <c r="F64" s="243">
        <f>SUM(G64:H64)</f>
        <v>5846</v>
      </c>
      <c r="G64" s="244">
        <f t="shared" si="28"/>
        <v>3298</v>
      </c>
      <c r="H64" s="244">
        <f t="shared" si="28"/>
        <v>2548</v>
      </c>
      <c r="I64" s="243">
        <f>SUM(J64:K64)</f>
        <v>5626</v>
      </c>
      <c r="J64" s="244">
        <v>3133</v>
      </c>
      <c r="K64" s="244">
        <v>2493</v>
      </c>
      <c r="L64" s="243">
        <f>SUM(M64:N64)</f>
        <v>220</v>
      </c>
      <c r="M64" s="243">
        <v>165</v>
      </c>
      <c r="N64" s="244">
        <v>55</v>
      </c>
      <c r="O64" s="243">
        <f>SUM(P64:Q64)</f>
        <v>4163</v>
      </c>
      <c r="P64" s="244">
        <v>1299</v>
      </c>
      <c r="Q64" s="244">
        <v>2864</v>
      </c>
      <c r="R64" s="13"/>
      <c r="S64" s="14"/>
      <c r="T64" s="13"/>
    </row>
    <row r="65" spans="1:20" ht="14.25" customHeight="1">
      <c r="A65" s="11"/>
      <c r="B65" s="20" t="s">
        <v>52</v>
      </c>
      <c r="C65" s="244">
        <v>3950</v>
      </c>
      <c r="D65" s="244">
        <v>1833</v>
      </c>
      <c r="E65" s="244">
        <v>2117</v>
      </c>
      <c r="F65" s="243">
        <f>SUM(G65:H65)</f>
        <v>2329</v>
      </c>
      <c r="G65" s="244">
        <f t="shared" si="28"/>
        <v>1311</v>
      </c>
      <c r="H65" s="244">
        <f t="shared" si="28"/>
        <v>1018</v>
      </c>
      <c r="I65" s="243">
        <f>SUM(J65:K65)</f>
        <v>2264</v>
      </c>
      <c r="J65" s="244">
        <v>1267</v>
      </c>
      <c r="K65" s="244">
        <v>997</v>
      </c>
      <c r="L65" s="243">
        <f>SUM(M65:N65)</f>
        <v>65</v>
      </c>
      <c r="M65" s="243">
        <v>44</v>
      </c>
      <c r="N65" s="244">
        <v>21</v>
      </c>
      <c r="O65" s="243">
        <f>SUM(P65:Q65)</f>
        <v>1620</v>
      </c>
      <c r="P65" s="244">
        <v>521</v>
      </c>
      <c r="Q65" s="244">
        <v>1099</v>
      </c>
      <c r="R65" s="13"/>
      <c r="S65" s="13"/>
      <c r="T65" s="13"/>
    </row>
    <row r="66" spans="1:20" ht="14.25" customHeight="1">
      <c r="A66" s="6"/>
      <c r="B66" s="20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13"/>
      <c r="S66" s="14"/>
      <c r="T66" s="13"/>
    </row>
    <row r="67" spans="1:20" s="178" customFormat="1" ht="14.25" customHeight="1">
      <c r="A67" s="318" t="s">
        <v>53</v>
      </c>
      <c r="B67" s="319"/>
      <c r="C67" s="47">
        <f aca="true" t="shared" si="29" ref="C67:Q67">SUM(C68)</f>
        <v>6693</v>
      </c>
      <c r="D67" s="47">
        <f t="shared" si="29"/>
        <v>3120</v>
      </c>
      <c r="E67" s="47">
        <f t="shared" si="29"/>
        <v>3573</v>
      </c>
      <c r="F67" s="47">
        <f t="shared" si="29"/>
        <v>4120</v>
      </c>
      <c r="G67" s="47">
        <f t="shared" si="29"/>
        <v>2279</v>
      </c>
      <c r="H67" s="47">
        <f t="shared" si="29"/>
        <v>1841</v>
      </c>
      <c r="I67" s="47">
        <f t="shared" si="29"/>
        <v>3950</v>
      </c>
      <c r="J67" s="47">
        <f t="shared" si="29"/>
        <v>2164</v>
      </c>
      <c r="K67" s="47">
        <f t="shared" si="29"/>
        <v>1786</v>
      </c>
      <c r="L67" s="47">
        <f t="shared" si="29"/>
        <v>170</v>
      </c>
      <c r="M67" s="47">
        <f t="shared" si="29"/>
        <v>115</v>
      </c>
      <c r="N67" s="47">
        <f t="shared" si="29"/>
        <v>55</v>
      </c>
      <c r="O67" s="47">
        <f t="shared" si="29"/>
        <v>2561</v>
      </c>
      <c r="P67" s="47">
        <f t="shared" si="29"/>
        <v>832</v>
      </c>
      <c r="Q67" s="47">
        <f t="shared" si="29"/>
        <v>1729</v>
      </c>
      <c r="R67" s="177"/>
      <c r="S67" s="47"/>
      <c r="T67" s="177"/>
    </row>
    <row r="68" spans="1:20" ht="14.25" customHeight="1">
      <c r="A68" s="23"/>
      <c r="B68" s="24" t="s">
        <v>54</v>
      </c>
      <c r="C68" s="246">
        <v>6693</v>
      </c>
      <c r="D68" s="246">
        <v>3120</v>
      </c>
      <c r="E68" s="246">
        <v>3573</v>
      </c>
      <c r="F68" s="247">
        <f>SUM(G68:H68)</f>
        <v>4120</v>
      </c>
      <c r="G68" s="247">
        <f>SUM(J68,M68)</f>
        <v>2279</v>
      </c>
      <c r="H68" s="247">
        <f>SUM(K68,N68)</f>
        <v>1841</v>
      </c>
      <c r="I68" s="247">
        <f>SUM(J68:K68)</f>
        <v>3950</v>
      </c>
      <c r="J68" s="246">
        <v>2164</v>
      </c>
      <c r="K68" s="246">
        <v>1786</v>
      </c>
      <c r="L68" s="247">
        <f>SUM(M68:N68)</f>
        <v>170</v>
      </c>
      <c r="M68" s="246">
        <v>115</v>
      </c>
      <c r="N68" s="246">
        <v>55</v>
      </c>
      <c r="O68" s="247">
        <f>SUM(P68:Q68)</f>
        <v>2561</v>
      </c>
      <c r="P68" s="246">
        <v>832</v>
      </c>
      <c r="Q68" s="246">
        <v>1729</v>
      </c>
      <c r="R68" s="13"/>
      <c r="S68" s="13"/>
      <c r="T68" s="13"/>
    </row>
    <row r="69" spans="1:20" ht="14.25">
      <c r="A69" s="4" t="s">
        <v>62</v>
      </c>
      <c r="B69" s="6"/>
      <c r="C69" s="5"/>
      <c r="D69" s="5"/>
      <c r="E69" s="5"/>
      <c r="F69" s="5"/>
      <c r="G69" s="5"/>
      <c r="H69" s="13"/>
      <c r="I69" s="14"/>
      <c r="J69" s="13"/>
      <c r="K69" s="13"/>
      <c r="L69" s="13"/>
      <c r="M69" s="14"/>
      <c r="N69" s="13"/>
      <c r="O69" s="13"/>
      <c r="P69" s="13"/>
      <c r="Q69" s="13"/>
      <c r="R69" s="13"/>
      <c r="S69" s="14"/>
      <c r="T69" s="13"/>
    </row>
    <row r="70" spans="1:20" ht="14.25">
      <c r="A70" s="5" t="s">
        <v>63</v>
      </c>
      <c r="B70" s="6"/>
      <c r="C70" s="5"/>
      <c r="D70" s="5"/>
      <c r="E70" s="5"/>
      <c r="F70" s="5"/>
      <c r="G70" s="5"/>
      <c r="H70" s="13"/>
      <c r="I70" s="14"/>
      <c r="J70" s="13"/>
      <c r="K70" s="13"/>
      <c r="L70" s="13"/>
      <c r="M70" s="14"/>
      <c r="N70" s="13"/>
      <c r="O70" s="13"/>
      <c r="P70" s="13"/>
      <c r="Q70" s="13"/>
      <c r="R70" s="13"/>
      <c r="S70" s="14"/>
      <c r="T70" s="13"/>
    </row>
    <row r="71" spans="1:20" ht="14.25">
      <c r="A71" s="5"/>
      <c r="B71" s="6"/>
      <c r="C71" s="5"/>
      <c r="D71" s="5"/>
      <c r="E71" s="5"/>
      <c r="F71" s="5"/>
      <c r="G71" s="5"/>
      <c r="H71" s="13"/>
      <c r="I71" s="14"/>
      <c r="J71" s="13"/>
      <c r="K71" s="13"/>
      <c r="L71" s="13"/>
      <c r="M71" s="14"/>
      <c r="N71" s="13"/>
      <c r="O71" s="13"/>
      <c r="P71" s="13"/>
      <c r="Q71" s="13"/>
      <c r="R71" s="13"/>
      <c r="S71" s="14"/>
      <c r="T71" s="13"/>
    </row>
    <row r="72" spans="1:20" ht="14.25">
      <c r="A72" s="5"/>
      <c r="B72" s="6"/>
      <c r="C72" s="5"/>
      <c r="D72" s="5"/>
      <c r="E72" s="5"/>
      <c r="F72" s="5"/>
      <c r="G72" s="5"/>
      <c r="H72" s="13"/>
      <c r="I72" s="14"/>
      <c r="J72" s="13"/>
      <c r="K72" s="13"/>
      <c r="L72" s="13"/>
      <c r="M72" s="14"/>
      <c r="N72" s="13"/>
      <c r="O72" s="13"/>
      <c r="P72" s="13"/>
      <c r="Q72" s="13"/>
      <c r="R72" s="13"/>
      <c r="S72" s="14"/>
      <c r="T72" s="13"/>
    </row>
    <row r="73" spans="1:20" ht="14.25">
      <c r="A73" s="5"/>
      <c r="B73" s="6"/>
      <c r="C73" s="5"/>
      <c r="D73" s="5"/>
      <c r="E73" s="5"/>
      <c r="F73" s="5"/>
      <c r="G73" s="5"/>
      <c r="H73" s="13"/>
      <c r="I73" s="14"/>
      <c r="J73" s="13"/>
      <c r="K73" s="13"/>
      <c r="L73" s="13"/>
      <c r="M73" s="14"/>
      <c r="N73" s="13"/>
      <c r="O73" s="13"/>
      <c r="P73" s="13"/>
      <c r="Q73" s="13"/>
      <c r="R73" s="13"/>
      <c r="S73" s="14"/>
      <c r="T73" s="13"/>
    </row>
    <row r="74" spans="1:20" ht="14.25">
      <c r="A74" s="5"/>
      <c r="B74" s="6"/>
      <c r="C74" s="5"/>
      <c r="D74" s="5"/>
      <c r="E74" s="5"/>
      <c r="F74" s="5"/>
      <c r="G74" s="5"/>
      <c r="H74" s="13"/>
      <c r="I74" s="14"/>
      <c r="J74" s="13"/>
      <c r="K74" s="13"/>
      <c r="L74" s="13"/>
      <c r="M74" s="14"/>
      <c r="N74" s="13"/>
      <c r="O74" s="13"/>
      <c r="P74" s="13"/>
      <c r="Q74" s="13"/>
      <c r="R74" s="13"/>
      <c r="S74" s="14"/>
      <c r="T74" s="13"/>
    </row>
    <row r="75" spans="1:20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13"/>
      <c r="L76" s="13"/>
      <c r="M76" s="13"/>
      <c r="N76" s="13"/>
      <c r="O76" s="13"/>
      <c r="P76" s="13"/>
      <c r="Q76" s="13"/>
      <c r="R76" s="13"/>
      <c r="S76" s="13"/>
      <c r="T76" s="13"/>
    </row>
  </sheetData>
  <sheetProtection/>
  <mergeCells count="29">
    <mergeCell ref="A2:Q2"/>
    <mergeCell ref="A3:Q3"/>
    <mergeCell ref="A5:B7"/>
    <mergeCell ref="C5:E6"/>
    <mergeCell ref="F5:N5"/>
    <mergeCell ref="O5:Q6"/>
    <mergeCell ref="F6:H6"/>
    <mergeCell ref="I6:K6"/>
    <mergeCell ref="L6:N6"/>
    <mergeCell ref="A8:B8"/>
    <mergeCell ref="A9:B9"/>
    <mergeCell ref="A10:B10"/>
    <mergeCell ref="A12:B12"/>
    <mergeCell ref="A20:B20"/>
    <mergeCell ref="A13:B13"/>
    <mergeCell ref="A14:B14"/>
    <mergeCell ref="A15:B15"/>
    <mergeCell ref="A16:B16"/>
    <mergeCell ref="A17:B17"/>
    <mergeCell ref="A18:B18"/>
    <mergeCell ref="A19:B19"/>
    <mergeCell ref="A61:B61"/>
    <mergeCell ref="A67:B67"/>
    <mergeCell ref="A21:B21"/>
    <mergeCell ref="A24:B24"/>
    <mergeCell ref="A30:B30"/>
    <mergeCell ref="A40:B40"/>
    <mergeCell ref="A47:B47"/>
    <mergeCell ref="A53:B53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="75" zoomScaleNormal="75" zoomScalePageLayoutView="0" workbookViewId="0" topLeftCell="F1">
      <selection activeCell="AC1" sqref="AC1"/>
    </sheetView>
  </sheetViews>
  <sheetFormatPr defaultColWidth="10.59765625" defaultRowHeight="15"/>
  <cols>
    <col min="1" max="1" width="15.09765625" style="4" customWidth="1"/>
    <col min="2" max="29" width="7.59765625" style="4" customWidth="1"/>
    <col min="30" max="16384" width="10.59765625" style="4" customWidth="1"/>
  </cols>
  <sheetData>
    <row r="1" spans="1:29" s="2" customFormat="1" ht="19.5" customHeight="1">
      <c r="A1" s="1" t="s">
        <v>399</v>
      </c>
      <c r="AC1" s="3" t="s">
        <v>400</v>
      </c>
    </row>
    <row r="2" spans="1:29" ht="19.5" customHeight="1">
      <c r="A2" s="327" t="s">
        <v>610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ht="18" customHeight="1" thickBot="1">
      <c r="A3" s="4" t="s">
        <v>335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6" t="s">
        <v>382</v>
      </c>
    </row>
    <row r="4" spans="1:29" ht="15" customHeight="1">
      <c r="A4" s="154" t="s">
        <v>337</v>
      </c>
      <c r="B4" s="169" t="s">
        <v>402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12"/>
      <c r="S4" s="169"/>
      <c r="T4" s="169"/>
      <c r="U4" s="170"/>
      <c r="V4" s="334" t="s">
        <v>357</v>
      </c>
      <c r="W4" s="335"/>
      <c r="X4" s="335"/>
      <c r="Y4" s="336"/>
      <c r="Z4" s="334" t="s">
        <v>403</v>
      </c>
      <c r="AA4" s="335"/>
      <c r="AB4" s="335"/>
      <c r="AC4" s="335"/>
    </row>
    <row r="5" spans="1:29" ht="15" customHeight="1">
      <c r="A5" s="162"/>
      <c r="B5" s="343" t="s">
        <v>360</v>
      </c>
      <c r="C5" s="471"/>
      <c r="D5" s="471"/>
      <c r="E5" s="472"/>
      <c r="F5" s="343" t="s">
        <v>361</v>
      </c>
      <c r="G5" s="471"/>
      <c r="H5" s="471"/>
      <c r="I5" s="472"/>
      <c r="J5" s="37" t="s">
        <v>362</v>
      </c>
      <c r="K5" s="37"/>
      <c r="L5" s="37"/>
      <c r="M5" s="87"/>
      <c r="N5" s="37" t="s">
        <v>363</v>
      </c>
      <c r="O5" s="37"/>
      <c r="P5" s="37"/>
      <c r="Q5" s="87"/>
      <c r="R5" s="37" t="s">
        <v>404</v>
      </c>
      <c r="S5" s="37"/>
      <c r="T5" s="37"/>
      <c r="U5" s="87"/>
      <c r="V5" s="337"/>
      <c r="W5" s="338"/>
      <c r="X5" s="338"/>
      <c r="Y5" s="339"/>
      <c r="Z5" s="337"/>
      <c r="AA5" s="338"/>
      <c r="AB5" s="338"/>
      <c r="AC5" s="338"/>
    </row>
    <row r="6" spans="1:29" ht="15" customHeight="1">
      <c r="A6" s="162"/>
      <c r="B6" s="465" t="s">
        <v>392</v>
      </c>
      <c r="C6" s="465" t="s">
        <v>393</v>
      </c>
      <c r="D6" s="465" t="s">
        <v>394</v>
      </c>
      <c r="E6" s="465" t="s">
        <v>395</v>
      </c>
      <c r="F6" s="465" t="s">
        <v>392</v>
      </c>
      <c r="G6" s="465" t="s">
        <v>393</v>
      </c>
      <c r="H6" s="465" t="s">
        <v>394</v>
      </c>
      <c r="I6" s="465" t="s">
        <v>395</v>
      </c>
      <c r="J6" s="465" t="s">
        <v>392</v>
      </c>
      <c r="K6" s="465" t="s">
        <v>393</v>
      </c>
      <c r="L6" s="465" t="s">
        <v>394</v>
      </c>
      <c r="M6" s="465" t="s">
        <v>395</v>
      </c>
      <c r="N6" s="465" t="s">
        <v>392</v>
      </c>
      <c r="O6" s="465" t="s">
        <v>393</v>
      </c>
      <c r="P6" s="465" t="s">
        <v>394</v>
      </c>
      <c r="Q6" s="465" t="s">
        <v>395</v>
      </c>
      <c r="R6" s="465" t="s">
        <v>392</v>
      </c>
      <c r="S6" s="465" t="s">
        <v>393</v>
      </c>
      <c r="T6" s="465" t="s">
        <v>394</v>
      </c>
      <c r="U6" s="465" t="s">
        <v>395</v>
      </c>
      <c r="V6" s="465" t="s">
        <v>392</v>
      </c>
      <c r="W6" s="465" t="s">
        <v>393</v>
      </c>
      <c r="X6" s="465" t="s">
        <v>394</v>
      </c>
      <c r="Y6" s="465" t="s">
        <v>395</v>
      </c>
      <c r="Z6" s="465" t="s">
        <v>392</v>
      </c>
      <c r="AA6" s="465" t="s">
        <v>393</v>
      </c>
      <c r="AB6" s="465" t="s">
        <v>394</v>
      </c>
      <c r="AC6" s="424" t="s">
        <v>395</v>
      </c>
    </row>
    <row r="7" spans="1:29" ht="15" customHeight="1">
      <c r="A7" s="49" t="s">
        <v>396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1"/>
    </row>
    <row r="8" spans="1:29" ht="15" customHeight="1">
      <c r="A8" s="94" t="s">
        <v>397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26"/>
    </row>
    <row r="9" spans="1:2" ht="15" customHeight="1">
      <c r="A9" s="159" t="s">
        <v>398</v>
      </c>
      <c r="B9" s="157"/>
    </row>
    <row r="10" spans="1:30" ht="15" customHeight="1">
      <c r="A10" s="232" t="s">
        <v>526</v>
      </c>
      <c r="B10" s="130">
        <v>20.2</v>
      </c>
      <c r="C10" s="308">
        <f>SUM(D10:E10)</f>
        <v>166.10000000000002</v>
      </c>
      <c r="D10" s="312">
        <v>156.3</v>
      </c>
      <c r="E10" s="312">
        <v>9.8</v>
      </c>
      <c r="F10" s="312">
        <v>20.1</v>
      </c>
      <c r="G10" s="308">
        <f>SUM(H10:I10)</f>
        <v>178.3</v>
      </c>
      <c r="H10" s="312">
        <v>156.4</v>
      </c>
      <c r="I10" s="312">
        <v>21.9</v>
      </c>
      <c r="J10" s="312">
        <v>19.6</v>
      </c>
      <c r="K10" s="308">
        <f>SUM(L10:M10)</f>
        <v>169.7</v>
      </c>
      <c r="L10" s="312">
        <v>152.1</v>
      </c>
      <c r="M10" s="312">
        <v>17.6</v>
      </c>
      <c r="N10" s="312">
        <v>18.9</v>
      </c>
      <c r="O10" s="308">
        <f>SUM(P10:Q10)</f>
        <v>162.6</v>
      </c>
      <c r="P10" s="312">
        <v>147</v>
      </c>
      <c r="Q10" s="312">
        <v>15.6</v>
      </c>
      <c r="R10" s="312">
        <v>20</v>
      </c>
      <c r="S10" s="308">
        <f>SUM(T10:U10)</f>
        <v>166.3</v>
      </c>
      <c r="T10" s="312">
        <v>153.3</v>
      </c>
      <c r="U10" s="312">
        <v>13</v>
      </c>
      <c r="V10" s="308" t="s">
        <v>604</v>
      </c>
      <c r="W10" s="308" t="s">
        <v>604</v>
      </c>
      <c r="X10" s="308" t="s">
        <v>604</v>
      </c>
      <c r="Y10" s="308" t="s">
        <v>604</v>
      </c>
      <c r="Z10" s="308">
        <v>20.5</v>
      </c>
      <c r="AA10" s="308">
        <f>SUM(AB10:AC10)</f>
        <v>170.6</v>
      </c>
      <c r="AB10" s="205">
        <v>152.5</v>
      </c>
      <c r="AC10" s="205">
        <v>18.1</v>
      </c>
      <c r="AD10" s="131"/>
    </row>
    <row r="11" spans="1:30" ht="15" customHeight="1">
      <c r="A11" s="233">
        <v>14</v>
      </c>
      <c r="B11" s="207">
        <v>19.9</v>
      </c>
      <c r="C11" s="308">
        <f>SUM(D11:E11)</f>
        <v>174.7</v>
      </c>
      <c r="D11" s="312">
        <v>156.7</v>
      </c>
      <c r="E11" s="312">
        <v>18</v>
      </c>
      <c r="F11" s="312">
        <v>20.4</v>
      </c>
      <c r="G11" s="308">
        <f>SUM(H11:I11)</f>
        <v>171.29999999999998</v>
      </c>
      <c r="H11" s="312">
        <v>157.7</v>
      </c>
      <c r="I11" s="312">
        <v>13.6</v>
      </c>
      <c r="J11" s="312">
        <v>20</v>
      </c>
      <c r="K11" s="308">
        <f>SUM(L11:M11)</f>
        <v>173.10000000000002</v>
      </c>
      <c r="L11" s="312">
        <v>155.3</v>
      </c>
      <c r="M11" s="312">
        <v>17.8</v>
      </c>
      <c r="N11" s="312">
        <v>17.6</v>
      </c>
      <c r="O11" s="308">
        <f>SUM(P11:Q11)</f>
        <v>153.20000000000002</v>
      </c>
      <c r="P11" s="312">
        <v>135.3</v>
      </c>
      <c r="Q11" s="312">
        <v>17.9</v>
      </c>
      <c r="R11" s="312">
        <v>20</v>
      </c>
      <c r="S11" s="308">
        <f>SUM(T11:U11)</f>
        <v>168.1</v>
      </c>
      <c r="T11" s="312">
        <v>153.2</v>
      </c>
      <c r="U11" s="312">
        <v>14.9</v>
      </c>
      <c r="V11" s="308" t="s">
        <v>604</v>
      </c>
      <c r="W11" s="308" t="s">
        <v>604</v>
      </c>
      <c r="X11" s="308" t="s">
        <v>604</v>
      </c>
      <c r="Y11" s="308" t="s">
        <v>604</v>
      </c>
      <c r="Z11" s="308">
        <v>20.8</v>
      </c>
      <c r="AA11" s="308">
        <f>SUM(AB11:AC11)</f>
        <v>167.5</v>
      </c>
      <c r="AB11" s="205">
        <v>156.3</v>
      </c>
      <c r="AC11" s="205">
        <v>11.2</v>
      </c>
      <c r="AD11" s="131"/>
    </row>
    <row r="12" spans="1:30" ht="15" customHeight="1">
      <c r="A12" s="235">
        <v>15</v>
      </c>
      <c r="B12" s="195">
        <v>20</v>
      </c>
      <c r="C12" s="163">
        <f>SUM(D12:E12)</f>
        <v>171.5</v>
      </c>
      <c r="D12" s="171">
        <v>157.2</v>
      </c>
      <c r="E12" s="171">
        <v>14.3</v>
      </c>
      <c r="F12" s="171">
        <v>20.3</v>
      </c>
      <c r="G12" s="163">
        <f>SUM(H12:I12)</f>
        <v>176.89999999999998</v>
      </c>
      <c r="H12" s="171">
        <v>157.7</v>
      </c>
      <c r="I12" s="171">
        <v>19.2</v>
      </c>
      <c r="J12" s="171">
        <v>19.9</v>
      </c>
      <c r="K12" s="163">
        <f>SUM(L12:M12)</f>
        <v>174.5</v>
      </c>
      <c r="L12" s="171">
        <v>154.6</v>
      </c>
      <c r="M12" s="171">
        <v>19.9</v>
      </c>
      <c r="N12" s="171">
        <v>17.8</v>
      </c>
      <c r="O12" s="163">
        <f>SUM(P12:Q12)</f>
        <v>153.9</v>
      </c>
      <c r="P12" s="171">
        <v>135.6</v>
      </c>
      <c r="Q12" s="171">
        <v>18.3</v>
      </c>
      <c r="R12" s="171">
        <v>20</v>
      </c>
      <c r="S12" s="163">
        <f>SUM(T12:U12)</f>
        <v>171.5</v>
      </c>
      <c r="T12" s="171">
        <v>153.7</v>
      </c>
      <c r="U12" s="171">
        <v>17.8</v>
      </c>
      <c r="V12" s="163" t="s">
        <v>637</v>
      </c>
      <c r="W12" s="163" t="s">
        <v>637</v>
      </c>
      <c r="X12" s="163" t="s">
        <v>637</v>
      </c>
      <c r="Y12" s="163" t="s">
        <v>637</v>
      </c>
      <c r="Z12" s="163">
        <v>21.3</v>
      </c>
      <c r="AA12" s="163">
        <f>SUM(AB12:AC12)</f>
        <v>175.7</v>
      </c>
      <c r="AB12" s="171">
        <v>161</v>
      </c>
      <c r="AC12" s="171">
        <v>14.7</v>
      </c>
      <c r="AD12" s="134"/>
    </row>
    <row r="13" spans="1:29" ht="15" customHeight="1">
      <c r="A13" s="31"/>
      <c r="B13" s="44"/>
      <c r="C13" s="294"/>
      <c r="D13" s="245"/>
      <c r="E13" s="245"/>
      <c r="F13" s="245"/>
      <c r="G13" s="294"/>
      <c r="H13" s="312"/>
      <c r="I13" s="245"/>
      <c r="J13" s="245"/>
      <c r="K13" s="294"/>
      <c r="L13" s="245"/>
      <c r="M13" s="245"/>
      <c r="N13" s="245"/>
      <c r="O13" s="294"/>
      <c r="P13" s="245"/>
      <c r="Q13" s="245"/>
      <c r="R13" s="245"/>
      <c r="S13" s="294"/>
      <c r="T13" s="245"/>
      <c r="U13" s="245"/>
      <c r="V13" s="245"/>
      <c r="W13" s="245"/>
      <c r="X13" s="245"/>
      <c r="Y13" s="245"/>
      <c r="Z13" s="245"/>
      <c r="AA13" s="294"/>
      <c r="AB13" s="8"/>
      <c r="AC13" s="8"/>
    </row>
    <row r="14" spans="1:30" ht="15" customHeight="1">
      <c r="A14" s="50" t="s">
        <v>529</v>
      </c>
      <c r="B14" s="130">
        <v>16.3</v>
      </c>
      <c r="C14" s="308">
        <f>SUM(D14:E14)</f>
        <v>145.1</v>
      </c>
      <c r="D14" s="308">
        <v>128.7</v>
      </c>
      <c r="E14" s="308">
        <v>16.4</v>
      </c>
      <c r="F14" s="308">
        <v>16.9</v>
      </c>
      <c r="G14" s="308">
        <f>SUM(H14:I14)</f>
        <v>148.4</v>
      </c>
      <c r="H14" s="308">
        <v>132.6</v>
      </c>
      <c r="I14" s="308">
        <v>15.8</v>
      </c>
      <c r="J14" s="308">
        <v>16.8</v>
      </c>
      <c r="K14" s="308">
        <f>SUM(L14:M14)</f>
        <v>146.6</v>
      </c>
      <c r="L14" s="308">
        <v>129.7</v>
      </c>
      <c r="M14" s="308">
        <v>16.9</v>
      </c>
      <c r="N14" s="308">
        <v>15.8</v>
      </c>
      <c r="O14" s="308">
        <f>SUM(P14:Q14)</f>
        <v>136.1</v>
      </c>
      <c r="P14" s="308">
        <v>119.7</v>
      </c>
      <c r="Q14" s="308">
        <v>16.4</v>
      </c>
      <c r="R14" s="308">
        <v>17.7</v>
      </c>
      <c r="S14" s="308">
        <f>SUM(T14:U14)</f>
        <v>153.4</v>
      </c>
      <c r="T14" s="308">
        <v>136.3</v>
      </c>
      <c r="U14" s="308">
        <v>17.1</v>
      </c>
      <c r="V14" s="308" t="s">
        <v>368</v>
      </c>
      <c r="W14" s="308" t="s">
        <v>368</v>
      </c>
      <c r="X14" s="308" t="s">
        <v>368</v>
      </c>
      <c r="Y14" s="308" t="s">
        <v>368</v>
      </c>
      <c r="Z14" s="308">
        <v>20.3</v>
      </c>
      <c r="AA14" s="308">
        <f>SUM(AB14:AC14)</f>
        <v>165.70000000000002</v>
      </c>
      <c r="AB14" s="136">
        <v>154.4</v>
      </c>
      <c r="AC14" s="136">
        <v>11.3</v>
      </c>
      <c r="AD14" s="136"/>
    </row>
    <row r="15" spans="1:30" ht="15" customHeight="1">
      <c r="A15" s="41" t="s">
        <v>611</v>
      </c>
      <c r="B15" s="130">
        <v>21.9</v>
      </c>
      <c r="C15" s="308">
        <f>SUM(D15:E15)</f>
        <v>186.9</v>
      </c>
      <c r="D15" s="308">
        <v>172.6</v>
      </c>
      <c r="E15" s="308">
        <v>14.3</v>
      </c>
      <c r="F15" s="308">
        <v>21.1</v>
      </c>
      <c r="G15" s="308">
        <f>SUM(H15:I15)</f>
        <v>184.9</v>
      </c>
      <c r="H15" s="308">
        <v>164</v>
      </c>
      <c r="I15" s="308">
        <v>20.9</v>
      </c>
      <c r="J15" s="308">
        <v>20.8</v>
      </c>
      <c r="K15" s="308">
        <f>SUM(L15:M15)</f>
        <v>177</v>
      </c>
      <c r="L15" s="308">
        <v>160.9</v>
      </c>
      <c r="M15" s="308">
        <v>16.1</v>
      </c>
      <c r="N15" s="308">
        <v>18.3</v>
      </c>
      <c r="O15" s="308">
        <f>SUM(P15:Q15)</f>
        <v>153</v>
      </c>
      <c r="P15" s="308">
        <v>138.5</v>
      </c>
      <c r="Q15" s="308">
        <v>14.5</v>
      </c>
      <c r="R15" s="308">
        <v>20.6</v>
      </c>
      <c r="S15" s="308">
        <f>SUM(T15:U15)</f>
        <v>176.2</v>
      </c>
      <c r="T15" s="308">
        <v>157.2</v>
      </c>
      <c r="U15" s="308">
        <v>19</v>
      </c>
      <c r="V15" s="308" t="s">
        <v>368</v>
      </c>
      <c r="W15" s="308" t="s">
        <v>368</v>
      </c>
      <c r="X15" s="308" t="s">
        <v>368</v>
      </c>
      <c r="Y15" s="308" t="s">
        <v>368</v>
      </c>
      <c r="Z15" s="308">
        <v>21</v>
      </c>
      <c r="AA15" s="308">
        <f>SUM(AB15:AC15)</f>
        <v>173.1</v>
      </c>
      <c r="AB15" s="136">
        <v>158.5</v>
      </c>
      <c r="AC15" s="136">
        <v>14.6</v>
      </c>
      <c r="AD15" s="136"/>
    </row>
    <row r="16" spans="1:30" ht="15" customHeight="1">
      <c r="A16" s="41" t="s">
        <v>612</v>
      </c>
      <c r="B16" s="130">
        <v>19.8</v>
      </c>
      <c r="C16" s="308">
        <f>SUM(D16:E16)</f>
        <v>171.1</v>
      </c>
      <c r="D16" s="308">
        <v>156.2</v>
      </c>
      <c r="E16" s="308">
        <v>14.9</v>
      </c>
      <c r="F16" s="308">
        <v>20.1</v>
      </c>
      <c r="G16" s="308">
        <f>SUM(H16:I16)</f>
        <v>175.3</v>
      </c>
      <c r="H16" s="308">
        <v>156.4</v>
      </c>
      <c r="I16" s="308">
        <v>18.9</v>
      </c>
      <c r="J16" s="308">
        <v>20</v>
      </c>
      <c r="K16" s="308">
        <f>SUM(L16:M16)</f>
        <v>173.3</v>
      </c>
      <c r="L16" s="308">
        <v>154.4</v>
      </c>
      <c r="M16" s="308">
        <v>18.9</v>
      </c>
      <c r="N16" s="308">
        <v>17.7</v>
      </c>
      <c r="O16" s="308">
        <f>SUM(P16:Q16)</f>
        <v>151.8</v>
      </c>
      <c r="P16" s="308">
        <v>134.5</v>
      </c>
      <c r="Q16" s="308">
        <v>17.3</v>
      </c>
      <c r="R16" s="308">
        <v>19.9</v>
      </c>
      <c r="S16" s="308">
        <f>SUM(T16:U16)</f>
        <v>172.70000000000002</v>
      </c>
      <c r="T16" s="308">
        <v>152.3</v>
      </c>
      <c r="U16" s="308">
        <v>20.4</v>
      </c>
      <c r="V16" s="308" t="s">
        <v>368</v>
      </c>
      <c r="W16" s="308" t="s">
        <v>368</v>
      </c>
      <c r="X16" s="308" t="s">
        <v>368</v>
      </c>
      <c r="Y16" s="308" t="s">
        <v>368</v>
      </c>
      <c r="Z16" s="308">
        <v>20.7</v>
      </c>
      <c r="AA16" s="308">
        <f>SUM(AB16:AC16)</f>
        <v>170.2</v>
      </c>
      <c r="AB16" s="136">
        <v>154.6</v>
      </c>
      <c r="AC16" s="136">
        <v>15.6</v>
      </c>
      <c r="AD16" s="136"/>
    </row>
    <row r="17" spans="1:30" ht="15" customHeight="1">
      <c r="A17" s="41" t="s">
        <v>613</v>
      </c>
      <c r="B17" s="130">
        <v>20.9</v>
      </c>
      <c r="C17" s="308">
        <f>SUM(D17:E17)</f>
        <v>181.9</v>
      </c>
      <c r="D17" s="308">
        <v>164.6</v>
      </c>
      <c r="E17" s="308">
        <v>17.3</v>
      </c>
      <c r="F17" s="308">
        <v>20.4</v>
      </c>
      <c r="G17" s="308">
        <f>SUM(H17:I17)</f>
        <v>177.1</v>
      </c>
      <c r="H17" s="308">
        <v>160.2</v>
      </c>
      <c r="I17" s="308">
        <v>16.9</v>
      </c>
      <c r="J17" s="308">
        <v>20.9</v>
      </c>
      <c r="K17" s="308">
        <f>SUM(L17:M17)</f>
        <v>179.3</v>
      </c>
      <c r="L17" s="308">
        <v>162</v>
      </c>
      <c r="M17" s="308">
        <v>17.3</v>
      </c>
      <c r="N17" s="308">
        <v>17.7</v>
      </c>
      <c r="O17" s="308">
        <f>SUM(P17:Q17)</f>
        <v>149.79999999999998</v>
      </c>
      <c r="P17" s="308">
        <v>134.7</v>
      </c>
      <c r="Q17" s="308">
        <v>15.1</v>
      </c>
      <c r="R17" s="308">
        <v>21</v>
      </c>
      <c r="S17" s="308">
        <f>SUM(T17:U17)</f>
        <v>182.1</v>
      </c>
      <c r="T17" s="308">
        <v>162.7</v>
      </c>
      <c r="U17" s="308">
        <v>19.4</v>
      </c>
      <c r="V17" s="308" t="s">
        <v>368</v>
      </c>
      <c r="W17" s="308" t="s">
        <v>368</v>
      </c>
      <c r="X17" s="308" t="s">
        <v>368</v>
      </c>
      <c r="Y17" s="308" t="s">
        <v>368</v>
      </c>
      <c r="Z17" s="308">
        <v>21.5</v>
      </c>
      <c r="AA17" s="308">
        <f>SUM(AB17:AC17)</f>
        <v>178.6</v>
      </c>
      <c r="AB17" s="136">
        <v>163.2</v>
      </c>
      <c r="AC17" s="136">
        <v>15.4</v>
      </c>
      <c r="AD17" s="136"/>
    </row>
    <row r="18" spans="1:30" ht="15" customHeight="1">
      <c r="A18" s="8"/>
      <c r="B18" s="4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36"/>
      <c r="AC18" s="36"/>
      <c r="AD18" s="36"/>
    </row>
    <row r="19" spans="1:30" ht="15" customHeight="1">
      <c r="A19" s="41" t="s">
        <v>583</v>
      </c>
      <c r="B19" s="130">
        <v>17.1</v>
      </c>
      <c r="C19" s="308">
        <f>SUM(D19:E19)</f>
        <v>153.89999999999998</v>
      </c>
      <c r="D19" s="308">
        <v>135.2</v>
      </c>
      <c r="E19" s="308">
        <v>18.7</v>
      </c>
      <c r="F19" s="308">
        <v>19.1</v>
      </c>
      <c r="G19" s="308">
        <f>SUM(H19:I19)</f>
        <v>166.9</v>
      </c>
      <c r="H19" s="308">
        <v>150</v>
      </c>
      <c r="I19" s="308">
        <v>16.9</v>
      </c>
      <c r="J19" s="308">
        <v>17.7</v>
      </c>
      <c r="K19" s="308">
        <f>SUM(L19:M19)</f>
        <v>153.9</v>
      </c>
      <c r="L19" s="308">
        <v>136.3</v>
      </c>
      <c r="M19" s="308">
        <v>17.6</v>
      </c>
      <c r="N19" s="308">
        <v>16.7</v>
      </c>
      <c r="O19" s="308">
        <f>SUM(P19:Q19)</f>
        <v>142.1</v>
      </c>
      <c r="P19" s="308">
        <v>127.8</v>
      </c>
      <c r="Q19" s="308">
        <v>14.3</v>
      </c>
      <c r="R19" s="308">
        <v>19.5</v>
      </c>
      <c r="S19" s="308">
        <f>SUM(T19:U19)</f>
        <v>162.6</v>
      </c>
      <c r="T19" s="308">
        <v>148.5</v>
      </c>
      <c r="U19" s="308">
        <v>14.1</v>
      </c>
      <c r="V19" s="308" t="s">
        <v>368</v>
      </c>
      <c r="W19" s="308" t="s">
        <v>368</v>
      </c>
      <c r="X19" s="308" t="s">
        <v>368</v>
      </c>
      <c r="Y19" s="308" t="s">
        <v>368</v>
      </c>
      <c r="Z19" s="308">
        <v>21.6</v>
      </c>
      <c r="AA19" s="308">
        <f>SUM(AB19:AC19)</f>
        <v>178.3</v>
      </c>
      <c r="AB19" s="136">
        <v>163.8</v>
      </c>
      <c r="AC19" s="136">
        <v>14.5</v>
      </c>
      <c r="AD19" s="136"/>
    </row>
    <row r="20" spans="1:30" ht="15" customHeight="1">
      <c r="A20" s="41" t="s">
        <v>584</v>
      </c>
      <c r="B20" s="130">
        <v>22.4</v>
      </c>
      <c r="C20" s="308">
        <f>SUM(D20:E20)</f>
        <v>186.89999999999998</v>
      </c>
      <c r="D20" s="308">
        <v>176.2</v>
      </c>
      <c r="E20" s="308">
        <v>10.7</v>
      </c>
      <c r="F20" s="308">
        <v>21.9</v>
      </c>
      <c r="G20" s="308">
        <f>SUM(H20:I20)</f>
        <v>185.8</v>
      </c>
      <c r="H20" s="308">
        <v>169.4</v>
      </c>
      <c r="I20" s="308">
        <v>16.4</v>
      </c>
      <c r="J20" s="308">
        <v>21.4</v>
      </c>
      <c r="K20" s="308">
        <f>SUM(L20:M20)</f>
        <v>184.1</v>
      </c>
      <c r="L20" s="308">
        <v>168</v>
      </c>
      <c r="M20" s="308">
        <v>16.1</v>
      </c>
      <c r="N20" s="308">
        <v>18.7</v>
      </c>
      <c r="O20" s="308">
        <f>SUM(P20:Q20)</f>
        <v>162.4</v>
      </c>
      <c r="P20" s="308">
        <v>144.8</v>
      </c>
      <c r="Q20" s="308">
        <v>17.6</v>
      </c>
      <c r="R20" s="308">
        <v>20.9</v>
      </c>
      <c r="S20" s="308">
        <f>SUM(T20:U20)</f>
        <v>175.6</v>
      </c>
      <c r="T20" s="308">
        <v>159.9</v>
      </c>
      <c r="U20" s="308">
        <v>15.7</v>
      </c>
      <c r="V20" s="308" t="s">
        <v>368</v>
      </c>
      <c r="W20" s="308" t="s">
        <v>368</v>
      </c>
      <c r="X20" s="308" t="s">
        <v>368</v>
      </c>
      <c r="Y20" s="308" t="s">
        <v>368</v>
      </c>
      <c r="Z20" s="308">
        <v>21.5</v>
      </c>
      <c r="AA20" s="308">
        <f>SUM(AB20:AC20)</f>
        <v>177.7</v>
      </c>
      <c r="AB20" s="136">
        <v>162.7</v>
      </c>
      <c r="AC20" s="136">
        <v>15</v>
      </c>
      <c r="AD20" s="136"/>
    </row>
    <row r="21" spans="1:30" ht="15" customHeight="1">
      <c r="A21" s="41" t="s">
        <v>585</v>
      </c>
      <c r="B21" s="130">
        <v>19.6</v>
      </c>
      <c r="C21" s="308">
        <f>SUM(D21:E21)</f>
        <v>167.29999999999998</v>
      </c>
      <c r="D21" s="308">
        <v>153.7</v>
      </c>
      <c r="E21" s="308">
        <v>13.6</v>
      </c>
      <c r="F21" s="308">
        <v>21</v>
      </c>
      <c r="G21" s="308">
        <f>SUM(H21:I21)</f>
        <v>183.5</v>
      </c>
      <c r="H21" s="308">
        <v>163</v>
      </c>
      <c r="I21" s="308">
        <v>20.5</v>
      </c>
      <c r="J21" s="308">
        <v>20.6</v>
      </c>
      <c r="K21" s="308">
        <f>SUM(L21:M21)</f>
        <v>179.1</v>
      </c>
      <c r="L21" s="308">
        <v>161.6</v>
      </c>
      <c r="M21" s="308">
        <v>17.5</v>
      </c>
      <c r="N21" s="308">
        <v>18.5</v>
      </c>
      <c r="O21" s="308">
        <f>SUM(P21:Q21)</f>
        <v>159.20000000000002</v>
      </c>
      <c r="P21" s="308">
        <v>141.4</v>
      </c>
      <c r="Q21" s="308">
        <v>17.8</v>
      </c>
      <c r="R21" s="308">
        <v>20.9</v>
      </c>
      <c r="S21" s="308">
        <f>SUM(T21:U21)</f>
        <v>177.9</v>
      </c>
      <c r="T21" s="308">
        <v>160.5</v>
      </c>
      <c r="U21" s="308">
        <v>17.4</v>
      </c>
      <c r="V21" s="308" t="s">
        <v>368</v>
      </c>
      <c r="W21" s="308" t="s">
        <v>368</v>
      </c>
      <c r="X21" s="308" t="s">
        <v>368</v>
      </c>
      <c r="Y21" s="308" t="s">
        <v>368</v>
      </c>
      <c r="Z21" s="308">
        <v>22</v>
      </c>
      <c r="AA21" s="308">
        <f>SUM(AB21:AC21)</f>
        <v>181.4</v>
      </c>
      <c r="AB21" s="136">
        <v>166.3</v>
      </c>
      <c r="AC21" s="136">
        <v>15.1</v>
      </c>
      <c r="AD21" s="136"/>
    </row>
    <row r="22" spans="1:30" ht="15" customHeight="1">
      <c r="A22" s="41" t="s">
        <v>586</v>
      </c>
      <c r="B22" s="130">
        <v>18.5</v>
      </c>
      <c r="C22" s="308">
        <f>SUM(D22:E22)</f>
        <v>159.4</v>
      </c>
      <c r="D22" s="308">
        <v>146</v>
      </c>
      <c r="E22" s="308">
        <v>13.4</v>
      </c>
      <c r="F22" s="308">
        <v>18.7</v>
      </c>
      <c r="G22" s="308">
        <f>SUM(H22:I22)</f>
        <v>163.4</v>
      </c>
      <c r="H22" s="308">
        <v>145.3</v>
      </c>
      <c r="I22" s="308">
        <v>18.1</v>
      </c>
      <c r="J22" s="308">
        <v>18.3</v>
      </c>
      <c r="K22" s="308">
        <f>SUM(L22:M22)</f>
        <v>162.2</v>
      </c>
      <c r="L22" s="308">
        <v>142.2</v>
      </c>
      <c r="M22" s="308">
        <v>20</v>
      </c>
      <c r="N22" s="308">
        <v>16.4</v>
      </c>
      <c r="O22" s="308">
        <f>SUM(P22:Q22)</f>
        <v>146.5</v>
      </c>
      <c r="P22" s="308">
        <v>126.2</v>
      </c>
      <c r="Q22" s="308">
        <v>20.3</v>
      </c>
      <c r="R22" s="308">
        <v>19.3</v>
      </c>
      <c r="S22" s="308">
        <f>SUM(T22:U22)</f>
        <v>164.7</v>
      </c>
      <c r="T22" s="308">
        <v>148</v>
      </c>
      <c r="U22" s="308">
        <v>16.7</v>
      </c>
      <c r="V22" s="308" t="s">
        <v>368</v>
      </c>
      <c r="W22" s="308" t="s">
        <v>368</v>
      </c>
      <c r="X22" s="308" t="s">
        <v>368</v>
      </c>
      <c r="Y22" s="308" t="s">
        <v>368</v>
      </c>
      <c r="Z22" s="308">
        <v>21.3</v>
      </c>
      <c r="AA22" s="308">
        <f>SUM(AB22:AC22)</f>
        <v>176.29999999999998</v>
      </c>
      <c r="AB22" s="136">
        <v>162.1</v>
      </c>
      <c r="AC22" s="136">
        <v>14.2</v>
      </c>
      <c r="AD22" s="136"/>
    </row>
    <row r="23" spans="1:30" ht="15" customHeight="1">
      <c r="A23" s="8"/>
      <c r="B23" s="4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36"/>
      <c r="AC23" s="36"/>
      <c r="AD23" s="36"/>
    </row>
    <row r="24" spans="1:30" ht="15" customHeight="1">
      <c r="A24" s="41" t="s">
        <v>587</v>
      </c>
      <c r="B24" s="130">
        <v>21.5</v>
      </c>
      <c r="C24" s="308">
        <f>SUM(D24:E24)</f>
        <v>182.5</v>
      </c>
      <c r="D24" s="308">
        <v>170</v>
      </c>
      <c r="E24" s="308">
        <v>12.5</v>
      </c>
      <c r="F24" s="308">
        <v>20.3</v>
      </c>
      <c r="G24" s="308">
        <f>SUM(H24:I24)</f>
        <v>179.79999999999998</v>
      </c>
      <c r="H24" s="308">
        <v>158.7</v>
      </c>
      <c r="I24" s="308">
        <v>21.1</v>
      </c>
      <c r="J24" s="308">
        <v>21</v>
      </c>
      <c r="K24" s="308">
        <f>SUM(L24:M24)</f>
        <v>186.2</v>
      </c>
      <c r="L24" s="308">
        <v>163.2</v>
      </c>
      <c r="M24" s="308">
        <v>23</v>
      </c>
      <c r="N24" s="308">
        <v>17.8</v>
      </c>
      <c r="O24" s="308">
        <f>SUM(P24:Q24)</f>
        <v>156.3</v>
      </c>
      <c r="P24" s="308">
        <v>135</v>
      </c>
      <c r="Q24" s="308">
        <v>21.3</v>
      </c>
      <c r="R24" s="308">
        <v>20</v>
      </c>
      <c r="S24" s="308">
        <f>SUM(T24:U24)</f>
        <v>172.3</v>
      </c>
      <c r="T24" s="308">
        <v>154.4</v>
      </c>
      <c r="U24" s="308">
        <v>17.9</v>
      </c>
      <c r="V24" s="308" t="s">
        <v>368</v>
      </c>
      <c r="W24" s="308" t="s">
        <v>368</v>
      </c>
      <c r="X24" s="308" t="s">
        <v>368</v>
      </c>
      <c r="Y24" s="308" t="s">
        <v>368</v>
      </c>
      <c r="Z24" s="308">
        <v>21.3</v>
      </c>
      <c r="AA24" s="308">
        <f>SUM(AB24:AC24)</f>
        <v>175.6</v>
      </c>
      <c r="AB24" s="136">
        <v>160.5</v>
      </c>
      <c r="AC24" s="136">
        <v>15.1</v>
      </c>
      <c r="AD24" s="136"/>
    </row>
    <row r="25" spans="1:30" ht="15" customHeight="1">
      <c r="A25" s="33" t="s">
        <v>588</v>
      </c>
      <c r="B25" s="130">
        <v>19.6</v>
      </c>
      <c r="C25" s="308">
        <f>SUM(D25:E25)</f>
        <v>168.2</v>
      </c>
      <c r="D25" s="308">
        <v>154.1</v>
      </c>
      <c r="E25" s="308">
        <v>14.1</v>
      </c>
      <c r="F25" s="308">
        <v>20.6</v>
      </c>
      <c r="G25" s="308">
        <f>SUM(H25:I25)</f>
        <v>181.2</v>
      </c>
      <c r="H25" s="308">
        <v>159.1</v>
      </c>
      <c r="I25" s="308">
        <v>22.1</v>
      </c>
      <c r="J25" s="308">
        <v>20.1</v>
      </c>
      <c r="K25" s="308">
        <f>SUM(L25:M25)</f>
        <v>184.2</v>
      </c>
      <c r="L25" s="308">
        <v>157</v>
      </c>
      <c r="M25" s="308">
        <v>27.2</v>
      </c>
      <c r="N25" s="308">
        <v>18.5</v>
      </c>
      <c r="O25" s="308">
        <f>SUM(P25:Q25)</f>
        <v>162</v>
      </c>
      <c r="P25" s="308">
        <v>141.4</v>
      </c>
      <c r="Q25" s="308">
        <v>20.6</v>
      </c>
      <c r="R25" s="308">
        <v>20.4</v>
      </c>
      <c r="S25" s="308">
        <f>SUM(T25:U25)</f>
        <v>175.7</v>
      </c>
      <c r="T25" s="308">
        <v>157</v>
      </c>
      <c r="U25" s="308">
        <v>18.7</v>
      </c>
      <c r="V25" s="308" t="s">
        <v>368</v>
      </c>
      <c r="W25" s="308" t="s">
        <v>368</v>
      </c>
      <c r="X25" s="308" t="s">
        <v>368</v>
      </c>
      <c r="Y25" s="308" t="s">
        <v>368</v>
      </c>
      <c r="Z25" s="308">
        <v>21.8</v>
      </c>
      <c r="AA25" s="308">
        <f>SUM(AB25:AC25)</f>
        <v>176.6</v>
      </c>
      <c r="AB25" s="136">
        <v>161.7</v>
      </c>
      <c r="AC25" s="136">
        <v>14.9</v>
      </c>
      <c r="AD25" s="136"/>
    </row>
    <row r="26" spans="1:30" ht="15" customHeight="1">
      <c r="A26" s="33" t="s">
        <v>589</v>
      </c>
      <c r="B26" s="130">
        <v>21.4</v>
      </c>
      <c r="C26" s="308">
        <f>SUM(D26:E26)</f>
        <v>180.7</v>
      </c>
      <c r="D26" s="308">
        <v>168.2</v>
      </c>
      <c r="E26" s="308">
        <v>12.5</v>
      </c>
      <c r="F26" s="308">
        <v>22.1</v>
      </c>
      <c r="G26" s="308">
        <f>SUM(H26:I26)</f>
        <v>192.1</v>
      </c>
      <c r="H26" s="308">
        <v>171</v>
      </c>
      <c r="I26" s="308">
        <v>21.1</v>
      </c>
      <c r="J26" s="308">
        <v>20.7</v>
      </c>
      <c r="K26" s="308">
        <f>SUM(L26:M26)</f>
        <v>186.1</v>
      </c>
      <c r="L26" s="308">
        <v>162</v>
      </c>
      <c r="M26" s="308">
        <v>24.1</v>
      </c>
      <c r="N26" s="308">
        <v>19.4</v>
      </c>
      <c r="O26" s="308">
        <f>SUM(P26:Q26)</f>
        <v>172.6</v>
      </c>
      <c r="P26" s="308">
        <v>148.5</v>
      </c>
      <c r="Q26" s="308">
        <v>24.1</v>
      </c>
      <c r="R26" s="308">
        <v>20.4</v>
      </c>
      <c r="S26" s="308">
        <f>SUM(T26:U26)</f>
        <v>174.7</v>
      </c>
      <c r="T26" s="308">
        <v>156.1</v>
      </c>
      <c r="U26" s="308">
        <v>18.6</v>
      </c>
      <c r="V26" s="308" t="s">
        <v>368</v>
      </c>
      <c r="W26" s="308" t="s">
        <v>368</v>
      </c>
      <c r="X26" s="308" t="s">
        <v>368</v>
      </c>
      <c r="Y26" s="308" t="s">
        <v>368</v>
      </c>
      <c r="Z26" s="308">
        <v>21.3</v>
      </c>
      <c r="AA26" s="308">
        <f>SUM(AB26:AC26)</f>
        <v>173.9</v>
      </c>
      <c r="AB26" s="136">
        <v>159.3</v>
      </c>
      <c r="AC26" s="136">
        <v>14.6</v>
      </c>
      <c r="AD26" s="136"/>
    </row>
    <row r="27" spans="1:30" ht="15" customHeight="1">
      <c r="A27" s="33" t="s">
        <v>590</v>
      </c>
      <c r="B27" s="130">
        <v>20.6</v>
      </c>
      <c r="C27" s="308">
        <f>SUM(D27:E27)</f>
        <v>174.60000000000002</v>
      </c>
      <c r="D27" s="308">
        <v>161.8</v>
      </c>
      <c r="E27" s="308">
        <v>12.8</v>
      </c>
      <c r="F27" s="308">
        <v>21.1</v>
      </c>
      <c r="G27" s="308">
        <f>SUM(H27:I27)</f>
        <v>185.3</v>
      </c>
      <c r="H27" s="308">
        <v>162.8</v>
      </c>
      <c r="I27" s="308">
        <v>22.5</v>
      </c>
      <c r="J27" s="308">
        <v>20.5</v>
      </c>
      <c r="K27" s="308">
        <f>SUM(L27:M27)</f>
        <v>182.4</v>
      </c>
      <c r="L27" s="308">
        <v>158.4</v>
      </c>
      <c r="M27" s="308">
        <v>24</v>
      </c>
      <c r="N27" s="308">
        <v>17.6</v>
      </c>
      <c r="O27" s="308">
        <f>SUM(P27:Q27)</f>
        <v>156.20000000000002</v>
      </c>
      <c r="P27" s="308">
        <v>135.4</v>
      </c>
      <c r="Q27" s="308">
        <v>20.8</v>
      </c>
      <c r="R27" s="308">
        <v>19.6</v>
      </c>
      <c r="S27" s="308">
        <f>SUM(T27:U27)</f>
        <v>169</v>
      </c>
      <c r="T27" s="308">
        <v>150.7</v>
      </c>
      <c r="U27" s="308">
        <v>18.3</v>
      </c>
      <c r="V27" s="308" t="s">
        <v>368</v>
      </c>
      <c r="W27" s="308" t="s">
        <v>368</v>
      </c>
      <c r="X27" s="308" t="s">
        <v>368</v>
      </c>
      <c r="Y27" s="308" t="s">
        <v>368</v>
      </c>
      <c r="Z27" s="308">
        <v>21.7</v>
      </c>
      <c r="AA27" s="308">
        <f>SUM(AB27:AC27)</f>
        <v>181</v>
      </c>
      <c r="AB27" s="136">
        <v>164.4</v>
      </c>
      <c r="AC27" s="136">
        <v>16.6</v>
      </c>
      <c r="AD27" s="136"/>
    </row>
    <row r="28" spans="1:29" ht="15" customHeight="1">
      <c r="A28" s="158"/>
      <c r="B28" s="130"/>
      <c r="C28" s="309"/>
      <c r="D28" s="313"/>
      <c r="E28" s="313"/>
      <c r="F28" s="313"/>
      <c r="G28" s="309"/>
      <c r="H28" s="312"/>
      <c r="I28" s="313"/>
      <c r="J28" s="313"/>
      <c r="K28" s="309"/>
      <c r="L28" s="313"/>
      <c r="M28" s="313"/>
      <c r="N28" s="313"/>
      <c r="O28" s="309"/>
      <c r="P28" s="313"/>
      <c r="Q28" s="313"/>
      <c r="R28" s="313"/>
      <c r="S28" s="309"/>
      <c r="T28" s="313"/>
      <c r="U28" s="313"/>
      <c r="V28" s="309"/>
      <c r="W28" s="309"/>
      <c r="X28" s="309"/>
      <c r="Y28" s="309"/>
      <c r="Z28" s="313"/>
      <c r="AA28" s="309"/>
      <c r="AB28" s="152"/>
      <c r="AC28" s="152"/>
    </row>
    <row r="29" spans="1:29" ht="15" customHeight="1">
      <c r="A29" s="159" t="s">
        <v>4</v>
      </c>
      <c r="B29" s="44"/>
      <c r="C29" s="294"/>
      <c r="D29" s="245"/>
      <c r="E29" s="245"/>
      <c r="F29" s="245"/>
      <c r="G29" s="294"/>
      <c r="H29" s="245"/>
      <c r="I29" s="245"/>
      <c r="J29" s="245"/>
      <c r="K29" s="294"/>
      <c r="L29" s="245"/>
      <c r="M29" s="245"/>
      <c r="N29" s="245"/>
      <c r="O29" s="294"/>
      <c r="P29" s="245"/>
      <c r="Q29" s="245"/>
      <c r="R29" s="245"/>
      <c r="S29" s="294"/>
      <c r="T29" s="245"/>
      <c r="U29" s="245"/>
      <c r="V29" s="245"/>
      <c r="W29" s="245"/>
      <c r="X29" s="245"/>
      <c r="Y29" s="245"/>
      <c r="Z29" s="245"/>
      <c r="AA29" s="294"/>
      <c r="AB29" s="8"/>
      <c r="AC29" s="8"/>
    </row>
    <row r="30" spans="1:30" ht="15" customHeight="1">
      <c r="A30" s="232" t="s">
        <v>526</v>
      </c>
      <c r="B30" s="130">
        <v>20.6</v>
      </c>
      <c r="C30" s="308">
        <f>SUM(D30:E30)</f>
        <v>170.4</v>
      </c>
      <c r="D30" s="312">
        <v>158.5</v>
      </c>
      <c r="E30" s="312">
        <v>11.9</v>
      </c>
      <c r="F30" s="312">
        <v>20.3</v>
      </c>
      <c r="G30" s="308">
        <f>SUM(H30:I30)</f>
        <v>190.70000000000002</v>
      </c>
      <c r="H30" s="312">
        <v>160.9</v>
      </c>
      <c r="I30" s="312">
        <v>29.8</v>
      </c>
      <c r="J30" s="312">
        <v>19.7</v>
      </c>
      <c r="K30" s="308">
        <f>SUM(L30:M30)</f>
        <v>172.8</v>
      </c>
      <c r="L30" s="312">
        <v>153</v>
      </c>
      <c r="M30" s="312">
        <v>19.8</v>
      </c>
      <c r="N30" s="312">
        <v>18.8</v>
      </c>
      <c r="O30" s="308">
        <f>SUM(P30:Q30)</f>
        <v>167.10000000000002</v>
      </c>
      <c r="P30" s="312">
        <v>146.8</v>
      </c>
      <c r="Q30" s="312">
        <v>20.3</v>
      </c>
      <c r="R30" s="312">
        <v>20.2</v>
      </c>
      <c r="S30" s="308">
        <f>SUM(T30:U30)</f>
        <v>171</v>
      </c>
      <c r="T30" s="312">
        <v>155.7</v>
      </c>
      <c r="U30" s="312">
        <v>15.3</v>
      </c>
      <c r="V30" s="308" t="s">
        <v>604</v>
      </c>
      <c r="W30" s="308" t="s">
        <v>604</v>
      </c>
      <c r="X30" s="308" t="s">
        <v>604</v>
      </c>
      <c r="Y30" s="308" t="s">
        <v>604</v>
      </c>
      <c r="Z30" s="312">
        <v>20.6</v>
      </c>
      <c r="AA30" s="308">
        <f>SUM(AB30:AC30)</f>
        <v>173.29999999999998</v>
      </c>
      <c r="AB30" s="205">
        <v>153.6</v>
      </c>
      <c r="AC30" s="205">
        <v>19.7</v>
      </c>
      <c r="AD30" s="131"/>
    </row>
    <row r="31" spans="1:30" ht="15" customHeight="1">
      <c r="A31" s="233">
        <v>14</v>
      </c>
      <c r="B31" s="207">
        <v>20</v>
      </c>
      <c r="C31" s="308">
        <f>SUM(D31:E31)</f>
        <v>181</v>
      </c>
      <c r="D31" s="312">
        <v>158.8</v>
      </c>
      <c r="E31" s="312">
        <v>22.2</v>
      </c>
      <c r="F31" s="312">
        <v>20.5</v>
      </c>
      <c r="G31" s="308">
        <f>SUM(H31:I31)</f>
        <v>175.6</v>
      </c>
      <c r="H31" s="312">
        <v>159.1</v>
      </c>
      <c r="I31" s="312">
        <v>16.5</v>
      </c>
      <c r="J31" s="312">
        <v>20.1</v>
      </c>
      <c r="K31" s="308">
        <f>SUM(L31:M31)</f>
        <v>175.60000000000002</v>
      </c>
      <c r="L31" s="312">
        <v>156.3</v>
      </c>
      <c r="M31" s="312">
        <v>19.3</v>
      </c>
      <c r="N31" s="312">
        <v>17</v>
      </c>
      <c r="O31" s="308">
        <f>SUM(P31:Q31)</f>
        <v>156</v>
      </c>
      <c r="P31" s="312">
        <v>133.3</v>
      </c>
      <c r="Q31" s="312">
        <v>22.7</v>
      </c>
      <c r="R31" s="312">
        <v>20.3</v>
      </c>
      <c r="S31" s="308">
        <f>SUM(T31:U31)</f>
        <v>173.6</v>
      </c>
      <c r="T31" s="312">
        <v>155.9</v>
      </c>
      <c r="U31" s="312">
        <v>17.7</v>
      </c>
      <c r="V31" s="308" t="s">
        <v>604</v>
      </c>
      <c r="W31" s="308" t="s">
        <v>604</v>
      </c>
      <c r="X31" s="308" t="s">
        <v>604</v>
      </c>
      <c r="Y31" s="308" t="s">
        <v>604</v>
      </c>
      <c r="Z31" s="312">
        <v>21</v>
      </c>
      <c r="AA31" s="308">
        <f>SUM(AB31:AC31)</f>
        <v>171.5</v>
      </c>
      <c r="AB31" s="205">
        <v>159.7</v>
      </c>
      <c r="AC31" s="205">
        <v>11.8</v>
      </c>
      <c r="AD31" s="131"/>
    </row>
    <row r="32" spans="1:30" ht="15" customHeight="1">
      <c r="A32" s="235">
        <v>15</v>
      </c>
      <c r="B32" s="195">
        <v>20.5</v>
      </c>
      <c r="C32" s="163">
        <f>SUM(D32:E32)</f>
        <v>181.4</v>
      </c>
      <c r="D32" s="171">
        <v>162.5</v>
      </c>
      <c r="E32" s="171">
        <v>18.9</v>
      </c>
      <c r="F32" s="171">
        <v>20.4</v>
      </c>
      <c r="G32" s="163">
        <f>SUM(H32:I32)</f>
        <v>179.6</v>
      </c>
      <c r="H32" s="171">
        <v>158.7</v>
      </c>
      <c r="I32" s="171">
        <v>20.9</v>
      </c>
      <c r="J32" s="171">
        <v>19.9</v>
      </c>
      <c r="K32" s="163">
        <f>SUM(L32:M32)</f>
        <v>176.3</v>
      </c>
      <c r="L32" s="171">
        <v>154.8</v>
      </c>
      <c r="M32" s="171">
        <v>21.5</v>
      </c>
      <c r="N32" s="171">
        <v>17.2</v>
      </c>
      <c r="O32" s="163">
        <f>SUM(P32:Q32)</f>
        <v>157.70000000000002</v>
      </c>
      <c r="P32" s="171">
        <v>134.3</v>
      </c>
      <c r="Q32" s="171">
        <v>23.4</v>
      </c>
      <c r="R32" s="171">
        <v>20.2</v>
      </c>
      <c r="S32" s="163">
        <f>SUM(T32:U32)</f>
        <v>177.4</v>
      </c>
      <c r="T32" s="171">
        <v>156.1</v>
      </c>
      <c r="U32" s="171">
        <v>21.3</v>
      </c>
      <c r="V32" s="163" t="s">
        <v>637</v>
      </c>
      <c r="W32" s="163" t="s">
        <v>637</v>
      </c>
      <c r="X32" s="163" t="s">
        <v>637</v>
      </c>
      <c r="Y32" s="163" t="s">
        <v>637</v>
      </c>
      <c r="Z32" s="171">
        <v>21.5</v>
      </c>
      <c r="AA32" s="163">
        <f>SUM(AB32:AC32)</f>
        <v>179.1</v>
      </c>
      <c r="AB32" s="171">
        <v>163.5</v>
      </c>
      <c r="AC32" s="171">
        <v>15.6</v>
      </c>
      <c r="AD32" s="134"/>
    </row>
    <row r="33" spans="1:29" ht="15" customHeight="1">
      <c r="A33" s="31"/>
      <c r="B33" s="44"/>
      <c r="C33" s="294"/>
      <c r="D33" s="245"/>
      <c r="E33" s="245"/>
      <c r="F33" s="245"/>
      <c r="G33" s="294"/>
      <c r="H33" s="312"/>
      <c r="I33" s="245"/>
      <c r="J33" s="245"/>
      <c r="K33" s="294"/>
      <c r="L33" s="245"/>
      <c r="M33" s="245"/>
      <c r="N33" s="245"/>
      <c r="O33" s="294"/>
      <c r="P33" s="245"/>
      <c r="Q33" s="245"/>
      <c r="R33" s="245"/>
      <c r="S33" s="294"/>
      <c r="T33" s="245"/>
      <c r="U33" s="245"/>
      <c r="V33" s="245"/>
      <c r="W33" s="245"/>
      <c r="X33" s="245"/>
      <c r="Y33" s="245"/>
      <c r="Z33" s="245"/>
      <c r="AA33" s="294"/>
      <c r="AB33" s="8"/>
      <c r="AC33" s="8"/>
    </row>
    <row r="34" spans="1:30" ht="15" customHeight="1">
      <c r="A34" s="50" t="s">
        <v>529</v>
      </c>
      <c r="B34" s="130">
        <v>16.4</v>
      </c>
      <c r="C34" s="308">
        <f>SUM(D34:E34)</f>
        <v>152.70000000000002</v>
      </c>
      <c r="D34" s="312">
        <v>130.4</v>
      </c>
      <c r="E34" s="312">
        <v>22.3</v>
      </c>
      <c r="F34" s="312">
        <v>16.9</v>
      </c>
      <c r="G34" s="308">
        <f>SUM(H34:I34)</f>
        <v>148.79999999999998</v>
      </c>
      <c r="H34" s="308">
        <v>131.1</v>
      </c>
      <c r="I34" s="308">
        <v>17.7</v>
      </c>
      <c r="J34" s="308">
        <v>16.9</v>
      </c>
      <c r="K34" s="308">
        <f>SUM(L34:M34)</f>
        <v>148.5</v>
      </c>
      <c r="L34" s="308">
        <v>130</v>
      </c>
      <c r="M34" s="308">
        <v>18.5</v>
      </c>
      <c r="N34" s="308">
        <v>15.4</v>
      </c>
      <c r="O34" s="308">
        <f>SUM(P34:Q34)</f>
        <v>139.6</v>
      </c>
      <c r="P34" s="308">
        <v>118.7</v>
      </c>
      <c r="Q34" s="308">
        <v>20.9</v>
      </c>
      <c r="R34" s="308">
        <v>17.9</v>
      </c>
      <c r="S34" s="308">
        <f>SUM(T34:U34)</f>
        <v>159.9</v>
      </c>
      <c r="T34" s="308">
        <v>139.4</v>
      </c>
      <c r="U34" s="308">
        <v>20.5</v>
      </c>
      <c r="V34" s="308" t="s">
        <v>368</v>
      </c>
      <c r="W34" s="308" t="s">
        <v>368</v>
      </c>
      <c r="X34" s="308" t="s">
        <v>368</v>
      </c>
      <c r="Y34" s="308" t="s">
        <v>368</v>
      </c>
      <c r="Z34" s="308">
        <v>20.4</v>
      </c>
      <c r="AA34" s="308">
        <f>SUM(AB34:AC34)</f>
        <v>168.6</v>
      </c>
      <c r="AB34" s="136">
        <v>157</v>
      </c>
      <c r="AC34" s="136">
        <v>11.6</v>
      </c>
      <c r="AD34" s="136"/>
    </row>
    <row r="35" spans="1:30" ht="15" customHeight="1">
      <c r="A35" s="41" t="s">
        <v>592</v>
      </c>
      <c r="B35" s="130">
        <v>22.4</v>
      </c>
      <c r="C35" s="308">
        <f>SUM(D35:E35)</f>
        <v>197.4</v>
      </c>
      <c r="D35" s="312">
        <v>177.8</v>
      </c>
      <c r="E35" s="312">
        <v>19.6</v>
      </c>
      <c r="F35" s="312">
        <v>21.3</v>
      </c>
      <c r="G35" s="308">
        <f>SUM(H35:I35)</f>
        <v>188.9</v>
      </c>
      <c r="H35" s="308">
        <v>165.4</v>
      </c>
      <c r="I35" s="308">
        <v>23.5</v>
      </c>
      <c r="J35" s="308">
        <v>20.7</v>
      </c>
      <c r="K35" s="308">
        <f>SUM(L35:M35)</f>
        <v>178.1</v>
      </c>
      <c r="L35" s="308">
        <v>160.6</v>
      </c>
      <c r="M35" s="308">
        <v>17.5</v>
      </c>
      <c r="N35" s="308">
        <v>17.6</v>
      </c>
      <c r="O35" s="308">
        <f>SUM(P35:Q35)</f>
        <v>155.1</v>
      </c>
      <c r="P35" s="308">
        <v>136.2</v>
      </c>
      <c r="Q35" s="308">
        <v>18.9</v>
      </c>
      <c r="R35" s="308">
        <v>21</v>
      </c>
      <c r="S35" s="308">
        <f>SUM(T35:U35)</f>
        <v>183.1</v>
      </c>
      <c r="T35" s="308">
        <v>160.5</v>
      </c>
      <c r="U35" s="308">
        <v>22.6</v>
      </c>
      <c r="V35" s="308" t="s">
        <v>368</v>
      </c>
      <c r="W35" s="308" t="s">
        <v>368</v>
      </c>
      <c r="X35" s="308" t="s">
        <v>368</v>
      </c>
      <c r="Y35" s="308" t="s">
        <v>368</v>
      </c>
      <c r="Z35" s="308">
        <v>21.1</v>
      </c>
      <c r="AA35" s="308">
        <f>SUM(AB35:AC35)</f>
        <v>176.3</v>
      </c>
      <c r="AB35" s="136">
        <v>160.8</v>
      </c>
      <c r="AC35" s="136">
        <v>15.5</v>
      </c>
      <c r="AD35" s="136"/>
    </row>
    <row r="36" spans="1:30" ht="15" customHeight="1">
      <c r="A36" s="41" t="s">
        <v>593</v>
      </c>
      <c r="B36" s="130">
        <v>20.1</v>
      </c>
      <c r="C36" s="308">
        <f>SUM(D36:E36)</f>
        <v>179.79999999999998</v>
      </c>
      <c r="D36" s="312">
        <v>160.1</v>
      </c>
      <c r="E36" s="312">
        <v>19.7</v>
      </c>
      <c r="F36" s="312">
        <v>20.4</v>
      </c>
      <c r="G36" s="308">
        <f>SUM(H36:I36)</f>
        <v>179.8</v>
      </c>
      <c r="H36" s="308">
        <v>158.8</v>
      </c>
      <c r="I36" s="308">
        <v>21</v>
      </c>
      <c r="J36" s="308">
        <v>20</v>
      </c>
      <c r="K36" s="308">
        <f>SUM(L36:M36)</f>
        <v>174.70000000000002</v>
      </c>
      <c r="L36" s="308">
        <v>154.9</v>
      </c>
      <c r="M36" s="308">
        <v>19.8</v>
      </c>
      <c r="N36" s="308">
        <v>17.2</v>
      </c>
      <c r="O36" s="308">
        <f>SUM(P36:Q36)</f>
        <v>154.8</v>
      </c>
      <c r="P36" s="308">
        <v>132.4</v>
      </c>
      <c r="Q36" s="308">
        <v>22.4</v>
      </c>
      <c r="R36" s="308">
        <v>20.2</v>
      </c>
      <c r="S36" s="308">
        <f>SUM(T36:U36)</f>
        <v>179.70000000000002</v>
      </c>
      <c r="T36" s="308">
        <v>154.8</v>
      </c>
      <c r="U36" s="308">
        <v>24.9</v>
      </c>
      <c r="V36" s="308" t="s">
        <v>368</v>
      </c>
      <c r="W36" s="308" t="s">
        <v>368</v>
      </c>
      <c r="X36" s="308" t="s">
        <v>368</v>
      </c>
      <c r="Y36" s="308" t="s">
        <v>368</v>
      </c>
      <c r="Z36" s="308">
        <v>20.9</v>
      </c>
      <c r="AA36" s="308">
        <f>SUM(AB36:AC36)</f>
        <v>173</v>
      </c>
      <c r="AB36" s="136">
        <v>156.5</v>
      </c>
      <c r="AC36" s="136">
        <v>16.5</v>
      </c>
      <c r="AD36" s="136"/>
    </row>
    <row r="37" spans="1:30" ht="15" customHeight="1">
      <c r="A37" s="41" t="s">
        <v>594</v>
      </c>
      <c r="B37" s="130">
        <v>21.3</v>
      </c>
      <c r="C37" s="308">
        <f>SUM(D37:E37)</f>
        <v>191</v>
      </c>
      <c r="D37" s="312">
        <v>169.2</v>
      </c>
      <c r="E37" s="312">
        <v>21.8</v>
      </c>
      <c r="F37" s="312">
        <v>20.7</v>
      </c>
      <c r="G37" s="308">
        <f>SUM(H37:I37)</f>
        <v>181.3</v>
      </c>
      <c r="H37" s="308">
        <v>162</v>
      </c>
      <c r="I37" s="308">
        <v>19.3</v>
      </c>
      <c r="J37" s="308">
        <v>20.9</v>
      </c>
      <c r="K37" s="308">
        <f>SUM(L37:M37)</f>
        <v>179.9</v>
      </c>
      <c r="L37" s="308">
        <v>161.4</v>
      </c>
      <c r="M37" s="308">
        <v>18.5</v>
      </c>
      <c r="N37" s="308">
        <v>16.9</v>
      </c>
      <c r="O37" s="308">
        <f>SUM(P37:Q37)</f>
        <v>151.5</v>
      </c>
      <c r="P37" s="308">
        <v>132.4</v>
      </c>
      <c r="Q37" s="308">
        <v>19.1</v>
      </c>
      <c r="R37" s="308">
        <v>21.3</v>
      </c>
      <c r="S37" s="308">
        <f>SUM(T37:U37)</f>
        <v>189</v>
      </c>
      <c r="T37" s="308">
        <v>165.6</v>
      </c>
      <c r="U37" s="308">
        <v>23.4</v>
      </c>
      <c r="V37" s="308" t="s">
        <v>368</v>
      </c>
      <c r="W37" s="308" t="s">
        <v>368</v>
      </c>
      <c r="X37" s="308" t="s">
        <v>368</v>
      </c>
      <c r="Y37" s="308" t="s">
        <v>368</v>
      </c>
      <c r="Z37" s="308">
        <v>21.6</v>
      </c>
      <c r="AA37" s="308">
        <f>SUM(AB37:AC37)</f>
        <v>181.5</v>
      </c>
      <c r="AB37" s="136">
        <v>165.2</v>
      </c>
      <c r="AC37" s="136">
        <v>16.3</v>
      </c>
      <c r="AD37" s="136"/>
    </row>
    <row r="38" spans="1:30" ht="15" customHeight="1">
      <c r="A38" s="8"/>
      <c r="B38" s="44"/>
      <c r="C38" s="294"/>
      <c r="D38" s="245"/>
      <c r="E38" s="245"/>
      <c r="F38" s="245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36"/>
      <c r="AC38" s="36"/>
      <c r="AD38" s="36"/>
    </row>
    <row r="39" spans="1:30" ht="15" customHeight="1">
      <c r="A39" s="41" t="s">
        <v>583</v>
      </c>
      <c r="B39" s="130">
        <v>17.5</v>
      </c>
      <c r="C39" s="308">
        <f>SUM(D39:E39)</f>
        <v>162.89999999999998</v>
      </c>
      <c r="D39" s="312">
        <v>139.2</v>
      </c>
      <c r="E39" s="312">
        <v>23.7</v>
      </c>
      <c r="F39" s="312">
        <v>19.1</v>
      </c>
      <c r="G39" s="308">
        <f>SUM(H39:I39)</f>
        <v>168.7</v>
      </c>
      <c r="H39" s="308">
        <v>150.5</v>
      </c>
      <c r="I39" s="308">
        <v>18.2</v>
      </c>
      <c r="J39" s="308">
        <v>17.9</v>
      </c>
      <c r="K39" s="308">
        <f>SUM(L39:M39)</f>
        <v>156.70000000000002</v>
      </c>
      <c r="L39" s="308">
        <v>137.9</v>
      </c>
      <c r="M39" s="308">
        <v>18.8</v>
      </c>
      <c r="N39" s="308">
        <v>15.9</v>
      </c>
      <c r="O39" s="308">
        <f>SUM(P39:Q39)</f>
        <v>143.70000000000002</v>
      </c>
      <c r="P39" s="308">
        <v>124.9</v>
      </c>
      <c r="Q39" s="308">
        <v>18.8</v>
      </c>
      <c r="R39" s="308">
        <v>19.6</v>
      </c>
      <c r="S39" s="308">
        <f>SUM(T39:U39)</f>
        <v>167.29999999999998</v>
      </c>
      <c r="T39" s="308">
        <v>150.2</v>
      </c>
      <c r="U39" s="308">
        <v>17.1</v>
      </c>
      <c r="V39" s="308" t="s">
        <v>368</v>
      </c>
      <c r="W39" s="308" t="s">
        <v>368</v>
      </c>
      <c r="X39" s="308" t="s">
        <v>368</v>
      </c>
      <c r="Y39" s="308" t="s">
        <v>368</v>
      </c>
      <c r="Z39" s="308">
        <v>21.9</v>
      </c>
      <c r="AA39" s="308">
        <f>SUM(AB39:AC39)</f>
        <v>182.1</v>
      </c>
      <c r="AB39" s="136">
        <v>166.9</v>
      </c>
      <c r="AC39" s="136">
        <v>15.2</v>
      </c>
      <c r="AD39" s="136"/>
    </row>
    <row r="40" spans="1:30" ht="15" customHeight="1">
      <c r="A40" s="41" t="s">
        <v>584</v>
      </c>
      <c r="B40" s="130">
        <v>23.1</v>
      </c>
      <c r="C40" s="308">
        <f>SUM(D40:E40)</f>
        <v>198.1</v>
      </c>
      <c r="D40" s="312">
        <v>183.6</v>
      </c>
      <c r="E40" s="312">
        <v>14.5</v>
      </c>
      <c r="F40" s="312">
        <v>22.2</v>
      </c>
      <c r="G40" s="308">
        <f>SUM(H40:I40)</f>
        <v>190.79999999999998</v>
      </c>
      <c r="H40" s="308">
        <v>172.1</v>
      </c>
      <c r="I40" s="308">
        <v>18.7</v>
      </c>
      <c r="J40" s="308">
        <v>21.4</v>
      </c>
      <c r="K40" s="308">
        <f>SUM(L40:M40)</f>
        <v>185.8</v>
      </c>
      <c r="L40" s="308">
        <v>167.9</v>
      </c>
      <c r="M40" s="308">
        <v>17.9</v>
      </c>
      <c r="N40" s="308">
        <v>18</v>
      </c>
      <c r="O40" s="308">
        <f>SUM(P40:Q40)</f>
        <v>165.9</v>
      </c>
      <c r="P40" s="308">
        <v>143</v>
      </c>
      <c r="Q40" s="308">
        <v>22.9</v>
      </c>
      <c r="R40" s="308">
        <v>21</v>
      </c>
      <c r="S40" s="308">
        <f>SUM(T40:U40)</f>
        <v>180.70000000000002</v>
      </c>
      <c r="T40" s="308">
        <v>161.9</v>
      </c>
      <c r="U40" s="308">
        <v>18.8</v>
      </c>
      <c r="V40" s="308" t="s">
        <v>368</v>
      </c>
      <c r="W40" s="308" t="s">
        <v>368</v>
      </c>
      <c r="X40" s="308" t="s">
        <v>368</v>
      </c>
      <c r="Y40" s="308" t="s">
        <v>368</v>
      </c>
      <c r="Z40" s="308">
        <v>21.7</v>
      </c>
      <c r="AA40" s="308">
        <f>SUM(AB40:AC40)</f>
        <v>180.7</v>
      </c>
      <c r="AB40" s="136">
        <v>165</v>
      </c>
      <c r="AC40" s="136">
        <v>15.7</v>
      </c>
      <c r="AD40" s="136"/>
    </row>
    <row r="41" spans="1:30" ht="15" customHeight="1">
      <c r="A41" s="41" t="s">
        <v>585</v>
      </c>
      <c r="B41" s="130">
        <v>20.1</v>
      </c>
      <c r="C41" s="308">
        <f>SUM(D41:E41)</f>
        <v>177.8</v>
      </c>
      <c r="D41" s="312">
        <v>159.3</v>
      </c>
      <c r="E41" s="312">
        <v>18.5</v>
      </c>
      <c r="F41" s="312">
        <v>21</v>
      </c>
      <c r="G41" s="308">
        <f>SUM(H41:I41)</f>
        <v>186.10000000000002</v>
      </c>
      <c r="H41" s="308">
        <v>163.8</v>
      </c>
      <c r="I41" s="308">
        <v>22.3</v>
      </c>
      <c r="J41" s="308">
        <v>20.6</v>
      </c>
      <c r="K41" s="308">
        <f>SUM(L41:M41)</f>
        <v>180.7</v>
      </c>
      <c r="L41" s="308">
        <v>161.5</v>
      </c>
      <c r="M41" s="308">
        <v>19.2</v>
      </c>
      <c r="N41" s="308">
        <v>18</v>
      </c>
      <c r="O41" s="308">
        <f>SUM(P41:Q41)</f>
        <v>163.29999999999998</v>
      </c>
      <c r="P41" s="308">
        <v>140.2</v>
      </c>
      <c r="Q41" s="308">
        <v>23.1</v>
      </c>
      <c r="R41" s="308">
        <v>21.2</v>
      </c>
      <c r="S41" s="308">
        <f>SUM(T41:U41)</f>
        <v>184.4</v>
      </c>
      <c r="T41" s="308">
        <v>163.4</v>
      </c>
      <c r="U41" s="308">
        <v>21</v>
      </c>
      <c r="V41" s="308" t="s">
        <v>368</v>
      </c>
      <c r="W41" s="308" t="s">
        <v>368</v>
      </c>
      <c r="X41" s="308" t="s">
        <v>368</v>
      </c>
      <c r="Y41" s="308" t="s">
        <v>368</v>
      </c>
      <c r="Z41" s="308">
        <v>22.2</v>
      </c>
      <c r="AA41" s="308">
        <f>SUM(AB41:AC41)</f>
        <v>184.7</v>
      </c>
      <c r="AB41" s="136">
        <v>168.6</v>
      </c>
      <c r="AC41" s="136">
        <v>16.1</v>
      </c>
      <c r="AD41" s="136"/>
    </row>
    <row r="42" spans="1:30" ht="15" customHeight="1">
      <c r="A42" s="41" t="s">
        <v>586</v>
      </c>
      <c r="B42" s="130">
        <v>19</v>
      </c>
      <c r="C42" s="308">
        <f>SUM(D42:E42)</f>
        <v>170.3</v>
      </c>
      <c r="D42" s="312">
        <v>151.3</v>
      </c>
      <c r="E42" s="312">
        <v>19</v>
      </c>
      <c r="F42" s="312">
        <v>18.6</v>
      </c>
      <c r="G42" s="308">
        <f>SUM(H42:I42)</f>
        <v>163.3</v>
      </c>
      <c r="H42" s="308">
        <v>144.3</v>
      </c>
      <c r="I42" s="308">
        <v>19</v>
      </c>
      <c r="J42" s="308">
        <v>18.3</v>
      </c>
      <c r="K42" s="308">
        <f>SUM(L42:M42)</f>
        <v>164.5</v>
      </c>
      <c r="L42" s="308">
        <v>143</v>
      </c>
      <c r="M42" s="308">
        <v>21.5</v>
      </c>
      <c r="N42" s="308">
        <v>15.9</v>
      </c>
      <c r="O42" s="308">
        <f>SUM(P42:Q42)</f>
        <v>151.1</v>
      </c>
      <c r="P42" s="308">
        <v>124.8</v>
      </c>
      <c r="Q42" s="308">
        <v>26.3</v>
      </c>
      <c r="R42" s="308">
        <v>19.6</v>
      </c>
      <c r="S42" s="308">
        <f>SUM(T42:U42)</f>
        <v>171.89999999999998</v>
      </c>
      <c r="T42" s="308">
        <v>151.2</v>
      </c>
      <c r="U42" s="308">
        <v>20.7</v>
      </c>
      <c r="V42" s="308" t="s">
        <v>368</v>
      </c>
      <c r="W42" s="308" t="s">
        <v>368</v>
      </c>
      <c r="X42" s="308" t="s">
        <v>368</v>
      </c>
      <c r="Y42" s="308" t="s">
        <v>368</v>
      </c>
      <c r="Z42" s="308">
        <v>21.5</v>
      </c>
      <c r="AA42" s="308">
        <f>SUM(AB42:AC42)</f>
        <v>180</v>
      </c>
      <c r="AB42" s="136">
        <v>164.9</v>
      </c>
      <c r="AC42" s="136">
        <v>15.1</v>
      </c>
      <c r="AD42" s="136"/>
    </row>
    <row r="43" spans="1:30" ht="15" customHeight="1">
      <c r="A43" s="8"/>
      <c r="B43" s="44"/>
      <c r="C43" s="294"/>
      <c r="D43" s="245"/>
      <c r="E43" s="245"/>
      <c r="F43" s="245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36"/>
      <c r="AC43" s="36"/>
      <c r="AD43" s="36"/>
    </row>
    <row r="44" spans="1:30" ht="15" customHeight="1">
      <c r="A44" s="41" t="s">
        <v>609</v>
      </c>
      <c r="B44" s="130">
        <v>22.3</v>
      </c>
      <c r="C44" s="308">
        <f>SUM(D44:E44)</f>
        <v>193.1</v>
      </c>
      <c r="D44" s="312">
        <v>177.1</v>
      </c>
      <c r="E44" s="312">
        <v>16</v>
      </c>
      <c r="F44" s="312">
        <v>20.5</v>
      </c>
      <c r="G44" s="308">
        <f>SUM(H44:I44)</f>
        <v>181.7</v>
      </c>
      <c r="H44" s="308">
        <v>160.2</v>
      </c>
      <c r="I44" s="308">
        <v>21.5</v>
      </c>
      <c r="J44" s="308">
        <v>20.9</v>
      </c>
      <c r="K44" s="308">
        <f>SUM(L44:M44)</f>
        <v>188.5</v>
      </c>
      <c r="L44" s="308">
        <v>163</v>
      </c>
      <c r="M44" s="308">
        <v>25.5</v>
      </c>
      <c r="N44" s="308">
        <v>17</v>
      </c>
      <c r="O44" s="308">
        <f>SUM(P44:Q44)</f>
        <v>157.9</v>
      </c>
      <c r="P44" s="308">
        <v>132.4</v>
      </c>
      <c r="Q44" s="308">
        <v>25.5</v>
      </c>
      <c r="R44" s="308">
        <v>20.3</v>
      </c>
      <c r="S44" s="308">
        <f>SUM(T44:U44)</f>
        <v>178.70000000000002</v>
      </c>
      <c r="T44" s="308">
        <v>156.9</v>
      </c>
      <c r="U44" s="308">
        <v>21.8</v>
      </c>
      <c r="V44" s="308" t="s">
        <v>368</v>
      </c>
      <c r="W44" s="308" t="s">
        <v>368</v>
      </c>
      <c r="X44" s="308" t="s">
        <v>368</v>
      </c>
      <c r="Y44" s="308" t="s">
        <v>368</v>
      </c>
      <c r="Z44" s="308">
        <v>21.5</v>
      </c>
      <c r="AA44" s="308">
        <f>SUM(AB44:AC44)</f>
        <v>179.1</v>
      </c>
      <c r="AB44" s="136">
        <v>163.1</v>
      </c>
      <c r="AC44" s="136">
        <v>16</v>
      </c>
      <c r="AD44" s="136"/>
    </row>
    <row r="45" spans="1:30" ht="15" customHeight="1">
      <c r="A45" s="33" t="s">
        <v>588</v>
      </c>
      <c r="B45" s="130">
        <v>20.1</v>
      </c>
      <c r="C45" s="308">
        <f>SUM(D45:E45)</f>
        <v>178.20000000000002</v>
      </c>
      <c r="D45" s="312">
        <v>159.4</v>
      </c>
      <c r="E45" s="312">
        <v>18.8</v>
      </c>
      <c r="F45" s="312">
        <v>20.8</v>
      </c>
      <c r="G45" s="308">
        <f>SUM(H45:I45)</f>
        <v>183</v>
      </c>
      <c r="H45" s="308">
        <v>160.1</v>
      </c>
      <c r="I45" s="308">
        <v>22.9</v>
      </c>
      <c r="J45" s="308">
        <v>20.2</v>
      </c>
      <c r="K45" s="308">
        <f>SUM(L45:M45)</f>
        <v>186.6</v>
      </c>
      <c r="L45" s="308">
        <v>157.5</v>
      </c>
      <c r="M45" s="308">
        <v>29.1</v>
      </c>
      <c r="N45" s="308">
        <v>17.9</v>
      </c>
      <c r="O45" s="308">
        <f>SUM(P45:Q45)</f>
        <v>165.6</v>
      </c>
      <c r="P45" s="308">
        <v>139.7</v>
      </c>
      <c r="Q45" s="308">
        <v>25.9</v>
      </c>
      <c r="R45" s="308">
        <v>20.6</v>
      </c>
      <c r="S45" s="308">
        <f>SUM(T45:U45)</f>
        <v>182</v>
      </c>
      <c r="T45" s="308">
        <v>159.7</v>
      </c>
      <c r="U45" s="308">
        <v>22.3</v>
      </c>
      <c r="V45" s="308" t="s">
        <v>368</v>
      </c>
      <c r="W45" s="308" t="s">
        <v>368</v>
      </c>
      <c r="X45" s="308" t="s">
        <v>368</v>
      </c>
      <c r="Y45" s="308" t="s">
        <v>368</v>
      </c>
      <c r="Z45" s="308">
        <v>22</v>
      </c>
      <c r="AA45" s="308">
        <f>SUM(AB45:AC45)</f>
        <v>181.3</v>
      </c>
      <c r="AB45" s="136">
        <v>165.4</v>
      </c>
      <c r="AC45" s="136">
        <v>15.9</v>
      </c>
      <c r="AD45" s="136"/>
    </row>
    <row r="46" spans="1:30" ht="15" customHeight="1">
      <c r="A46" s="33" t="s">
        <v>589</v>
      </c>
      <c r="B46" s="130">
        <v>21.9</v>
      </c>
      <c r="C46" s="308">
        <f>SUM(D46:E46)</f>
        <v>190.9</v>
      </c>
      <c r="D46" s="312">
        <v>174.3</v>
      </c>
      <c r="E46" s="312">
        <v>16.6</v>
      </c>
      <c r="F46" s="312">
        <v>22.4</v>
      </c>
      <c r="G46" s="308">
        <f>SUM(H46:I46)</f>
        <v>195.3</v>
      </c>
      <c r="H46" s="308">
        <v>172.8</v>
      </c>
      <c r="I46" s="308">
        <v>22.5</v>
      </c>
      <c r="J46" s="308">
        <v>20.7</v>
      </c>
      <c r="K46" s="308">
        <f>SUM(L46:M46)</f>
        <v>187.6</v>
      </c>
      <c r="L46" s="308">
        <v>162.1</v>
      </c>
      <c r="M46" s="308">
        <v>25.5</v>
      </c>
      <c r="N46" s="308">
        <v>19.3</v>
      </c>
      <c r="O46" s="308">
        <f>SUM(P46:Q46)</f>
        <v>182.1</v>
      </c>
      <c r="P46" s="308">
        <v>151.9</v>
      </c>
      <c r="Q46" s="308">
        <v>30.2</v>
      </c>
      <c r="R46" s="308">
        <v>20.5</v>
      </c>
      <c r="S46" s="308">
        <f>SUM(T46:U46)</f>
        <v>179.79999999999998</v>
      </c>
      <c r="T46" s="308">
        <v>158.1</v>
      </c>
      <c r="U46" s="308">
        <v>21.7</v>
      </c>
      <c r="V46" s="308" t="s">
        <v>368</v>
      </c>
      <c r="W46" s="308" t="s">
        <v>368</v>
      </c>
      <c r="X46" s="308" t="s">
        <v>368</v>
      </c>
      <c r="Y46" s="308" t="s">
        <v>368</v>
      </c>
      <c r="Z46" s="308">
        <v>21.5</v>
      </c>
      <c r="AA46" s="308">
        <f>SUM(AB46:AC46)</f>
        <v>177.6</v>
      </c>
      <c r="AB46" s="136">
        <v>162.1</v>
      </c>
      <c r="AC46" s="136">
        <v>15.5</v>
      </c>
      <c r="AD46" s="136"/>
    </row>
    <row r="47" spans="1:30" ht="15" customHeight="1">
      <c r="A47" s="33" t="s">
        <v>590</v>
      </c>
      <c r="B47" s="130">
        <v>21.3</v>
      </c>
      <c r="C47" s="308">
        <f>SUM(D47:E47)</f>
        <v>185.5</v>
      </c>
      <c r="D47" s="312">
        <v>169</v>
      </c>
      <c r="E47" s="312">
        <v>16.5</v>
      </c>
      <c r="F47" s="312">
        <v>21.2</v>
      </c>
      <c r="G47" s="308">
        <f>SUM(H47:I47)</f>
        <v>187.4</v>
      </c>
      <c r="H47" s="308">
        <v>163.4</v>
      </c>
      <c r="I47" s="308">
        <v>24</v>
      </c>
      <c r="J47" s="308">
        <v>20.2</v>
      </c>
      <c r="K47" s="308">
        <f>SUM(L47:M47)</f>
        <v>183.9</v>
      </c>
      <c r="L47" s="308">
        <v>158.4</v>
      </c>
      <c r="M47" s="308">
        <v>25.5</v>
      </c>
      <c r="N47" s="308">
        <v>17</v>
      </c>
      <c r="O47" s="308">
        <f>SUM(P47:Q47)</f>
        <v>160.1</v>
      </c>
      <c r="P47" s="308">
        <v>134.4</v>
      </c>
      <c r="Q47" s="308">
        <v>25.7</v>
      </c>
      <c r="R47" s="308">
        <v>19.6</v>
      </c>
      <c r="S47" s="308">
        <f>SUM(T47:U47)</f>
        <v>172.9</v>
      </c>
      <c r="T47" s="308">
        <v>151.5</v>
      </c>
      <c r="U47" s="308">
        <v>21.4</v>
      </c>
      <c r="V47" s="308" t="s">
        <v>368</v>
      </c>
      <c r="W47" s="308" t="s">
        <v>368</v>
      </c>
      <c r="X47" s="308" t="s">
        <v>368</v>
      </c>
      <c r="Y47" s="308" t="s">
        <v>368</v>
      </c>
      <c r="Z47" s="308">
        <v>21.8</v>
      </c>
      <c r="AA47" s="308">
        <f>SUM(AB47:AC47)</f>
        <v>184.3</v>
      </c>
      <c r="AB47" s="136">
        <v>166.8</v>
      </c>
      <c r="AC47" s="136">
        <v>17.5</v>
      </c>
      <c r="AD47" s="136"/>
    </row>
    <row r="48" spans="1:29" ht="15" customHeight="1">
      <c r="A48" s="158"/>
      <c r="B48" s="130"/>
      <c r="C48" s="309"/>
      <c r="D48" s="313"/>
      <c r="E48" s="313"/>
      <c r="F48" s="313"/>
      <c r="G48" s="309"/>
      <c r="H48" s="312"/>
      <c r="I48" s="313"/>
      <c r="J48" s="313"/>
      <c r="K48" s="309"/>
      <c r="L48" s="313"/>
      <c r="M48" s="313"/>
      <c r="N48" s="313"/>
      <c r="O48" s="309"/>
      <c r="P48" s="313"/>
      <c r="Q48" s="313"/>
      <c r="R48" s="313"/>
      <c r="S48" s="309"/>
      <c r="T48" s="313"/>
      <c r="U48" s="313"/>
      <c r="V48" s="309"/>
      <c r="W48" s="309"/>
      <c r="X48" s="309"/>
      <c r="Y48" s="309"/>
      <c r="Z48" s="313"/>
      <c r="AA48" s="309"/>
      <c r="AB48" s="152"/>
      <c r="AC48" s="152"/>
    </row>
    <row r="49" spans="1:29" ht="15" customHeight="1">
      <c r="A49" s="159" t="s">
        <v>5</v>
      </c>
      <c r="B49" s="44"/>
      <c r="C49" s="294"/>
      <c r="D49" s="245"/>
      <c r="E49" s="245"/>
      <c r="F49" s="245"/>
      <c r="G49" s="294"/>
      <c r="H49" s="245"/>
      <c r="I49" s="245"/>
      <c r="J49" s="245"/>
      <c r="K49" s="294"/>
      <c r="L49" s="245"/>
      <c r="M49" s="245"/>
      <c r="N49" s="245"/>
      <c r="O49" s="294"/>
      <c r="P49" s="245"/>
      <c r="Q49" s="245"/>
      <c r="R49" s="245"/>
      <c r="S49" s="294"/>
      <c r="T49" s="245"/>
      <c r="U49" s="245"/>
      <c r="V49" s="245"/>
      <c r="W49" s="245"/>
      <c r="X49" s="245"/>
      <c r="Y49" s="245"/>
      <c r="Z49" s="245"/>
      <c r="AA49" s="294"/>
      <c r="AB49" s="8"/>
      <c r="AC49" s="8"/>
    </row>
    <row r="50" spans="1:30" ht="15" customHeight="1">
      <c r="A50" s="232" t="s">
        <v>526</v>
      </c>
      <c r="B50" s="130">
        <v>19.7</v>
      </c>
      <c r="C50" s="308">
        <f>SUM(D50:E50)</f>
        <v>160.7</v>
      </c>
      <c r="D50" s="308">
        <v>153.5</v>
      </c>
      <c r="E50" s="308">
        <v>7.2</v>
      </c>
      <c r="F50" s="308">
        <v>19.8</v>
      </c>
      <c r="G50" s="308">
        <f>SUM(H50:I50)</f>
        <v>155.5</v>
      </c>
      <c r="H50" s="308">
        <v>148</v>
      </c>
      <c r="I50" s="308">
        <v>7.5</v>
      </c>
      <c r="J50" s="308">
        <v>19.2</v>
      </c>
      <c r="K50" s="308">
        <f>SUM(L50:M50)</f>
        <v>153.6</v>
      </c>
      <c r="L50" s="308">
        <v>147.6</v>
      </c>
      <c r="M50" s="308">
        <v>6</v>
      </c>
      <c r="N50" s="308">
        <v>19</v>
      </c>
      <c r="O50" s="308">
        <f>SUM(P50:Q50)</f>
        <v>156.20000000000002</v>
      </c>
      <c r="P50" s="308">
        <v>147.3</v>
      </c>
      <c r="Q50" s="308">
        <v>8.9</v>
      </c>
      <c r="R50" s="308">
        <v>19.6</v>
      </c>
      <c r="S50" s="308">
        <f>SUM(T50:U50)</f>
        <v>155.2</v>
      </c>
      <c r="T50" s="308">
        <v>147.6</v>
      </c>
      <c r="U50" s="308">
        <v>7.6</v>
      </c>
      <c r="V50" s="308" t="s">
        <v>604</v>
      </c>
      <c r="W50" s="308" t="s">
        <v>604</v>
      </c>
      <c r="X50" s="308" t="s">
        <v>604</v>
      </c>
      <c r="Y50" s="308" t="s">
        <v>604</v>
      </c>
      <c r="Z50" s="308">
        <v>19.9</v>
      </c>
      <c r="AA50" s="308">
        <f>SUM(AB50:AC50)</f>
        <v>151.4</v>
      </c>
      <c r="AB50" s="206">
        <v>145</v>
      </c>
      <c r="AC50" s="206">
        <v>6.4</v>
      </c>
      <c r="AD50" s="136"/>
    </row>
    <row r="51" spans="1:30" s="165" customFormat="1" ht="15" customHeight="1">
      <c r="A51" s="233">
        <v>14</v>
      </c>
      <c r="B51" s="207">
        <v>19.7</v>
      </c>
      <c r="C51" s="308">
        <f>SUM(D51:E51)</f>
        <v>168</v>
      </c>
      <c r="D51" s="308">
        <v>154.5</v>
      </c>
      <c r="E51" s="308">
        <v>13.5</v>
      </c>
      <c r="F51" s="308">
        <v>19.9</v>
      </c>
      <c r="G51" s="308">
        <f>SUM(H51:I51)</f>
        <v>159.9</v>
      </c>
      <c r="H51" s="308">
        <v>154.1</v>
      </c>
      <c r="I51" s="308">
        <v>5.8</v>
      </c>
      <c r="J51" s="308">
        <v>19.5</v>
      </c>
      <c r="K51" s="308">
        <f>SUM(L51:M51)</f>
        <v>159.2</v>
      </c>
      <c r="L51" s="308">
        <v>149.7</v>
      </c>
      <c r="M51" s="308">
        <v>9.5</v>
      </c>
      <c r="N51" s="308">
        <v>18.9</v>
      </c>
      <c r="O51" s="308">
        <f>SUM(P51:Q51)</f>
        <v>147.5</v>
      </c>
      <c r="P51" s="308">
        <v>139.3</v>
      </c>
      <c r="Q51" s="308">
        <v>8.2</v>
      </c>
      <c r="R51" s="308">
        <v>19.5</v>
      </c>
      <c r="S51" s="308">
        <f>SUM(T51:U51)</f>
        <v>155.3</v>
      </c>
      <c r="T51" s="308">
        <v>147</v>
      </c>
      <c r="U51" s="308">
        <v>8.3</v>
      </c>
      <c r="V51" s="308" t="s">
        <v>604</v>
      </c>
      <c r="W51" s="308" t="s">
        <v>604</v>
      </c>
      <c r="X51" s="308" t="s">
        <v>604</v>
      </c>
      <c r="Y51" s="308" t="s">
        <v>604</v>
      </c>
      <c r="Z51" s="308">
        <v>19.1</v>
      </c>
      <c r="AA51" s="308">
        <f>SUM(AB51:AC51)</f>
        <v>136.9</v>
      </c>
      <c r="AB51" s="206">
        <v>130.4</v>
      </c>
      <c r="AC51" s="206">
        <v>6.5</v>
      </c>
      <c r="AD51" s="136"/>
    </row>
    <row r="52" spans="1:30" ht="15" customHeight="1">
      <c r="A52" s="235">
        <v>15</v>
      </c>
      <c r="B52" s="195">
        <v>19.6</v>
      </c>
      <c r="C52" s="163">
        <f>SUM(D52:E52)</f>
        <v>162.7</v>
      </c>
      <c r="D52" s="163">
        <v>152.6</v>
      </c>
      <c r="E52" s="163">
        <v>10.1</v>
      </c>
      <c r="F52" s="163">
        <v>19.8</v>
      </c>
      <c r="G52" s="163">
        <f>SUM(H52:I52)</f>
        <v>169.2</v>
      </c>
      <c r="H52" s="163">
        <v>154.7</v>
      </c>
      <c r="I52" s="163">
        <v>14.5</v>
      </c>
      <c r="J52" s="163">
        <v>19.9</v>
      </c>
      <c r="K52" s="163">
        <f>SUM(L52:M52)</f>
        <v>164.7</v>
      </c>
      <c r="L52" s="163">
        <v>153.6</v>
      </c>
      <c r="M52" s="163">
        <v>11.1</v>
      </c>
      <c r="N52" s="163">
        <v>18.9</v>
      </c>
      <c r="O52" s="163">
        <f>SUM(P52:Q52)</f>
        <v>147</v>
      </c>
      <c r="P52" s="163">
        <v>138.3</v>
      </c>
      <c r="Q52" s="163">
        <v>8.7</v>
      </c>
      <c r="R52" s="163">
        <v>19.5</v>
      </c>
      <c r="S52" s="163">
        <f>SUM(T52:U52)</f>
        <v>156.3</v>
      </c>
      <c r="T52" s="163">
        <v>147.5</v>
      </c>
      <c r="U52" s="163">
        <v>8.8</v>
      </c>
      <c r="V52" s="163" t="s">
        <v>637</v>
      </c>
      <c r="W52" s="163" t="s">
        <v>637</v>
      </c>
      <c r="X52" s="163" t="s">
        <v>637</v>
      </c>
      <c r="Y52" s="163" t="s">
        <v>637</v>
      </c>
      <c r="Z52" s="163">
        <v>19.8</v>
      </c>
      <c r="AA52" s="163">
        <f>SUM(AB52:AC52)</f>
        <v>146.79999999999998</v>
      </c>
      <c r="AB52" s="163">
        <v>139.1</v>
      </c>
      <c r="AC52" s="163">
        <v>7.7</v>
      </c>
      <c r="AD52" s="143"/>
    </row>
    <row r="53" spans="1:29" ht="15" customHeight="1">
      <c r="A53" s="31"/>
      <c r="B53" s="44"/>
      <c r="C53" s="294"/>
      <c r="D53" s="245"/>
      <c r="E53" s="245"/>
      <c r="F53" s="245"/>
      <c r="G53" s="294"/>
      <c r="H53" s="312"/>
      <c r="I53" s="245"/>
      <c r="J53" s="245"/>
      <c r="K53" s="294"/>
      <c r="L53" s="245"/>
      <c r="M53" s="245"/>
      <c r="N53" s="245"/>
      <c r="O53" s="294"/>
      <c r="P53" s="245"/>
      <c r="Q53" s="245"/>
      <c r="R53" s="245"/>
      <c r="S53" s="294"/>
      <c r="T53" s="245"/>
      <c r="U53" s="245"/>
      <c r="V53" s="245"/>
      <c r="W53" s="245"/>
      <c r="X53" s="245"/>
      <c r="Y53" s="245"/>
      <c r="Z53" s="245"/>
      <c r="AA53" s="294"/>
      <c r="AB53" s="8"/>
      <c r="AC53" s="8"/>
    </row>
    <row r="54" spans="1:30" ht="15" customHeight="1">
      <c r="A54" s="50" t="s">
        <v>529</v>
      </c>
      <c r="B54" s="130">
        <v>16.3</v>
      </c>
      <c r="C54" s="308">
        <f>SUM(D54:E54)</f>
        <v>137.7</v>
      </c>
      <c r="D54" s="312">
        <v>127</v>
      </c>
      <c r="E54" s="312">
        <v>10.7</v>
      </c>
      <c r="F54" s="312">
        <v>16.8</v>
      </c>
      <c r="G54" s="308">
        <f>SUM(H54:I54)</f>
        <v>147.2</v>
      </c>
      <c r="H54" s="308">
        <v>136.7</v>
      </c>
      <c r="I54" s="308">
        <v>10.5</v>
      </c>
      <c r="J54" s="308">
        <v>16.6</v>
      </c>
      <c r="K54" s="308">
        <f>SUM(L54:M54)</f>
        <v>135.8</v>
      </c>
      <c r="L54" s="308">
        <v>127.9</v>
      </c>
      <c r="M54" s="308">
        <v>7.9</v>
      </c>
      <c r="N54" s="308">
        <v>16.7</v>
      </c>
      <c r="O54" s="308">
        <f>SUM(P54:Q54)</f>
        <v>129.1</v>
      </c>
      <c r="P54" s="308">
        <v>121.8</v>
      </c>
      <c r="Q54" s="308">
        <v>7.3</v>
      </c>
      <c r="R54" s="308">
        <v>17</v>
      </c>
      <c r="S54" s="308">
        <f>SUM(T54:U54)</f>
        <v>136.8</v>
      </c>
      <c r="T54" s="308">
        <v>128.3</v>
      </c>
      <c r="U54" s="308">
        <v>8.5</v>
      </c>
      <c r="V54" s="308" t="s">
        <v>368</v>
      </c>
      <c r="W54" s="308" t="s">
        <v>368</v>
      </c>
      <c r="X54" s="308" t="s">
        <v>368</v>
      </c>
      <c r="Y54" s="308" t="s">
        <v>368</v>
      </c>
      <c r="Z54" s="308">
        <v>18.5</v>
      </c>
      <c r="AA54" s="308">
        <f>SUM(AB54:AC54)</f>
        <v>140.1</v>
      </c>
      <c r="AB54" s="136">
        <v>131.1</v>
      </c>
      <c r="AC54" s="136">
        <v>9</v>
      </c>
      <c r="AD54" s="136"/>
    </row>
    <row r="55" spans="1:30" ht="15" customHeight="1">
      <c r="A55" s="41" t="s">
        <v>614</v>
      </c>
      <c r="B55" s="130">
        <v>21.5</v>
      </c>
      <c r="C55" s="308">
        <f>SUM(D55:E55)</f>
        <v>177</v>
      </c>
      <c r="D55" s="312">
        <v>167.7</v>
      </c>
      <c r="E55" s="312">
        <v>9.3</v>
      </c>
      <c r="F55" s="312">
        <v>20.6</v>
      </c>
      <c r="G55" s="308">
        <f>SUM(H55:I55)</f>
        <v>173.6</v>
      </c>
      <c r="H55" s="308">
        <v>160.2</v>
      </c>
      <c r="I55" s="308">
        <v>13.4</v>
      </c>
      <c r="J55" s="308">
        <v>20.9</v>
      </c>
      <c r="K55" s="308">
        <f>SUM(L55:M55)</f>
        <v>170.29999999999998</v>
      </c>
      <c r="L55" s="308">
        <v>163.1</v>
      </c>
      <c r="M55" s="308">
        <v>7.2</v>
      </c>
      <c r="N55" s="308">
        <v>19.4</v>
      </c>
      <c r="O55" s="308">
        <f>SUM(P55:Q55)</f>
        <v>149.5</v>
      </c>
      <c r="P55" s="308">
        <v>142.5</v>
      </c>
      <c r="Q55" s="308">
        <v>7</v>
      </c>
      <c r="R55" s="308">
        <v>19.8</v>
      </c>
      <c r="S55" s="308">
        <f>SUM(T55:U55)</f>
        <v>159.39999999999998</v>
      </c>
      <c r="T55" s="308">
        <v>149.2</v>
      </c>
      <c r="U55" s="308">
        <v>10.2</v>
      </c>
      <c r="V55" s="308" t="s">
        <v>368</v>
      </c>
      <c r="W55" s="308" t="s">
        <v>368</v>
      </c>
      <c r="X55" s="308" t="s">
        <v>368</v>
      </c>
      <c r="Y55" s="308" t="s">
        <v>368</v>
      </c>
      <c r="Z55" s="308">
        <v>19.9</v>
      </c>
      <c r="AA55" s="308">
        <f>SUM(AB55:AC55)</f>
        <v>148.5</v>
      </c>
      <c r="AB55" s="136">
        <v>140.9</v>
      </c>
      <c r="AC55" s="136">
        <v>7.6</v>
      </c>
      <c r="AD55" s="136"/>
    </row>
    <row r="56" spans="1:30" ht="15" customHeight="1">
      <c r="A56" s="41" t="s">
        <v>615</v>
      </c>
      <c r="B56" s="130">
        <v>19.6</v>
      </c>
      <c r="C56" s="308">
        <f>SUM(D56:E56)</f>
        <v>162.9</v>
      </c>
      <c r="D56" s="312">
        <v>152.5</v>
      </c>
      <c r="E56" s="312">
        <v>10.4</v>
      </c>
      <c r="F56" s="312">
        <v>19.3</v>
      </c>
      <c r="G56" s="308">
        <f>SUM(H56:I56)</f>
        <v>163.1</v>
      </c>
      <c r="H56" s="308">
        <v>150</v>
      </c>
      <c r="I56" s="308">
        <v>13.1</v>
      </c>
      <c r="J56" s="308">
        <v>19.4</v>
      </c>
      <c r="K56" s="308">
        <f>SUM(L56:M56)</f>
        <v>163.6</v>
      </c>
      <c r="L56" s="308">
        <v>151</v>
      </c>
      <c r="M56" s="308">
        <v>12.6</v>
      </c>
      <c r="N56" s="308">
        <v>18.6</v>
      </c>
      <c r="O56" s="308">
        <f>SUM(P56:Q56)</f>
        <v>146.5</v>
      </c>
      <c r="P56" s="308">
        <v>138</v>
      </c>
      <c r="Q56" s="308">
        <v>8.5</v>
      </c>
      <c r="R56" s="308">
        <v>19.4</v>
      </c>
      <c r="S56" s="308">
        <f>SUM(T56:U56)</f>
        <v>156.4</v>
      </c>
      <c r="T56" s="308">
        <v>146.5</v>
      </c>
      <c r="U56" s="308">
        <v>9.9</v>
      </c>
      <c r="V56" s="308" t="s">
        <v>368</v>
      </c>
      <c r="W56" s="308" t="s">
        <v>368</v>
      </c>
      <c r="X56" s="308" t="s">
        <v>368</v>
      </c>
      <c r="Y56" s="308" t="s">
        <v>368</v>
      </c>
      <c r="Z56" s="308">
        <v>19.4</v>
      </c>
      <c r="AA56" s="308">
        <f>SUM(AB56:AC56)</f>
        <v>148.1</v>
      </c>
      <c r="AB56" s="136">
        <v>139.4</v>
      </c>
      <c r="AC56" s="136">
        <v>8.7</v>
      </c>
      <c r="AD56" s="136"/>
    </row>
    <row r="57" spans="1:30" ht="15" customHeight="1">
      <c r="A57" s="41" t="s">
        <v>616</v>
      </c>
      <c r="B57" s="130">
        <v>20.5</v>
      </c>
      <c r="C57" s="308">
        <f>SUM(D57:E57)</f>
        <v>173.4</v>
      </c>
      <c r="D57" s="312">
        <v>160.3</v>
      </c>
      <c r="E57" s="312">
        <v>13.1</v>
      </c>
      <c r="F57" s="312">
        <v>19.7</v>
      </c>
      <c r="G57" s="308">
        <f>SUM(H57:I57)</f>
        <v>165.2</v>
      </c>
      <c r="H57" s="308">
        <v>155.1</v>
      </c>
      <c r="I57" s="308">
        <v>10.1</v>
      </c>
      <c r="J57" s="308">
        <v>21.1</v>
      </c>
      <c r="K57" s="308">
        <f>SUM(L57:M57)</f>
        <v>176.2</v>
      </c>
      <c r="L57" s="308">
        <v>165.7</v>
      </c>
      <c r="M57" s="308">
        <v>10.5</v>
      </c>
      <c r="N57" s="308">
        <v>19</v>
      </c>
      <c r="O57" s="308">
        <f>SUM(P57:Q57)</f>
        <v>147.20000000000002</v>
      </c>
      <c r="P57" s="308">
        <v>138.8</v>
      </c>
      <c r="Q57" s="308">
        <v>8.4</v>
      </c>
      <c r="R57" s="308">
        <v>20.2</v>
      </c>
      <c r="S57" s="308">
        <f>SUM(T57:U57)</f>
        <v>164.5</v>
      </c>
      <c r="T57" s="308">
        <v>155.2</v>
      </c>
      <c r="U57" s="308">
        <v>9.3</v>
      </c>
      <c r="V57" s="308" t="s">
        <v>368</v>
      </c>
      <c r="W57" s="308" t="s">
        <v>368</v>
      </c>
      <c r="X57" s="308" t="s">
        <v>368</v>
      </c>
      <c r="Y57" s="308" t="s">
        <v>368</v>
      </c>
      <c r="Z57" s="308">
        <v>20.7</v>
      </c>
      <c r="AA57" s="308">
        <f>SUM(AB57:AC57)</f>
        <v>154.2</v>
      </c>
      <c r="AB57" s="136">
        <v>146.1</v>
      </c>
      <c r="AC57" s="136">
        <v>8.1</v>
      </c>
      <c r="AD57" s="136"/>
    </row>
    <row r="58" spans="1:30" ht="15" customHeight="1">
      <c r="A58" s="8"/>
      <c r="B58" s="44"/>
      <c r="C58" s="294"/>
      <c r="D58" s="245"/>
      <c r="E58" s="245"/>
      <c r="F58" s="245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36"/>
      <c r="AC58" s="36"/>
      <c r="AD58" s="36"/>
    </row>
    <row r="59" spans="1:30" ht="15" customHeight="1">
      <c r="A59" s="41" t="s">
        <v>595</v>
      </c>
      <c r="B59" s="130">
        <v>16.8</v>
      </c>
      <c r="C59" s="308">
        <f>SUM(D59:E59)</f>
        <v>146.1</v>
      </c>
      <c r="D59" s="312">
        <v>131.7</v>
      </c>
      <c r="E59" s="312">
        <v>14.4</v>
      </c>
      <c r="F59" s="312">
        <v>19.2</v>
      </c>
      <c r="G59" s="308">
        <f>SUM(H59:I59)</f>
        <v>161.79999999999998</v>
      </c>
      <c r="H59" s="308">
        <v>148.6</v>
      </c>
      <c r="I59" s="308">
        <v>13.2</v>
      </c>
      <c r="J59" s="308">
        <v>16.9</v>
      </c>
      <c r="K59" s="308">
        <f>SUM(L59:M59)</f>
        <v>137.8</v>
      </c>
      <c r="L59" s="308">
        <v>127.3</v>
      </c>
      <c r="M59" s="308">
        <v>10.5</v>
      </c>
      <c r="N59" s="308">
        <v>18.1</v>
      </c>
      <c r="O59" s="308">
        <f>SUM(P59:Q59)</f>
        <v>139.3</v>
      </c>
      <c r="P59" s="308">
        <v>132.8</v>
      </c>
      <c r="Q59" s="308">
        <v>6.5</v>
      </c>
      <c r="R59" s="308">
        <v>19</v>
      </c>
      <c r="S59" s="308">
        <f>SUM(T59:U59)</f>
        <v>151.1</v>
      </c>
      <c r="T59" s="308">
        <v>144.4</v>
      </c>
      <c r="U59" s="308">
        <v>6.7</v>
      </c>
      <c r="V59" s="308" t="s">
        <v>368</v>
      </c>
      <c r="W59" s="308" t="s">
        <v>368</v>
      </c>
      <c r="X59" s="308" t="s">
        <v>368</v>
      </c>
      <c r="Y59" s="308" t="s">
        <v>368</v>
      </c>
      <c r="Z59" s="308">
        <v>19.5</v>
      </c>
      <c r="AA59" s="308">
        <f>SUM(AB59:AC59)</f>
        <v>145.3</v>
      </c>
      <c r="AB59" s="136">
        <v>137.5</v>
      </c>
      <c r="AC59" s="136">
        <v>7.8</v>
      </c>
      <c r="AD59" s="136"/>
    </row>
    <row r="60" spans="1:30" ht="15" customHeight="1">
      <c r="A60" s="41" t="s">
        <v>596</v>
      </c>
      <c r="B60" s="130">
        <v>21.8</v>
      </c>
      <c r="C60" s="308">
        <f>SUM(D60:E60)</f>
        <v>177.5</v>
      </c>
      <c r="D60" s="312">
        <v>170</v>
      </c>
      <c r="E60" s="312">
        <v>7.5</v>
      </c>
      <c r="F60" s="312">
        <v>20.9</v>
      </c>
      <c r="G60" s="308">
        <f>SUM(H60:I60)</f>
        <v>170.8</v>
      </c>
      <c r="H60" s="308">
        <v>161.5</v>
      </c>
      <c r="I60" s="308">
        <v>9.3</v>
      </c>
      <c r="J60" s="308">
        <v>21.5</v>
      </c>
      <c r="K60" s="308">
        <f>SUM(L60:M60)</f>
        <v>174.8</v>
      </c>
      <c r="L60" s="308">
        <v>168.3</v>
      </c>
      <c r="M60" s="308">
        <v>6.5</v>
      </c>
      <c r="N60" s="308">
        <v>20.1</v>
      </c>
      <c r="O60" s="308">
        <f>SUM(P60:Q60)</f>
        <v>155.5</v>
      </c>
      <c r="P60" s="308">
        <v>148.3</v>
      </c>
      <c r="Q60" s="308">
        <v>7.2</v>
      </c>
      <c r="R60" s="308">
        <v>20.5</v>
      </c>
      <c r="S60" s="308">
        <f>SUM(T60:U60)</f>
        <v>162.8</v>
      </c>
      <c r="T60" s="308">
        <v>154.9</v>
      </c>
      <c r="U60" s="308">
        <v>7.9</v>
      </c>
      <c r="V60" s="308" t="s">
        <v>368</v>
      </c>
      <c r="W60" s="308" t="s">
        <v>368</v>
      </c>
      <c r="X60" s="308" t="s">
        <v>368</v>
      </c>
      <c r="Y60" s="308" t="s">
        <v>368</v>
      </c>
      <c r="Z60" s="308">
        <v>20.2</v>
      </c>
      <c r="AA60" s="308">
        <f>SUM(AB60:AC60)</f>
        <v>151.60000000000002</v>
      </c>
      <c r="AB60" s="136">
        <v>143.3</v>
      </c>
      <c r="AC60" s="136">
        <v>8.3</v>
      </c>
      <c r="AD60" s="136"/>
    </row>
    <row r="61" spans="1:30" ht="15" customHeight="1">
      <c r="A61" s="41" t="s">
        <v>597</v>
      </c>
      <c r="B61" s="130">
        <v>19.1</v>
      </c>
      <c r="C61" s="308">
        <f>SUM(D61:E61)</f>
        <v>158.3</v>
      </c>
      <c r="D61" s="312">
        <v>148.9</v>
      </c>
      <c r="E61" s="312">
        <v>9.4</v>
      </c>
      <c r="F61" s="312">
        <v>20.8</v>
      </c>
      <c r="G61" s="308">
        <f>SUM(H61:I61)</f>
        <v>175.4</v>
      </c>
      <c r="H61" s="308">
        <v>160.6</v>
      </c>
      <c r="I61" s="308">
        <v>14.8</v>
      </c>
      <c r="J61" s="308">
        <v>20.6</v>
      </c>
      <c r="K61" s="308">
        <f>SUM(L61:M61)</f>
        <v>170</v>
      </c>
      <c r="L61" s="308">
        <v>161.8</v>
      </c>
      <c r="M61" s="308">
        <v>8.2</v>
      </c>
      <c r="N61" s="308">
        <v>19.5</v>
      </c>
      <c r="O61" s="308">
        <f>SUM(P61:Q61)</f>
        <v>150.79999999999998</v>
      </c>
      <c r="P61" s="308">
        <v>143.7</v>
      </c>
      <c r="Q61" s="308">
        <v>7.1</v>
      </c>
      <c r="R61" s="308">
        <v>20.2</v>
      </c>
      <c r="S61" s="308">
        <f>SUM(T61:U61)</f>
        <v>161.2</v>
      </c>
      <c r="T61" s="308">
        <v>153</v>
      </c>
      <c r="U61" s="308">
        <v>8.2</v>
      </c>
      <c r="V61" s="308" t="s">
        <v>368</v>
      </c>
      <c r="W61" s="308" t="s">
        <v>368</v>
      </c>
      <c r="X61" s="308" t="s">
        <v>368</v>
      </c>
      <c r="Y61" s="308" t="s">
        <v>368</v>
      </c>
      <c r="Z61" s="308">
        <v>20.7</v>
      </c>
      <c r="AA61" s="308">
        <f>SUM(AB61:AC61)</f>
        <v>152.39999999999998</v>
      </c>
      <c r="AB61" s="136">
        <v>146.7</v>
      </c>
      <c r="AC61" s="136">
        <v>5.7</v>
      </c>
      <c r="AD61" s="136"/>
    </row>
    <row r="62" spans="1:30" ht="15" customHeight="1">
      <c r="A62" s="41" t="s">
        <v>598</v>
      </c>
      <c r="B62" s="130">
        <v>18.1</v>
      </c>
      <c r="C62" s="308">
        <f>SUM(D62:E62)</f>
        <v>149.8</v>
      </c>
      <c r="D62" s="312">
        <v>141.3</v>
      </c>
      <c r="E62" s="312">
        <v>8.5</v>
      </c>
      <c r="F62" s="312">
        <v>19.2</v>
      </c>
      <c r="G62" s="308">
        <f>SUM(H62:I62)</f>
        <v>163.9</v>
      </c>
      <c r="H62" s="308">
        <v>148.4</v>
      </c>
      <c r="I62" s="308">
        <v>15.5</v>
      </c>
      <c r="J62" s="308">
        <v>17.8</v>
      </c>
      <c r="K62" s="308">
        <f>SUM(L62:M62)</f>
        <v>150.6</v>
      </c>
      <c r="L62" s="308">
        <v>138.1</v>
      </c>
      <c r="M62" s="308">
        <v>12.5</v>
      </c>
      <c r="N62" s="308">
        <v>17.5</v>
      </c>
      <c r="O62" s="308">
        <f>SUM(P62:Q62)</f>
        <v>137.2</v>
      </c>
      <c r="P62" s="308">
        <v>129.1</v>
      </c>
      <c r="Q62" s="308">
        <v>8.1</v>
      </c>
      <c r="R62" s="308">
        <v>18.5</v>
      </c>
      <c r="S62" s="308">
        <f>SUM(T62:U62)</f>
        <v>146.79999999999998</v>
      </c>
      <c r="T62" s="308">
        <v>140.2</v>
      </c>
      <c r="U62" s="308">
        <v>6.6</v>
      </c>
      <c r="V62" s="308" t="s">
        <v>368</v>
      </c>
      <c r="W62" s="308" t="s">
        <v>368</v>
      </c>
      <c r="X62" s="308" t="s">
        <v>368</v>
      </c>
      <c r="Y62" s="308" t="s">
        <v>368</v>
      </c>
      <c r="Z62" s="308">
        <v>19.4</v>
      </c>
      <c r="AA62" s="308">
        <f>SUM(AB62:AC62)</f>
        <v>144.3</v>
      </c>
      <c r="AB62" s="136">
        <v>138</v>
      </c>
      <c r="AC62" s="136">
        <v>6.3</v>
      </c>
      <c r="AD62" s="136"/>
    </row>
    <row r="63" spans="1:30" ht="15" customHeight="1">
      <c r="A63" s="8"/>
      <c r="B63" s="44"/>
      <c r="C63" s="294"/>
      <c r="D63" s="245"/>
      <c r="E63" s="245"/>
      <c r="F63" s="245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36"/>
      <c r="AC63" s="36"/>
      <c r="AD63" s="36"/>
    </row>
    <row r="64" spans="1:30" ht="15" customHeight="1">
      <c r="A64" s="41" t="s">
        <v>609</v>
      </c>
      <c r="B64" s="130">
        <v>20.9</v>
      </c>
      <c r="C64" s="308">
        <f>SUM(D64:E64)</f>
        <v>173.2</v>
      </c>
      <c r="D64" s="312">
        <v>163.7</v>
      </c>
      <c r="E64" s="312">
        <v>9.5</v>
      </c>
      <c r="F64" s="312">
        <v>19.6</v>
      </c>
      <c r="G64" s="308">
        <f>SUM(H64:I64)</f>
        <v>174.4</v>
      </c>
      <c r="H64" s="308">
        <v>154.4</v>
      </c>
      <c r="I64" s="308">
        <v>20</v>
      </c>
      <c r="J64" s="308">
        <v>21.3</v>
      </c>
      <c r="K64" s="308">
        <f>SUM(L64:M64)</f>
        <v>174.89999999999998</v>
      </c>
      <c r="L64" s="308">
        <v>164.2</v>
      </c>
      <c r="M64" s="308">
        <v>10.7</v>
      </c>
      <c r="N64" s="308">
        <v>19.5</v>
      </c>
      <c r="O64" s="308">
        <f>SUM(P64:Q64)</f>
        <v>153.1</v>
      </c>
      <c r="P64" s="308">
        <v>140.5</v>
      </c>
      <c r="Q64" s="308">
        <v>12.6</v>
      </c>
      <c r="R64" s="308">
        <v>19.3</v>
      </c>
      <c r="S64" s="308">
        <f>SUM(T64:U64)</f>
        <v>156.2</v>
      </c>
      <c r="T64" s="308">
        <v>148.1</v>
      </c>
      <c r="U64" s="308">
        <v>8.1</v>
      </c>
      <c r="V64" s="308" t="s">
        <v>368</v>
      </c>
      <c r="W64" s="308" t="s">
        <v>368</v>
      </c>
      <c r="X64" s="308" t="s">
        <v>368</v>
      </c>
      <c r="Y64" s="308" t="s">
        <v>368</v>
      </c>
      <c r="Z64" s="308">
        <v>19.4</v>
      </c>
      <c r="AA64" s="308">
        <f>SUM(AB64:AC64)</f>
        <v>144.9</v>
      </c>
      <c r="AB64" s="136">
        <v>137.5</v>
      </c>
      <c r="AC64" s="136">
        <v>7.4</v>
      </c>
      <c r="AD64" s="136"/>
    </row>
    <row r="65" spans="1:30" ht="15" customHeight="1">
      <c r="A65" s="33" t="s">
        <v>588</v>
      </c>
      <c r="B65" s="130">
        <v>19.2</v>
      </c>
      <c r="C65" s="308">
        <f>SUM(D65:E65)</f>
        <v>159.4</v>
      </c>
      <c r="D65" s="312">
        <v>149.4</v>
      </c>
      <c r="E65" s="312">
        <v>10</v>
      </c>
      <c r="F65" s="312">
        <v>19.9</v>
      </c>
      <c r="G65" s="308">
        <f>SUM(H65:I65)</f>
        <v>175.9</v>
      </c>
      <c r="H65" s="308">
        <v>156.1</v>
      </c>
      <c r="I65" s="308">
        <v>19.8</v>
      </c>
      <c r="J65" s="308">
        <v>19.8</v>
      </c>
      <c r="K65" s="308">
        <f>SUM(L65:M65)</f>
        <v>170.9</v>
      </c>
      <c r="L65" s="308">
        <v>154.3</v>
      </c>
      <c r="M65" s="308">
        <v>16.6</v>
      </c>
      <c r="N65" s="308">
        <v>19.7</v>
      </c>
      <c r="O65" s="308">
        <f>SUM(P65:Q65)</f>
        <v>154.5</v>
      </c>
      <c r="P65" s="308">
        <v>144.8</v>
      </c>
      <c r="Q65" s="308">
        <v>9.7</v>
      </c>
      <c r="R65" s="308">
        <v>19.9</v>
      </c>
      <c r="S65" s="308">
        <f>SUM(T65:U65)</f>
        <v>159.7</v>
      </c>
      <c r="T65" s="308">
        <v>150.2</v>
      </c>
      <c r="U65" s="308">
        <v>9.5</v>
      </c>
      <c r="V65" s="308" t="s">
        <v>368</v>
      </c>
      <c r="W65" s="308" t="s">
        <v>368</v>
      </c>
      <c r="X65" s="308" t="s">
        <v>368</v>
      </c>
      <c r="Y65" s="308" t="s">
        <v>368</v>
      </c>
      <c r="Z65" s="308">
        <v>20</v>
      </c>
      <c r="AA65" s="308">
        <f>SUM(AB65:AC65)</f>
        <v>137.29999999999998</v>
      </c>
      <c r="AB65" s="136">
        <v>130.2</v>
      </c>
      <c r="AC65" s="136">
        <v>7.1</v>
      </c>
      <c r="AD65" s="136"/>
    </row>
    <row r="66" spans="1:30" ht="15" customHeight="1">
      <c r="A66" s="33" t="s">
        <v>589</v>
      </c>
      <c r="B66" s="130">
        <v>20.9</v>
      </c>
      <c r="C66" s="308">
        <f>SUM(D66:E66)</f>
        <v>171.70000000000002</v>
      </c>
      <c r="D66" s="312">
        <v>162.8</v>
      </c>
      <c r="E66" s="312">
        <v>8.9</v>
      </c>
      <c r="F66" s="312">
        <v>21.4</v>
      </c>
      <c r="G66" s="308">
        <f>SUM(H66:I66)</f>
        <v>182.4</v>
      </c>
      <c r="H66" s="308">
        <v>165.6</v>
      </c>
      <c r="I66" s="308">
        <v>16.8</v>
      </c>
      <c r="J66" s="308">
        <v>20.7</v>
      </c>
      <c r="K66" s="308">
        <f>SUM(L66:M66)</f>
        <v>177.60000000000002</v>
      </c>
      <c r="L66" s="308">
        <v>161.8</v>
      </c>
      <c r="M66" s="308">
        <v>15.8</v>
      </c>
      <c r="N66" s="308">
        <v>19.6</v>
      </c>
      <c r="O66" s="308">
        <f>SUM(P66:Q66)</f>
        <v>153.39999999999998</v>
      </c>
      <c r="P66" s="308">
        <v>141.7</v>
      </c>
      <c r="Q66" s="308">
        <v>11.7</v>
      </c>
      <c r="R66" s="308">
        <v>20.1</v>
      </c>
      <c r="S66" s="308">
        <f>SUM(T66:U66)</f>
        <v>161.4</v>
      </c>
      <c r="T66" s="308">
        <v>150.9</v>
      </c>
      <c r="U66" s="308">
        <v>10.5</v>
      </c>
      <c r="V66" s="308" t="s">
        <v>368</v>
      </c>
      <c r="W66" s="308" t="s">
        <v>368</v>
      </c>
      <c r="X66" s="308" t="s">
        <v>368</v>
      </c>
      <c r="Y66" s="308" t="s">
        <v>368</v>
      </c>
      <c r="Z66" s="308">
        <v>19.1</v>
      </c>
      <c r="AA66" s="308">
        <f>SUM(AB66:AC66)</f>
        <v>141.1</v>
      </c>
      <c r="AB66" s="136">
        <v>134</v>
      </c>
      <c r="AC66" s="136">
        <v>7.1</v>
      </c>
      <c r="AD66" s="136"/>
    </row>
    <row r="67" spans="1:30" ht="15" customHeight="1">
      <c r="A67" s="234" t="s">
        <v>590</v>
      </c>
      <c r="B67" s="130">
        <v>20</v>
      </c>
      <c r="C67" s="310">
        <f>SUM(D67:E67)</f>
        <v>165.1</v>
      </c>
      <c r="D67" s="312">
        <v>155.6</v>
      </c>
      <c r="E67" s="312">
        <v>9.5</v>
      </c>
      <c r="F67" s="312">
        <v>20.8</v>
      </c>
      <c r="G67" s="310">
        <f>SUM(H67:I67)</f>
        <v>178.9</v>
      </c>
      <c r="H67" s="308">
        <v>160.9</v>
      </c>
      <c r="I67" s="308">
        <v>18</v>
      </c>
      <c r="J67" s="308">
        <v>22.1</v>
      </c>
      <c r="K67" s="310">
        <f>SUM(L67:M67)</f>
        <v>173.4</v>
      </c>
      <c r="L67" s="308">
        <v>158.9</v>
      </c>
      <c r="M67" s="308">
        <v>14.5</v>
      </c>
      <c r="N67" s="308">
        <v>18.8</v>
      </c>
      <c r="O67" s="310">
        <f>SUM(P67:Q67)</f>
        <v>148.3</v>
      </c>
      <c r="P67" s="308">
        <v>137.3</v>
      </c>
      <c r="Q67" s="308">
        <v>11</v>
      </c>
      <c r="R67" s="308">
        <v>19.5</v>
      </c>
      <c r="S67" s="310">
        <f>SUM(T67:U67)</f>
        <v>159</v>
      </c>
      <c r="T67" s="308">
        <v>148.6</v>
      </c>
      <c r="U67" s="308">
        <v>10.4</v>
      </c>
      <c r="V67" s="308" t="s">
        <v>368</v>
      </c>
      <c r="W67" s="308" t="s">
        <v>368</v>
      </c>
      <c r="X67" s="308" t="s">
        <v>368</v>
      </c>
      <c r="Y67" s="308" t="s">
        <v>368</v>
      </c>
      <c r="Z67" s="308">
        <v>20.6</v>
      </c>
      <c r="AA67" s="310">
        <f>SUM(AB67:AC67)</f>
        <v>153</v>
      </c>
      <c r="AB67" s="136">
        <v>143.7</v>
      </c>
      <c r="AC67" s="136">
        <v>9.3</v>
      </c>
      <c r="AD67" s="136"/>
    </row>
    <row r="68" spans="1:29" ht="15" customHeight="1">
      <c r="A68" s="5" t="s">
        <v>329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ht="14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ht="14.25">
      <c r="U70" s="204"/>
    </row>
  </sheetData>
  <sheetProtection/>
  <mergeCells count="33">
    <mergeCell ref="AC6:AC8"/>
    <mergeCell ref="V6:V8"/>
    <mergeCell ref="W6:W8"/>
    <mergeCell ref="Z6:Z8"/>
    <mergeCell ref="AA6:AA8"/>
    <mergeCell ref="X6:X8"/>
    <mergeCell ref="Y6:Y8"/>
    <mergeCell ref="O6:O8"/>
    <mergeCell ref="P6:P8"/>
    <mergeCell ref="Q6:Q8"/>
    <mergeCell ref="R6:R8"/>
    <mergeCell ref="S6:S8"/>
    <mergeCell ref="AB6:AB8"/>
    <mergeCell ref="U6:U8"/>
    <mergeCell ref="T6:T8"/>
    <mergeCell ref="L6:L8"/>
    <mergeCell ref="M6:M8"/>
    <mergeCell ref="F6:F8"/>
    <mergeCell ref="G6:G8"/>
    <mergeCell ref="H6:H8"/>
    <mergeCell ref="I6:I8"/>
    <mergeCell ref="J6:J8"/>
    <mergeCell ref="K6:K8"/>
    <mergeCell ref="N6:N8"/>
    <mergeCell ref="A2:AC2"/>
    <mergeCell ref="V4:Y5"/>
    <mergeCell ref="Z4:AC5"/>
    <mergeCell ref="B5:E5"/>
    <mergeCell ref="F5:I5"/>
    <mergeCell ref="B6:B8"/>
    <mergeCell ref="C6:C8"/>
    <mergeCell ref="D6:D8"/>
    <mergeCell ref="E6:E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75" zoomScaleNormal="75" zoomScalePageLayoutView="0" workbookViewId="0" topLeftCell="H1">
      <selection activeCell="AC1" sqref="AC1"/>
    </sheetView>
  </sheetViews>
  <sheetFormatPr defaultColWidth="10.59765625" defaultRowHeight="15"/>
  <cols>
    <col min="1" max="1" width="15.09765625" style="4" customWidth="1"/>
    <col min="2" max="29" width="7.69921875" style="4" customWidth="1"/>
    <col min="30" max="16384" width="10.59765625" style="4" customWidth="1"/>
  </cols>
  <sheetData>
    <row r="1" spans="1:29" s="2" customFormat="1" ht="19.5" customHeight="1">
      <c r="A1" s="1" t="s">
        <v>405</v>
      </c>
      <c r="AC1" s="3" t="s">
        <v>406</v>
      </c>
    </row>
    <row r="2" spans="1:29" ht="19.5" customHeight="1">
      <c r="A2" s="327" t="s">
        <v>401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ht="18" customHeight="1" thickBot="1">
      <c r="A3" s="4" t="s">
        <v>335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6" t="s">
        <v>382</v>
      </c>
    </row>
    <row r="4" spans="1:29" ht="15" customHeight="1">
      <c r="A4" s="154" t="s">
        <v>337</v>
      </c>
      <c r="B4" s="334" t="s">
        <v>92</v>
      </c>
      <c r="C4" s="335"/>
      <c r="D4" s="335"/>
      <c r="E4" s="336"/>
      <c r="F4" s="334" t="s">
        <v>407</v>
      </c>
      <c r="G4" s="335"/>
      <c r="H4" s="335"/>
      <c r="I4" s="336"/>
      <c r="J4" s="340" t="s">
        <v>408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</row>
    <row r="5" spans="1:29" ht="15" customHeight="1">
      <c r="A5" s="162"/>
      <c r="B5" s="337"/>
      <c r="C5" s="338"/>
      <c r="D5" s="338"/>
      <c r="E5" s="339"/>
      <c r="F5" s="337"/>
      <c r="G5" s="338"/>
      <c r="H5" s="338"/>
      <c r="I5" s="339"/>
      <c r="J5" s="343" t="s">
        <v>409</v>
      </c>
      <c r="K5" s="344"/>
      <c r="L5" s="344"/>
      <c r="M5" s="345"/>
      <c r="N5" s="343" t="s">
        <v>375</v>
      </c>
      <c r="O5" s="344"/>
      <c r="P5" s="344"/>
      <c r="Q5" s="345"/>
      <c r="R5" s="343" t="s">
        <v>410</v>
      </c>
      <c r="S5" s="344"/>
      <c r="T5" s="344"/>
      <c r="U5" s="345"/>
      <c r="V5" s="343" t="s">
        <v>411</v>
      </c>
      <c r="W5" s="344"/>
      <c r="X5" s="344"/>
      <c r="Y5" s="345"/>
      <c r="Z5" s="343" t="s">
        <v>378</v>
      </c>
      <c r="AA5" s="344"/>
      <c r="AB5" s="344"/>
      <c r="AC5" s="344"/>
    </row>
    <row r="6" spans="1:29" ht="15" customHeight="1">
      <c r="A6" s="162"/>
      <c r="B6" s="465" t="s">
        <v>392</v>
      </c>
      <c r="C6" s="465" t="s">
        <v>393</v>
      </c>
      <c r="D6" s="465" t="s">
        <v>394</v>
      </c>
      <c r="E6" s="465" t="s">
        <v>395</v>
      </c>
      <c r="F6" s="465" t="s">
        <v>392</v>
      </c>
      <c r="G6" s="465" t="s">
        <v>393</v>
      </c>
      <c r="H6" s="465" t="s">
        <v>394</v>
      </c>
      <c r="I6" s="465" t="s">
        <v>395</v>
      </c>
      <c r="J6" s="465" t="s">
        <v>392</v>
      </c>
      <c r="K6" s="465" t="s">
        <v>393</v>
      </c>
      <c r="L6" s="465" t="s">
        <v>394</v>
      </c>
      <c r="M6" s="465" t="s">
        <v>395</v>
      </c>
      <c r="N6" s="465" t="s">
        <v>392</v>
      </c>
      <c r="O6" s="465" t="s">
        <v>393</v>
      </c>
      <c r="P6" s="465" t="s">
        <v>394</v>
      </c>
      <c r="Q6" s="465" t="s">
        <v>395</v>
      </c>
      <c r="R6" s="465" t="s">
        <v>392</v>
      </c>
      <c r="S6" s="465" t="s">
        <v>393</v>
      </c>
      <c r="T6" s="465" t="s">
        <v>394</v>
      </c>
      <c r="U6" s="465" t="s">
        <v>395</v>
      </c>
      <c r="V6" s="465" t="s">
        <v>392</v>
      </c>
      <c r="W6" s="465" t="s">
        <v>393</v>
      </c>
      <c r="X6" s="465" t="s">
        <v>394</v>
      </c>
      <c r="Y6" s="465" t="s">
        <v>395</v>
      </c>
      <c r="Z6" s="465" t="s">
        <v>392</v>
      </c>
      <c r="AA6" s="465" t="s">
        <v>393</v>
      </c>
      <c r="AB6" s="465" t="s">
        <v>394</v>
      </c>
      <c r="AC6" s="424" t="s">
        <v>395</v>
      </c>
    </row>
    <row r="7" spans="1:29" ht="15" customHeight="1">
      <c r="A7" s="466" t="s">
        <v>412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1"/>
    </row>
    <row r="8" spans="1:29" ht="15" customHeight="1">
      <c r="A8" s="467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26"/>
    </row>
    <row r="9" spans="1:2" ht="15" customHeight="1">
      <c r="A9" s="159" t="s">
        <v>413</v>
      </c>
      <c r="B9" s="157"/>
    </row>
    <row r="10" spans="1:30" ht="15" customHeight="1">
      <c r="A10" s="232" t="s">
        <v>617</v>
      </c>
      <c r="B10" s="130">
        <v>19.8</v>
      </c>
      <c r="C10" s="308">
        <f>SUM(D10:E10)</f>
        <v>148.79999999999998</v>
      </c>
      <c r="D10" s="312">
        <v>142.6</v>
      </c>
      <c r="E10" s="312">
        <v>6.2</v>
      </c>
      <c r="F10" s="312">
        <v>19.8</v>
      </c>
      <c r="G10" s="308">
        <f>SUM(H10:I10)</f>
        <v>145.89999999999998</v>
      </c>
      <c r="H10" s="312">
        <v>140.2</v>
      </c>
      <c r="I10" s="312">
        <v>5.7</v>
      </c>
      <c r="J10" s="312">
        <v>20</v>
      </c>
      <c r="K10" s="308">
        <f>SUM(L10:M10)</f>
        <v>151.2</v>
      </c>
      <c r="L10" s="312">
        <v>144.2</v>
      </c>
      <c r="M10" s="312">
        <v>7</v>
      </c>
      <c r="N10" s="312">
        <v>21.1</v>
      </c>
      <c r="O10" s="308">
        <f>SUM(P10:Q10)</f>
        <v>146.79999999999998</v>
      </c>
      <c r="P10" s="312">
        <v>141.1</v>
      </c>
      <c r="Q10" s="312">
        <v>5.7</v>
      </c>
      <c r="R10" s="312">
        <v>19.9</v>
      </c>
      <c r="S10" s="308">
        <f>SUM(T10:U10)</f>
        <v>156.5</v>
      </c>
      <c r="T10" s="312">
        <v>149.1</v>
      </c>
      <c r="U10" s="312">
        <v>7.4</v>
      </c>
      <c r="V10" s="312">
        <v>19.1</v>
      </c>
      <c r="W10" s="308">
        <f>SUM(X10:Y10)</f>
        <v>143.1</v>
      </c>
      <c r="X10" s="312">
        <v>139.4</v>
      </c>
      <c r="Y10" s="312">
        <v>3.7</v>
      </c>
      <c r="Z10" s="312">
        <v>20.1</v>
      </c>
      <c r="AA10" s="308">
        <f>SUM(AB10:AC10)</f>
        <v>152.1</v>
      </c>
      <c r="AB10" s="205">
        <v>143.7</v>
      </c>
      <c r="AC10" s="205">
        <v>8.4</v>
      </c>
      <c r="AD10" s="131"/>
    </row>
    <row r="11" spans="1:30" ht="15" customHeight="1">
      <c r="A11" s="233">
        <v>14</v>
      </c>
      <c r="B11" s="207">
        <v>21</v>
      </c>
      <c r="C11" s="308">
        <f>SUM(D11:E11)</f>
        <v>157.5</v>
      </c>
      <c r="D11" s="312">
        <v>153.6</v>
      </c>
      <c r="E11" s="312">
        <v>3.9</v>
      </c>
      <c r="F11" s="312">
        <v>19.3</v>
      </c>
      <c r="G11" s="308">
        <f>SUM(H11:I11)</f>
        <v>142.4</v>
      </c>
      <c r="H11" s="312">
        <v>137.5</v>
      </c>
      <c r="I11" s="312">
        <v>4.9</v>
      </c>
      <c r="J11" s="312">
        <v>20.1</v>
      </c>
      <c r="K11" s="308">
        <f>SUM(L11:M11)</f>
        <v>152.20000000000002</v>
      </c>
      <c r="L11" s="312">
        <v>145.8</v>
      </c>
      <c r="M11" s="312">
        <v>6.4</v>
      </c>
      <c r="N11" s="312">
        <v>19.7</v>
      </c>
      <c r="O11" s="308">
        <f>SUM(P11:Q11)</f>
        <v>136.70000000000002</v>
      </c>
      <c r="P11" s="312">
        <v>129.4</v>
      </c>
      <c r="Q11" s="312">
        <v>7.3</v>
      </c>
      <c r="R11" s="312">
        <v>20.6</v>
      </c>
      <c r="S11" s="308">
        <f>SUM(T11:U11)</f>
        <v>158.9</v>
      </c>
      <c r="T11" s="312">
        <v>150.4</v>
      </c>
      <c r="U11" s="312">
        <v>8.5</v>
      </c>
      <c r="V11" s="312">
        <v>20</v>
      </c>
      <c r="W11" s="308">
        <f>SUM(X11:Y11)</f>
        <v>150.2</v>
      </c>
      <c r="X11" s="312">
        <v>148.6</v>
      </c>
      <c r="Y11" s="312">
        <v>1.6</v>
      </c>
      <c r="Z11" s="312">
        <v>20</v>
      </c>
      <c r="AA11" s="308">
        <f>SUM(AB11:AC11)</f>
        <v>152.20000000000002</v>
      </c>
      <c r="AB11" s="205">
        <v>145.4</v>
      </c>
      <c r="AC11" s="205">
        <v>6.8</v>
      </c>
      <c r="AD11" s="131"/>
    </row>
    <row r="12" spans="1:30" ht="15" customHeight="1">
      <c r="A12" s="235">
        <v>15</v>
      </c>
      <c r="B12" s="195">
        <v>20.6</v>
      </c>
      <c r="C12" s="163">
        <f>SUM(D12:E12)</f>
        <v>151.5</v>
      </c>
      <c r="D12" s="171">
        <v>147.6</v>
      </c>
      <c r="E12" s="171">
        <v>3.9</v>
      </c>
      <c r="F12" s="171">
        <v>19.2</v>
      </c>
      <c r="G12" s="163">
        <f>SUM(H12:I12)</f>
        <v>141.7</v>
      </c>
      <c r="H12" s="171">
        <v>136.2</v>
      </c>
      <c r="I12" s="171">
        <v>5.5</v>
      </c>
      <c r="J12" s="171">
        <v>19.7</v>
      </c>
      <c r="K12" s="163">
        <f>SUM(L12:M12)</f>
        <v>150.29999999999998</v>
      </c>
      <c r="L12" s="171">
        <v>143.7</v>
      </c>
      <c r="M12" s="171">
        <v>6.6</v>
      </c>
      <c r="N12" s="171">
        <v>17.5</v>
      </c>
      <c r="O12" s="163">
        <f>SUM(P12:Q12)</f>
        <v>121.60000000000001</v>
      </c>
      <c r="P12" s="171">
        <v>118.7</v>
      </c>
      <c r="Q12" s="171">
        <v>2.9</v>
      </c>
      <c r="R12" s="171">
        <v>20.4</v>
      </c>
      <c r="S12" s="163">
        <f>SUM(T12:U12)</f>
        <v>159.20000000000002</v>
      </c>
      <c r="T12" s="171">
        <v>148.9</v>
      </c>
      <c r="U12" s="171">
        <v>10.3</v>
      </c>
      <c r="V12" s="171">
        <v>19.6</v>
      </c>
      <c r="W12" s="163">
        <f>SUM(X12:Y12)</f>
        <v>151.10000000000002</v>
      </c>
      <c r="X12" s="171">
        <v>149.3</v>
      </c>
      <c r="Y12" s="171">
        <v>1.8</v>
      </c>
      <c r="Z12" s="171">
        <v>19.8</v>
      </c>
      <c r="AA12" s="163">
        <f>SUM(AB12:AC12)</f>
        <v>151.3</v>
      </c>
      <c r="AB12" s="171">
        <v>144.3</v>
      </c>
      <c r="AC12" s="171">
        <v>7</v>
      </c>
      <c r="AD12" s="134"/>
    </row>
    <row r="13" spans="1:29" ht="15" customHeight="1">
      <c r="A13" s="31"/>
      <c r="B13" s="44"/>
      <c r="C13" s="294"/>
      <c r="D13" s="245"/>
      <c r="E13" s="245"/>
      <c r="F13" s="245"/>
      <c r="G13" s="294"/>
      <c r="H13" s="245"/>
      <c r="I13" s="245"/>
      <c r="J13" s="245"/>
      <c r="K13" s="294"/>
      <c r="L13" s="245"/>
      <c r="M13" s="245"/>
      <c r="N13" s="245"/>
      <c r="O13" s="294"/>
      <c r="P13" s="245"/>
      <c r="Q13" s="245"/>
      <c r="R13" s="245"/>
      <c r="S13" s="294"/>
      <c r="T13" s="245"/>
      <c r="U13" s="245"/>
      <c r="V13" s="245"/>
      <c r="W13" s="294"/>
      <c r="X13" s="245"/>
      <c r="Y13" s="245"/>
      <c r="Z13" s="245"/>
      <c r="AA13" s="294"/>
      <c r="AB13" s="8"/>
      <c r="AC13" s="8"/>
    </row>
    <row r="14" spans="1:30" ht="15" customHeight="1">
      <c r="A14" s="50" t="s">
        <v>529</v>
      </c>
      <c r="B14" s="130">
        <v>18.4</v>
      </c>
      <c r="C14" s="308">
        <f>SUM(D14:E14)</f>
        <v>137.4</v>
      </c>
      <c r="D14" s="312">
        <v>132.3</v>
      </c>
      <c r="E14" s="312">
        <v>5.1</v>
      </c>
      <c r="F14" s="312">
        <v>18.2</v>
      </c>
      <c r="G14" s="308">
        <f>SUM(H14:I14)</f>
        <v>135.1</v>
      </c>
      <c r="H14" s="312">
        <v>128.9</v>
      </c>
      <c r="I14" s="312">
        <v>6.2</v>
      </c>
      <c r="J14" s="312">
        <v>18.5</v>
      </c>
      <c r="K14" s="308">
        <f>SUM(L14:M14)</f>
        <v>141.10000000000002</v>
      </c>
      <c r="L14" s="312">
        <v>135.3</v>
      </c>
      <c r="M14" s="312">
        <v>5.8</v>
      </c>
      <c r="N14" s="312">
        <v>17.4</v>
      </c>
      <c r="O14" s="308">
        <f>SUM(P14:Q14)</f>
        <v>124.39999999999999</v>
      </c>
      <c r="P14" s="312">
        <v>122.6</v>
      </c>
      <c r="Q14" s="312">
        <v>1.8</v>
      </c>
      <c r="R14" s="312">
        <v>19</v>
      </c>
      <c r="S14" s="308">
        <f>SUM(T14:U14)</f>
        <v>148.2</v>
      </c>
      <c r="T14" s="312">
        <v>138.7</v>
      </c>
      <c r="U14" s="312">
        <v>9.5</v>
      </c>
      <c r="V14" s="312">
        <v>18.8</v>
      </c>
      <c r="W14" s="308">
        <f>SUM(X14:Y14)</f>
        <v>141.8</v>
      </c>
      <c r="X14" s="312">
        <v>140.4</v>
      </c>
      <c r="Y14" s="312">
        <v>1.4</v>
      </c>
      <c r="Z14" s="312">
        <v>18.3</v>
      </c>
      <c r="AA14" s="308">
        <f>SUM(AB14:AC14)</f>
        <v>140.1</v>
      </c>
      <c r="AB14" s="131">
        <v>133.9</v>
      </c>
      <c r="AC14" s="131">
        <v>6.2</v>
      </c>
      <c r="AD14" s="131"/>
    </row>
    <row r="15" spans="1:30" ht="15" customHeight="1">
      <c r="A15" s="41" t="s">
        <v>582</v>
      </c>
      <c r="B15" s="130">
        <v>21.6</v>
      </c>
      <c r="C15" s="308">
        <f>SUM(D15:E15)</f>
        <v>160.70000000000002</v>
      </c>
      <c r="D15" s="312">
        <v>156.9</v>
      </c>
      <c r="E15" s="312">
        <v>3.8</v>
      </c>
      <c r="F15" s="312">
        <v>18.2</v>
      </c>
      <c r="G15" s="308">
        <f>SUM(H15:I15)</f>
        <v>133.3</v>
      </c>
      <c r="H15" s="312">
        <v>127.2</v>
      </c>
      <c r="I15" s="312">
        <v>6.1</v>
      </c>
      <c r="J15" s="312">
        <v>18.9</v>
      </c>
      <c r="K15" s="308">
        <f>SUM(L15:M15)</f>
        <v>142.8</v>
      </c>
      <c r="L15" s="312">
        <v>136.9</v>
      </c>
      <c r="M15" s="312">
        <v>5.9</v>
      </c>
      <c r="N15" s="312">
        <v>15.5</v>
      </c>
      <c r="O15" s="308">
        <f>SUM(P15:Q15)</f>
        <v>106</v>
      </c>
      <c r="P15" s="312">
        <v>104.9</v>
      </c>
      <c r="Q15" s="312">
        <v>1.1</v>
      </c>
      <c r="R15" s="312">
        <v>19.9</v>
      </c>
      <c r="S15" s="308">
        <f>SUM(T15:U15)</f>
        <v>153.9</v>
      </c>
      <c r="T15" s="312">
        <v>144.1</v>
      </c>
      <c r="U15" s="312">
        <v>9.8</v>
      </c>
      <c r="V15" s="312">
        <v>18.8</v>
      </c>
      <c r="W15" s="308">
        <f>SUM(X15:Y15)</f>
        <v>142.4</v>
      </c>
      <c r="X15" s="312">
        <v>140.9</v>
      </c>
      <c r="Y15" s="312">
        <v>1.5</v>
      </c>
      <c r="Z15" s="312">
        <v>19</v>
      </c>
      <c r="AA15" s="308">
        <f>SUM(AB15:AC15)</f>
        <v>144.20000000000002</v>
      </c>
      <c r="AB15" s="131">
        <v>137.9</v>
      </c>
      <c r="AC15" s="131">
        <v>6.3</v>
      </c>
      <c r="AD15" s="131"/>
    </row>
    <row r="16" spans="1:30" ht="15" customHeight="1">
      <c r="A16" s="41" t="s">
        <v>618</v>
      </c>
      <c r="B16" s="130">
        <v>19.6</v>
      </c>
      <c r="C16" s="308">
        <f>SUM(D16:E16)</f>
        <v>145.1</v>
      </c>
      <c r="D16" s="312">
        <v>142.1</v>
      </c>
      <c r="E16" s="312">
        <v>3</v>
      </c>
      <c r="F16" s="312">
        <v>18.7</v>
      </c>
      <c r="G16" s="308">
        <f>SUM(H16:I16)</f>
        <v>138.1</v>
      </c>
      <c r="H16" s="312">
        <v>131.9</v>
      </c>
      <c r="I16" s="312">
        <v>6.2</v>
      </c>
      <c r="J16" s="312">
        <v>19.7</v>
      </c>
      <c r="K16" s="308">
        <f>SUM(L16:M16)</f>
        <v>151.6</v>
      </c>
      <c r="L16" s="312">
        <v>144.4</v>
      </c>
      <c r="M16" s="312">
        <v>7.2</v>
      </c>
      <c r="N16" s="312">
        <v>18.2</v>
      </c>
      <c r="O16" s="308">
        <f>SUM(P16:Q16)</f>
        <v>130.9</v>
      </c>
      <c r="P16" s="312">
        <v>126.8</v>
      </c>
      <c r="Q16" s="312">
        <v>4.1</v>
      </c>
      <c r="R16" s="312">
        <v>20.5</v>
      </c>
      <c r="S16" s="308">
        <f>SUM(T16:U16)</f>
        <v>158</v>
      </c>
      <c r="T16" s="312">
        <v>148.2</v>
      </c>
      <c r="U16" s="312">
        <v>9.8</v>
      </c>
      <c r="V16" s="312">
        <v>19.8</v>
      </c>
      <c r="W16" s="308">
        <f>SUM(X16:Y16)</f>
        <v>153.1</v>
      </c>
      <c r="X16" s="312">
        <v>150.9</v>
      </c>
      <c r="Y16" s="312">
        <v>2.2</v>
      </c>
      <c r="Z16" s="312">
        <v>19.5</v>
      </c>
      <c r="AA16" s="308">
        <f>SUM(AB16:AC16)</f>
        <v>151.5</v>
      </c>
      <c r="AB16" s="131">
        <v>143.3</v>
      </c>
      <c r="AC16" s="131">
        <v>8.2</v>
      </c>
      <c r="AD16" s="131"/>
    </row>
    <row r="17" spans="1:30" ht="15" customHeight="1">
      <c r="A17" s="41" t="s">
        <v>619</v>
      </c>
      <c r="B17" s="130">
        <v>21.3</v>
      </c>
      <c r="C17" s="308">
        <f>SUM(D17:E17)</f>
        <v>158.8</v>
      </c>
      <c r="D17" s="312">
        <v>155.5</v>
      </c>
      <c r="E17" s="312">
        <v>3.3</v>
      </c>
      <c r="F17" s="312">
        <v>20.2</v>
      </c>
      <c r="G17" s="308">
        <f>SUM(H17:I17)</f>
        <v>149.7</v>
      </c>
      <c r="H17" s="312">
        <v>143.5</v>
      </c>
      <c r="I17" s="312">
        <v>6.2</v>
      </c>
      <c r="J17" s="312">
        <v>20.3</v>
      </c>
      <c r="K17" s="308">
        <f>SUM(L17:M17)</f>
        <v>155.5</v>
      </c>
      <c r="L17" s="312">
        <v>148.1</v>
      </c>
      <c r="M17" s="312">
        <v>7.4</v>
      </c>
      <c r="N17" s="312">
        <v>17.4</v>
      </c>
      <c r="O17" s="308">
        <f>SUM(P17:Q17)</f>
        <v>117.3</v>
      </c>
      <c r="P17" s="312">
        <v>114.2</v>
      </c>
      <c r="Q17" s="312">
        <v>3.1</v>
      </c>
      <c r="R17" s="312">
        <v>21.1</v>
      </c>
      <c r="S17" s="308">
        <f>SUM(T17:U17)</f>
        <v>166.6</v>
      </c>
      <c r="T17" s="312">
        <v>154.9</v>
      </c>
      <c r="U17" s="312">
        <v>11.7</v>
      </c>
      <c r="V17" s="312">
        <v>21.2</v>
      </c>
      <c r="W17" s="308">
        <f>SUM(X17:Y17)</f>
        <v>164</v>
      </c>
      <c r="X17" s="312">
        <v>160.6</v>
      </c>
      <c r="Y17" s="312">
        <v>3.4</v>
      </c>
      <c r="Z17" s="312">
        <v>20.1</v>
      </c>
      <c r="AA17" s="308">
        <f>SUM(AB17:AC17)</f>
        <v>153.6</v>
      </c>
      <c r="AB17" s="131">
        <v>146.6</v>
      </c>
      <c r="AC17" s="131">
        <v>7</v>
      </c>
      <c r="AD17" s="131"/>
    </row>
    <row r="18" spans="1:30" ht="15" customHeight="1">
      <c r="A18" s="8"/>
      <c r="B18" s="44"/>
      <c r="C18" s="294"/>
      <c r="D18" s="245"/>
      <c r="E18" s="245"/>
      <c r="F18" s="245"/>
      <c r="G18" s="294"/>
      <c r="H18" s="245"/>
      <c r="I18" s="245"/>
      <c r="J18" s="245"/>
      <c r="K18" s="294"/>
      <c r="L18" s="245"/>
      <c r="M18" s="245"/>
      <c r="N18" s="245"/>
      <c r="O18" s="294"/>
      <c r="P18" s="245"/>
      <c r="Q18" s="245"/>
      <c r="R18" s="245"/>
      <c r="S18" s="294"/>
      <c r="T18" s="245"/>
      <c r="U18" s="245"/>
      <c r="V18" s="245"/>
      <c r="W18" s="294"/>
      <c r="X18" s="245"/>
      <c r="Y18" s="245"/>
      <c r="Z18" s="245"/>
      <c r="AA18" s="294"/>
      <c r="AB18" s="8"/>
      <c r="AC18" s="8"/>
      <c r="AD18" s="8"/>
    </row>
    <row r="19" spans="1:30" ht="15" customHeight="1">
      <c r="A19" s="41" t="s">
        <v>583</v>
      </c>
      <c r="B19" s="130">
        <v>19.8</v>
      </c>
      <c r="C19" s="308">
        <f>SUM(D19:E19)</f>
        <v>146.9</v>
      </c>
      <c r="D19" s="312">
        <v>143.5</v>
      </c>
      <c r="E19" s="312">
        <v>3.4</v>
      </c>
      <c r="F19" s="312">
        <v>19.8</v>
      </c>
      <c r="G19" s="308">
        <f>SUM(H19:I19)</f>
        <v>145.4</v>
      </c>
      <c r="H19" s="312">
        <v>140.3</v>
      </c>
      <c r="I19" s="312">
        <v>5.1</v>
      </c>
      <c r="J19" s="312">
        <v>20.3</v>
      </c>
      <c r="K19" s="308">
        <f>SUM(L19:M19)</f>
        <v>154.6</v>
      </c>
      <c r="L19" s="312">
        <v>148.2</v>
      </c>
      <c r="M19" s="312">
        <v>6.4</v>
      </c>
      <c r="N19" s="312">
        <v>18.9</v>
      </c>
      <c r="O19" s="308">
        <f>SUM(P19:Q19)</f>
        <v>122.1</v>
      </c>
      <c r="P19" s="312">
        <v>119</v>
      </c>
      <c r="Q19" s="312">
        <v>3.1</v>
      </c>
      <c r="R19" s="312">
        <v>20.9</v>
      </c>
      <c r="S19" s="308">
        <f>SUM(T19:U19)</f>
        <v>165.6</v>
      </c>
      <c r="T19" s="312">
        <v>155.6</v>
      </c>
      <c r="U19" s="312">
        <v>10</v>
      </c>
      <c r="V19" s="312">
        <v>20.7</v>
      </c>
      <c r="W19" s="308">
        <f>SUM(X19:Y19)</f>
        <v>159.20000000000002</v>
      </c>
      <c r="X19" s="312">
        <v>157.3</v>
      </c>
      <c r="Y19" s="312">
        <v>1.9</v>
      </c>
      <c r="Z19" s="312">
        <v>20</v>
      </c>
      <c r="AA19" s="308">
        <f>SUM(AB19:AC19)</f>
        <v>153.7</v>
      </c>
      <c r="AB19" s="131">
        <v>147</v>
      </c>
      <c r="AC19" s="131">
        <v>6.7</v>
      </c>
      <c r="AD19" s="131"/>
    </row>
    <row r="20" spans="1:30" ht="15" customHeight="1">
      <c r="A20" s="41" t="s">
        <v>620</v>
      </c>
      <c r="B20" s="130">
        <v>21.1</v>
      </c>
      <c r="C20" s="308">
        <f>SUM(D20:E20)</f>
        <v>157.5</v>
      </c>
      <c r="D20" s="312">
        <v>153.5</v>
      </c>
      <c r="E20" s="312">
        <v>4</v>
      </c>
      <c r="F20" s="312">
        <v>19.7</v>
      </c>
      <c r="G20" s="308">
        <f>SUM(H20:I20)</f>
        <v>143.3</v>
      </c>
      <c r="H20" s="312">
        <v>138.5</v>
      </c>
      <c r="I20" s="312">
        <v>4.8</v>
      </c>
      <c r="J20" s="312">
        <v>20.4</v>
      </c>
      <c r="K20" s="308">
        <f>SUM(L20:M20)</f>
        <v>155.7</v>
      </c>
      <c r="L20" s="312">
        <v>149.5</v>
      </c>
      <c r="M20" s="312">
        <v>6.2</v>
      </c>
      <c r="N20" s="312">
        <v>18.3</v>
      </c>
      <c r="O20" s="308">
        <f>SUM(P20:Q20)</f>
        <v>122.8</v>
      </c>
      <c r="P20" s="312">
        <v>120.3</v>
      </c>
      <c r="Q20" s="312">
        <v>2.5</v>
      </c>
      <c r="R20" s="312">
        <v>20.8</v>
      </c>
      <c r="S20" s="308">
        <f>SUM(T20:U20)</f>
        <v>164.89999999999998</v>
      </c>
      <c r="T20" s="312">
        <v>154.2</v>
      </c>
      <c r="U20" s="312">
        <v>10.7</v>
      </c>
      <c r="V20" s="312">
        <v>20.7</v>
      </c>
      <c r="W20" s="308">
        <f>SUM(X20:Y20)</f>
        <v>157.79999999999998</v>
      </c>
      <c r="X20" s="312">
        <v>156.1</v>
      </c>
      <c r="Y20" s="312">
        <v>1.7</v>
      </c>
      <c r="Z20" s="312">
        <v>20.6</v>
      </c>
      <c r="AA20" s="308">
        <f>SUM(AB20:AC20)</f>
        <v>156.9</v>
      </c>
      <c r="AB20" s="131">
        <v>151</v>
      </c>
      <c r="AC20" s="131">
        <v>5.9</v>
      </c>
      <c r="AD20" s="131"/>
    </row>
    <row r="21" spans="1:30" ht="15" customHeight="1">
      <c r="A21" s="41" t="s">
        <v>621</v>
      </c>
      <c r="B21" s="130">
        <v>21.3</v>
      </c>
      <c r="C21" s="308">
        <f>SUM(D21:E21)</f>
        <v>157</v>
      </c>
      <c r="D21" s="312">
        <v>153.2</v>
      </c>
      <c r="E21" s="312">
        <v>3.8</v>
      </c>
      <c r="F21" s="312">
        <v>20.6</v>
      </c>
      <c r="G21" s="308">
        <f>SUM(H21:I21)</f>
        <v>151.6</v>
      </c>
      <c r="H21" s="312">
        <v>146.2</v>
      </c>
      <c r="I21" s="312">
        <v>5.4</v>
      </c>
      <c r="J21" s="312">
        <v>20.6</v>
      </c>
      <c r="K21" s="308">
        <f>SUM(L21:M21)</f>
        <v>157</v>
      </c>
      <c r="L21" s="312">
        <v>150.9</v>
      </c>
      <c r="M21" s="312">
        <v>6.1</v>
      </c>
      <c r="N21" s="312">
        <v>18.1</v>
      </c>
      <c r="O21" s="308">
        <f>SUM(P21:Q21)</f>
        <v>123.5</v>
      </c>
      <c r="P21" s="312">
        <v>120.8</v>
      </c>
      <c r="Q21" s="312">
        <v>2.7</v>
      </c>
      <c r="R21" s="312">
        <v>21.5</v>
      </c>
      <c r="S21" s="308">
        <f>SUM(T21:U21)</f>
        <v>166.9</v>
      </c>
      <c r="T21" s="312">
        <v>157</v>
      </c>
      <c r="U21" s="312">
        <v>9.9</v>
      </c>
      <c r="V21" s="312">
        <v>20.8</v>
      </c>
      <c r="W21" s="308">
        <f>SUM(X21:Y21)</f>
        <v>160.9</v>
      </c>
      <c r="X21" s="312">
        <v>159.4</v>
      </c>
      <c r="Y21" s="312">
        <v>1.5</v>
      </c>
      <c r="Z21" s="312">
        <v>20.6</v>
      </c>
      <c r="AA21" s="308">
        <f>SUM(AB21:AC21)</f>
        <v>157.60000000000002</v>
      </c>
      <c r="AB21" s="131">
        <v>151.3</v>
      </c>
      <c r="AC21" s="131">
        <v>6.3</v>
      </c>
      <c r="AD21" s="131"/>
    </row>
    <row r="22" spans="1:30" ht="15" customHeight="1">
      <c r="A22" s="41" t="s">
        <v>622</v>
      </c>
      <c r="B22" s="130">
        <v>20.6</v>
      </c>
      <c r="C22" s="308">
        <f>SUM(D22:E22)</f>
        <v>149.8</v>
      </c>
      <c r="D22" s="312">
        <v>147</v>
      </c>
      <c r="E22" s="312">
        <v>2.8</v>
      </c>
      <c r="F22" s="312">
        <v>18.4</v>
      </c>
      <c r="G22" s="308">
        <f>SUM(H22:I22)</f>
        <v>137</v>
      </c>
      <c r="H22" s="312">
        <v>131.8</v>
      </c>
      <c r="I22" s="312">
        <v>5.2</v>
      </c>
      <c r="J22" s="312">
        <v>19.8</v>
      </c>
      <c r="K22" s="308">
        <f>SUM(L22:M22)</f>
        <v>150.5</v>
      </c>
      <c r="L22" s="312">
        <v>143.6</v>
      </c>
      <c r="M22" s="312">
        <v>6.9</v>
      </c>
      <c r="N22" s="312">
        <v>18.2</v>
      </c>
      <c r="O22" s="308">
        <f>SUM(P22:Q22)</f>
        <v>123</v>
      </c>
      <c r="P22" s="312">
        <v>118.5</v>
      </c>
      <c r="Q22" s="312">
        <v>4.5</v>
      </c>
      <c r="R22" s="312">
        <v>20.9</v>
      </c>
      <c r="S22" s="308">
        <f>SUM(T22:U22)</f>
        <v>161.9</v>
      </c>
      <c r="T22" s="312">
        <v>151.6</v>
      </c>
      <c r="U22" s="312">
        <v>10.3</v>
      </c>
      <c r="V22" s="312">
        <v>18.8</v>
      </c>
      <c r="W22" s="308">
        <f>SUM(X22:Y22)</f>
        <v>149.3</v>
      </c>
      <c r="X22" s="312">
        <v>147.9</v>
      </c>
      <c r="Y22" s="312">
        <v>1.4</v>
      </c>
      <c r="Z22" s="312">
        <v>19.9</v>
      </c>
      <c r="AA22" s="308">
        <f>SUM(AB22:AC22)</f>
        <v>150.70000000000002</v>
      </c>
      <c r="AB22" s="131">
        <v>143.3</v>
      </c>
      <c r="AC22" s="131">
        <v>7.4</v>
      </c>
      <c r="AD22" s="131"/>
    </row>
    <row r="23" spans="1:30" ht="15" customHeight="1">
      <c r="A23" s="8"/>
      <c r="B23" s="44"/>
      <c r="C23" s="294"/>
      <c r="D23" s="245"/>
      <c r="E23" s="245"/>
      <c r="F23" s="245"/>
      <c r="G23" s="294"/>
      <c r="H23" s="245"/>
      <c r="I23" s="245"/>
      <c r="J23" s="245"/>
      <c r="K23" s="294"/>
      <c r="L23" s="245"/>
      <c r="M23" s="245"/>
      <c r="N23" s="245"/>
      <c r="O23" s="294"/>
      <c r="P23" s="245"/>
      <c r="Q23" s="245"/>
      <c r="R23" s="245"/>
      <c r="S23" s="294"/>
      <c r="T23" s="245"/>
      <c r="U23" s="245"/>
      <c r="V23" s="245"/>
      <c r="W23" s="294"/>
      <c r="X23" s="245"/>
      <c r="Y23" s="245"/>
      <c r="Z23" s="245"/>
      <c r="AA23" s="294"/>
      <c r="AB23" s="8"/>
      <c r="AC23" s="8"/>
      <c r="AD23" s="8"/>
    </row>
    <row r="24" spans="1:30" ht="15" customHeight="1">
      <c r="A24" s="41" t="s">
        <v>623</v>
      </c>
      <c r="B24" s="130">
        <v>20.4</v>
      </c>
      <c r="C24" s="308">
        <f>SUM(D24:E24)</f>
        <v>145.8</v>
      </c>
      <c r="D24" s="312">
        <v>143</v>
      </c>
      <c r="E24" s="312">
        <v>2.8</v>
      </c>
      <c r="F24" s="312">
        <v>18.7</v>
      </c>
      <c r="G24" s="308">
        <f>SUM(H24:I24)</f>
        <v>138.7</v>
      </c>
      <c r="H24" s="312">
        <v>133.6</v>
      </c>
      <c r="I24" s="312">
        <v>5.1</v>
      </c>
      <c r="J24" s="312">
        <v>19.4</v>
      </c>
      <c r="K24" s="308">
        <f>SUM(L24:M24)</f>
        <v>148.6</v>
      </c>
      <c r="L24" s="312">
        <v>141.9</v>
      </c>
      <c r="M24" s="312">
        <v>6.7</v>
      </c>
      <c r="N24" s="312">
        <v>15.9</v>
      </c>
      <c r="O24" s="308">
        <f>SUM(P24:Q24)</f>
        <v>118.4</v>
      </c>
      <c r="P24" s="312">
        <v>115.7</v>
      </c>
      <c r="Q24" s="312">
        <v>2.7</v>
      </c>
      <c r="R24" s="312">
        <v>20.1</v>
      </c>
      <c r="S24" s="308">
        <f>SUM(T24:U24)</f>
        <v>157.20000000000002</v>
      </c>
      <c r="T24" s="312">
        <v>147.3</v>
      </c>
      <c r="U24" s="312">
        <v>9.9</v>
      </c>
      <c r="V24" s="312">
        <v>19.4</v>
      </c>
      <c r="W24" s="308">
        <f>SUM(X24:Y24)</f>
        <v>147.8</v>
      </c>
      <c r="X24" s="312">
        <v>146.3</v>
      </c>
      <c r="Y24" s="312">
        <v>1.5</v>
      </c>
      <c r="Z24" s="312">
        <v>19.9</v>
      </c>
      <c r="AA24" s="308">
        <f>SUM(AB24:AC24)</f>
        <v>151.5</v>
      </c>
      <c r="AB24" s="131">
        <v>143.8</v>
      </c>
      <c r="AC24" s="131">
        <v>7.7</v>
      </c>
      <c r="AD24" s="131"/>
    </row>
    <row r="25" spans="1:30" ht="15" customHeight="1">
      <c r="A25" s="33" t="s">
        <v>588</v>
      </c>
      <c r="B25" s="130">
        <v>20.2</v>
      </c>
      <c r="C25" s="308">
        <f>SUM(D25:E25)</f>
        <v>145</v>
      </c>
      <c r="D25" s="312">
        <v>142.1</v>
      </c>
      <c r="E25" s="312">
        <v>2.9</v>
      </c>
      <c r="F25" s="312">
        <v>20.5</v>
      </c>
      <c r="G25" s="308">
        <f>SUM(H25:I25)</f>
        <v>150.9</v>
      </c>
      <c r="H25" s="312">
        <v>146</v>
      </c>
      <c r="I25" s="312">
        <v>4.9</v>
      </c>
      <c r="J25" s="312">
        <v>20.3</v>
      </c>
      <c r="K25" s="308">
        <f>SUM(L25:M25)</f>
        <v>155.9</v>
      </c>
      <c r="L25" s="312">
        <v>149</v>
      </c>
      <c r="M25" s="312">
        <v>6.9</v>
      </c>
      <c r="N25" s="312">
        <v>17.2</v>
      </c>
      <c r="O25" s="308">
        <f>SUM(P25:Q25)</f>
        <v>122.39999999999999</v>
      </c>
      <c r="P25" s="312">
        <v>119.1</v>
      </c>
      <c r="Q25" s="312">
        <v>3.3</v>
      </c>
      <c r="R25" s="312">
        <v>21.1</v>
      </c>
      <c r="S25" s="308">
        <f>SUM(T25:U25)</f>
        <v>163.1</v>
      </c>
      <c r="T25" s="312">
        <v>152.9</v>
      </c>
      <c r="U25" s="312">
        <v>10.2</v>
      </c>
      <c r="V25" s="312">
        <v>21.1</v>
      </c>
      <c r="W25" s="308">
        <f>SUM(X25:Y25)</f>
        <v>162.1</v>
      </c>
      <c r="X25" s="312">
        <v>160.5</v>
      </c>
      <c r="Y25" s="312">
        <v>1.6</v>
      </c>
      <c r="Z25" s="312">
        <v>20.3</v>
      </c>
      <c r="AA25" s="308">
        <f>SUM(AB25:AC25)</f>
        <v>157.70000000000002</v>
      </c>
      <c r="AB25" s="131">
        <v>149.9</v>
      </c>
      <c r="AC25" s="131">
        <v>7.8</v>
      </c>
      <c r="AD25" s="131"/>
    </row>
    <row r="26" spans="1:30" ht="15" customHeight="1">
      <c r="A26" s="41" t="s">
        <v>624</v>
      </c>
      <c r="B26" s="130">
        <v>22</v>
      </c>
      <c r="C26" s="308">
        <f>SUM(D26:E26)</f>
        <v>166.70000000000002</v>
      </c>
      <c r="D26" s="312">
        <v>162.4</v>
      </c>
      <c r="E26" s="312">
        <v>4.3</v>
      </c>
      <c r="F26" s="312">
        <v>17.3</v>
      </c>
      <c r="G26" s="308">
        <f>SUM(H26:I26)</f>
        <v>126.8</v>
      </c>
      <c r="H26" s="312">
        <v>122.2</v>
      </c>
      <c r="I26" s="312">
        <v>4.6</v>
      </c>
      <c r="J26" s="312">
        <v>19</v>
      </c>
      <c r="K26" s="308">
        <f>SUM(L26:M26)</f>
        <v>146</v>
      </c>
      <c r="L26" s="312">
        <v>138.8</v>
      </c>
      <c r="M26" s="312">
        <v>7.2</v>
      </c>
      <c r="N26" s="312">
        <v>17.7</v>
      </c>
      <c r="O26" s="308">
        <f>SUM(P26:Q26)</f>
        <v>124.8</v>
      </c>
      <c r="P26" s="312">
        <v>121.7</v>
      </c>
      <c r="Q26" s="312">
        <v>3.1</v>
      </c>
      <c r="R26" s="312">
        <v>19.5</v>
      </c>
      <c r="S26" s="308">
        <f>SUM(T26:U26)</f>
        <v>152.1</v>
      </c>
      <c r="T26" s="312">
        <v>140.7</v>
      </c>
      <c r="U26" s="312">
        <v>11.4</v>
      </c>
      <c r="V26" s="312">
        <v>17.2</v>
      </c>
      <c r="W26" s="308">
        <f>SUM(X26:Y26)</f>
        <v>135.2</v>
      </c>
      <c r="X26" s="312">
        <v>133.5</v>
      </c>
      <c r="Y26" s="312">
        <v>1.7</v>
      </c>
      <c r="Z26" s="312">
        <v>19.8</v>
      </c>
      <c r="AA26" s="308">
        <f>SUM(AB26:AC26)</f>
        <v>152.10000000000002</v>
      </c>
      <c r="AB26" s="131">
        <v>144.3</v>
      </c>
      <c r="AC26" s="131">
        <v>7.8</v>
      </c>
      <c r="AD26" s="131"/>
    </row>
    <row r="27" spans="1:30" ht="15" customHeight="1">
      <c r="A27" s="41" t="s">
        <v>625</v>
      </c>
      <c r="B27" s="130">
        <v>20.5</v>
      </c>
      <c r="C27" s="308">
        <f>SUM(D27:E27)</f>
        <v>148.1</v>
      </c>
      <c r="D27" s="312">
        <v>140.4</v>
      </c>
      <c r="E27" s="312">
        <v>7.7</v>
      </c>
      <c r="F27" s="312">
        <v>20</v>
      </c>
      <c r="G27" s="308">
        <f>SUM(H27:I27)</f>
        <v>150.4</v>
      </c>
      <c r="H27" s="312">
        <v>144.6</v>
      </c>
      <c r="I27" s="312">
        <v>5.8</v>
      </c>
      <c r="J27" s="312">
        <v>19</v>
      </c>
      <c r="K27" s="308">
        <f>SUM(L27:M27)</f>
        <v>144.29999999999998</v>
      </c>
      <c r="L27" s="312">
        <v>137.6</v>
      </c>
      <c r="M27" s="312">
        <v>6.7</v>
      </c>
      <c r="N27" s="312">
        <v>17.4</v>
      </c>
      <c r="O27" s="308">
        <f>SUM(P27:Q27)</f>
        <v>123.2</v>
      </c>
      <c r="P27" s="312">
        <v>120.5</v>
      </c>
      <c r="Q27" s="312">
        <v>2.7</v>
      </c>
      <c r="R27" s="312">
        <v>19.5</v>
      </c>
      <c r="S27" s="308">
        <f>SUM(T27:U27)</f>
        <v>151.7</v>
      </c>
      <c r="T27" s="312">
        <v>141</v>
      </c>
      <c r="U27" s="312">
        <v>10.7</v>
      </c>
      <c r="V27" s="312">
        <v>18.4</v>
      </c>
      <c r="W27" s="308">
        <f>SUM(X27:Y27)</f>
        <v>141</v>
      </c>
      <c r="X27" s="312">
        <v>139.3</v>
      </c>
      <c r="Y27" s="312">
        <v>1.7</v>
      </c>
      <c r="Z27" s="312">
        <v>19.2</v>
      </c>
      <c r="AA27" s="308">
        <f>SUM(AB27:AC27)</f>
        <v>146.5</v>
      </c>
      <c r="AB27" s="131">
        <v>139.4</v>
      </c>
      <c r="AC27" s="131">
        <v>7.1</v>
      </c>
      <c r="AD27" s="131"/>
    </row>
    <row r="28" spans="1:29" ht="15" customHeight="1">
      <c r="A28" s="158"/>
      <c r="B28" s="130"/>
      <c r="C28" s="309"/>
      <c r="D28" s="313"/>
      <c r="E28" s="313"/>
      <c r="F28" s="313"/>
      <c r="G28" s="309"/>
      <c r="H28" s="313"/>
      <c r="I28" s="313"/>
      <c r="J28" s="313"/>
      <c r="K28" s="309"/>
      <c r="L28" s="313"/>
      <c r="M28" s="313"/>
      <c r="N28" s="313"/>
      <c r="O28" s="309"/>
      <c r="P28" s="313"/>
      <c r="Q28" s="313"/>
      <c r="R28" s="313"/>
      <c r="S28" s="309"/>
      <c r="T28" s="313"/>
      <c r="U28" s="313"/>
      <c r="V28" s="313"/>
      <c r="W28" s="309"/>
      <c r="X28" s="313"/>
      <c r="Y28" s="313"/>
      <c r="Z28" s="313"/>
      <c r="AA28" s="309"/>
      <c r="AB28" s="152"/>
      <c r="AC28" s="152"/>
    </row>
    <row r="29" spans="1:29" ht="15" customHeight="1">
      <c r="A29" s="159" t="s">
        <v>4</v>
      </c>
      <c r="B29" s="44"/>
      <c r="C29" s="294"/>
      <c r="D29" s="245"/>
      <c r="E29" s="245"/>
      <c r="F29" s="245"/>
      <c r="G29" s="294"/>
      <c r="H29" s="245"/>
      <c r="I29" s="245"/>
      <c r="J29" s="245"/>
      <c r="K29" s="294"/>
      <c r="L29" s="245"/>
      <c r="M29" s="245"/>
      <c r="N29" s="245"/>
      <c r="O29" s="294"/>
      <c r="P29" s="245"/>
      <c r="Q29" s="245"/>
      <c r="R29" s="245"/>
      <c r="S29" s="294"/>
      <c r="T29" s="245"/>
      <c r="U29" s="245"/>
      <c r="V29" s="245"/>
      <c r="W29" s="294"/>
      <c r="X29" s="245"/>
      <c r="Y29" s="245"/>
      <c r="Z29" s="245"/>
      <c r="AA29" s="294"/>
      <c r="AB29" s="8"/>
      <c r="AC29" s="8"/>
    </row>
    <row r="30" spans="1:30" ht="15" customHeight="1">
      <c r="A30" s="232" t="s">
        <v>526</v>
      </c>
      <c r="B30" s="130">
        <v>20.2</v>
      </c>
      <c r="C30" s="308">
        <f>SUM(D30:E30)</f>
        <v>162.3</v>
      </c>
      <c r="D30" s="312">
        <v>153.5</v>
      </c>
      <c r="E30" s="312">
        <v>8.8</v>
      </c>
      <c r="F30" s="312">
        <v>20.1</v>
      </c>
      <c r="G30" s="308">
        <f>SUM(H30:I30)</f>
        <v>152.79999999999998</v>
      </c>
      <c r="H30" s="312">
        <v>146.1</v>
      </c>
      <c r="I30" s="312">
        <v>6.7</v>
      </c>
      <c r="J30" s="312">
        <v>20.2</v>
      </c>
      <c r="K30" s="308">
        <f>SUM(L30:M30)</f>
        <v>158.70000000000002</v>
      </c>
      <c r="L30" s="312">
        <v>148.9</v>
      </c>
      <c r="M30" s="312">
        <v>9.8</v>
      </c>
      <c r="N30" s="312">
        <v>22.9</v>
      </c>
      <c r="O30" s="308">
        <f>SUM(P30:Q30)</f>
        <v>168.7</v>
      </c>
      <c r="P30" s="312">
        <v>159</v>
      </c>
      <c r="Q30" s="312">
        <v>9.7</v>
      </c>
      <c r="R30" s="312">
        <v>20.1</v>
      </c>
      <c r="S30" s="308">
        <f>SUM(T30:U30)</f>
        <v>160.70000000000002</v>
      </c>
      <c r="T30" s="312">
        <v>149.9</v>
      </c>
      <c r="U30" s="312">
        <v>10.8</v>
      </c>
      <c r="V30" s="312">
        <v>18.8</v>
      </c>
      <c r="W30" s="308">
        <f>SUM(X30:Y30)</f>
        <v>143.1</v>
      </c>
      <c r="X30" s="312">
        <v>137.7</v>
      </c>
      <c r="Y30" s="312">
        <v>5.4</v>
      </c>
      <c r="Z30" s="312">
        <v>20.4</v>
      </c>
      <c r="AA30" s="308">
        <f>SUM(AB30:AC30)</f>
        <v>161.7</v>
      </c>
      <c r="AB30" s="205">
        <v>150.7</v>
      </c>
      <c r="AC30" s="205">
        <v>11</v>
      </c>
      <c r="AD30" s="131"/>
    </row>
    <row r="31" spans="1:30" ht="15" customHeight="1">
      <c r="A31" s="233">
        <v>14</v>
      </c>
      <c r="B31" s="207">
        <v>21</v>
      </c>
      <c r="C31" s="308">
        <f>SUM(D31:E31)</f>
        <v>166.2</v>
      </c>
      <c r="D31" s="312">
        <v>162.7</v>
      </c>
      <c r="E31" s="312">
        <v>3.5</v>
      </c>
      <c r="F31" s="312">
        <v>19.7</v>
      </c>
      <c r="G31" s="308">
        <f>SUM(H31:I31)</f>
        <v>153.2</v>
      </c>
      <c r="H31" s="312">
        <v>147.2</v>
      </c>
      <c r="I31" s="312">
        <v>6</v>
      </c>
      <c r="J31" s="312">
        <v>20.2</v>
      </c>
      <c r="K31" s="308">
        <f>SUM(L31:M31)</f>
        <v>156.7</v>
      </c>
      <c r="L31" s="312">
        <v>149.5</v>
      </c>
      <c r="M31" s="312">
        <v>7.2</v>
      </c>
      <c r="N31" s="312">
        <v>21.1</v>
      </c>
      <c r="O31" s="308">
        <f>SUM(P31:Q31)</f>
        <v>154.10000000000002</v>
      </c>
      <c r="P31" s="312">
        <v>148.3</v>
      </c>
      <c r="Q31" s="312">
        <v>5.8</v>
      </c>
      <c r="R31" s="312">
        <v>19.8</v>
      </c>
      <c r="S31" s="308">
        <f>SUM(T31:U31)</f>
        <v>155.29999999999998</v>
      </c>
      <c r="T31" s="312">
        <v>146.7</v>
      </c>
      <c r="U31" s="312">
        <v>8.6</v>
      </c>
      <c r="V31" s="312">
        <v>20.4</v>
      </c>
      <c r="W31" s="308">
        <f>SUM(X31:Y31)</f>
        <v>156.10000000000002</v>
      </c>
      <c r="X31" s="312">
        <v>154.3</v>
      </c>
      <c r="Y31" s="312">
        <v>1.8</v>
      </c>
      <c r="Z31" s="312">
        <v>20.1</v>
      </c>
      <c r="AA31" s="308">
        <f>SUM(AB31:AC31)</f>
        <v>157.7</v>
      </c>
      <c r="AB31" s="205">
        <v>148.7</v>
      </c>
      <c r="AC31" s="205">
        <v>9</v>
      </c>
      <c r="AD31" s="131"/>
    </row>
    <row r="32" spans="1:30" ht="15" customHeight="1">
      <c r="A32" s="235">
        <v>15</v>
      </c>
      <c r="B32" s="195">
        <v>20.7</v>
      </c>
      <c r="C32" s="163">
        <f>SUM(D32:E32)</f>
        <v>161.3</v>
      </c>
      <c r="D32" s="171">
        <v>157.8</v>
      </c>
      <c r="E32" s="171">
        <v>3.5</v>
      </c>
      <c r="F32" s="171">
        <v>19.6</v>
      </c>
      <c r="G32" s="163">
        <f>SUM(H32:I32)</f>
        <v>153.5</v>
      </c>
      <c r="H32" s="171">
        <v>147.2</v>
      </c>
      <c r="I32" s="171">
        <v>6.3</v>
      </c>
      <c r="J32" s="171">
        <v>19.9</v>
      </c>
      <c r="K32" s="163">
        <f>SUM(L32:M32)</f>
        <v>156.7</v>
      </c>
      <c r="L32" s="171">
        <v>149.6</v>
      </c>
      <c r="M32" s="171">
        <v>7.1</v>
      </c>
      <c r="N32" s="171">
        <v>20.4</v>
      </c>
      <c r="O32" s="163">
        <f>SUM(P32:Q32)</f>
        <v>148.3</v>
      </c>
      <c r="P32" s="171">
        <v>145.8</v>
      </c>
      <c r="Q32" s="171">
        <v>2.5</v>
      </c>
      <c r="R32" s="171">
        <v>19.7</v>
      </c>
      <c r="S32" s="163">
        <f>SUM(T32:U32)</f>
        <v>155.10000000000002</v>
      </c>
      <c r="T32" s="171">
        <v>146.3</v>
      </c>
      <c r="U32" s="171">
        <v>8.8</v>
      </c>
      <c r="V32" s="171">
        <v>20.3</v>
      </c>
      <c r="W32" s="163">
        <f>SUM(X32:Y32)</f>
        <v>158.5</v>
      </c>
      <c r="X32" s="171">
        <v>156.6</v>
      </c>
      <c r="Y32" s="171">
        <v>1.9</v>
      </c>
      <c r="Z32" s="171">
        <v>19.8</v>
      </c>
      <c r="AA32" s="163">
        <f>SUM(AB32:AC32)</f>
        <v>157.8</v>
      </c>
      <c r="AB32" s="171">
        <v>148.5</v>
      </c>
      <c r="AC32" s="171">
        <v>9.3</v>
      </c>
      <c r="AD32" s="134"/>
    </row>
    <row r="33" spans="1:29" ht="15" customHeight="1">
      <c r="A33" s="31"/>
      <c r="B33" s="44"/>
      <c r="C33" s="294"/>
      <c r="D33" s="245"/>
      <c r="E33" s="245"/>
      <c r="F33" s="245"/>
      <c r="G33" s="294"/>
      <c r="H33" s="245"/>
      <c r="I33" s="245"/>
      <c r="J33" s="245"/>
      <c r="K33" s="294"/>
      <c r="L33" s="245"/>
      <c r="M33" s="245"/>
      <c r="N33" s="245"/>
      <c r="O33" s="294"/>
      <c r="P33" s="245"/>
      <c r="Q33" s="245"/>
      <c r="R33" s="245"/>
      <c r="S33" s="294"/>
      <c r="T33" s="245"/>
      <c r="U33" s="245"/>
      <c r="V33" s="245"/>
      <c r="W33" s="294"/>
      <c r="X33" s="245"/>
      <c r="Y33" s="245"/>
      <c r="Z33" s="245"/>
      <c r="AA33" s="294"/>
      <c r="AB33" s="8"/>
      <c r="AC33" s="8"/>
    </row>
    <row r="34" spans="1:30" ht="15" customHeight="1">
      <c r="A34" s="50" t="s">
        <v>529</v>
      </c>
      <c r="B34" s="130">
        <v>18.2</v>
      </c>
      <c r="C34" s="308">
        <f>SUM(D34:E34)</f>
        <v>142</v>
      </c>
      <c r="D34" s="312">
        <v>137.7</v>
      </c>
      <c r="E34" s="312">
        <v>4.3</v>
      </c>
      <c r="F34" s="312">
        <v>18.7</v>
      </c>
      <c r="G34" s="308">
        <f>SUM(H34:I34)</f>
        <v>147</v>
      </c>
      <c r="H34" s="312">
        <v>140</v>
      </c>
      <c r="I34" s="312">
        <v>7</v>
      </c>
      <c r="J34" s="312">
        <v>18.7</v>
      </c>
      <c r="K34" s="308">
        <f>SUM(L34:M34)</f>
        <v>147.1</v>
      </c>
      <c r="L34" s="312">
        <v>140.7</v>
      </c>
      <c r="M34" s="312">
        <v>6.4</v>
      </c>
      <c r="N34" s="312">
        <v>20.9</v>
      </c>
      <c r="O34" s="308">
        <f>SUM(P34:Q34)</f>
        <v>152.1</v>
      </c>
      <c r="P34" s="312">
        <v>150.9</v>
      </c>
      <c r="Q34" s="312">
        <v>1.2</v>
      </c>
      <c r="R34" s="312">
        <v>18.5</v>
      </c>
      <c r="S34" s="308">
        <f>SUM(T34:U34)</f>
        <v>145.3</v>
      </c>
      <c r="T34" s="312">
        <v>137.3</v>
      </c>
      <c r="U34" s="312">
        <v>8</v>
      </c>
      <c r="V34" s="312">
        <v>19.1</v>
      </c>
      <c r="W34" s="308">
        <f>SUM(X34:Y34)</f>
        <v>147.5</v>
      </c>
      <c r="X34" s="312">
        <v>146</v>
      </c>
      <c r="Y34" s="312">
        <v>1.5</v>
      </c>
      <c r="Z34" s="312">
        <v>18.4</v>
      </c>
      <c r="AA34" s="308">
        <f>SUM(AB34:AC34)</f>
        <v>146.8</v>
      </c>
      <c r="AB34" s="131">
        <v>138.3</v>
      </c>
      <c r="AC34" s="131">
        <v>8.5</v>
      </c>
      <c r="AD34" s="131"/>
    </row>
    <row r="35" spans="1:30" ht="15" customHeight="1">
      <c r="A35" s="41" t="s">
        <v>582</v>
      </c>
      <c r="B35" s="130">
        <v>22.5</v>
      </c>
      <c r="C35" s="308">
        <f>SUM(D35:E35)</f>
        <v>177.6</v>
      </c>
      <c r="D35" s="312">
        <v>173.5</v>
      </c>
      <c r="E35" s="312">
        <v>4.1</v>
      </c>
      <c r="F35" s="312">
        <v>18.6</v>
      </c>
      <c r="G35" s="308">
        <f>SUM(H35:I35)</f>
        <v>146</v>
      </c>
      <c r="H35" s="312">
        <v>138.9</v>
      </c>
      <c r="I35" s="312">
        <v>7.1</v>
      </c>
      <c r="J35" s="312">
        <v>19.1</v>
      </c>
      <c r="K35" s="308">
        <f>SUM(L35:M35)</f>
        <v>150</v>
      </c>
      <c r="L35" s="312">
        <v>143.3</v>
      </c>
      <c r="M35" s="312">
        <v>6.7</v>
      </c>
      <c r="N35" s="312">
        <v>18.9</v>
      </c>
      <c r="O35" s="308">
        <f>SUM(P35:Q35)</f>
        <v>137</v>
      </c>
      <c r="P35" s="312">
        <v>136.4</v>
      </c>
      <c r="Q35" s="312">
        <v>0.6</v>
      </c>
      <c r="R35" s="312">
        <v>19.1</v>
      </c>
      <c r="S35" s="308">
        <f>SUM(T35:U35)</f>
        <v>149.29999999999998</v>
      </c>
      <c r="T35" s="312">
        <v>140.7</v>
      </c>
      <c r="U35" s="312">
        <v>8.6</v>
      </c>
      <c r="V35" s="312">
        <v>19.1</v>
      </c>
      <c r="W35" s="308">
        <f>SUM(X35:Y35)</f>
        <v>147.79999999999998</v>
      </c>
      <c r="X35" s="312">
        <v>146.2</v>
      </c>
      <c r="Y35" s="312">
        <v>1.6</v>
      </c>
      <c r="Z35" s="312">
        <v>19.2</v>
      </c>
      <c r="AA35" s="308">
        <f>SUM(AB35:AC35)</f>
        <v>152.8</v>
      </c>
      <c r="AB35" s="131">
        <v>144</v>
      </c>
      <c r="AC35" s="131">
        <v>8.8</v>
      </c>
      <c r="AD35" s="131"/>
    </row>
    <row r="36" spans="1:30" ht="15" customHeight="1">
      <c r="A36" s="41" t="s">
        <v>618</v>
      </c>
      <c r="B36" s="130">
        <v>20</v>
      </c>
      <c r="C36" s="308">
        <f>SUM(D36:E36)</f>
        <v>158.7</v>
      </c>
      <c r="D36" s="312">
        <v>155.5</v>
      </c>
      <c r="E36" s="312">
        <v>3.2</v>
      </c>
      <c r="F36" s="312">
        <v>19.4</v>
      </c>
      <c r="G36" s="308">
        <f>SUM(H36:I36)</f>
        <v>151.9</v>
      </c>
      <c r="H36" s="312">
        <v>144.8</v>
      </c>
      <c r="I36" s="312">
        <v>7.1</v>
      </c>
      <c r="J36" s="312">
        <v>19.7</v>
      </c>
      <c r="K36" s="308">
        <f>SUM(L36:M36)</f>
        <v>158.9</v>
      </c>
      <c r="L36" s="312">
        <v>149.9</v>
      </c>
      <c r="M36" s="312">
        <v>9</v>
      </c>
      <c r="N36" s="312">
        <v>20.7</v>
      </c>
      <c r="O36" s="308">
        <f>SUM(P36:Q36)</f>
        <v>158.39999999999998</v>
      </c>
      <c r="P36" s="312">
        <v>154.7</v>
      </c>
      <c r="Q36" s="312">
        <v>3.7</v>
      </c>
      <c r="R36" s="312">
        <v>19.4</v>
      </c>
      <c r="S36" s="308">
        <f>SUM(T36:U36)</f>
        <v>155.6</v>
      </c>
      <c r="T36" s="312">
        <v>145</v>
      </c>
      <c r="U36" s="312">
        <v>10.6</v>
      </c>
      <c r="V36" s="312">
        <v>20</v>
      </c>
      <c r="W36" s="308">
        <f>SUM(X36:Y36)</f>
        <v>159</v>
      </c>
      <c r="X36" s="312">
        <v>156.5</v>
      </c>
      <c r="Y36" s="312">
        <v>2.5</v>
      </c>
      <c r="Z36" s="312">
        <v>19.6</v>
      </c>
      <c r="AA36" s="308">
        <f>SUM(AB36:AC36)</f>
        <v>159.7</v>
      </c>
      <c r="AB36" s="131">
        <v>148.2</v>
      </c>
      <c r="AC36" s="131">
        <v>11.5</v>
      </c>
      <c r="AD36" s="131"/>
    </row>
    <row r="37" spans="1:30" ht="15" customHeight="1">
      <c r="A37" s="41" t="s">
        <v>603</v>
      </c>
      <c r="B37" s="130">
        <v>21.7</v>
      </c>
      <c r="C37" s="308">
        <f>SUM(D37:E37)</f>
        <v>170.1</v>
      </c>
      <c r="D37" s="312">
        <v>167.1</v>
      </c>
      <c r="E37" s="312">
        <v>3</v>
      </c>
      <c r="F37" s="312">
        <v>20.5</v>
      </c>
      <c r="G37" s="308">
        <f>SUM(H37:I37)</f>
        <v>160.3</v>
      </c>
      <c r="H37" s="312">
        <v>153.9</v>
      </c>
      <c r="I37" s="312">
        <v>6.4</v>
      </c>
      <c r="J37" s="312">
        <v>20.5</v>
      </c>
      <c r="K37" s="308">
        <f>SUM(L37:M37)</f>
        <v>162</v>
      </c>
      <c r="L37" s="312">
        <v>154.1</v>
      </c>
      <c r="M37" s="312">
        <v>7.9</v>
      </c>
      <c r="N37" s="312">
        <v>21.1</v>
      </c>
      <c r="O37" s="308">
        <f>SUM(P37:Q37)</f>
        <v>149.10000000000002</v>
      </c>
      <c r="P37" s="312">
        <v>146.8</v>
      </c>
      <c r="Q37" s="312">
        <v>2.3</v>
      </c>
      <c r="R37" s="312">
        <v>20.5</v>
      </c>
      <c r="S37" s="308">
        <f>SUM(T37:U37)</f>
        <v>163.20000000000002</v>
      </c>
      <c r="T37" s="312">
        <v>152.9</v>
      </c>
      <c r="U37" s="312">
        <v>10.3</v>
      </c>
      <c r="V37" s="312">
        <v>21.1</v>
      </c>
      <c r="W37" s="308">
        <f>SUM(X37:Y37)</f>
        <v>166.10000000000002</v>
      </c>
      <c r="X37" s="312">
        <v>162.3</v>
      </c>
      <c r="Y37" s="312">
        <v>3.8</v>
      </c>
      <c r="Z37" s="312">
        <v>20.3</v>
      </c>
      <c r="AA37" s="308">
        <f>SUM(AB37:AC37)</f>
        <v>162</v>
      </c>
      <c r="AB37" s="131">
        <v>152.6</v>
      </c>
      <c r="AC37" s="131">
        <v>9.4</v>
      </c>
      <c r="AD37" s="131"/>
    </row>
    <row r="38" spans="1:29" ht="15" customHeight="1">
      <c r="A38" s="8"/>
      <c r="B38" s="44"/>
      <c r="C38" s="294"/>
      <c r="D38" s="245"/>
      <c r="E38" s="245"/>
      <c r="F38" s="245"/>
      <c r="G38" s="294"/>
      <c r="H38" s="245"/>
      <c r="I38" s="245"/>
      <c r="J38" s="245"/>
      <c r="K38" s="294"/>
      <c r="L38" s="245"/>
      <c r="M38" s="245"/>
      <c r="N38" s="245"/>
      <c r="O38" s="294"/>
      <c r="P38" s="245"/>
      <c r="Q38" s="245"/>
      <c r="R38" s="245"/>
      <c r="S38" s="294"/>
      <c r="T38" s="245"/>
      <c r="U38" s="245"/>
      <c r="V38" s="245"/>
      <c r="W38" s="294"/>
      <c r="X38" s="245"/>
      <c r="Y38" s="245"/>
      <c r="Z38" s="245"/>
      <c r="AA38" s="294"/>
      <c r="AB38" s="8"/>
      <c r="AC38" s="8"/>
    </row>
    <row r="39" spans="1:30" ht="15" customHeight="1">
      <c r="A39" s="41" t="s">
        <v>583</v>
      </c>
      <c r="B39" s="130">
        <v>19.6</v>
      </c>
      <c r="C39" s="308">
        <f>SUM(D39:E39)</f>
        <v>153</v>
      </c>
      <c r="D39" s="312">
        <v>150</v>
      </c>
      <c r="E39" s="312">
        <v>3</v>
      </c>
      <c r="F39" s="312">
        <v>19.9</v>
      </c>
      <c r="G39" s="308">
        <f>SUM(H39:I39)</f>
        <v>155.9</v>
      </c>
      <c r="H39" s="312">
        <v>150.1</v>
      </c>
      <c r="I39" s="312">
        <v>5.8</v>
      </c>
      <c r="J39" s="312">
        <v>20.4</v>
      </c>
      <c r="K39" s="308">
        <f>SUM(L39:M39)</f>
        <v>159</v>
      </c>
      <c r="L39" s="312">
        <v>152.2</v>
      </c>
      <c r="M39" s="312">
        <v>6.8</v>
      </c>
      <c r="N39" s="312">
        <v>20.9</v>
      </c>
      <c r="O39" s="308">
        <f>SUM(P39:Q39)</f>
        <v>146.70000000000002</v>
      </c>
      <c r="P39" s="312">
        <v>144.9</v>
      </c>
      <c r="Q39" s="312">
        <v>1.8</v>
      </c>
      <c r="R39" s="312">
        <v>20.5</v>
      </c>
      <c r="S39" s="308">
        <f>SUM(T39:U39)</f>
        <v>159.79999999999998</v>
      </c>
      <c r="T39" s="312">
        <v>151.7</v>
      </c>
      <c r="U39" s="312">
        <v>8.1</v>
      </c>
      <c r="V39" s="312">
        <v>21</v>
      </c>
      <c r="W39" s="308">
        <f>SUM(X39:Y39)</f>
        <v>164.6</v>
      </c>
      <c r="X39" s="312">
        <v>162.7</v>
      </c>
      <c r="Y39" s="312">
        <v>1.9</v>
      </c>
      <c r="Z39" s="312">
        <v>20</v>
      </c>
      <c r="AA39" s="308">
        <f>SUM(AB39:AC39)</f>
        <v>159.1</v>
      </c>
      <c r="AB39" s="131">
        <v>150.1</v>
      </c>
      <c r="AC39" s="131">
        <v>9</v>
      </c>
      <c r="AD39" s="131"/>
    </row>
    <row r="40" spans="1:30" ht="15" customHeight="1">
      <c r="A40" s="41" t="s">
        <v>620</v>
      </c>
      <c r="B40" s="130">
        <v>21.3</v>
      </c>
      <c r="C40" s="308">
        <f>SUM(D40:E40)</f>
        <v>167.7</v>
      </c>
      <c r="D40" s="312">
        <v>163.5</v>
      </c>
      <c r="E40" s="312">
        <v>4.2</v>
      </c>
      <c r="F40" s="312">
        <v>20</v>
      </c>
      <c r="G40" s="308">
        <f>SUM(H40:I40)</f>
        <v>156</v>
      </c>
      <c r="H40" s="312">
        <v>150.2</v>
      </c>
      <c r="I40" s="312">
        <v>5.8</v>
      </c>
      <c r="J40" s="312">
        <v>20.7</v>
      </c>
      <c r="K40" s="308">
        <f>SUM(L40:M40)</f>
        <v>162</v>
      </c>
      <c r="L40" s="312">
        <v>155.7</v>
      </c>
      <c r="M40" s="312">
        <v>6.3</v>
      </c>
      <c r="N40" s="312">
        <v>21</v>
      </c>
      <c r="O40" s="308">
        <f>SUM(P40:Q40)</f>
        <v>145.8</v>
      </c>
      <c r="P40" s="312">
        <v>144</v>
      </c>
      <c r="Q40" s="312">
        <v>1.8</v>
      </c>
      <c r="R40" s="312">
        <v>20.5</v>
      </c>
      <c r="S40" s="308">
        <f>SUM(T40:U40)</f>
        <v>161.5</v>
      </c>
      <c r="T40" s="312">
        <v>152.6</v>
      </c>
      <c r="U40" s="312">
        <v>8.9</v>
      </c>
      <c r="V40" s="312">
        <v>21.1</v>
      </c>
      <c r="W40" s="308">
        <f>SUM(X40:Y40)</f>
        <v>165.60000000000002</v>
      </c>
      <c r="X40" s="312">
        <v>163.8</v>
      </c>
      <c r="Y40" s="312">
        <v>1.8</v>
      </c>
      <c r="Z40" s="312">
        <v>20.6</v>
      </c>
      <c r="AA40" s="308">
        <f>SUM(AB40:AC40)</f>
        <v>163.20000000000002</v>
      </c>
      <c r="AB40" s="131">
        <v>155.3</v>
      </c>
      <c r="AC40" s="131">
        <v>7.9</v>
      </c>
      <c r="AD40" s="131"/>
    </row>
    <row r="41" spans="1:30" ht="15" customHeight="1">
      <c r="A41" s="41" t="s">
        <v>621</v>
      </c>
      <c r="B41" s="130">
        <v>21.5</v>
      </c>
      <c r="C41" s="308">
        <f>SUM(D41:E41)</f>
        <v>166.8</v>
      </c>
      <c r="D41" s="312">
        <v>163.4</v>
      </c>
      <c r="E41" s="312">
        <v>3.4</v>
      </c>
      <c r="F41" s="312">
        <v>20.9</v>
      </c>
      <c r="G41" s="308">
        <f>SUM(H41:I41)</f>
        <v>163.1</v>
      </c>
      <c r="H41" s="312">
        <v>156.9</v>
      </c>
      <c r="I41" s="312">
        <v>6.2</v>
      </c>
      <c r="J41" s="312">
        <v>21.1</v>
      </c>
      <c r="K41" s="308">
        <f>SUM(L41:M41)</f>
        <v>165.4</v>
      </c>
      <c r="L41" s="312">
        <v>158.8</v>
      </c>
      <c r="M41" s="312">
        <v>6.6</v>
      </c>
      <c r="N41" s="312">
        <v>20.2</v>
      </c>
      <c r="O41" s="308">
        <f>SUM(P41:Q41)</f>
        <v>149.4</v>
      </c>
      <c r="P41" s="312">
        <v>147.5</v>
      </c>
      <c r="Q41" s="312">
        <v>1.9</v>
      </c>
      <c r="R41" s="312">
        <v>21.1</v>
      </c>
      <c r="S41" s="308">
        <f>SUM(T41:U41)</f>
        <v>165.1</v>
      </c>
      <c r="T41" s="312">
        <v>156.4</v>
      </c>
      <c r="U41" s="312">
        <v>8.7</v>
      </c>
      <c r="V41" s="312">
        <v>22</v>
      </c>
      <c r="W41" s="308">
        <f>SUM(X41:Y41)</f>
        <v>172.39999999999998</v>
      </c>
      <c r="X41" s="312">
        <v>170.7</v>
      </c>
      <c r="Y41" s="312">
        <v>1.7</v>
      </c>
      <c r="Z41" s="312">
        <v>20.8</v>
      </c>
      <c r="AA41" s="308">
        <f>SUM(AB41:AC41)</f>
        <v>165.4</v>
      </c>
      <c r="AB41" s="131">
        <v>156.9</v>
      </c>
      <c r="AC41" s="131">
        <v>8.5</v>
      </c>
      <c r="AD41" s="131"/>
    </row>
    <row r="42" spans="1:30" ht="15" customHeight="1">
      <c r="A42" s="41" t="s">
        <v>622</v>
      </c>
      <c r="B42" s="130">
        <v>20.5</v>
      </c>
      <c r="C42" s="308">
        <f>SUM(D42:E42)</f>
        <v>158.8</v>
      </c>
      <c r="D42" s="312">
        <v>156.5</v>
      </c>
      <c r="E42" s="312">
        <v>2.3</v>
      </c>
      <c r="F42" s="312">
        <v>19.3</v>
      </c>
      <c r="G42" s="308">
        <f>SUM(H42:I42)</f>
        <v>152.2</v>
      </c>
      <c r="H42" s="312">
        <v>145.7</v>
      </c>
      <c r="I42" s="312">
        <v>6.5</v>
      </c>
      <c r="J42" s="312">
        <v>20</v>
      </c>
      <c r="K42" s="308">
        <f>SUM(L42:M42)</f>
        <v>157.5</v>
      </c>
      <c r="L42" s="312">
        <v>150.4</v>
      </c>
      <c r="M42" s="312">
        <v>7.1</v>
      </c>
      <c r="N42" s="312">
        <v>20.7</v>
      </c>
      <c r="O42" s="308">
        <f>SUM(P42:Q42)</f>
        <v>152.6</v>
      </c>
      <c r="P42" s="312">
        <v>148.7</v>
      </c>
      <c r="Q42" s="312">
        <v>3.9</v>
      </c>
      <c r="R42" s="312">
        <v>19.9</v>
      </c>
      <c r="S42" s="308">
        <f>SUM(T42:U42)</f>
        <v>155.5</v>
      </c>
      <c r="T42" s="312">
        <v>147.6</v>
      </c>
      <c r="U42" s="312">
        <v>7.9</v>
      </c>
      <c r="V42" s="312">
        <v>20.8</v>
      </c>
      <c r="W42" s="308">
        <f>SUM(X42:Y42)</f>
        <v>162.79999999999998</v>
      </c>
      <c r="X42" s="312">
        <v>161.2</v>
      </c>
      <c r="Y42" s="312">
        <v>1.6</v>
      </c>
      <c r="Z42" s="312">
        <v>19.7</v>
      </c>
      <c r="AA42" s="308">
        <f>SUM(AB42:AC42)</f>
        <v>156.8</v>
      </c>
      <c r="AB42" s="131">
        <v>147.3</v>
      </c>
      <c r="AC42" s="131">
        <v>9.5</v>
      </c>
      <c r="AD42" s="131"/>
    </row>
    <row r="43" spans="1:30" ht="15" customHeight="1">
      <c r="A43" s="8"/>
      <c r="B43" s="44"/>
      <c r="C43" s="294"/>
      <c r="D43" s="245"/>
      <c r="E43" s="245"/>
      <c r="F43" s="245"/>
      <c r="G43" s="294"/>
      <c r="H43" s="245"/>
      <c r="I43" s="245"/>
      <c r="J43" s="245"/>
      <c r="K43" s="294"/>
      <c r="L43" s="245"/>
      <c r="M43" s="245"/>
      <c r="N43" s="245"/>
      <c r="O43" s="294"/>
      <c r="P43" s="245"/>
      <c r="Q43" s="245"/>
      <c r="R43" s="245"/>
      <c r="S43" s="294"/>
      <c r="T43" s="245"/>
      <c r="U43" s="245"/>
      <c r="V43" s="245"/>
      <c r="W43" s="294"/>
      <c r="X43" s="245"/>
      <c r="Y43" s="245"/>
      <c r="Z43" s="245"/>
      <c r="AA43" s="294"/>
      <c r="AB43" s="8"/>
      <c r="AC43" s="8"/>
      <c r="AD43" s="8"/>
    </row>
    <row r="44" spans="1:30" ht="15" customHeight="1">
      <c r="A44" s="41" t="s">
        <v>587</v>
      </c>
      <c r="B44" s="130">
        <v>20.5</v>
      </c>
      <c r="C44" s="308">
        <f>SUM(D44:E44)</f>
        <v>155.3</v>
      </c>
      <c r="D44" s="312">
        <v>152.8</v>
      </c>
      <c r="E44" s="312">
        <v>2.5</v>
      </c>
      <c r="F44" s="312">
        <v>19.2</v>
      </c>
      <c r="G44" s="308">
        <f>SUM(H44:I44)</f>
        <v>150.6</v>
      </c>
      <c r="H44" s="312">
        <v>144.1</v>
      </c>
      <c r="I44" s="312">
        <v>6.5</v>
      </c>
      <c r="J44" s="312">
        <v>20</v>
      </c>
      <c r="K44" s="308">
        <f>SUM(L44:M44)</f>
        <v>156.1</v>
      </c>
      <c r="L44" s="312">
        <v>148.6</v>
      </c>
      <c r="M44" s="312">
        <v>7.5</v>
      </c>
      <c r="N44" s="312">
        <v>19.5</v>
      </c>
      <c r="O44" s="308">
        <f>SUM(P44:Q44)</f>
        <v>146.7</v>
      </c>
      <c r="P44" s="312">
        <v>144.6</v>
      </c>
      <c r="Q44" s="312">
        <v>2.1</v>
      </c>
      <c r="R44" s="312">
        <v>19.4</v>
      </c>
      <c r="S44" s="308">
        <f>SUM(T44:U44)</f>
        <v>153</v>
      </c>
      <c r="T44" s="312">
        <v>144.5</v>
      </c>
      <c r="U44" s="312">
        <v>8.5</v>
      </c>
      <c r="V44" s="312">
        <v>20.3</v>
      </c>
      <c r="W44" s="308">
        <f>SUM(X44:Y44)</f>
        <v>157.1</v>
      </c>
      <c r="X44" s="312">
        <v>155.5</v>
      </c>
      <c r="Y44" s="312">
        <v>1.6</v>
      </c>
      <c r="Z44" s="312">
        <v>20.1</v>
      </c>
      <c r="AA44" s="308">
        <f>SUM(AB44:AC44)</f>
        <v>158.20000000000002</v>
      </c>
      <c r="AB44" s="131">
        <v>147.8</v>
      </c>
      <c r="AC44" s="131">
        <v>10.4</v>
      </c>
      <c r="AD44" s="131"/>
    </row>
    <row r="45" spans="1:30" ht="15" customHeight="1">
      <c r="A45" s="33" t="s">
        <v>605</v>
      </c>
      <c r="B45" s="130">
        <v>20.3</v>
      </c>
      <c r="C45" s="308">
        <f>SUM(D45:E45)</f>
        <v>153.20000000000002</v>
      </c>
      <c r="D45" s="312">
        <v>150.9</v>
      </c>
      <c r="E45" s="312">
        <v>2.3</v>
      </c>
      <c r="F45" s="312">
        <v>21</v>
      </c>
      <c r="G45" s="308">
        <f>SUM(H45:I45)</f>
        <v>164.4</v>
      </c>
      <c r="H45" s="312">
        <v>158.3</v>
      </c>
      <c r="I45" s="312">
        <v>6.1</v>
      </c>
      <c r="J45" s="312">
        <v>20.7</v>
      </c>
      <c r="K45" s="308">
        <f>SUM(L45:M45)</f>
        <v>163.4</v>
      </c>
      <c r="L45" s="312">
        <v>156.1</v>
      </c>
      <c r="M45" s="312">
        <v>7.3</v>
      </c>
      <c r="N45" s="312">
        <v>21.4</v>
      </c>
      <c r="O45" s="308">
        <f>SUM(P45:Q45)</f>
        <v>160.3</v>
      </c>
      <c r="P45" s="312">
        <v>156.4</v>
      </c>
      <c r="Q45" s="312">
        <v>3.9</v>
      </c>
      <c r="R45" s="312">
        <v>20.4</v>
      </c>
      <c r="S45" s="308">
        <f>SUM(T45:U45)</f>
        <v>159.9</v>
      </c>
      <c r="T45" s="312">
        <v>152.4</v>
      </c>
      <c r="U45" s="312">
        <v>7.5</v>
      </c>
      <c r="V45" s="312">
        <v>21.7</v>
      </c>
      <c r="W45" s="308">
        <f>SUM(X45:Y45)</f>
        <v>169.1</v>
      </c>
      <c r="X45" s="312">
        <v>167.5</v>
      </c>
      <c r="Y45" s="312">
        <v>1.6</v>
      </c>
      <c r="Z45" s="312">
        <v>20.3</v>
      </c>
      <c r="AA45" s="308">
        <f>SUM(AB45:AC45)</f>
        <v>162.7</v>
      </c>
      <c r="AB45" s="131">
        <v>152.5</v>
      </c>
      <c r="AC45" s="131">
        <v>10.2</v>
      </c>
      <c r="AD45" s="131"/>
    </row>
    <row r="46" spans="1:30" ht="15" customHeight="1">
      <c r="A46" s="41" t="s">
        <v>626</v>
      </c>
      <c r="B46" s="130">
        <v>22.3</v>
      </c>
      <c r="C46" s="308">
        <f>SUM(D46:E46)</f>
        <v>177.1</v>
      </c>
      <c r="D46" s="312">
        <v>173.1</v>
      </c>
      <c r="E46" s="312">
        <v>4</v>
      </c>
      <c r="F46" s="312">
        <v>17.4</v>
      </c>
      <c r="G46" s="308">
        <f>SUM(H46:I46)</f>
        <v>136.3</v>
      </c>
      <c r="H46" s="312">
        <v>130.9</v>
      </c>
      <c r="I46" s="312">
        <v>5.4</v>
      </c>
      <c r="J46" s="312">
        <v>19</v>
      </c>
      <c r="K46" s="308">
        <f>SUM(L46:M46)</f>
        <v>148.89999999999998</v>
      </c>
      <c r="L46" s="312">
        <v>141.7</v>
      </c>
      <c r="M46" s="312">
        <v>7.2</v>
      </c>
      <c r="N46" s="312">
        <v>19.5</v>
      </c>
      <c r="O46" s="308">
        <f>SUM(P46:Q46)</f>
        <v>142.5</v>
      </c>
      <c r="P46" s="312">
        <v>138.7</v>
      </c>
      <c r="Q46" s="312">
        <v>3.8</v>
      </c>
      <c r="R46" s="312">
        <v>18.5</v>
      </c>
      <c r="S46" s="308">
        <f>SUM(T46:U46)</f>
        <v>145.7</v>
      </c>
      <c r="T46" s="312">
        <v>136.7</v>
      </c>
      <c r="U46" s="312">
        <v>9</v>
      </c>
      <c r="V46" s="312">
        <v>18.3</v>
      </c>
      <c r="W46" s="308">
        <f>SUM(X46:Y46)</f>
        <v>143.1</v>
      </c>
      <c r="X46" s="312">
        <v>141.4</v>
      </c>
      <c r="Y46" s="312">
        <v>1.7</v>
      </c>
      <c r="Z46" s="312">
        <v>19.3</v>
      </c>
      <c r="AA46" s="308">
        <f>SUM(AB46:AC46)</f>
        <v>153.20000000000002</v>
      </c>
      <c r="AB46" s="131">
        <v>143.8</v>
      </c>
      <c r="AC46" s="131">
        <v>9.4</v>
      </c>
      <c r="AD46" s="131"/>
    </row>
    <row r="47" spans="1:30" ht="15" customHeight="1">
      <c r="A47" s="41" t="s">
        <v>627</v>
      </c>
      <c r="B47" s="130">
        <v>20.1</v>
      </c>
      <c r="C47" s="308">
        <f>SUM(D47:E47)</f>
        <v>154.1</v>
      </c>
      <c r="D47" s="312">
        <v>148.4</v>
      </c>
      <c r="E47" s="312">
        <v>5.7</v>
      </c>
      <c r="F47" s="312">
        <v>20.2</v>
      </c>
      <c r="G47" s="308">
        <f>SUM(H47:I47)</f>
        <v>157.89999999999998</v>
      </c>
      <c r="H47" s="312">
        <v>151.7</v>
      </c>
      <c r="I47" s="312">
        <v>6.2</v>
      </c>
      <c r="J47" s="312">
        <v>19.2</v>
      </c>
      <c r="K47" s="308">
        <f>SUM(L47:M47)</f>
        <v>149.9</v>
      </c>
      <c r="L47" s="312">
        <v>143</v>
      </c>
      <c r="M47" s="312">
        <v>6.9</v>
      </c>
      <c r="N47" s="312">
        <v>19.4</v>
      </c>
      <c r="O47" s="308">
        <f>SUM(P47:Q47)</f>
        <v>140.29999999999998</v>
      </c>
      <c r="P47" s="312">
        <v>137.6</v>
      </c>
      <c r="Q47" s="312">
        <v>2.7</v>
      </c>
      <c r="R47" s="312">
        <v>18.5</v>
      </c>
      <c r="S47" s="308">
        <f>SUM(T47:U47)</f>
        <v>147.4</v>
      </c>
      <c r="T47" s="312">
        <v>138.4</v>
      </c>
      <c r="U47" s="312">
        <v>9</v>
      </c>
      <c r="V47" s="312">
        <v>19</v>
      </c>
      <c r="W47" s="308">
        <f>SUM(X47:Y47)</f>
        <v>148.1</v>
      </c>
      <c r="X47" s="312">
        <v>146.4</v>
      </c>
      <c r="Y47" s="312">
        <v>1.7</v>
      </c>
      <c r="Z47" s="312">
        <v>19.4</v>
      </c>
      <c r="AA47" s="308">
        <f>SUM(AB47:AC47)</f>
        <v>153.2</v>
      </c>
      <c r="AB47" s="131">
        <v>144</v>
      </c>
      <c r="AC47" s="131">
        <v>9.2</v>
      </c>
      <c r="AD47" s="131"/>
    </row>
    <row r="48" spans="1:29" ht="15" customHeight="1">
      <c r="A48" s="158"/>
      <c r="B48" s="130"/>
      <c r="C48" s="309"/>
      <c r="D48" s="313"/>
      <c r="E48" s="313"/>
      <c r="F48" s="313"/>
      <c r="G48" s="309"/>
      <c r="H48" s="313"/>
      <c r="I48" s="313"/>
      <c r="J48" s="313"/>
      <c r="K48" s="309"/>
      <c r="L48" s="313"/>
      <c r="M48" s="313"/>
      <c r="N48" s="313"/>
      <c r="O48" s="309"/>
      <c r="P48" s="313"/>
      <c r="Q48" s="313"/>
      <c r="R48" s="313"/>
      <c r="S48" s="309"/>
      <c r="T48" s="313"/>
      <c r="U48" s="313"/>
      <c r="V48" s="313"/>
      <c r="W48" s="309"/>
      <c r="X48" s="313"/>
      <c r="Y48" s="313"/>
      <c r="Z48" s="313"/>
      <c r="AA48" s="309"/>
      <c r="AB48" s="152"/>
      <c r="AC48" s="152"/>
    </row>
    <row r="49" spans="1:29" ht="15" customHeight="1">
      <c r="A49" s="159" t="s">
        <v>5</v>
      </c>
      <c r="B49" s="44"/>
      <c r="C49" s="294"/>
      <c r="D49" s="245"/>
      <c r="E49" s="245"/>
      <c r="F49" s="245"/>
      <c r="G49" s="294"/>
      <c r="H49" s="245"/>
      <c r="I49" s="245"/>
      <c r="J49" s="245"/>
      <c r="K49" s="294"/>
      <c r="L49" s="245"/>
      <c r="M49" s="245"/>
      <c r="N49" s="245"/>
      <c r="O49" s="294"/>
      <c r="P49" s="245"/>
      <c r="Q49" s="245"/>
      <c r="R49" s="245"/>
      <c r="S49" s="294"/>
      <c r="T49" s="245"/>
      <c r="U49" s="245"/>
      <c r="V49" s="245"/>
      <c r="W49" s="294"/>
      <c r="X49" s="245"/>
      <c r="Y49" s="245"/>
      <c r="Z49" s="245"/>
      <c r="AA49" s="294"/>
      <c r="AB49" s="8"/>
      <c r="AC49" s="8"/>
    </row>
    <row r="50" spans="1:30" ht="15" customHeight="1">
      <c r="A50" s="232" t="s">
        <v>526</v>
      </c>
      <c r="B50" s="130">
        <v>19.5</v>
      </c>
      <c r="C50" s="308">
        <f>SUM(D50:E50)</f>
        <v>134</v>
      </c>
      <c r="D50" s="312">
        <v>130.7</v>
      </c>
      <c r="E50" s="312">
        <v>3.3</v>
      </c>
      <c r="F50" s="312">
        <v>19.5</v>
      </c>
      <c r="G50" s="308">
        <f>SUM(H50:I50)</f>
        <v>139.29999999999998</v>
      </c>
      <c r="H50" s="312">
        <v>134.6</v>
      </c>
      <c r="I50" s="312">
        <v>4.7</v>
      </c>
      <c r="J50" s="312">
        <v>19.7</v>
      </c>
      <c r="K50" s="308">
        <f>SUM(L50:M50)</f>
        <v>144.79999999999998</v>
      </c>
      <c r="L50" s="312">
        <v>140.2</v>
      </c>
      <c r="M50" s="312">
        <v>4.6</v>
      </c>
      <c r="N50" s="312">
        <v>20.1</v>
      </c>
      <c r="O50" s="308">
        <f>SUM(P50:Q50)</f>
        <v>134.1</v>
      </c>
      <c r="P50" s="312">
        <v>130.7</v>
      </c>
      <c r="Q50" s="312">
        <v>3.4</v>
      </c>
      <c r="R50" s="312">
        <v>19.8</v>
      </c>
      <c r="S50" s="308">
        <f>SUM(T50:U50)</f>
        <v>155.1</v>
      </c>
      <c r="T50" s="312">
        <v>148.9</v>
      </c>
      <c r="U50" s="312">
        <v>6.2</v>
      </c>
      <c r="V50" s="312">
        <v>19.4</v>
      </c>
      <c r="W50" s="308">
        <f>SUM(X50:Y50)</f>
        <v>143.1</v>
      </c>
      <c r="X50" s="312">
        <v>141</v>
      </c>
      <c r="Y50" s="312">
        <v>2.1</v>
      </c>
      <c r="Z50" s="312">
        <v>19.7</v>
      </c>
      <c r="AA50" s="308">
        <f>SUM(AB50:AC50)</f>
        <v>137.20000000000002</v>
      </c>
      <c r="AB50" s="205">
        <v>132.9</v>
      </c>
      <c r="AC50" s="205">
        <v>4.3</v>
      </c>
      <c r="AD50" s="131"/>
    </row>
    <row r="51" spans="1:30" ht="15" customHeight="1">
      <c r="A51" s="233">
        <v>14</v>
      </c>
      <c r="B51" s="207">
        <v>21</v>
      </c>
      <c r="C51" s="308">
        <f>SUM(D51:E51)</f>
        <v>146.70000000000002</v>
      </c>
      <c r="D51" s="312">
        <v>142.4</v>
      </c>
      <c r="E51" s="312">
        <v>4.3</v>
      </c>
      <c r="F51" s="312">
        <v>19</v>
      </c>
      <c r="G51" s="308">
        <f>SUM(H51:I51)</f>
        <v>133.2</v>
      </c>
      <c r="H51" s="312">
        <v>129.2</v>
      </c>
      <c r="I51" s="312">
        <v>4</v>
      </c>
      <c r="J51" s="312">
        <v>20.1</v>
      </c>
      <c r="K51" s="308">
        <f>SUM(L51:M51)</f>
        <v>148.9</v>
      </c>
      <c r="L51" s="312">
        <v>143</v>
      </c>
      <c r="M51" s="312">
        <v>5.9</v>
      </c>
      <c r="N51" s="312">
        <v>19.1</v>
      </c>
      <c r="O51" s="308">
        <f>SUM(P51:Q51)</f>
        <v>128.7</v>
      </c>
      <c r="P51" s="312">
        <v>120.7</v>
      </c>
      <c r="Q51" s="312">
        <v>8</v>
      </c>
      <c r="R51" s="312">
        <v>20.8</v>
      </c>
      <c r="S51" s="308">
        <f>SUM(T51:U51)</f>
        <v>159.9</v>
      </c>
      <c r="T51" s="312">
        <v>151.5</v>
      </c>
      <c r="U51" s="312">
        <v>8.4</v>
      </c>
      <c r="V51" s="312">
        <v>19.6</v>
      </c>
      <c r="W51" s="308">
        <f>SUM(X51:Y51)</f>
        <v>144</v>
      </c>
      <c r="X51" s="312">
        <v>142.5</v>
      </c>
      <c r="Y51" s="312">
        <v>1.5</v>
      </c>
      <c r="Z51" s="312">
        <v>19.9</v>
      </c>
      <c r="AA51" s="308">
        <f>SUM(AB51:AC51)</f>
        <v>145.4</v>
      </c>
      <c r="AB51" s="205">
        <v>141.3</v>
      </c>
      <c r="AC51" s="205">
        <v>4.1</v>
      </c>
      <c r="AD51" s="131"/>
    </row>
    <row r="52" spans="1:30" ht="15" customHeight="1">
      <c r="A52" s="235">
        <v>15</v>
      </c>
      <c r="B52" s="195">
        <v>20.4</v>
      </c>
      <c r="C52" s="163">
        <f>SUM(D52:E52)</f>
        <v>140.6</v>
      </c>
      <c r="D52" s="171">
        <v>136.2</v>
      </c>
      <c r="E52" s="171">
        <v>4.4</v>
      </c>
      <c r="F52" s="171">
        <v>18.8</v>
      </c>
      <c r="G52" s="163">
        <f>SUM(H52:I52)</f>
        <v>131.6</v>
      </c>
      <c r="H52" s="171">
        <v>126.9</v>
      </c>
      <c r="I52" s="171">
        <v>4.7</v>
      </c>
      <c r="J52" s="171">
        <v>19.5</v>
      </c>
      <c r="K52" s="163">
        <f>SUM(L52:M52)</f>
        <v>145.39999999999998</v>
      </c>
      <c r="L52" s="171">
        <v>139.2</v>
      </c>
      <c r="M52" s="171">
        <v>6.2</v>
      </c>
      <c r="N52" s="171">
        <v>16</v>
      </c>
      <c r="O52" s="163">
        <f>SUM(P52:Q52)</f>
        <v>107.69999999999999</v>
      </c>
      <c r="P52" s="171">
        <v>104.6</v>
      </c>
      <c r="Q52" s="171">
        <v>3.1</v>
      </c>
      <c r="R52" s="171">
        <v>20.6</v>
      </c>
      <c r="S52" s="163">
        <f>SUM(T52:U52)</f>
        <v>160.4</v>
      </c>
      <c r="T52" s="171">
        <v>149.6</v>
      </c>
      <c r="U52" s="171">
        <v>10.8</v>
      </c>
      <c r="V52" s="171">
        <v>19</v>
      </c>
      <c r="W52" s="163">
        <f>SUM(X52:Y52)</f>
        <v>143.6</v>
      </c>
      <c r="X52" s="171">
        <v>141.9</v>
      </c>
      <c r="Y52" s="171">
        <v>1.7</v>
      </c>
      <c r="Z52" s="171">
        <v>19.7</v>
      </c>
      <c r="AA52" s="163">
        <f>SUM(AB52:AC52)</f>
        <v>143.1</v>
      </c>
      <c r="AB52" s="171">
        <v>139</v>
      </c>
      <c r="AC52" s="171">
        <v>4.1</v>
      </c>
      <c r="AD52" s="134"/>
    </row>
    <row r="53" spans="1:29" ht="15" customHeight="1">
      <c r="A53" s="31"/>
      <c r="B53" s="44"/>
      <c r="C53" s="294"/>
      <c r="D53" s="245"/>
      <c r="E53" s="245"/>
      <c r="F53" s="245"/>
      <c r="G53" s="294"/>
      <c r="H53" s="245"/>
      <c r="I53" s="245"/>
      <c r="J53" s="245"/>
      <c r="K53" s="294"/>
      <c r="L53" s="245"/>
      <c r="M53" s="245"/>
      <c r="N53" s="245"/>
      <c r="O53" s="294"/>
      <c r="P53" s="245"/>
      <c r="Q53" s="245"/>
      <c r="R53" s="245"/>
      <c r="S53" s="294"/>
      <c r="T53" s="245"/>
      <c r="U53" s="245"/>
      <c r="V53" s="245"/>
      <c r="W53" s="294"/>
      <c r="X53" s="245"/>
      <c r="Y53" s="245"/>
      <c r="Z53" s="245"/>
      <c r="AA53" s="294"/>
      <c r="AB53" s="8"/>
      <c r="AC53" s="8"/>
    </row>
    <row r="54" spans="1:30" ht="15" customHeight="1">
      <c r="A54" s="50" t="s">
        <v>529</v>
      </c>
      <c r="B54" s="130">
        <v>18.5</v>
      </c>
      <c r="C54" s="308">
        <f>SUM(D54:E54)</f>
        <v>132.4</v>
      </c>
      <c r="D54" s="312">
        <v>126.5</v>
      </c>
      <c r="E54" s="312">
        <v>5.9</v>
      </c>
      <c r="F54" s="312">
        <v>17.7</v>
      </c>
      <c r="G54" s="308">
        <f>SUM(H54:I54)</f>
        <v>124.9</v>
      </c>
      <c r="H54" s="312">
        <v>119.5</v>
      </c>
      <c r="I54" s="312">
        <v>5.4</v>
      </c>
      <c r="J54" s="312">
        <v>18.3</v>
      </c>
      <c r="K54" s="308">
        <f>SUM(L54:M54)</f>
        <v>136.5</v>
      </c>
      <c r="L54" s="312">
        <v>131.1</v>
      </c>
      <c r="M54" s="312">
        <v>5.4</v>
      </c>
      <c r="N54" s="312">
        <v>15.6</v>
      </c>
      <c r="O54" s="308">
        <f>SUM(P54:Q54)</f>
        <v>110</v>
      </c>
      <c r="P54" s="312">
        <v>107.9</v>
      </c>
      <c r="Q54" s="312">
        <v>2.1</v>
      </c>
      <c r="R54" s="312">
        <v>19.1</v>
      </c>
      <c r="S54" s="308">
        <f>SUM(T54:U54)</f>
        <v>149.1</v>
      </c>
      <c r="T54" s="312">
        <v>139.1</v>
      </c>
      <c r="U54" s="312">
        <v>10</v>
      </c>
      <c r="V54" s="312">
        <v>18.5</v>
      </c>
      <c r="W54" s="308">
        <f>SUM(X54:Y54)</f>
        <v>136.20000000000002</v>
      </c>
      <c r="X54" s="312">
        <v>134.9</v>
      </c>
      <c r="Y54" s="312">
        <v>1.3</v>
      </c>
      <c r="Z54" s="312">
        <v>18.3</v>
      </c>
      <c r="AA54" s="308">
        <f>SUM(AB54:AC54)</f>
        <v>131</v>
      </c>
      <c r="AB54" s="131">
        <v>128</v>
      </c>
      <c r="AC54" s="131">
        <v>3</v>
      </c>
      <c r="AD54" s="131"/>
    </row>
    <row r="55" spans="1:30" ht="15" customHeight="1">
      <c r="A55" s="41" t="s">
        <v>592</v>
      </c>
      <c r="B55" s="130">
        <v>20.5</v>
      </c>
      <c r="C55" s="308">
        <f>SUM(D55:E55)</f>
        <v>141</v>
      </c>
      <c r="D55" s="312">
        <v>137.5</v>
      </c>
      <c r="E55" s="312">
        <v>3.5</v>
      </c>
      <c r="F55" s="312">
        <v>17.9</v>
      </c>
      <c r="G55" s="308">
        <f>SUM(H55:I55)</f>
        <v>122.6</v>
      </c>
      <c r="H55" s="312">
        <v>117.3</v>
      </c>
      <c r="I55" s="312">
        <v>5.3</v>
      </c>
      <c r="J55" s="312">
        <v>18.6</v>
      </c>
      <c r="K55" s="308">
        <f>SUM(L55:M55)</f>
        <v>137.20000000000002</v>
      </c>
      <c r="L55" s="312">
        <v>131.8</v>
      </c>
      <c r="M55" s="312">
        <v>5.4</v>
      </c>
      <c r="N55" s="312">
        <v>13.8</v>
      </c>
      <c r="O55" s="308">
        <f>SUM(P55:Q55)</f>
        <v>89.6</v>
      </c>
      <c r="P55" s="312">
        <v>88.3</v>
      </c>
      <c r="Q55" s="312">
        <v>1.3</v>
      </c>
      <c r="R55" s="312">
        <v>20.1</v>
      </c>
      <c r="S55" s="308">
        <f>SUM(T55:U55)</f>
        <v>155.39999999999998</v>
      </c>
      <c r="T55" s="312">
        <v>145.2</v>
      </c>
      <c r="U55" s="312">
        <v>10.2</v>
      </c>
      <c r="V55" s="312">
        <v>18.6</v>
      </c>
      <c r="W55" s="308">
        <f>SUM(X55:Y55)</f>
        <v>137.2</v>
      </c>
      <c r="X55" s="312">
        <v>135.7</v>
      </c>
      <c r="Y55" s="312">
        <v>1.5</v>
      </c>
      <c r="Z55" s="312">
        <v>18.6</v>
      </c>
      <c r="AA55" s="308">
        <f>SUM(AB55:AC55)</f>
        <v>131.70000000000002</v>
      </c>
      <c r="AB55" s="131">
        <v>128.9</v>
      </c>
      <c r="AC55" s="131">
        <v>2.8</v>
      </c>
      <c r="AD55" s="131"/>
    </row>
    <row r="56" spans="1:30" ht="15" customHeight="1">
      <c r="A56" s="41" t="s">
        <v>602</v>
      </c>
      <c r="B56" s="130">
        <v>19.2</v>
      </c>
      <c r="C56" s="308">
        <f>SUM(D56:E56)</f>
        <v>130.29999999999998</v>
      </c>
      <c r="D56" s="312">
        <v>127.6</v>
      </c>
      <c r="E56" s="312">
        <v>2.7</v>
      </c>
      <c r="F56" s="312">
        <v>18.2</v>
      </c>
      <c r="G56" s="308">
        <f>SUM(H56:I56)</f>
        <v>127.1</v>
      </c>
      <c r="H56" s="312">
        <v>121.6</v>
      </c>
      <c r="I56" s="312">
        <v>5.5</v>
      </c>
      <c r="J56" s="312">
        <v>19.7</v>
      </c>
      <c r="K56" s="308">
        <f>SUM(L56:M56)</f>
        <v>145.6</v>
      </c>
      <c r="L56" s="312">
        <v>139.9</v>
      </c>
      <c r="M56" s="312">
        <v>5.7</v>
      </c>
      <c r="N56" s="312">
        <v>17</v>
      </c>
      <c r="O56" s="308">
        <f>SUM(P56:Q56)</f>
        <v>116.5</v>
      </c>
      <c r="P56" s="312">
        <v>112.2</v>
      </c>
      <c r="Q56" s="312">
        <v>4.3</v>
      </c>
      <c r="R56" s="312">
        <v>20.8</v>
      </c>
      <c r="S56" s="308">
        <f>SUM(T56:U56)</f>
        <v>158.7</v>
      </c>
      <c r="T56" s="312">
        <v>149.2</v>
      </c>
      <c r="U56" s="312">
        <v>9.5</v>
      </c>
      <c r="V56" s="312">
        <v>19.7</v>
      </c>
      <c r="W56" s="308">
        <f>SUM(X56:Y56)</f>
        <v>146.8</v>
      </c>
      <c r="X56" s="312">
        <v>144.9</v>
      </c>
      <c r="Y56" s="312">
        <v>1.9</v>
      </c>
      <c r="Z56" s="312">
        <v>19.4</v>
      </c>
      <c r="AA56" s="308">
        <f>SUM(AB56:AC56)</f>
        <v>139.39999999999998</v>
      </c>
      <c r="AB56" s="131">
        <v>136.2</v>
      </c>
      <c r="AC56" s="131">
        <v>3.2</v>
      </c>
      <c r="AD56" s="131"/>
    </row>
    <row r="57" spans="1:30" ht="15" customHeight="1">
      <c r="A57" s="41" t="s">
        <v>619</v>
      </c>
      <c r="B57" s="130">
        <v>20.9</v>
      </c>
      <c r="C57" s="308">
        <f>SUM(D57:E57)</f>
        <v>146.5</v>
      </c>
      <c r="D57" s="312">
        <v>142.9</v>
      </c>
      <c r="E57" s="312">
        <v>3.6</v>
      </c>
      <c r="F57" s="312">
        <v>19.9</v>
      </c>
      <c r="G57" s="308">
        <f>SUM(H57:I57)</f>
        <v>140.9</v>
      </c>
      <c r="H57" s="312">
        <v>134.9</v>
      </c>
      <c r="I57" s="312">
        <v>6</v>
      </c>
      <c r="J57" s="312">
        <v>20.2</v>
      </c>
      <c r="K57" s="308">
        <f>SUM(L57:M57)</f>
        <v>150.1</v>
      </c>
      <c r="L57" s="312">
        <v>143.2</v>
      </c>
      <c r="M57" s="312">
        <v>6.9</v>
      </c>
      <c r="N57" s="312">
        <v>15.6</v>
      </c>
      <c r="O57" s="308">
        <f>SUM(P57:Q57)</f>
        <v>102.3</v>
      </c>
      <c r="P57" s="312">
        <v>98.8</v>
      </c>
      <c r="Q57" s="312">
        <v>3.5</v>
      </c>
      <c r="R57" s="312">
        <v>21.3</v>
      </c>
      <c r="S57" s="308">
        <f>SUM(T57:U57)</f>
        <v>167.6</v>
      </c>
      <c r="T57" s="312">
        <v>155.5</v>
      </c>
      <c r="U57" s="312">
        <v>12.1</v>
      </c>
      <c r="V57" s="312">
        <v>21.3</v>
      </c>
      <c r="W57" s="308">
        <f>SUM(X57:Y57)</f>
        <v>161.6</v>
      </c>
      <c r="X57" s="312">
        <v>158.6</v>
      </c>
      <c r="Y57" s="312">
        <v>3</v>
      </c>
      <c r="Z57" s="312">
        <v>20</v>
      </c>
      <c r="AA57" s="308">
        <f>SUM(AB57:AC57)</f>
        <v>141.9</v>
      </c>
      <c r="AB57" s="131">
        <v>138.3</v>
      </c>
      <c r="AC57" s="131">
        <v>3.6</v>
      </c>
      <c r="AD57" s="131"/>
    </row>
    <row r="58" spans="1:30" ht="15" customHeight="1">
      <c r="A58" s="8"/>
      <c r="B58" s="44"/>
      <c r="C58" s="294"/>
      <c r="D58" s="245"/>
      <c r="E58" s="245"/>
      <c r="F58" s="245"/>
      <c r="G58" s="294"/>
      <c r="H58" s="245"/>
      <c r="I58" s="245"/>
      <c r="J58" s="245"/>
      <c r="K58" s="294"/>
      <c r="L58" s="245"/>
      <c r="M58" s="245"/>
      <c r="N58" s="245"/>
      <c r="O58" s="294"/>
      <c r="P58" s="245"/>
      <c r="Q58" s="245"/>
      <c r="R58" s="245"/>
      <c r="S58" s="294"/>
      <c r="T58" s="245"/>
      <c r="U58" s="245"/>
      <c r="V58" s="245"/>
      <c r="W58" s="294"/>
      <c r="X58" s="245"/>
      <c r="Y58" s="245"/>
      <c r="Z58" s="245"/>
      <c r="AA58" s="294"/>
      <c r="AB58" s="8"/>
      <c r="AC58" s="8"/>
      <c r="AD58" s="8"/>
    </row>
    <row r="59" spans="1:30" ht="15" customHeight="1">
      <c r="A59" s="41" t="s">
        <v>583</v>
      </c>
      <c r="B59" s="130">
        <v>20</v>
      </c>
      <c r="C59" s="308">
        <f>SUM(D59:E59)</f>
        <v>140.1</v>
      </c>
      <c r="D59" s="312">
        <v>136.4</v>
      </c>
      <c r="E59" s="312">
        <v>3.7</v>
      </c>
      <c r="F59" s="312">
        <v>19.6</v>
      </c>
      <c r="G59" s="308">
        <f>SUM(H59:I59)</f>
        <v>136.79999999999998</v>
      </c>
      <c r="H59" s="312">
        <v>132.2</v>
      </c>
      <c r="I59" s="312">
        <v>4.6</v>
      </c>
      <c r="J59" s="312">
        <v>20.2</v>
      </c>
      <c r="K59" s="308">
        <f>SUM(L59:M59)</f>
        <v>151.1</v>
      </c>
      <c r="L59" s="312">
        <v>144.9</v>
      </c>
      <c r="M59" s="312">
        <v>6.2</v>
      </c>
      <c r="N59" s="312">
        <v>17.2</v>
      </c>
      <c r="O59" s="308">
        <f>SUM(P59:Q59)</f>
        <v>102</v>
      </c>
      <c r="P59" s="312">
        <v>97.9</v>
      </c>
      <c r="Q59" s="312">
        <v>4.1</v>
      </c>
      <c r="R59" s="312">
        <v>21</v>
      </c>
      <c r="S59" s="308">
        <f>SUM(T59:U59)</f>
        <v>167.29999999999998</v>
      </c>
      <c r="T59" s="312">
        <v>156.7</v>
      </c>
      <c r="U59" s="312">
        <v>10.6</v>
      </c>
      <c r="V59" s="312">
        <v>20.4</v>
      </c>
      <c r="W59" s="308">
        <f>SUM(X59:Y59)</f>
        <v>153.70000000000002</v>
      </c>
      <c r="X59" s="312">
        <v>151.9</v>
      </c>
      <c r="Y59" s="312">
        <v>1.8</v>
      </c>
      <c r="Z59" s="312">
        <v>20.1</v>
      </c>
      <c r="AA59" s="308">
        <f>SUM(AB59:AC59)</f>
        <v>146</v>
      </c>
      <c r="AB59" s="131">
        <v>142.5</v>
      </c>
      <c r="AC59" s="131">
        <v>3.5</v>
      </c>
      <c r="AD59" s="131"/>
    </row>
    <row r="60" spans="1:30" ht="15" customHeight="1">
      <c r="A60" s="41" t="s">
        <v>620</v>
      </c>
      <c r="B60" s="130">
        <v>20.9</v>
      </c>
      <c r="C60" s="308">
        <f>SUM(D60:E60)</f>
        <v>144.20000000000002</v>
      </c>
      <c r="D60" s="312">
        <v>140.4</v>
      </c>
      <c r="E60" s="312">
        <v>3.8</v>
      </c>
      <c r="F60" s="312">
        <v>19.5</v>
      </c>
      <c r="G60" s="308">
        <f>SUM(H60:I60)</f>
        <v>133</v>
      </c>
      <c r="H60" s="312">
        <v>129</v>
      </c>
      <c r="I60" s="312">
        <v>4</v>
      </c>
      <c r="J60" s="312">
        <v>20.2</v>
      </c>
      <c r="K60" s="308">
        <f>SUM(L60:M60)</f>
        <v>150.7</v>
      </c>
      <c r="L60" s="312">
        <v>144.7</v>
      </c>
      <c r="M60" s="312">
        <v>6</v>
      </c>
      <c r="N60" s="312">
        <v>16.9</v>
      </c>
      <c r="O60" s="308">
        <f>SUM(P60:Q60)</f>
        <v>111.4</v>
      </c>
      <c r="P60" s="312">
        <v>108.5</v>
      </c>
      <c r="Q60" s="312">
        <v>2.9</v>
      </c>
      <c r="R60" s="312">
        <v>20.9</v>
      </c>
      <c r="S60" s="308">
        <f>SUM(T60:U60)</f>
        <v>165.79999999999998</v>
      </c>
      <c r="T60" s="312">
        <v>154.6</v>
      </c>
      <c r="U60" s="312">
        <v>11.2</v>
      </c>
      <c r="V60" s="312">
        <v>20.3</v>
      </c>
      <c r="W60" s="308">
        <f>SUM(X60:Y60)</f>
        <v>149.9</v>
      </c>
      <c r="X60" s="312">
        <v>148.3</v>
      </c>
      <c r="Y60" s="312">
        <v>1.6</v>
      </c>
      <c r="Z60" s="312">
        <v>20.7</v>
      </c>
      <c r="AA60" s="308">
        <f>SUM(AB60:AC60)</f>
        <v>148.5</v>
      </c>
      <c r="AB60" s="131">
        <v>145.3</v>
      </c>
      <c r="AC60" s="131">
        <v>3.2</v>
      </c>
      <c r="AD60" s="131"/>
    </row>
    <row r="61" spans="1:30" ht="15" customHeight="1">
      <c r="A61" s="41" t="s">
        <v>621</v>
      </c>
      <c r="B61" s="130">
        <v>21</v>
      </c>
      <c r="C61" s="308">
        <f>SUM(D61:E61)</f>
        <v>144.70000000000002</v>
      </c>
      <c r="D61" s="312">
        <v>140.3</v>
      </c>
      <c r="E61" s="312">
        <v>4.4</v>
      </c>
      <c r="F61" s="312">
        <v>20.3</v>
      </c>
      <c r="G61" s="308">
        <f>SUM(H61:I61)</f>
        <v>142.1</v>
      </c>
      <c r="H61" s="312">
        <v>137.4</v>
      </c>
      <c r="I61" s="312">
        <v>4.7</v>
      </c>
      <c r="J61" s="312">
        <v>20.3</v>
      </c>
      <c r="K61" s="308">
        <f>SUM(L61:M61)</f>
        <v>150.29999999999998</v>
      </c>
      <c r="L61" s="312">
        <v>144.6</v>
      </c>
      <c r="M61" s="312">
        <v>5.7</v>
      </c>
      <c r="N61" s="312">
        <v>17.1</v>
      </c>
      <c r="O61" s="308">
        <f>SUM(P61:Q61)</f>
        <v>110.8</v>
      </c>
      <c r="P61" s="312">
        <v>107.7</v>
      </c>
      <c r="Q61" s="312">
        <v>3.1</v>
      </c>
      <c r="R61" s="312">
        <v>21.6</v>
      </c>
      <c r="S61" s="308">
        <f>SUM(T61:U61)</f>
        <v>167.39999999999998</v>
      </c>
      <c r="T61" s="312">
        <v>157.2</v>
      </c>
      <c r="U61" s="312">
        <v>10.2</v>
      </c>
      <c r="V61" s="312">
        <v>19.6</v>
      </c>
      <c r="W61" s="308">
        <f>SUM(X61:Y61)</f>
        <v>149.3</v>
      </c>
      <c r="X61" s="312">
        <v>147.9</v>
      </c>
      <c r="Y61" s="312">
        <v>1.4</v>
      </c>
      <c r="Z61" s="312">
        <v>20.2</v>
      </c>
      <c r="AA61" s="308">
        <f>SUM(AB61:AC61)</f>
        <v>146.2</v>
      </c>
      <c r="AB61" s="131">
        <v>143.1</v>
      </c>
      <c r="AC61" s="131">
        <v>3.1</v>
      </c>
      <c r="AD61" s="131"/>
    </row>
    <row r="62" spans="1:30" ht="15" customHeight="1">
      <c r="A62" s="41" t="s">
        <v>622</v>
      </c>
      <c r="B62" s="130">
        <v>20.8</v>
      </c>
      <c r="C62" s="308">
        <f>SUM(D62:E62)</f>
        <v>139.3</v>
      </c>
      <c r="D62" s="312">
        <v>135.8</v>
      </c>
      <c r="E62" s="312">
        <v>3.5</v>
      </c>
      <c r="F62" s="312">
        <v>17.7</v>
      </c>
      <c r="G62" s="308">
        <f>SUM(H62:I62)</f>
        <v>124.4</v>
      </c>
      <c r="H62" s="312">
        <v>120.2</v>
      </c>
      <c r="I62" s="312">
        <v>4.2</v>
      </c>
      <c r="J62" s="312">
        <v>19.6</v>
      </c>
      <c r="K62" s="308">
        <f>SUM(L62:M62)</f>
        <v>145.6</v>
      </c>
      <c r="L62" s="312">
        <v>138.9</v>
      </c>
      <c r="M62" s="312">
        <v>6.7</v>
      </c>
      <c r="N62" s="312">
        <v>17.1</v>
      </c>
      <c r="O62" s="308">
        <f>SUM(P62:Q62)</f>
        <v>109.10000000000001</v>
      </c>
      <c r="P62" s="312">
        <v>104.4</v>
      </c>
      <c r="Q62" s="312">
        <v>4.7</v>
      </c>
      <c r="R62" s="312">
        <v>21.2</v>
      </c>
      <c r="S62" s="308">
        <f>SUM(T62:U62)</f>
        <v>163.7</v>
      </c>
      <c r="T62" s="312">
        <v>152.7</v>
      </c>
      <c r="U62" s="312">
        <v>11</v>
      </c>
      <c r="V62" s="312">
        <v>16.8</v>
      </c>
      <c r="W62" s="308">
        <f>SUM(X62:Y62)</f>
        <v>135.7</v>
      </c>
      <c r="X62" s="312">
        <v>134.5</v>
      </c>
      <c r="Y62" s="312">
        <v>1.2</v>
      </c>
      <c r="Z62" s="312">
        <v>20</v>
      </c>
      <c r="AA62" s="308">
        <f>SUM(AB62:AC62)</f>
        <v>144.2</v>
      </c>
      <c r="AB62" s="131">
        <v>139</v>
      </c>
      <c r="AC62" s="131">
        <v>5.2</v>
      </c>
      <c r="AD62" s="131"/>
    </row>
    <row r="63" spans="1:30" ht="15" customHeight="1">
      <c r="A63" s="8"/>
      <c r="B63" s="44"/>
      <c r="C63" s="294"/>
      <c r="D63" s="245"/>
      <c r="E63" s="245"/>
      <c r="F63" s="245"/>
      <c r="G63" s="294"/>
      <c r="H63" s="245"/>
      <c r="I63" s="245"/>
      <c r="J63" s="245"/>
      <c r="K63" s="294"/>
      <c r="L63" s="245"/>
      <c r="M63" s="245"/>
      <c r="N63" s="245"/>
      <c r="O63" s="294"/>
      <c r="P63" s="245"/>
      <c r="Q63" s="245"/>
      <c r="R63" s="245"/>
      <c r="S63" s="294"/>
      <c r="T63" s="245"/>
      <c r="U63" s="245"/>
      <c r="V63" s="245"/>
      <c r="W63" s="294"/>
      <c r="X63" s="245"/>
      <c r="Y63" s="245"/>
      <c r="Z63" s="245"/>
      <c r="AA63" s="294"/>
      <c r="AB63" s="8"/>
      <c r="AC63" s="8"/>
      <c r="AD63" s="8"/>
    </row>
    <row r="64" spans="1:30" ht="15" customHeight="1">
      <c r="A64" s="41" t="s">
        <v>623</v>
      </c>
      <c r="B64" s="130">
        <v>20.3</v>
      </c>
      <c r="C64" s="308">
        <f>SUM(D64:E64)</f>
        <v>134.7</v>
      </c>
      <c r="D64" s="312">
        <v>131.5</v>
      </c>
      <c r="E64" s="312">
        <v>3.2</v>
      </c>
      <c r="F64" s="312">
        <v>18.4</v>
      </c>
      <c r="G64" s="308">
        <f>SUM(H64:I64)</f>
        <v>128.7</v>
      </c>
      <c r="H64" s="312">
        <v>124.8</v>
      </c>
      <c r="I64" s="312">
        <v>3.9</v>
      </c>
      <c r="J64" s="312">
        <v>19</v>
      </c>
      <c r="K64" s="308">
        <f>SUM(L64:M64)</f>
        <v>143.29999999999998</v>
      </c>
      <c r="L64" s="312">
        <v>137.2</v>
      </c>
      <c r="M64" s="312">
        <v>6.1</v>
      </c>
      <c r="N64" s="312">
        <v>14.4</v>
      </c>
      <c r="O64" s="308">
        <f>SUM(P64:Q64)</f>
        <v>106</v>
      </c>
      <c r="P64" s="312">
        <v>103.1</v>
      </c>
      <c r="Q64" s="312">
        <v>2.9</v>
      </c>
      <c r="R64" s="312">
        <v>20.4</v>
      </c>
      <c r="S64" s="308">
        <f>SUM(T64:U64)</f>
        <v>158.6</v>
      </c>
      <c r="T64" s="312">
        <v>148.2</v>
      </c>
      <c r="U64" s="312">
        <v>10.4</v>
      </c>
      <c r="V64" s="312">
        <v>18.6</v>
      </c>
      <c r="W64" s="308">
        <f>SUM(X64:Y64)</f>
        <v>138.4</v>
      </c>
      <c r="X64" s="312">
        <v>136.9</v>
      </c>
      <c r="Y64" s="312">
        <v>1.5</v>
      </c>
      <c r="Z64" s="312">
        <v>19.6</v>
      </c>
      <c r="AA64" s="308">
        <f>SUM(AB64:AC64)</f>
        <v>144</v>
      </c>
      <c r="AB64" s="131">
        <v>139.3</v>
      </c>
      <c r="AC64" s="131">
        <v>4.7</v>
      </c>
      <c r="AD64" s="131"/>
    </row>
    <row r="65" spans="1:30" ht="15" customHeight="1">
      <c r="A65" s="33" t="s">
        <v>599</v>
      </c>
      <c r="B65" s="130">
        <v>20</v>
      </c>
      <c r="C65" s="308">
        <f>SUM(D65:E65)</f>
        <v>136.8</v>
      </c>
      <c r="D65" s="312">
        <v>133.3</v>
      </c>
      <c r="E65" s="312">
        <v>3.5</v>
      </c>
      <c r="F65" s="312">
        <v>20.1</v>
      </c>
      <c r="G65" s="308">
        <f>SUM(H65:I65)</f>
        <v>139.60000000000002</v>
      </c>
      <c r="H65" s="312">
        <v>135.8</v>
      </c>
      <c r="I65" s="312">
        <v>3.8</v>
      </c>
      <c r="J65" s="312">
        <v>20</v>
      </c>
      <c r="K65" s="308">
        <f>SUM(L65:M65)</f>
        <v>150.7</v>
      </c>
      <c r="L65" s="312">
        <v>144.1</v>
      </c>
      <c r="M65" s="312">
        <v>6.6</v>
      </c>
      <c r="N65" s="312">
        <v>15</v>
      </c>
      <c r="O65" s="308">
        <f>SUM(P65:Q65)</f>
        <v>103.4</v>
      </c>
      <c r="P65" s="312">
        <v>100.4</v>
      </c>
      <c r="Q65" s="312">
        <v>3</v>
      </c>
      <c r="R65" s="312">
        <v>21.3</v>
      </c>
      <c r="S65" s="308">
        <f>SUM(T65:U65)</f>
        <v>165.1</v>
      </c>
      <c r="T65" s="312">
        <v>156.2</v>
      </c>
      <c r="U65" s="312">
        <v>8.9</v>
      </c>
      <c r="V65" s="312">
        <v>20.4</v>
      </c>
      <c r="W65" s="308">
        <f>SUM(X65:Y65)</f>
        <v>154.79999999999998</v>
      </c>
      <c r="X65" s="312">
        <v>153.2</v>
      </c>
      <c r="Y65" s="312">
        <v>1.6</v>
      </c>
      <c r="Z65" s="312">
        <v>20.3</v>
      </c>
      <c r="AA65" s="308">
        <f>SUM(AB65:AC65)</f>
        <v>152.3</v>
      </c>
      <c r="AB65" s="131">
        <v>147</v>
      </c>
      <c r="AC65" s="131">
        <v>5.3</v>
      </c>
      <c r="AD65" s="131"/>
    </row>
    <row r="66" spans="1:30" ht="15" customHeight="1">
      <c r="A66" s="33" t="s">
        <v>600</v>
      </c>
      <c r="B66" s="130">
        <v>21.8</v>
      </c>
      <c r="C66" s="308">
        <f>SUM(D66:E66)</f>
        <v>155.89999999999998</v>
      </c>
      <c r="D66" s="312">
        <v>151.2</v>
      </c>
      <c r="E66" s="312">
        <v>4.7</v>
      </c>
      <c r="F66" s="312">
        <v>17.2</v>
      </c>
      <c r="G66" s="308">
        <f>SUM(H66:I66)</f>
        <v>119.10000000000001</v>
      </c>
      <c r="H66" s="312">
        <v>115.2</v>
      </c>
      <c r="I66" s="312">
        <v>3.9</v>
      </c>
      <c r="J66" s="312">
        <v>19.1</v>
      </c>
      <c r="K66" s="308">
        <f>SUM(L66:M66)</f>
        <v>143.89999999999998</v>
      </c>
      <c r="L66" s="312">
        <v>136.7</v>
      </c>
      <c r="M66" s="312">
        <v>7.2</v>
      </c>
      <c r="N66" s="312">
        <v>16.7</v>
      </c>
      <c r="O66" s="308">
        <f>SUM(P66:Q66)</f>
        <v>114.5</v>
      </c>
      <c r="P66" s="312">
        <v>111.9</v>
      </c>
      <c r="Q66" s="312">
        <v>2.6</v>
      </c>
      <c r="R66" s="312">
        <v>19.8</v>
      </c>
      <c r="S66" s="308">
        <f>SUM(T66:U66)</f>
        <v>154</v>
      </c>
      <c r="T66" s="312">
        <v>141.9</v>
      </c>
      <c r="U66" s="312">
        <v>12.1</v>
      </c>
      <c r="V66" s="312">
        <v>16</v>
      </c>
      <c r="W66" s="308">
        <f>SUM(X66:Y66)</f>
        <v>127.10000000000001</v>
      </c>
      <c r="X66" s="312">
        <v>125.4</v>
      </c>
      <c r="Y66" s="312">
        <v>1.7</v>
      </c>
      <c r="Z66" s="312">
        <v>20.4</v>
      </c>
      <c r="AA66" s="308">
        <f>SUM(AB66:AC66)</f>
        <v>150.70000000000002</v>
      </c>
      <c r="AB66" s="131">
        <v>144.9</v>
      </c>
      <c r="AC66" s="131">
        <v>5.8</v>
      </c>
      <c r="AD66" s="131"/>
    </row>
    <row r="67" spans="1:30" ht="15" customHeight="1">
      <c r="A67" s="234" t="s">
        <v>601</v>
      </c>
      <c r="B67" s="130">
        <v>21</v>
      </c>
      <c r="C67" s="310">
        <f>SUM(D67:E67)</f>
        <v>141.4</v>
      </c>
      <c r="D67" s="312">
        <v>131.4</v>
      </c>
      <c r="E67" s="312">
        <v>10</v>
      </c>
      <c r="F67" s="312">
        <v>19.7</v>
      </c>
      <c r="G67" s="310">
        <f>SUM(H67:I67)</f>
        <v>141.9</v>
      </c>
      <c r="H67" s="312">
        <v>136.5</v>
      </c>
      <c r="I67" s="312">
        <v>5.4</v>
      </c>
      <c r="J67" s="312">
        <v>18.8</v>
      </c>
      <c r="K67" s="310">
        <f>SUM(L67:M67)</f>
        <v>140.4</v>
      </c>
      <c r="L67" s="312">
        <v>133.9</v>
      </c>
      <c r="M67" s="312">
        <v>6.5</v>
      </c>
      <c r="N67" s="312">
        <v>16.3</v>
      </c>
      <c r="O67" s="310">
        <f>SUM(P67:Q67)</f>
        <v>114.4</v>
      </c>
      <c r="P67" s="312">
        <v>111.7</v>
      </c>
      <c r="Q67" s="312">
        <v>2.7</v>
      </c>
      <c r="R67" s="312">
        <v>19.8</v>
      </c>
      <c r="S67" s="310">
        <f>SUM(T67:U67)</f>
        <v>153.10000000000002</v>
      </c>
      <c r="T67" s="312">
        <v>141.8</v>
      </c>
      <c r="U67" s="312">
        <v>11.3</v>
      </c>
      <c r="V67" s="312">
        <v>17.7</v>
      </c>
      <c r="W67" s="310">
        <f>SUM(X67:Y67)</f>
        <v>133.79999999999998</v>
      </c>
      <c r="X67" s="312">
        <v>132.1</v>
      </c>
      <c r="Y67" s="312">
        <v>1.7</v>
      </c>
      <c r="Z67" s="312">
        <v>19.1</v>
      </c>
      <c r="AA67" s="310">
        <f>SUM(AB67:AC67)</f>
        <v>139.6</v>
      </c>
      <c r="AB67" s="131">
        <v>134.6</v>
      </c>
      <c r="AC67" s="131">
        <v>5</v>
      </c>
      <c r="AD67" s="131"/>
    </row>
    <row r="68" spans="1:29" ht="15" customHeight="1">
      <c r="A68" s="5" t="s">
        <v>329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38">
    <mergeCell ref="AA6:AA8"/>
    <mergeCell ref="AB6:AB8"/>
    <mergeCell ref="R6:R8"/>
    <mergeCell ref="S6:S8"/>
    <mergeCell ref="T6:T8"/>
    <mergeCell ref="U6:U8"/>
    <mergeCell ref="X6:X8"/>
    <mergeCell ref="Y6:Y8"/>
    <mergeCell ref="A7:A8"/>
    <mergeCell ref="Z6:Z8"/>
    <mergeCell ref="M6:M8"/>
    <mergeCell ref="F6:F8"/>
    <mergeCell ref="N6:N8"/>
    <mergeCell ref="O6:O8"/>
    <mergeCell ref="L6:L8"/>
    <mergeCell ref="B6:B8"/>
    <mergeCell ref="P6:P8"/>
    <mergeCell ref="Q6:Q8"/>
    <mergeCell ref="V5:Y5"/>
    <mergeCell ref="Z5:AC5"/>
    <mergeCell ref="G6:G8"/>
    <mergeCell ref="H6:H8"/>
    <mergeCell ref="I6:I8"/>
    <mergeCell ref="AC6:AC8"/>
    <mergeCell ref="V6:V8"/>
    <mergeCell ref="W6:W8"/>
    <mergeCell ref="J6:J8"/>
    <mergeCell ref="K6:K8"/>
    <mergeCell ref="C6:C8"/>
    <mergeCell ref="D6:D8"/>
    <mergeCell ref="E6:E8"/>
    <mergeCell ref="A2:AC2"/>
    <mergeCell ref="B4:E5"/>
    <mergeCell ref="F4:I5"/>
    <mergeCell ref="J4:AC4"/>
    <mergeCell ref="J5:M5"/>
    <mergeCell ref="N5:Q5"/>
    <mergeCell ref="R5:U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zoomScale="75" zoomScaleNormal="75" zoomScalePageLayoutView="0" workbookViewId="0" topLeftCell="L1">
      <selection activeCell="W1" sqref="W1"/>
    </sheetView>
  </sheetViews>
  <sheetFormatPr defaultColWidth="10.59765625" defaultRowHeight="15"/>
  <cols>
    <col min="1" max="1" width="15.09765625" style="4" customWidth="1"/>
    <col min="2" max="2" width="10.59765625" style="4" customWidth="1"/>
    <col min="3" max="3" width="11.09765625" style="4" customWidth="1"/>
    <col min="4" max="7" width="10.09765625" style="4" customWidth="1"/>
    <col min="8" max="8" width="11" style="4" customWidth="1"/>
    <col min="9" max="14" width="10.09765625" style="4" customWidth="1"/>
    <col min="15" max="15" width="11" style="4" customWidth="1"/>
    <col min="16" max="22" width="10.09765625" style="4" customWidth="1"/>
    <col min="23" max="23" width="11" style="4" customWidth="1"/>
    <col min="24" max="16384" width="10.59765625" style="4" customWidth="1"/>
  </cols>
  <sheetData>
    <row r="1" spans="1:23" s="2" customFormat="1" ht="19.5" customHeight="1">
      <c r="A1" s="1" t="s">
        <v>438</v>
      </c>
      <c r="W1" s="3" t="s">
        <v>439</v>
      </c>
    </row>
    <row r="2" spans="1:23" ht="19.5" customHeight="1">
      <c r="A2" s="202" t="s">
        <v>440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72"/>
      <c r="M2" s="172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8" customHeight="1" thickBot="1">
      <c r="A3" s="4" t="s">
        <v>441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72"/>
      <c r="M3" s="172"/>
      <c r="N3" s="37"/>
      <c r="O3" s="37"/>
      <c r="P3" s="37"/>
      <c r="Q3" s="37"/>
      <c r="R3" s="37"/>
      <c r="S3" s="37"/>
      <c r="T3" s="37"/>
      <c r="U3" s="37"/>
      <c r="V3" s="37"/>
      <c r="W3" s="36" t="s">
        <v>0</v>
      </c>
    </row>
    <row r="4" spans="1:23" ht="16.5" customHeight="1">
      <c r="A4" s="154" t="s">
        <v>337</v>
      </c>
      <c r="B4" s="353" t="s">
        <v>414</v>
      </c>
      <c r="C4" s="353" t="s">
        <v>415</v>
      </c>
      <c r="D4" s="348" t="s">
        <v>416</v>
      </c>
      <c r="E4" s="340" t="s">
        <v>417</v>
      </c>
      <c r="F4" s="341"/>
      <c r="G4" s="341"/>
      <c r="H4" s="341"/>
      <c r="I4" s="341"/>
      <c r="J4" s="341"/>
      <c r="K4" s="341"/>
      <c r="L4" s="341"/>
      <c r="M4" s="341"/>
      <c r="N4" s="342"/>
      <c r="O4" s="353" t="s">
        <v>418</v>
      </c>
      <c r="P4" s="353" t="s">
        <v>419</v>
      </c>
      <c r="Q4" s="495" t="s">
        <v>420</v>
      </c>
      <c r="R4" s="353" t="s">
        <v>421</v>
      </c>
      <c r="S4" s="340" t="s">
        <v>422</v>
      </c>
      <c r="T4" s="341"/>
      <c r="U4" s="341"/>
      <c r="V4" s="341"/>
      <c r="W4" s="341"/>
    </row>
    <row r="5" spans="1:23" ht="16.5" customHeight="1">
      <c r="A5" s="162"/>
      <c r="B5" s="453"/>
      <c r="C5" s="453"/>
      <c r="D5" s="436"/>
      <c r="E5" s="465" t="s">
        <v>628</v>
      </c>
      <c r="F5" s="465" t="s">
        <v>423</v>
      </c>
      <c r="G5" s="465" t="s">
        <v>424</v>
      </c>
      <c r="H5" s="479" t="s">
        <v>425</v>
      </c>
      <c r="I5" s="482" t="s">
        <v>629</v>
      </c>
      <c r="J5" s="485" t="s">
        <v>630</v>
      </c>
      <c r="K5" s="465" t="s">
        <v>426</v>
      </c>
      <c r="L5" s="490" t="s">
        <v>427</v>
      </c>
      <c r="M5" s="490" t="s">
        <v>428</v>
      </c>
      <c r="N5" s="465" t="s">
        <v>429</v>
      </c>
      <c r="O5" s="453"/>
      <c r="P5" s="453"/>
      <c r="Q5" s="496"/>
      <c r="R5" s="453"/>
      <c r="S5" s="465" t="s">
        <v>430</v>
      </c>
      <c r="T5" s="465" t="s">
        <v>431</v>
      </c>
      <c r="U5" s="400" t="s">
        <v>432</v>
      </c>
      <c r="V5" s="400" t="s">
        <v>433</v>
      </c>
      <c r="W5" s="491" t="s">
        <v>434</v>
      </c>
    </row>
    <row r="6" spans="1:23" ht="16.5" customHeight="1">
      <c r="A6" s="466" t="s">
        <v>347</v>
      </c>
      <c r="B6" s="453"/>
      <c r="C6" s="494" t="s">
        <v>435</v>
      </c>
      <c r="D6" s="436"/>
      <c r="E6" s="453"/>
      <c r="F6" s="453"/>
      <c r="G6" s="453"/>
      <c r="H6" s="480"/>
      <c r="I6" s="483"/>
      <c r="J6" s="486"/>
      <c r="K6" s="488"/>
      <c r="L6" s="453"/>
      <c r="M6" s="453"/>
      <c r="N6" s="453"/>
      <c r="O6" s="453"/>
      <c r="P6" s="453"/>
      <c r="Q6" s="496"/>
      <c r="R6" s="453"/>
      <c r="S6" s="453"/>
      <c r="T6" s="453"/>
      <c r="U6" s="436"/>
      <c r="V6" s="436"/>
      <c r="W6" s="492"/>
    </row>
    <row r="7" spans="1:23" ht="16.5" customHeight="1">
      <c r="A7" s="467"/>
      <c r="B7" s="413"/>
      <c r="C7" s="413"/>
      <c r="D7" s="401"/>
      <c r="E7" s="413"/>
      <c r="F7" s="413"/>
      <c r="G7" s="413"/>
      <c r="H7" s="481"/>
      <c r="I7" s="484"/>
      <c r="J7" s="487"/>
      <c r="K7" s="489"/>
      <c r="L7" s="413"/>
      <c r="M7" s="413"/>
      <c r="N7" s="413"/>
      <c r="O7" s="413"/>
      <c r="P7" s="413"/>
      <c r="Q7" s="497"/>
      <c r="R7" s="413"/>
      <c r="S7" s="413"/>
      <c r="T7" s="413"/>
      <c r="U7" s="401"/>
      <c r="V7" s="401"/>
      <c r="W7" s="493"/>
    </row>
    <row r="8" spans="1:24" ht="16.5" customHeight="1">
      <c r="A8" s="159" t="s">
        <v>436</v>
      </c>
      <c r="B8" s="17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3" ht="16.5" customHeight="1">
      <c r="A9" s="232" t="s">
        <v>591</v>
      </c>
      <c r="B9" s="211">
        <f>SUM(B29,B49)</f>
        <v>215424.9166666667</v>
      </c>
      <c r="C9" s="211">
        <f aca="true" t="shared" si="0" ref="C9:N9">SUM(C29,C49)</f>
        <v>140102</v>
      </c>
      <c r="D9" s="211">
        <f t="shared" si="0"/>
        <v>12635.416666666668</v>
      </c>
      <c r="E9" s="211">
        <f t="shared" si="0"/>
        <v>66862.25</v>
      </c>
      <c r="F9" s="211">
        <f t="shared" si="0"/>
        <v>6718.75</v>
      </c>
      <c r="G9" s="211">
        <f t="shared" si="0"/>
        <v>5230.25</v>
      </c>
      <c r="H9" s="211">
        <f t="shared" si="0"/>
        <v>3369.083333333333</v>
      </c>
      <c r="I9" s="211">
        <f t="shared" si="0"/>
        <v>3620.166666666667</v>
      </c>
      <c r="J9" s="211">
        <f t="shared" si="0"/>
        <v>1391.75</v>
      </c>
      <c r="K9" s="211">
        <f t="shared" si="0"/>
        <v>3560</v>
      </c>
      <c r="L9" s="211">
        <f t="shared" si="0"/>
        <v>13236.166666666666</v>
      </c>
      <c r="M9" s="211">
        <f t="shared" si="0"/>
        <v>19613</v>
      </c>
      <c r="N9" s="211">
        <f t="shared" si="0"/>
        <v>10123.083333333332</v>
      </c>
      <c r="O9" s="211" t="s">
        <v>636</v>
      </c>
      <c r="P9" s="211">
        <f>SUM(P29,P49)</f>
        <v>19152.083333333332</v>
      </c>
      <c r="Q9" s="211">
        <f aca="true" t="shared" si="1" ref="Q9:W9">SUM(Q29,Q49)</f>
        <v>31751.833333333336</v>
      </c>
      <c r="R9" s="211">
        <f t="shared" si="1"/>
        <v>6864.666666666666</v>
      </c>
      <c r="S9" s="211">
        <f t="shared" si="1"/>
        <v>75322.91666666667</v>
      </c>
      <c r="T9" s="211">
        <f t="shared" si="1"/>
        <v>7813.083333333334</v>
      </c>
      <c r="U9" s="211">
        <f t="shared" si="1"/>
        <v>21166</v>
      </c>
      <c r="V9" s="211">
        <f t="shared" si="1"/>
        <v>13337</v>
      </c>
      <c r="W9" s="211">
        <f t="shared" si="1"/>
        <v>33006.833333333336</v>
      </c>
    </row>
    <row r="10" spans="1:24" ht="16.5" customHeight="1">
      <c r="A10" s="301">
        <v>14</v>
      </c>
      <c r="B10" s="211">
        <v>210334</v>
      </c>
      <c r="C10" s="211">
        <f aca="true" t="shared" si="2" ref="C10:N10">SUM(C30,C50)</f>
        <v>134853</v>
      </c>
      <c r="D10" s="211">
        <f t="shared" si="2"/>
        <v>11966</v>
      </c>
      <c r="E10" s="211">
        <f t="shared" si="2"/>
        <v>63504</v>
      </c>
      <c r="F10" s="211">
        <f t="shared" si="2"/>
        <v>6698</v>
      </c>
      <c r="G10" s="211">
        <f t="shared" si="2"/>
        <v>4981</v>
      </c>
      <c r="H10" s="211">
        <f t="shared" si="2"/>
        <v>2046</v>
      </c>
      <c r="I10" s="211">
        <f t="shared" si="2"/>
        <v>3658</v>
      </c>
      <c r="J10" s="211">
        <f t="shared" si="2"/>
        <v>1054</v>
      </c>
      <c r="K10" s="211">
        <f t="shared" si="2"/>
        <v>3317</v>
      </c>
      <c r="L10" s="211">
        <f t="shared" si="2"/>
        <v>13011</v>
      </c>
      <c r="M10" s="211">
        <f t="shared" si="2"/>
        <v>18742</v>
      </c>
      <c r="N10" s="211">
        <f t="shared" si="2"/>
        <v>9997</v>
      </c>
      <c r="O10" s="211" t="s">
        <v>636</v>
      </c>
      <c r="P10" s="211">
        <f aca="true" t="shared" si="3" ref="P10:W10">SUM(P30,P50)</f>
        <v>17622</v>
      </c>
      <c r="Q10" s="211">
        <f t="shared" si="3"/>
        <v>32470</v>
      </c>
      <c r="R10" s="211">
        <f t="shared" si="3"/>
        <v>6917</v>
      </c>
      <c r="S10" s="211">
        <v>75480</v>
      </c>
      <c r="T10" s="211">
        <f t="shared" si="3"/>
        <v>7398</v>
      </c>
      <c r="U10" s="211">
        <f t="shared" si="3"/>
        <v>21744</v>
      </c>
      <c r="V10" s="211">
        <f t="shared" si="3"/>
        <v>13448</v>
      </c>
      <c r="W10" s="211">
        <f t="shared" si="3"/>
        <v>32894</v>
      </c>
      <c r="X10" s="13"/>
    </row>
    <row r="11" spans="1:24" ht="16.5" customHeight="1">
      <c r="A11" s="302">
        <v>15</v>
      </c>
      <c r="B11" s="201">
        <v>207871</v>
      </c>
      <c r="C11" s="201">
        <v>131921</v>
      </c>
      <c r="D11" s="201">
        <v>11292</v>
      </c>
      <c r="E11" s="201">
        <v>62183</v>
      </c>
      <c r="F11" s="201">
        <f aca="true" t="shared" si="4" ref="F11:N11">SUM(F31,F51)</f>
        <v>6522</v>
      </c>
      <c r="G11" s="201">
        <v>4648</v>
      </c>
      <c r="H11" s="201">
        <f t="shared" si="4"/>
        <v>1770</v>
      </c>
      <c r="I11" s="201">
        <f t="shared" si="4"/>
        <v>3706</v>
      </c>
      <c r="J11" s="201">
        <f t="shared" si="4"/>
        <v>1023</v>
      </c>
      <c r="K11" s="201">
        <f t="shared" si="4"/>
        <v>3209</v>
      </c>
      <c r="L11" s="201">
        <f t="shared" si="4"/>
        <v>12884</v>
      </c>
      <c r="M11" s="201">
        <v>18396</v>
      </c>
      <c r="N11" s="201">
        <f t="shared" si="4"/>
        <v>10025</v>
      </c>
      <c r="O11" s="201" t="s">
        <v>637</v>
      </c>
      <c r="P11" s="201">
        <v>16659</v>
      </c>
      <c r="Q11" s="201">
        <v>32346</v>
      </c>
      <c r="R11" s="201">
        <f aca="true" t="shared" si="5" ref="P11:W13">SUM(R31,R51)</f>
        <v>7082</v>
      </c>
      <c r="S11" s="201">
        <v>75950</v>
      </c>
      <c r="T11" s="201">
        <f t="shared" si="5"/>
        <v>8365</v>
      </c>
      <c r="U11" s="201">
        <f t="shared" si="5"/>
        <v>21820</v>
      </c>
      <c r="V11" s="201">
        <f t="shared" si="5"/>
        <v>13223</v>
      </c>
      <c r="W11" s="201">
        <v>32541</v>
      </c>
      <c r="X11" s="13"/>
    </row>
    <row r="12" spans="1:24" ht="16.5" customHeight="1">
      <c r="A12" s="24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13"/>
    </row>
    <row r="13" spans="1:24" ht="16.5" customHeight="1">
      <c r="A13" s="209" t="s">
        <v>581</v>
      </c>
      <c r="B13" s="211">
        <f>SUM(B33,B53)</f>
        <v>208829</v>
      </c>
      <c r="C13" s="211">
        <f aca="true" t="shared" si="6" ref="C13:N13">SUM(C33,C53)</f>
        <v>133260</v>
      </c>
      <c r="D13" s="211">
        <f t="shared" si="6"/>
        <v>11622</v>
      </c>
      <c r="E13" s="211">
        <f t="shared" si="6"/>
        <v>62665</v>
      </c>
      <c r="F13" s="211">
        <f t="shared" si="6"/>
        <v>6773</v>
      </c>
      <c r="G13" s="211">
        <f t="shared" si="6"/>
        <v>4819</v>
      </c>
      <c r="H13" s="211">
        <f t="shared" si="6"/>
        <v>1788</v>
      </c>
      <c r="I13" s="211">
        <f t="shared" si="6"/>
        <v>3687</v>
      </c>
      <c r="J13" s="211">
        <f t="shared" si="6"/>
        <v>1033</v>
      </c>
      <c r="K13" s="211">
        <f t="shared" si="6"/>
        <v>3265</v>
      </c>
      <c r="L13" s="211">
        <f t="shared" si="6"/>
        <v>12911</v>
      </c>
      <c r="M13" s="211">
        <f t="shared" si="6"/>
        <v>18481</v>
      </c>
      <c r="N13" s="211">
        <f t="shared" si="6"/>
        <v>9908</v>
      </c>
      <c r="O13" s="211" t="s">
        <v>636</v>
      </c>
      <c r="P13" s="211">
        <f t="shared" si="5"/>
        <v>16389</v>
      </c>
      <c r="Q13" s="211">
        <f t="shared" si="5"/>
        <v>33022</v>
      </c>
      <c r="R13" s="211">
        <f t="shared" si="5"/>
        <v>7158</v>
      </c>
      <c r="S13" s="211">
        <f t="shared" si="5"/>
        <v>75569</v>
      </c>
      <c r="T13" s="211">
        <f t="shared" si="5"/>
        <v>7370</v>
      </c>
      <c r="U13" s="211">
        <f t="shared" si="5"/>
        <v>21669</v>
      </c>
      <c r="V13" s="211">
        <f t="shared" si="5"/>
        <v>13616</v>
      </c>
      <c r="W13" s="211">
        <f t="shared" si="5"/>
        <v>32914</v>
      </c>
      <c r="X13" s="13"/>
    </row>
    <row r="14" spans="1:24" ht="16.5" customHeight="1">
      <c r="A14" s="80" t="s">
        <v>592</v>
      </c>
      <c r="B14" s="211">
        <f aca="true" t="shared" si="7" ref="B14:N14">SUM(B34,B54)</f>
        <v>206277</v>
      </c>
      <c r="C14" s="211">
        <f t="shared" si="7"/>
        <v>131866</v>
      </c>
      <c r="D14" s="211">
        <f t="shared" si="7"/>
        <v>11549</v>
      </c>
      <c r="E14" s="211">
        <v>62086</v>
      </c>
      <c r="F14" s="211">
        <f t="shared" si="7"/>
        <v>6670</v>
      </c>
      <c r="G14" s="211">
        <f t="shared" si="7"/>
        <v>4752</v>
      </c>
      <c r="H14" s="211" t="s">
        <v>437</v>
      </c>
      <c r="I14" s="211">
        <f t="shared" si="7"/>
        <v>3678</v>
      </c>
      <c r="J14" s="211">
        <f t="shared" si="7"/>
        <v>1016</v>
      </c>
      <c r="K14" s="211">
        <f t="shared" si="7"/>
        <v>3164</v>
      </c>
      <c r="L14" s="211">
        <f t="shared" si="7"/>
        <v>12719</v>
      </c>
      <c r="M14" s="211">
        <f t="shared" si="7"/>
        <v>18414</v>
      </c>
      <c r="N14" s="211">
        <f t="shared" si="7"/>
        <v>9905</v>
      </c>
      <c r="O14" s="211" t="s">
        <v>636</v>
      </c>
      <c r="P14" s="211">
        <f aca="true" t="shared" si="8" ref="P14:W14">SUM(P34,P54)</f>
        <v>16785</v>
      </c>
      <c r="Q14" s="211">
        <f t="shared" si="8"/>
        <v>31845</v>
      </c>
      <c r="R14" s="211">
        <f t="shared" si="8"/>
        <v>7208</v>
      </c>
      <c r="S14" s="211">
        <f t="shared" si="8"/>
        <v>74411</v>
      </c>
      <c r="T14" s="211">
        <f t="shared" si="8"/>
        <v>7119</v>
      </c>
      <c r="U14" s="211">
        <f t="shared" si="8"/>
        <v>21464</v>
      </c>
      <c r="V14" s="211">
        <f t="shared" si="8"/>
        <v>13630</v>
      </c>
      <c r="W14" s="211">
        <f t="shared" si="8"/>
        <v>32198</v>
      </c>
      <c r="X14" s="13"/>
    </row>
    <row r="15" spans="1:24" ht="16.5" customHeight="1">
      <c r="A15" s="80" t="s">
        <v>593</v>
      </c>
      <c r="B15" s="211">
        <f aca="true" t="shared" si="9" ref="B15:N15">SUM(B35,B55)</f>
        <v>205488</v>
      </c>
      <c r="C15" s="211">
        <f t="shared" si="9"/>
        <v>131379</v>
      </c>
      <c r="D15" s="211">
        <f t="shared" si="9"/>
        <v>11517</v>
      </c>
      <c r="E15" s="211">
        <v>61663</v>
      </c>
      <c r="F15" s="211">
        <f t="shared" si="9"/>
        <v>6409</v>
      </c>
      <c r="G15" s="211">
        <f t="shared" si="9"/>
        <v>4722</v>
      </c>
      <c r="H15" s="211" t="s">
        <v>437</v>
      </c>
      <c r="I15" s="211">
        <f t="shared" si="9"/>
        <v>3665</v>
      </c>
      <c r="J15" s="211">
        <f t="shared" si="9"/>
        <v>1013</v>
      </c>
      <c r="K15" s="211">
        <f t="shared" si="9"/>
        <v>3189</v>
      </c>
      <c r="L15" s="211">
        <f t="shared" si="9"/>
        <v>12704</v>
      </c>
      <c r="M15" s="211">
        <f t="shared" si="9"/>
        <v>18296</v>
      </c>
      <c r="N15" s="211">
        <f t="shared" si="9"/>
        <v>9909</v>
      </c>
      <c r="O15" s="211" t="s">
        <v>636</v>
      </c>
      <c r="P15" s="211">
        <f aca="true" t="shared" si="10" ref="P15:W15">SUM(P35,P55)</f>
        <v>16873</v>
      </c>
      <c r="Q15" s="211">
        <f t="shared" si="10"/>
        <v>31861</v>
      </c>
      <c r="R15" s="211">
        <f t="shared" si="10"/>
        <v>7070</v>
      </c>
      <c r="S15" s="211">
        <f t="shared" si="10"/>
        <v>74109</v>
      </c>
      <c r="T15" s="211">
        <f t="shared" si="10"/>
        <v>7492</v>
      </c>
      <c r="U15" s="211">
        <f t="shared" si="10"/>
        <v>21540</v>
      </c>
      <c r="V15" s="211">
        <f t="shared" si="10"/>
        <v>12216</v>
      </c>
      <c r="W15" s="211">
        <f t="shared" si="10"/>
        <v>32861</v>
      </c>
      <c r="X15" s="13"/>
    </row>
    <row r="16" spans="1:24" ht="16.5" customHeight="1">
      <c r="A16" s="80" t="s">
        <v>594</v>
      </c>
      <c r="B16" s="211">
        <f aca="true" t="shared" si="11" ref="B16:N16">SUM(B36,B56)</f>
        <v>208715</v>
      </c>
      <c r="C16" s="211">
        <f t="shared" si="11"/>
        <v>132933</v>
      </c>
      <c r="D16" s="211">
        <f t="shared" si="11"/>
        <v>11716</v>
      </c>
      <c r="E16" s="211">
        <f t="shared" si="11"/>
        <v>62622</v>
      </c>
      <c r="F16" s="211">
        <f t="shared" si="11"/>
        <v>6583</v>
      </c>
      <c r="G16" s="211">
        <f t="shared" si="11"/>
        <v>4724</v>
      </c>
      <c r="H16" s="211">
        <f t="shared" si="11"/>
        <v>1775</v>
      </c>
      <c r="I16" s="211">
        <f t="shared" si="11"/>
        <v>3749</v>
      </c>
      <c r="J16" s="211">
        <f t="shared" si="11"/>
        <v>1030</v>
      </c>
      <c r="K16" s="211">
        <f t="shared" si="11"/>
        <v>3315</v>
      </c>
      <c r="L16" s="211">
        <f t="shared" si="11"/>
        <v>12941</v>
      </c>
      <c r="M16" s="211">
        <f t="shared" si="11"/>
        <v>18469</v>
      </c>
      <c r="N16" s="211">
        <f t="shared" si="11"/>
        <v>10036</v>
      </c>
      <c r="O16" s="211" t="s">
        <v>636</v>
      </c>
      <c r="P16" s="211">
        <f aca="true" t="shared" si="12" ref="P16:W16">SUM(P36,P56)</f>
        <v>16719</v>
      </c>
      <c r="Q16" s="211">
        <f t="shared" si="12"/>
        <v>32276</v>
      </c>
      <c r="R16" s="211">
        <f t="shared" si="12"/>
        <v>7188</v>
      </c>
      <c r="S16" s="211">
        <f t="shared" si="12"/>
        <v>75782</v>
      </c>
      <c r="T16" s="211">
        <f t="shared" si="12"/>
        <v>7906</v>
      </c>
      <c r="U16" s="211">
        <f t="shared" si="12"/>
        <v>21790</v>
      </c>
      <c r="V16" s="211">
        <f t="shared" si="12"/>
        <v>13072</v>
      </c>
      <c r="W16" s="211">
        <f t="shared" si="12"/>
        <v>33014</v>
      </c>
      <c r="X16" s="13"/>
    </row>
    <row r="17" spans="1:24" ht="16.5" customHeight="1">
      <c r="A17" s="242"/>
      <c r="B17" s="211"/>
      <c r="C17" s="211"/>
      <c r="D17" s="211"/>
      <c r="E17" s="215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5"/>
      <c r="T17" s="211"/>
      <c r="U17" s="211"/>
      <c r="V17" s="211"/>
      <c r="W17" s="211"/>
      <c r="X17" s="13"/>
    </row>
    <row r="18" spans="1:24" ht="16.5" customHeight="1">
      <c r="A18" s="80" t="s">
        <v>595</v>
      </c>
      <c r="B18" s="211">
        <f>SUM(B38,B58)</f>
        <v>208784</v>
      </c>
      <c r="C18" s="211">
        <f aca="true" t="shared" si="13" ref="C18:N18">SUM(C38,C58)</f>
        <v>132751</v>
      </c>
      <c r="D18" s="211">
        <f t="shared" si="13"/>
        <v>11694</v>
      </c>
      <c r="E18" s="211">
        <f t="shared" si="13"/>
        <v>62440</v>
      </c>
      <c r="F18" s="211">
        <f t="shared" si="13"/>
        <v>6546</v>
      </c>
      <c r="G18" s="211">
        <f t="shared" si="13"/>
        <v>4677</v>
      </c>
      <c r="H18" s="211">
        <f t="shared" si="13"/>
        <v>1756</v>
      </c>
      <c r="I18" s="211">
        <f t="shared" si="13"/>
        <v>3721</v>
      </c>
      <c r="J18" s="211">
        <f t="shared" si="13"/>
        <v>1027</v>
      </c>
      <c r="K18" s="211">
        <f t="shared" si="13"/>
        <v>3231</v>
      </c>
      <c r="L18" s="211">
        <f t="shared" si="13"/>
        <v>12914</v>
      </c>
      <c r="M18" s="211">
        <f t="shared" si="13"/>
        <v>18514</v>
      </c>
      <c r="N18" s="211">
        <f t="shared" si="13"/>
        <v>10054</v>
      </c>
      <c r="O18" s="211" t="s">
        <v>636</v>
      </c>
      <c r="P18" s="211">
        <f aca="true" t="shared" si="14" ref="P18:W18">SUM(P38,P58)</f>
        <v>16546</v>
      </c>
      <c r="Q18" s="211">
        <f t="shared" si="14"/>
        <v>32491</v>
      </c>
      <c r="R18" s="211">
        <f t="shared" si="14"/>
        <v>7174</v>
      </c>
      <c r="S18" s="211">
        <f t="shared" si="14"/>
        <v>76033</v>
      </c>
      <c r="T18" s="211">
        <f t="shared" si="14"/>
        <v>8310</v>
      </c>
      <c r="U18" s="211">
        <f t="shared" si="14"/>
        <v>21798</v>
      </c>
      <c r="V18" s="211">
        <f t="shared" si="14"/>
        <v>13141</v>
      </c>
      <c r="W18" s="211">
        <f t="shared" si="14"/>
        <v>32784</v>
      </c>
      <c r="X18" s="13"/>
    </row>
    <row r="19" spans="1:24" ht="16.5" customHeight="1">
      <c r="A19" s="80" t="s">
        <v>596</v>
      </c>
      <c r="B19" s="211">
        <f aca="true" t="shared" si="15" ref="B19:N19">SUM(B39,B59)</f>
        <v>208514</v>
      </c>
      <c r="C19" s="211">
        <f t="shared" si="15"/>
        <v>132339</v>
      </c>
      <c r="D19" s="211">
        <f t="shared" si="15"/>
        <v>11532</v>
      </c>
      <c r="E19" s="211">
        <f t="shared" si="15"/>
        <v>62338</v>
      </c>
      <c r="F19" s="211">
        <f t="shared" si="15"/>
        <v>6513</v>
      </c>
      <c r="G19" s="211">
        <f t="shared" si="15"/>
        <v>4639</v>
      </c>
      <c r="H19" s="211">
        <v>1785</v>
      </c>
      <c r="I19" s="211">
        <f t="shared" si="15"/>
        <v>3706</v>
      </c>
      <c r="J19" s="211">
        <f t="shared" si="15"/>
        <v>1026</v>
      </c>
      <c r="K19" s="211">
        <f t="shared" si="15"/>
        <v>3222</v>
      </c>
      <c r="L19" s="211">
        <f t="shared" si="15"/>
        <v>12946</v>
      </c>
      <c r="M19" s="211">
        <f t="shared" si="15"/>
        <v>18437</v>
      </c>
      <c r="N19" s="211">
        <f t="shared" si="15"/>
        <v>10064</v>
      </c>
      <c r="O19" s="211" t="s">
        <v>636</v>
      </c>
      <c r="P19" s="211">
        <f aca="true" t="shared" si="16" ref="P19:W19">SUM(P39,P59)</f>
        <v>16620</v>
      </c>
      <c r="Q19" s="211">
        <f t="shared" si="16"/>
        <v>32324</v>
      </c>
      <c r="R19" s="211">
        <f t="shared" si="16"/>
        <v>7111</v>
      </c>
      <c r="S19" s="211">
        <f t="shared" si="16"/>
        <v>76175</v>
      </c>
      <c r="T19" s="211">
        <f t="shared" si="16"/>
        <v>8291</v>
      </c>
      <c r="U19" s="211">
        <f t="shared" si="16"/>
        <v>21931</v>
      </c>
      <c r="V19" s="211">
        <f t="shared" si="16"/>
        <v>13328</v>
      </c>
      <c r="W19" s="211">
        <f t="shared" si="16"/>
        <v>32625</v>
      </c>
      <c r="X19" s="13"/>
    </row>
    <row r="20" spans="1:24" ht="16.5" customHeight="1">
      <c r="A20" s="80" t="s">
        <v>597</v>
      </c>
      <c r="B20" s="211">
        <f aca="true" t="shared" si="17" ref="B20:N20">SUM(B40,B60)</f>
        <v>208703</v>
      </c>
      <c r="C20" s="211">
        <f t="shared" si="17"/>
        <v>132417</v>
      </c>
      <c r="D20" s="211">
        <f t="shared" si="17"/>
        <v>11460</v>
      </c>
      <c r="E20" s="211">
        <f t="shared" si="17"/>
        <v>62221</v>
      </c>
      <c r="F20" s="211">
        <f t="shared" si="17"/>
        <v>6464</v>
      </c>
      <c r="G20" s="211">
        <f t="shared" si="17"/>
        <v>4634</v>
      </c>
      <c r="H20" s="211">
        <f t="shared" si="17"/>
        <v>1755</v>
      </c>
      <c r="I20" s="211">
        <f t="shared" si="17"/>
        <v>3713</v>
      </c>
      <c r="J20" s="211">
        <f t="shared" si="17"/>
        <v>1023</v>
      </c>
      <c r="K20" s="211">
        <f t="shared" si="17"/>
        <v>3216</v>
      </c>
      <c r="L20" s="211">
        <f t="shared" si="17"/>
        <v>12927</v>
      </c>
      <c r="M20" s="211">
        <f t="shared" si="17"/>
        <v>18385</v>
      </c>
      <c r="N20" s="211">
        <f t="shared" si="17"/>
        <v>10104</v>
      </c>
      <c r="O20" s="211" t="s">
        <v>636</v>
      </c>
      <c r="P20" s="211">
        <f aca="true" t="shared" si="18" ref="P20:W20">SUM(P40,P60)</f>
        <v>16729</v>
      </c>
      <c r="Q20" s="211">
        <f t="shared" si="18"/>
        <v>32619</v>
      </c>
      <c r="R20" s="211">
        <f t="shared" si="18"/>
        <v>7076</v>
      </c>
      <c r="S20" s="211">
        <f t="shared" si="18"/>
        <v>76286</v>
      </c>
      <c r="T20" s="211">
        <f t="shared" si="18"/>
        <v>8753</v>
      </c>
      <c r="U20" s="211">
        <f t="shared" si="18"/>
        <v>21945</v>
      </c>
      <c r="V20" s="211">
        <f t="shared" si="18"/>
        <v>13149</v>
      </c>
      <c r="W20" s="211">
        <f t="shared" si="18"/>
        <v>32439</v>
      </c>
      <c r="X20" s="13"/>
    </row>
    <row r="21" spans="1:24" ht="16.5" customHeight="1">
      <c r="A21" s="80" t="s">
        <v>598</v>
      </c>
      <c r="B21" s="211">
        <f aca="true" t="shared" si="19" ref="B21:N21">SUM(B41,B61)</f>
        <v>208926</v>
      </c>
      <c r="C21" s="211">
        <f t="shared" si="19"/>
        <v>132328</v>
      </c>
      <c r="D21" s="211">
        <f t="shared" si="19"/>
        <v>11127</v>
      </c>
      <c r="E21" s="211">
        <f t="shared" si="19"/>
        <v>62254</v>
      </c>
      <c r="F21" s="211">
        <f t="shared" si="19"/>
        <v>6613</v>
      </c>
      <c r="G21" s="211">
        <f t="shared" si="19"/>
        <v>4585</v>
      </c>
      <c r="H21" s="211">
        <f t="shared" si="19"/>
        <v>1775</v>
      </c>
      <c r="I21" s="211">
        <f t="shared" si="19"/>
        <v>3720</v>
      </c>
      <c r="J21" s="211">
        <f t="shared" si="19"/>
        <v>1020</v>
      </c>
      <c r="K21" s="211">
        <f t="shared" si="19"/>
        <v>3179</v>
      </c>
      <c r="L21" s="211">
        <f t="shared" si="19"/>
        <v>12894</v>
      </c>
      <c r="M21" s="211">
        <f t="shared" si="19"/>
        <v>18405</v>
      </c>
      <c r="N21" s="211">
        <f t="shared" si="19"/>
        <v>10063</v>
      </c>
      <c r="O21" s="211" t="s">
        <v>636</v>
      </c>
      <c r="P21" s="211">
        <f aca="true" t="shared" si="20" ref="P21:W21">SUM(P41,P61)</f>
        <v>16725</v>
      </c>
      <c r="Q21" s="211">
        <f t="shared" si="20"/>
        <v>32898</v>
      </c>
      <c r="R21" s="211">
        <f t="shared" si="20"/>
        <v>7007</v>
      </c>
      <c r="S21" s="211">
        <f t="shared" si="20"/>
        <v>76598</v>
      </c>
      <c r="T21" s="211">
        <f t="shared" si="20"/>
        <v>8924</v>
      </c>
      <c r="U21" s="211">
        <f t="shared" si="20"/>
        <v>21960</v>
      </c>
      <c r="V21" s="211">
        <f t="shared" si="20"/>
        <v>13153</v>
      </c>
      <c r="W21" s="211">
        <f t="shared" si="20"/>
        <v>32561</v>
      </c>
      <c r="X21" s="13"/>
    </row>
    <row r="22" spans="1:24" ht="16.5" customHeight="1">
      <c r="A22" s="242"/>
      <c r="B22" s="211"/>
      <c r="C22" s="211"/>
      <c r="D22" s="211"/>
      <c r="E22" s="215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5"/>
      <c r="T22" s="211"/>
      <c r="U22" s="211"/>
      <c r="V22" s="211"/>
      <c r="W22" s="211"/>
      <c r="X22" s="13"/>
    </row>
    <row r="23" spans="1:24" ht="16.5" customHeight="1">
      <c r="A23" s="80" t="s">
        <v>623</v>
      </c>
      <c r="B23" s="211">
        <f>SUM(B43,B63)</f>
        <v>208561</v>
      </c>
      <c r="C23" s="211">
        <f aca="true" t="shared" si="21" ref="C23:N23">SUM(C43,C63)</f>
        <v>131514</v>
      </c>
      <c r="D23" s="211">
        <f t="shared" si="21"/>
        <v>10896</v>
      </c>
      <c r="E23" s="211">
        <v>61867</v>
      </c>
      <c r="F23" s="211">
        <f t="shared" si="21"/>
        <v>6291</v>
      </c>
      <c r="G23" s="211">
        <f t="shared" si="21"/>
        <v>4580</v>
      </c>
      <c r="H23" s="211" t="s">
        <v>636</v>
      </c>
      <c r="I23" s="211">
        <f t="shared" si="21"/>
        <v>3685</v>
      </c>
      <c r="J23" s="211">
        <f t="shared" si="21"/>
        <v>1021</v>
      </c>
      <c r="K23" s="211">
        <f t="shared" si="21"/>
        <v>3181</v>
      </c>
      <c r="L23" s="211">
        <f t="shared" si="21"/>
        <v>12973</v>
      </c>
      <c r="M23" s="211">
        <f t="shared" si="21"/>
        <v>18389</v>
      </c>
      <c r="N23" s="211">
        <f t="shared" si="21"/>
        <v>9996</v>
      </c>
      <c r="O23" s="211" t="s">
        <v>636</v>
      </c>
      <c r="P23" s="211">
        <f aca="true" t="shared" si="22" ref="P23:W23">SUM(P43,P63)</f>
        <v>16690</v>
      </c>
      <c r="Q23" s="211">
        <f t="shared" si="22"/>
        <v>32727</v>
      </c>
      <c r="R23" s="211">
        <f t="shared" si="22"/>
        <v>7009</v>
      </c>
      <c r="S23" s="211">
        <f t="shared" si="22"/>
        <v>77047</v>
      </c>
      <c r="T23" s="211">
        <f t="shared" si="22"/>
        <v>9458</v>
      </c>
      <c r="U23" s="211">
        <f t="shared" si="22"/>
        <v>21963</v>
      </c>
      <c r="V23" s="211">
        <f t="shared" si="22"/>
        <v>13323</v>
      </c>
      <c r="W23" s="211">
        <f t="shared" si="22"/>
        <v>32303</v>
      </c>
      <c r="X23" s="13"/>
    </row>
    <row r="24" spans="1:24" ht="16.5" customHeight="1">
      <c r="A24" s="80" t="s">
        <v>605</v>
      </c>
      <c r="B24" s="211">
        <f aca="true" t="shared" si="23" ref="B24:N24">SUM(B44,B64)</f>
        <v>207338</v>
      </c>
      <c r="C24" s="211">
        <f t="shared" si="23"/>
        <v>131187</v>
      </c>
      <c r="D24" s="211">
        <f t="shared" si="23"/>
        <v>10824</v>
      </c>
      <c r="E24" s="211">
        <v>62132</v>
      </c>
      <c r="F24" s="211">
        <f t="shared" si="23"/>
        <v>6520</v>
      </c>
      <c r="G24" s="211">
        <f t="shared" si="23"/>
        <v>4566</v>
      </c>
      <c r="H24" s="211" t="s">
        <v>636</v>
      </c>
      <c r="I24" s="211">
        <f t="shared" si="23"/>
        <v>3715</v>
      </c>
      <c r="J24" s="211">
        <f t="shared" si="23"/>
        <v>1027</v>
      </c>
      <c r="K24" s="211">
        <f t="shared" si="23"/>
        <v>3185</v>
      </c>
      <c r="L24" s="211">
        <f t="shared" si="23"/>
        <v>12932</v>
      </c>
      <c r="M24" s="211">
        <f t="shared" si="23"/>
        <v>18315</v>
      </c>
      <c r="N24" s="211">
        <f t="shared" si="23"/>
        <v>10097</v>
      </c>
      <c r="O24" s="211" t="s">
        <v>636</v>
      </c>
      <c r="P24" s="211">
        <f aca="true" t="shared" si="24" ref="P24:W24">SUM(P44,P64)</f>
        <v>16522</v>
      </c>
      <c r="Q24" s="211">
        <f t="shared" si="24"/>
        <v>32383</v>
      </c>
      <c r="R24" s="211">
        <f t="shared" si="24"/>
        <v>6998</v>
      </c>
      <c r="S24" s="211">
        <f t="shared" si="24"/>
        <v>76151</v>
      </c>
      <c r="T24" s="211">
        <f t="shared" si="24"/>
        <v>8348</v>
      </c>
      <c r="U24" s="211">
        <f t="shared" si="24"/>
        <v>21925</v>
      </c>
      <c r="V24" s="211">
        <f t="shared" si="24"/>
        <v>13340</v>
      </c>
      <c r="W24" s="211">
        <f t="shared" si="24"/>
        <v>32538</v>
      </c>
      <c r="X24" s="13"/>
    </row>
    <row r="25" spans="1:24" ht="16.5" customHeight="1">
      <c r="A25" s="80" t="s">
        <v>606</v>
      </c>
      <c r="B25" s="211">
        <f aca="true" t="shared" si="25" ref="B25:N25">SUM(B45,B65)</f>
        <v>208112</v>
      </c>
      <c r="C25" s="211">
        <f t="shared" si="25"/>
        <v>131015</v>
      </c>
      <c r="D25" s="211">
        <f t="shared" si="25"/>
        <v>10802</v>
      </c>
      <c r="E25" s="211">
        <v>62177</v>
      </c>
      <c r="F25" s="211">
        <f t="shared" si="25"/>
        <v>6533</v>
      </c>
      <c r="G25" s="211">
        <f t="shared" si="25"/>
        <v>4547</v>
      </c>
      <c r="H25" s="211" t="s">
        <v>636</v>
      </c>
      <c r="I25" s="211">
        <f t="shared" si="25"/>
        <v>3702</v>
      </c>
      <c r="J25" s="211">
        <f t="shared" si="25"/>
        <v>1028</v>
      </c>
      <c r="K25" s="211">
        <f t="shared" si="25"/>
        <v>3209</v>
      </c>
      <c r="L25" s="211">
        <f t="shared" si="25"/>
        <v>12913</v>
      </c>
      <c r="M25" s="211">
        <f t="shared" si="25"/>
        <v>18356</v>
      </c>
      <c r="N25" s="211">
        <f t="shared" si="25"/>
        <v>10102</v>
      </c>
      <c r="O25" s="211" t="s">
        <v>636</v>
      </c>
      <c r="P25" s="211">
        <f aca="true" t="shared" si="26" ref="P25:W25">SUM(P45,P65)</f>
        <v>16541</v>
      </c>
      <c r="Q25" s="211">
        <f t="shared" si="26"/>
        <v>32180</v>
      </c>
      <c r="R25" s="211">
        <f t="shared" si="26"/>
        <v>6996</v>
      </c>
      <c r="S25" s="211">
        <f t="shared" si="26"/>
        <v>77097</v>
      </c>
      <c r="T25" s="211">
        <f t="shared" si="26"/>
        <v>8997</v>
      </c>
      <c r="U25" s="211">
        <f t="shared" si="26"/>
        <v>21971</v>
      </c>
      <c r="V25" s="211">
        <f t="shared" si="26"/>
        <v>13340</v>
      </c>
      <c r="W25" s="211">
        <f t="shared" si="26"/>
        <v>32789</v>
      </c>
      <c r="X25" s="13"/>
    </row>
    <row r="26" spans="1:24" ht="16.5" customHeight="1">
      <c r="A26" s="80" t="s">
        <v>607</v>
      </c>
      <c r="B26" s="211">
        <f aca="true" t="shared" si="27" ref="B26:N26">SUM(B46,B66)</f>
        <v>207180</v>
      </c>
      <c r="C26" s="211">
        <f t="shared" si="27"/>
        <v>130491</v>
      </c>
      <c r="D26" s="211">
        <f t="shared" si="27"/>
        <v>10769</v>
      </c>
      <c r="E26" s="211">
        <v>62059</v>
      </c>
      <c r="F26" s="211">
        <f t="shared" si="27"/>
        <v>6419</v>
      </c>
      <c r="G26" s="211">
        <f t="shared" si="27"/>
        <v>4536</v>
      </c>
      <c r="H26" s="211" t="s">
        <v>636</v>
      </c>
      <c r="I26" s="211">
        <f t="shared" si="27"/>
        <v>3721</v>
      </c>
      <c r="J26" s="211">
        <f t="shared" si="27"/>
        <v>1023</v>
      </c>
      <c r="K26" s="211">
        <f t="shared" si="27"/>
        <v>3205</v>
      </c>
      <c r="L26" s="211">
        <f t="shared" si="27"/>
        <v>12905</v>
      </c>
      <c r="M26" s="211">
        <f t="shared" si="27"/>
        <v>18369</v>
      </c>
      <c r="N26" s="211">
        <f t="shared" si="27"/>
        <v>10094</v>
      </c>
      <c r="O26" s="211" t="s">
        <v>636</v>
      </c>
      <c r="P26" s="211">
        <f aca="true" t="shared" si="28" ref="P26:W26">SUM(P46,P66)</f>
        <v>16319</v>
      </c>
      <c r="Q26" s="211">
        <f t="shared" si="28"/>
        <v>32037</v>
      </c>
      <c r="R26" s="211">
        <f t="shared" si="28"/>
        <v>7014</v>
      </c>
      <c r="S26" s="211">
        <f t="shared" si="28"/>
        <v>76689</v>
      </c>
      <c r="T26" s="211">
        <f t="shared" si="28"/>
        <v>9044</v>
      </c>
      <c r="U26" s="211">
        <f t="shared" si="28"/>
        <v>21990</v>
      </c>
      <c r="V26" s="211">
        <f t="shared" si="28"/>
        <v>13347</v>
      </c>
      <c r="W26" s="211">
        <f t="shared" si="28"/>
        <v>32308</v>
      </c>
      <c r="X26" s="13"/>
    </row>
    <row r="27" spans="1:24" ht="16.5" customHeight="1">
      <c r="A27" s="298"/>
      <c r="B27" s="211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1"/>
      <c r="P27" s="215"/>
      <c r="Q27" s="215"/>
      <c r="R27" s="215"/>
      <c r="S27" s="215"/>
      <c r="T27" s="215"/>
      <c r="U27" s="215"/>
      <c r="V27" s="215"/>
      <c r="W27" s="215"/>
      <c r="X27" s="13"/>
    </row>
    <row r="28" spans="1:24" ht="16.5" customHeight="1">
      <c r="A28" s="299" t="s">
        <v>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3"/>
    </row>
    <row r="29" spans="1:24" ht="16.5" customHeight="1">
      <c r="A29" s="300" t="s">
        <v>591</v>
      </c>
      <c r="B29" s="211">
        <f>SUM(C29,S29)</f>
        <v>125657.58333333334</v>
      </c>
      <c r="C29" s="211">
        <v>91363.16666666667</v>
      </c>
      <c r="D29" s="211">
        <v>11211.083333333334</v>
      </c>
      <c r="E29" s="211">
        <f>SUM(F29:N29)</f>
        <v>41239.5</v>
      </c>
      <c r="F29" s="211">
        <v>2262.4166666666665</v>
      </c>
      <c r="G29" s="211">
        <v>3318.75</v>
      </c>
      <c r="H29" s="211">
        <v>318.4166666666667</v>
      </c>
      <c r="I29" s="211">
        <v>2599.8333333333335</v>
      </c>
      <c r="J29" s="211">
        <v>787.1666666666666</v>
      </c>
      <c r="K29" s="211">
        <v>2312.1666666666665</v>
      </c>
      <c r="L29" s="211">
        <v>11156.5</v>
      </c>
      <c r="M29" s="211">
        <v>11407.166666666666</v>
      </c>
      <c r="N29" s="211">
        <v>7077.083333333333</v>
      </c>
      <c r="O29" s="211" t="s">
        <v>636</v>
      </c>
      <c r="P29" s="211">
        <v>16874.25</v>
      </c>
      <c r="Q29" s="211">
        <v>16562.75</v>
      </c>
      <c r="R29" s="211">
        <v>3343.9166666666665</v>
      </c>
      <c r="S29" s="211">
        <f>SUM(T29:W29)</f>
        <v>34294.41666666667</v>
      </c>
      <c r="T29" s="211">
        <v>2859.0833333333335</v>
      </c>
      <c r="U29" s="211">
        <v>5188.416666666667</v>
      </c>
      <c r="V29" s="211">
        <v>6345.916666666667</v>
      </c>
      <c r="W29" s="211">
        <v>19901</v>
      </c>
      <c r="X29" s="13"/>
    </row>
    <row r="30" spans="1:39" ht="16.5" customHeight="1">
      <c r="A30" s="301">
        <v>14</v>
      </c>
      <c r="B30" s="211">
        <v>124142</v>
      </c>
      <c r="C30" s="211">
        <v>91655</v>
      </c>
      <c r="D30" s="211">
        <v>10118</v>
      </c>
      <c r="E30" s="211">
        <f>SUM(F30:N30)</f>
        <v>42692</v>
      </c>
      <c r="F30" s="211">
        <v>2806</v>
      </c>
      <c r="G30" s="211">
        <v>3041</v>
      </c>
      <c r="H30" s="211">
        <v>825</v>
      </c>
      <c r="I30" s="211">
        <v>2418</v>
      </c>
      <c r="J30" s="211">
        <v>538</v>
      </c>
      <c r="K30" s="211">
        <v>2422</v>
      </c>
      <c r="L30" s="211">
        <v>11087</v>
      </c>
      <c r="M30" s="211">
        <v>12558</v>
      </c>
      <c r="N30" s="211">
        <v>6997</v>
      </c>
      <c r="O30" s="211" t="s">
        <v>636</v>
      </c>
      <c r="P30" s="211">
        <v>15562</v>
      </c>
      <c r="Q30" s="211">
        <v>17933</v>
      </c>
      <c r="R30" s="211">
        <v>3198</v>
      </c>
      <c r="S30" s="211">
        <v>32486</v>
      </c>
      <c r="T30" s="211">
        <v>2346</v>
      </c>
      <c r="U30" s="211">
        <v>5132</v>
      </c>
      <c r="V30" s="211">
        <v>6850</v>
      </c>
      <c r="W30" s="211">
        <v>18160</v>
      </c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spans="1:24" ht="16.5" customHeight="1">
      <c r="A31" s="302">
        <v>15</v>
      </c>
      <c r="B31" s="201">
        <v>121991</v>
      </c>
      <c r="C31" s="201">
        <v>89168</v>
      </c>
      <c r="D31" s="201">
        <v>9611</v>
      </c>
      <c r="E31" s="201">
        <f>SUM(F31:N31)</f>
        <v>42055</v>
      </c>
      <c r="F31" s="201">
        <v>2885</v>
      </c>
      <c r="G31" s="201">
        <v>2796</v>
      </c>
      <c r="H31" s="201">
        <v>796</v>
      </c>
      <c r="I31" s="201">
        <v>2500</v>
      </c>
      <c r="J31" s="201">
        <v>482</v>
      </c>
      <c r="K31" s="201">
        <v>2394</v>
      </c>
      <c r="L31" s="201">
        <v>10961</v>
      </c>
      <c r="M31" s="201">
        <v>12081</v>
      </c>
      <c r="N31" s="201">
        <v>7160</v>
      </c>
      <c r="O31" s="201" t="s">
        <v>637</v>
      </c>
      <c r="P31" s="201">
        <v>14911</v>
      </c>
      <c r="Q31" s="201">
        <v>17202</v>
      </c>
      <c r="R31" s="201">
        <v>3248</v>
      </c>
      <c r="S31" s="201">
        <f>SUM(T31:W31)</f>
        <v>32824</v>
      </c>
      <c r="T31" s="201">
        <v>2861</v>
      </c>
      <c r="U31" s="201">
        <v>5048</v>
      </c>
      <c r="V31" s="201">
        <v>6682</v>
      </c>
      <c r="W31" s="201">
        <v>18233</v>
      </c>
      <c r="X31" s="13"/>
    </row>
    <row r="32" spans="1:24" ht="16.5" customHeight="1">
      <c r="A32" s="24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3"/>
    </row>
    <row r="33" spans="1:24" ht="16.5" customHeight="1">
      <c r="A33" s="209" t="s">
        <v>581</v>
      </c>
      <c r="B33" s="211">
        <f>SUM(C33,S33)</f>
        <v>122769</v>
      </c>
      <c r="C33" s="211">
        <v>89491</v>
      </c>
      <c r="D33" s="211">
        <v>9894</v>
      </c>
      <c r="E33" s="211">
        <f>SUM(F33:N33)</f>
        <v>42285</v>
      </c>
      <c r="F33" s="211">
        <v>2873</v>
      </c>
      <c r="G33" s="211">
        <v>2906</v>
      </c>
      <c r="H33" s="211">
        <v>741</v>
      </c>
      <c r="I33" s="211">
        <v>2431</v>
      </c>
      <c r="J33" s="211">
        <v>507</v>
      </c>
      <c r="K33" s="211">
        <v>2391</v>
      </c>
      <c r="L33" s="211">
        <v>10990</v>
      </c>
      <c r="M33" s="211">
        <v>12369</v>
      </c>
      <c r="N33" s="211">
        <v>7077</v>
      </c>
      <c r="O33" s="211" t="s">
        <v>636</v>
      </c>
      <c r="P33" s="211">
        <v>14769</v>
      </c>
      <c r="Q33" s="211">
        <v>17097</v>
      </c>
      <c r="R33" s="211">
        <v>3269</v>
      </c>
      <c r="S33" s="211">
        <f>SUM(T33:W33)</f>
        <v>33278</v>
      </c>
      <c r="T33" s="211">
        <v>2619</v>
      </c>
      <c r="U33" s="211">
        <v>5041</v>
      </c>
      <c r="V33" s="211">
        <v>6745</v>
      </c>
      <c r="W33" s="211">
        <v>18873</v>
      </c>
      <c r="X33" s="13"/>
    </row>
    <row r="34" spans="1:24" ht="16.5" customHeight="1">
      <c r="A34" s="80" t="s">
        <v>582</v>
      </c>
      <c r="B34" s="211">
        <f>SUM(C34,S34)</f>
        <v>123167</v>
      </c>
      <c r="C34" s="211">
        <v>89661</v>
      </c>
      <c r="D34" s="211">
        <v>9581</v>
      </c>
      <c r="E34" s="211">
        <v>42506</v>
      </c>
      <c r="F34" s="211">
        <v>3974</v>
      </c>
      <c r="G34" s="211">
        <v>2858</v>
      </c>
      <c r="H34" s="211" t="s">
        <v>437</v>
      </c>
      <c r="I34" s="211">
        <v>2419</v>
      </c>
      <c r="J34" s="211">
        <v>488</v>
      </c>
      <c r="K34" s="211">
        <v>2333</v>
      </c>
      <c r="L34" s="211">
        <v>10928</v>
      </c>
      <c r="M34" s="211">
        <v>11633</v>
      </c>
      <c r="N34" s="211">
        <v>7007</v>
      </c>
      <c r="O34" s="211" t="s">
        <v>636</v>
      </c>
      <c r="P34" s="211">
        <v>14859</v>
      </c>
      <c r="Q34" s="211">
        <v>17293</v>
      </c>
      <c r="R34" s="211">
        <v>3253</v>
      </c>
      <c r="S34" s="211">
        <f>SUM(T34:W34)</f>
        <v>33506</v>
      </c>
      <c r="T34" s="211">
        <v>2574</v>
      </c>
      <c r="U34" s="211">
        <v>5001</v>
      </c>
      <c r="V34" s="211">
        <v>6740</v>
      </c>
      <c r="W34" s="211">
        <v>19191</v>
      </c>
      <c r="X34" s="13"/>
    </row>
    <row r="35" spans="1:24" ht="16.5" customHeight="1">
      <c r="A35" s="80" t="s">
        <v>561</v>
      </c>
      <c r="B35" s="211">
        <f>SUM(C35,S35)</f>
        <v>121182</v>
      </c>
      <c r="C35" s="211">
        <v>87660</v>
      </c>
      <c r="D35" s="211">
        <v>9644</v>
      </c>
      <c r="E35" s="211">
        <v>41236</v>
      </c>
      <c r="F35" s="211">
        <v>2705</v>
      </c>
      <c r="G35" s="211">
        <v>2822</v>
      </c>
      <c r="H35" s="211" t="s">
        <v>437</v>
      </c>
      <c r="I35" s="211">
        <v>2464</v>
      </c>
      <c r="J35" s="211">
        <v>487</v>
      </c>
      <c r="K35" s="211">
        <v>2344</v>
      </c>
      <c r="L35" s="211">
        <v>11050</v>
      </c>
      <c r="M35" s="211">
        <v>11606</v>
      </c>
      <c r="N35" s="211">
        <v>6892</v>
      </c>
      <c r="O35" s="211" t="s">
        <v>636</v>
      </c>
      <c r="P35" s="211">
        <v>14975</v>
      </c>
      <c r="Q35" s="211">
        <v>16499</v>
      </c>
      <c r="R35" s="211">
        <v>3136</v>
      </c>
      <c r="S35" s="211">
        <f>SUM(T35:W35)</f>
        <v>33522</v>
      </c>
      <c r="T35" s="211">
        <v>2473</v>
      </c>
      <c r="U35" s="211">
        <v>4980</v>
      </c>
      <c r="V35" s="211">
        <v>6591</v>
      </c>
      <c r="W35" s="211">
        <v>19478</v>
      </c>
      <c r="X35" s="13"/>
    </row>
    <row r="36" spans="1:24" ht="16.5" customHeight="1">
      <c r="A36" s="80" t="s">
        <v>562</v>
      </c>
      <c r="B36" s="211">
        <f>SUM(C36,S36)</f>
        <v>122592</v>
      </c>
      <c r="C36" s="211">
        <v>89272</v>
      </c>
      <c r="D36" s="211">
        <v>9988</v>
      </c>
      <c r="E36" s="211">
        <f>SUM(F36:N36)</f>
        <v>41857</v>
      </c>
      <c r="F36" s="211">
        <v>2813</v>
      </c>
      <c r="G36" s="211">
        <v>2823</v>
      </c>
      <c r="H36" s="211">
        <v>730</v>
      </c>
      <c r="I36" s="211">
        <v>2582</v>
      </c>
      <c r="J36" s="211">
        <v>496</v>
      </c>
      <c r="K36" s="211">
        <v>2482</v>
      </c>
      <c r="L36" s="211">
        <v>11035</v>
      </c>
      <c r="M36" s="211">
        <v>11684</v>
      </c>
      <c r="N36" s="211">
        <v>7212</v>
      </c>
      <c r="O36" s="211" t="s">
        <v>636</v>
      </c>
      <c r="P36" s="211">
        <v>14983</v>
      </c>
      <c r="Q36" s="211">
        <v>16976</v>
      </c>
      <c r="R36" s="211">
        <v>3271</v>
      </c>
      <c r="S36" s="211">
        <f>SUM(T36:W36)</f>
        <v>33320</v>
      </c>
      <c r="T36" s="211">
        <v>2474</v>
      </c>
      <c r="U36" s="211">
        <v>5018</v>
      </c>
      <c r="V36" s="211">
        <v>6555</v>
      </c>
      <c r="W36" s="211">
        <v>19273</v>
      </c>
      <c r="X36" s="13"/>
    </row>
    <row r="37" spans="1:24" ht="16.5" customHeight="1">
      <c r="A37" s="242"/>
      <c r="B37" s="211"/>
      <c r="C37" s="211"/>
      <c r="D37" s="211"/>
      <c r="E37" s="215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5"/>
      <c r="T37" s="211"/>
      <c r="U37" s="211"/>
      <c r="V37" s="211"/>
      <c r="W37" s="211"/>
      <c r="X37" s="13"/>
    </row>
    <row r="38" spans="1:24" ht="16.5" customHeight="1">
      <c r="A38" s="80" t="s">
        <v>595</v>
      </c>
      <c r="B38" s="211">
        <f>SUM(C38,S38)</f>
        <v>123562</v>
      </c>
      <c r="C38" s="211">
        <v>88794</v>
      </c>
      <c r="D38" s="211">
        <v>9840</v>
      </c>
      <c r="E38" s="211">
        <f>SUM(F38:N38)</f>
        <v>41684</v>
      </c>
      <c r="F38" s="211">
        <v>2773</v>
      </c>
      <c r="G38" s="211">
        <v>2779</v>
      </c>
      <c r="H38" s="211">
        <v>711</v>
      </c>
      <c r="I38" s="211">
        <v>2566</v>
      </c>
      <c r="J38" s="211">
        <v>473</v>
      </c>
      <c r="K38" s="211">
        <v>2402</v>
      </c>
      <c r="L38" s="211">
        <v>11029</v>
      </c>
      <c r="M38" s="211">
        <v>11787</v>
      </c>
      <c r="N38" s="211">
        <v>7164</v>
      </c>
      <c r="O38" s="211" t="s">
        <v>636</v>
      </c>
      <c r="P38" s="211">
        <v>14829</v>
      </c>
      <c r="Q38" s="211">
        <v>17034</v>
      </c>
      <c r="R38" s="211">
        <v>3216</v>
      </c>
      <c r="S38" s="211">
        <f>SUM(T38:W38)</f>
        <v>34768</v>
      </c>
      <c r="T38" s="211">
        <v>3761</v>
      </c>
      <c r="U38" s="211">
        <v>5073</v>
      </c>
      <c r="V38" s="211">
        <v>6586</v>
      </c>
      <c r="W38" s="211">
        <v>19348</v>
      </c>
      <c r="X38" s="13"/>
    </row>
    <row r="39" spans="1:24" ht="16.5" customHeight="1">
      <c r="A39" s="80" t="s">
        <v>596</v>
      </c>
      <c r="B39" s="211">
        <f>SUM(C39,S39)</f>
        <v>123789</v>
      </c>
      <c r="C39" s="211">
        <v>90414</v>
      </c>
      <c r="D39" s="211">
        <v>9934</v>
      </c>
      <c r="E39" s="211">
        <f>SUM(F39:N39)</f>
        <v>42007</v>
      </c>
      <c r="F39" s="211">
        <v>2727</v>
      </c>
      <c r="G39" s="211">
        <v>2786</v>
      </c>
      <c r="H39" s="211">
        <v>739</v>
      </c>
      <c r="I39" s="211">
        <v>2494</v>
      </c>
      <c r="J39" s="211">
        <v>474</v>
      </c>
      <c r="K39" s="211">
        <v>2424</v>
      </c>
      <c r="L39" s="211">
        <v>10879</v>
      </c>
      <c r="M39" s="211">
        <v>12285</v>
      </c>
      <c r="N39" s="211">
        <v>7199</v>
      </c>
      <c r="O39" s="211" t="s">
        <v>636</v>
      </c>
      <c r="P39" s="211">
        <v>14874</v>
      </c>
      <c r="Q39" s="211">
        <v>18201</v>
      </c>
      <c r="R39" s="211">
        <v>3201</v>
      </c>
      <c r="S39" s="211">
        <f>SUM(T39:W39)</f>
        <v>33375</v>
      </c>
      <c r="T39" s="211">
        <v>2788</v>
      </c>
      <c r="U39" s="211">
        <v>5119</v>
      </c>
      <c r="V39" s="211">
        <v>6758</v>
      </c>
      <c r="W39" s="211">
        <v>18710</v>
      </c>
      <c r="X39" s="13"/>
    </row>
    <row r="40" spans="1:24" ht="16.5" customHeight="1">
      <c r="A40" s="80" t="s">
        <v>597</v>
      </c>
      <c r="B40" s="211">
        <f>SUM(C40,S40)</f>
        <v>123652</v>
      </c>
      <c r="C40" s="211">
        <v>89997</v>
      </c>
      <c r="D40" s="211">
        <v>9685</v>
      </c>
      <c r="E40" s="211">
        <f>SUM(F40:N40)</f>
        <v>41847</v>
      </c>
      <c r="F40" s="211">
        <v>2732</v>
      </c>
      <c r="G40" s="211">
        <v>2780</v>
      </c>
      <c r="H40" s="211">
        <v>730</v>
      </c>
      <c r="I40" s="211">
        <v>2320</v>
      </c>
      <c r="J40" s="211">
        <v>478</v>
      </c>
      <c r="K40" s="211">
        <v>2418</v>
      </c>
      <c r="L40" s="211">
        <v>10874</v>
      </c>
      <c r="M40" s="211">
        <v>12269</v>
      </c>
      <c r="N40" s="211">
        <v>7246</v>
      </c>
      <c r="O40" s="211" t="s">
        <v>636</v>
      </c>
      <c r="P40" s="211">
        <v>14973</v>
      </c>
      <c r="Q40" s="211">
        <v>18193</v>
      </c>
      <c r="R40" s="211">
        <v>3202</v>
      </c>
      <c r="S40" s="211">
        <f>SUM(T40:W40)</f>
        <v>33655</v>
      </c>
      <c r="T40" s="211">
        <v>2815</v>
      </c>
      <c r="U40" s="211">
        <v>5088</v>
      </c>
      <c r="V40" s="211">
        <v>6586</v>
      </c>
      <c r="W40" s="211">
        <v>19166</v>
      </c>
      <c r="X40" s="13"/>
    </row>
    <row r="41" spans="1:24" ht="16.5" customHeight="1">
      <c r="A41" s="80" t="s">
        <v>598</v>
      </c>
      <c r="B41" s="211">
        <f>SUM(C41,S41)</f>
        <v>121018</v>
      </c>
      <c r="C41" s="211">
        <v>89569</v>
      </c>
      <c r="D41" s="211">
        <v>9446</v>
      </c>
      <c r="E41" s="211">
        <f>SUM(F41:N41)</f>
        <v>42029</v>
      </c>
      <c r="F41" s="211">
        <v>2777</v>
      </c>
      <c r="G41" s="211">
        <v>2779</v>
      </c>
      <c r="H41" s="211">
        <v>740</v>
      </c>
      <c r="I41" s="211">
        <v>2506</v>
      </c>
      <c r="J41" s="211">
        <v>476</v>
      </c>
      <c r="K41" s="211">
        <v>2387</v>
      </c>
      <c r="L41" s="211">
        <v>10783</v>
      </c>
      <c r="M41" s="211">
        <v>12372</v>
      </c>
      <c r="N41" s="211">
        <v>7209</v>
      </c>
      <c r="O41" s="211" t="s">
        <v>636</v>
      </c>
      <c r="P41" s="211">
        <v>15007</v>
      </c>
      <c r="Q41" s="211">
        <v>17783</v>
      </c>
      <c r="R41" s="211">
        <v>3202</v>
      </c>
      <c r="S41" s="211">
        <f>SUM(T41:W41)</f>
        <v>31449</v>
      </c>
      <c r="T41" s="211">
        <v>2801</v>
      </c>
      <c r="U41" s="211">
        <v>5001</v>
      </c>
      <c r="V41" s="211">
        <v>6590</v>
      </c>
      <c r="W41" s="211">
        <v>17057</v>
      </c>
      <c r="X41" s="13"/>
    </row>
    <row r="42" spans="1:24" ht="16.5" customHeight="1">
      <c r="A42" s="242"/>
      <c r="B42" s="211"/>
      <c r="C42" s="211"/>
      <c r="D42" s="211"/>
      <c r="E42" s="215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5"/>
      <c r="T42" s="211"/>
      <c r="U42" s="211"/>
      <c r="V42" s="211"/>
      <c r="W42" s="211"/>
      <c r="X42" s="13"/>
    </row>
    <row r="43" spans="1:24" ht="16.5" customHeight="1">
      <c r="A43" s="80" t="s">
        <v>587</v>
      </c>
      <c r="B43" s="211">
        <f>SUM(C43,S43)</f>
        <v>120995</v>
      </c>
      <c r="C43" s="211">
        <v>89279</v>
      </c>
      <c r="D43" s="211">
        <v>9208</v>
      </c>
      <c r="E43" s="211">
        <v>42011</v>
      </c>
      <c r="F43" s="211">
        <v>2692</v>
      </c>
      <c r="G43" s="211">
        <v>2775</v>
      </c>
      <c r="H43" s="211" t="s">
        <v>636</v>
      </c>
      <c r="I43" s="211">
        <v>2498</v>
      </c>
      <c r="J43" s="211">
        <v>476</v>
      </c>
      <c r="K43" s="211">
        <v>2395</v>
      </c>
      <c r="L43" s="211">
        <v>10816</v>
      </c>
      <c r="M43" s="211">
        <v>12317</v>
      </c>
      <c r="N43" s="211">
        <v>7191</v>
      </c>
      <c r="O43" s="211" t="s">
        <v>636</v>
      </c>
      <c r="P43" s="211">
        <v>14997</v>
      </c>
      <c r="Q43" s="211">
        <v>17761</v>
      </c>
      <c r="R43" s="211">
        <v>3192</v>
      </c>
      <c r="S43" s="211">
        <f>SUM(T43:W43)</f>
        <v>31716</v>
      </c>
      <c r="T43" s="211">
        <v>2760</v>
      </c>
      <c r="U43" s="211">
        <v>5126</v>
      </c>
      <c r="V43" s="211">
        <v>6754</v>
      </c>
      <c r="W43" s="211">
        <v>17076</v>
      </c>
      <c r="X43" s="13"/>
    </row>
    <row r="44" spans="1:24" ht="16.5" customHeight="1">
      <c r="A44" s="80" t="s">
        <v>588</v>
      </c>
      <c r="B44" s="211">
        <f>SUM(C44,S44)</f>
        <v>119744</v>
      </c>
      <c r="C44" s="211">
        <v>88068</v>
      </c>
      <c r="D44" s="211">
        <v>9208</v>
      </c>
      <c r="E44" s="211">
        <v>42453</v>
      </c>
      <c r="F44" s="211">
        <v>2850</v>
      </c>
      <c r="G44" s="211">
        <v>2763</v>
      </c>
      <c r="H44" s="211" t="s">
        <v>636</v>
      </c>
      <c r="I44" s="211">
        <v>2570</v>
      </c>
      <c r="J44" s="211">
        <v>484</v>
      </c>
      <c r="K44" s="211">
        <v>2395</v>
      </c>
      <c r="L44" s="211">
        <v>10996</v>
      </c>
      <c r="M44" s="211">
        <v>12297</v>
      </c>
      <c r="N44" s="211">
        <v>7235</v>
      </c>
      <c r="O44" s="211" t="s">
        <v>636</v>
      </c>
      <c r="P44" s="211">
        <v>14775</v>
      </c>
      <c r="Q44" s="211">
        <v>16336</v>
      </c>
      <c r="R44" s="211">
        <v>3184</v>
      </c>
      <c r="S44" s="211">
        <f>SUM(T44:W44)</f>
        <v>31676</v>
      </c>
      <c r="T44" s="211">
        <v>3013</v>
      </c>
      <c r="U44" s="211">
        <v>5020</v>
      </c>
      <c r="V44" s="211">
        <v>6758</v>
      </c>
      <c r="W44" s="211">
        <v>16885</v>
      </c>
      <c r="X44" s="13"/>
    </row>
    <row r="45" spans="1:24" ht="16.5" customHeight="1">
      <c r="A45" s="80" t="s">
        <v>589</v>
      </c>
      <c r="B45" s="211">
        <f>SUM(C45,S45)</f>
        <v>121621</v>
      </c>
      <c r="C45" s="211">
        <v>88922</v>
      </c>
      <c r="D45" s="211">
        <v>9825</v>
      </c>
      <c r="E45" s="211">
        <v>42552</v>
      </c>
      <c r="F45" s="211">
        <v>2888</v>
      </c>
      <c r="G45" s="211">
        <v>2746</v>
      </c>
      <c r="H45" s="211" t="s">
        <v>636</v>
      </c>
      <c r="I45" s="211">
        <v>2560</v>
      </c>
      <c r="J45" s="211">
        <v>481</v>
      </c>
      <c r="K45" s="211">
        <v>2379</v>
      </c>
      <c r="L45" s="211">
        <v>11092</v>
      </c>
      <c r="M45" s="211">
        <v>12287</v>
      </c>
      <c r="N45" s="211">
        <v>7256</v>
      </c>
      <c r="O45" s="211" t="s">
        <v>636</v>
      </c>
      <c r="P45" s="211">
        <v>14898</v>
      </c>
      <c r="Q45" s="211">
        <v>16396</v>
      </c>
      <c r="R45" s="211">
        <v>3147</v>
      </c>
      <c r="S45" s="211">
        <f>SUM(T45:W45)</f>
        <v>32699</v>
      </c>
      <c r="T45" s="211">
        <v>3365</v>
      </c>
      <c r="U45" s="211">
        <v>5030</v>
      </c>
      <c r="V45" s="211">
        <v>6760</v>
      </c>
      <c r="W45" s="211">
        <v>17544</v>
      </c>
      <c r="X45" s="13"/>
    </row>
    <row r="46" spans="1:24" ht="16.5" customHeight="1">
      <c r="A46" s="80" t="s">
        <v>590</v>
      </c>
      <c r="B46" s="211">
        <f>SUM(C46,S46)</f>
        <v>120175</v>
      </c>
      <c r="C46" s="211">
        <v>88847</v>
      </c>
      <c r="D46" s="211">
        <v>9090</v>
      </c>
      <c r="E46" s="211">
        <v>42374</v>
      </c>
      <c r="F46" s="211">
        <v>2851</v>
      </c>
      <c r="G46" s="211">
        <v>2736</v>
      </c>
      <c r="H46" s="211" t="s">
        <v>636</v>
      </c>
      <c r="I46" s="211">
        <v>2556</v>
      </c>
      <c r="J46" s="211">
        <v>477</v>
      </c>
      <c r="K46" s="211">
        <v>2414</v>
      </c>
      <c r="L46" s="211">
        <v>11083</v>
      </c>
      <c r="M46" s="211">
        <v>12154</v>
      </c>
      <c r="N46" s="211">
        <v>7240</v>
      </c>
      <c r="O46" s="211" t="s">
        <v>636</v>
      </c>
      <c r="P46" s="211">
        <v>14670</v>
      </c>
      <c r="Q46" s="211">
        <v>16938</v>
      </c>
      <c r="R46" s="211">
        <v>3697</v>
      </c>
      <c r="S46" s="211">
        <f>SUM(T46:W46)</f>
        <v>31328</v>
      </c>
      <c r="T46" s="211">
        <v>2967</v>
      </c>
      <c r="U46" s="211">
        <v>5095</v>
      </c>
      <c r="V46" s="211">
        <v>6760</v>
      </c>
      <c r="W46" s="211">
        <v>16506</v>
      </c>
      <c r="X46" s="13"/>
    </row>
    <row r="47" spans="1:24" ht="16.5" customHeight="1">
      <c r="A47" s="298"/>
      <c r="B47" s="21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1"/>
      <c r="P47" s="215"/>
      <c r="Q47" s="215"/>
      <c r="R47" s="215"/>
      <c r="S47" s="215"/>
      <c r="T47" s="215"/>
      <c r="U47" s="215"/>
      <c r="V47" s="215"/>
      <c r="W47" s="215"/>
      <c r="X47" s="13"/>
    </row>
    <row r="48" spans="1:24" ht="16.5" customHeight="1">
      <c r="A48" s="299" t="s">
        <v>5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13"/>
    </row>
    <row r="49" spans="1:24" ht="16.5" customHeight="1">
      <c r="A49" s="316" t="s">
        <v>591</v>
      </c>
      <c r="B49" s="211">
        <f>SUM(C49,S49)</f>
        <v>89767.33333333334</v>
      </c>
      <c r="C49" s="211">
        <v>48738.833333333336</v>
      </c>
      <c r="D49" s="211">
        <v>1424.3333333333333</v>
      </c>
      <c r="E49" s="211">
        <f>SUM(F49:N49)</f>
        <v>25622.75</v>
      </c>
      <c r="F49" s="211">
        <v>4456.333333333333</v>
      </c>
      <c r="G49" s="211">
        <v>1911.5</v>
      </c>
      <c r="H49" s="211">
        <v>3050.6666666666665</v>
      </c>
      <c r="I49" s="211">
        <v>1020.3333333333334</v>
      </c>
      <c r="J49" s="211">
        <v>604.5833333333334</v>
      </c>
      <c r="K49" s="211">
        <v>1247.8333333333333</v>
      </c>
      <c r="L49" s="211">
        <v>2079.6666666666665</v>
      </c>
      <c r="M49" s="211">
        <v>8205.833333333334</v>
      </c>
      <c r="N49" s="211">
        <v>3046</v>
      </c>
      <c r="O49" s="211" t="s">
        <v>636</v>
      </c>
      <c r="P49" s="211">
        <v>2277.8333333333335</v>
      </c>
      <c r="Q49" s="211">
        <v>15189.083333333334</v>
      </c>
      <c r="R49" s="211">
        <v>3520.75</v>
      </c>
      <c r="S49" s="211">
        <f>SUM(T49:W49)</f>
        <v>41028.5</v>
      </c>
      <c r="T49" s="211">
        <v>4954</v>
      </c>
      <c r="U49" s="211">
        <v>15977.583333333334</v>
      </c>
      <c r="V49" s="211">
        <v>6991.083333333333</v>
      </c>
      <c r="W49" s="211">
        <v>13105.833333333334</v>
      </c>
      <c r="X49" s="13"/>
    </row>
    <row r="50" spans="1:24" ht="16.5" customHeight="1">
      <c r="A50" s="80">
        <v>14</v>
      </c>
      <c r="B50" s="211">
        <v>86192</v>
      </c>
      <c r="C50" s="211">
        <v>43198</v>
      </c>
      <c r="D50" s="211">
        <v>1848</v>
      </c>
      <c r="E50" s="211">
        <f>SUM(F50:N50)</f>
        <v>20812</v>
      </c>
      <c r="F50" s="211">
        <v>3892</v>
      </c>
      <c r="G50" s="211">
        <v>1940</v>
      </c>
      <c r="H50" s="211">
        <v>1221</v>
      </c>
      <c r="I50" s="211">
        <v>1240</v>
      </c>
      <c r="J50" s="211">
        <v>516</v>
      </c>
      <c r="K50" s="211">
        <v>895</v>
      </c>
      <c r="L50" s="211">
        <v>1924</v>
      </c>
      <c r="M50" s="211">
        <v>6184</v>
      </c>
      <c r="N50" s="211">
        <v>3000</v>
      </c>
      <c r="O50" s="211" t="s">
        <v>636</v>
      </c>
      <c r="P50" s="211">
        <v>2060</v>
      </c>
      <c r="Q50" s="211">
        <v>14537</v>
      </c>
      <c r="R50" s="211">
        <v>3719</v>
      </c>
      <c r="S50" s="211">
        <v>42994</v>
      </c>
      <c r="T50" s="211">
        <v>5052</v>
      </c>
      <c r="U50" s="211">
        <v>16612</v>
      </c>
      <c r="V50" s="211">
        <v>6598</v>
      </c>
      <c r="W50" s="211">
        <v>14734</v>
      </c>
      <c r="X50" s="13"/>
    </row>
    <row r="51" spans="1:24" ht="16.5" customHeight="1">
      <c r="A51" s="317">
        <v>15</v>
      </c>
      <c r="B51" s="201">
        <v>85878</v>
      </c>
      <c r="C51" s="201">
        <v>42754</v>
      </c>
      <c r="D51" s="201">
        <v>1680</v>
      </c>
      <c r="E51" s="201">
        <v>20128</v>
      </c>
      <c r="F51" s="201">
        <v>3637</v>
      </c>
      <c r="G51" s="201">
        <v>1853</v>
      </c>
      <c r="H51" s="201">
        <v>974</v>
      </c>
      <c r="I51" s="201">
        <v>1206</v>
      </c>
      <c r="J51" s="201">
        <v>541</v>
      </c>
      <c r="K51" s="201">
        <v>815</v>
      </c>
      <c r="L51" s="201">
        <v>1923</v>
      </c>
      <c r="M51" s="201">
        <v>6313</v>
      </c>
      <c r="N51" s="201">
        <v>2865</v>
      </c>
      <c r="O51" s="201" t="s">
        <v>637</v>
      </c>
      <c r="P51" s="201">
        <v>1749</v>
      </c>
      <c r="Q51" s="201">
        <v>15145</v>
      </c>
      <c r="R51" s="201">
        <v>3834</v>
      </c>
      <c r="S51" s="201">
        <v>43125</v>
      </c>
      <c r="T51" s="201">
        <v>5504</v>
      </c>
      <c r="U51" s="201">
        <v>16772</v>
      </c>
      <c r="V51" s="201">
        <v>6541</v>
      </c>
      <c r="W51" s="201">
        <v>14307</v>
      </c>
      <c r="X51" s="13"/>
    </row>
    <row r="52" spans="1:24" ht="16.5" customHeight="1">
      <c r="A52" s="242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13"/>
    </row>
    <row r="53" spans="1:24" ht="16.5" customHeight="1">
      <c r="A53" s="209" t="s">
        <v>581</v>
      </c>
      <c r="B53" s="211">
        <f>SUM(C53,S53)</f>
        <v>86060</v>
      </c>
      <c r="C53" s="211">
        <v>43769</v>
      </c>
      <c r="D53" s="211">
        <v>1728</v>
      </c>
      <c r="E53" s="211">
        <f>SUM(F53:N53)</f>
        <v>20380</v>
      </c>
      <c r="F53" s="211">
        <v>3900</v>
      </c>
      <c r="G53" s="211">
        <v>1913</v>
      </c>
      <c r="H53" s="211">
        <v>1047</v>
      </c>
      <c r="I53" s="211">
        <v>1256</v>
      </c>
      <c r="J53" s="211">
        <v>526</v>
      </c>
      <c r="K53" s="211">
        <v>874</v>
      </c>
      <c r="L53" s="211">
        <v>1921</v>
      </c>
      <c r="M53" s="211">
        <v>6112</v>
      </c>
      <c r="N53" s="211">
        <v>2831</v>
      </c>
      <c r="O53" s="211" t="s">
        <v>636</v>
      </c>
      <c r="P53" s="211">
        <v>1620</v>
      </c>
      <c r="Q53" s="211">
        <v>15925</v>
      </c>
      <c r="R53" s="211">
        <v>3889</v>
      </c>
      <c r="S53" s="211">
        <f>SUM(T53:W53)</f>
        <v>42291</v>
      </c>
      <c r="T53" s="211">
        <v>4751</v>
      </c>
      <c r="U53" s="211">
        <v>16628</v>
      </c>
      <c r="V53" s="211">
        <v>6871</v>
      </c>
      <c r="W53" s="211">
        <v>14041</v>
      </c>
      <c r="X53" s="13"/>
    </row>
    <row r="54" spans="1:24" ht="16.5" customHeight="1">
      <c r="A54" s="80" t="s">
        <v>582</v>
      </c>
      <c r="B54" s="211">
        <f>SUM(C54,S54)</f>
        <v>83110</v>
      </c>
      <c r="C54" s="211">
        <v>42205</v>
      </c>
      <c r="D54" s="211">
        <v>1968</v>
      </c>
      <c r="E54" s="211">
        <v>19580</v>
      </c>
      <c r="F54" s="211">
        <v>2696</v>
      </c>
      <c r="G54" s="211">
        <v>1894</v>
      </c>
      <c r="H54" s="211" t="s">
        <v>437</v>
      </c>
      <c r="I54" s="211">
        <v>1259</v>
      </c>
      <c r="J54" s="211">
        <v>528</v>
      </c>
      <c r="K54" s="211">
        <v>831</v>
      </c>
      <c r="L54" s="211">
        <v>1791</v>
      </c>
      <c r="M54" s="211">
        <v>6781</v>
      </c>
      <c r="N54" s="211">
        <v>2898</v>
      </c>
      <c r="O54" s="211" t="s">
        <v>636</v>
      </c>
      <c r="P54" s="211">
        <v>1926</v>
      </c>
      <c r="Q54" s="211">
        <v>14552</v>
      </c>
      <c r="R54" s="211">
        <v>3955</v>
      </c>
      <c r="S54" s="211">
        <f>SUM(T54:W54)</f>
        <v>40905</v>
      </c>
      <c r="T54" s="211">
        <v>4545</v>
      </c>
      <c r="U54" s="211">
        <v>16463</v>
      </c>
      <c r="V54" s="211">
        <v>6890</v>
      </c>
      <c r="W54" s="211">
        <v>13007</v>
      </c>
      <c r="X54" s="13"/>
    </row>
    <row r="55" spans="1:24" ht="16.5" customHeight="1">
      <c r="A55" s="80" t="s">
        <v>561</v>
      </c>
      <c r="B55" s="211">
        <f>SUM(C55,S55)</f>
        <v>84306</v>
      </c>
      <c r="C55" s="211">
        <v>43719</v>
      </c>
      <c r="D55" s="211">
        <v>1873</v>
      </c>
      <c r="E55" s="211">
        <v>20427</v>
      </c>
      <c r="F55" s="211">
        <v>3704</v>
      </c>
      <c r="G55" s="211">
        <v>1900</v>
      </c>
      <c r="H55" s="211" t="s">
        <v>437</v>
      </c>
      <c r="I55" s="211">
        <v>1201</v>
      </c>
      <c r="J55" s="211">
        <v>526</v>
      </c>
      <c r="K55" s="211">
        <v>845</v>
      </c>
      <c r="L55" s="211">
        <v>1654</v>
      </c>
      <c r="M55" s="211">
        <v>6690</v>
      </c>
      <c r="N55" s="211">
        <v>3017</v>
      </c>
      <c r="O55" s="211" t="s">
        <v>636</v>
      </c>
      <c r="P55" s="211">
        <v>1898</v>
      </c>
      <c r="Q55" s="211">
        <v>15362</v>
      </c>
      <c r="R55" s="211">
        <v>3934</v>
      </c>
      <c r="S55" s="211">
        <f>SUM(T55:W55)</f>
        <v>40587</v>
      </c>
      <c r="T55" s="211">
        <v>5019</v>
      </c>
      <c r="U55" s="211">
        <v>16560</v>
      </c>
      <c r="V55" s="211">
        <v>5625</v>
      </c>
      <c r="W55" s="211">
        <v>13383</v>
      </c>
      <c r="X55" s="13"/>
    </row>
    <row r="56" spans="1:24" ht="16.5" customHeight="1">
      <c r="A56" s="80" t="s">
        <v>562</v>
      </c>
      <c r="B56" s="211">
        <f>SUM(C56,S56)</f>
        <v>86123</v>
      </c>
      <c r="C56" s="211">
        <v>43661</v>
      </c>
      <c r="D56" s="211">
        <v>1728</v>
      </c>
      <c r="E56" s="211">
        <f>SUM(F56:N56)</f>
        <v>20765</v>
      </c>
      <c r="F56" s="211">
        <v>3770</v>
      </c>
      <c r="G56" s="211">
        <v>1901</v>
      </c>
      <c r="H56" s="211">
        <v>1045</v>
      </c>
      <c r="I56" s="211">
        <v>1167</v>
      </c>
      <c r="J56" s="211">
        <v>534</v>
      </c>
      <c r="K56" s="211">
        <v>833</v>
      </c>
      <c r="L56" s="211">
        <v>1906</v>
      </c>
      <c r="M56" s="211">
        <v>6785</v>
      </c>
      <c r="N56" s="211">
        <v>2824</v>
      </c>
      <c r="O56" s="211" t="s">
        <v>636</v>
      </c>
      <c r="P56" s="211">
        <v>1736</v>
      </c>
      <c r="Q56" s="211">
        <v>15300</v>
      </c>
      <c r="R56" s="211">
        <v>3917</v>
      </c>
      <c r="S56" s="211">
        <f>SUM(T56:W56)</f>
        <v>42462</v>
      </c>
      <c r="T56" s="211">
        <v>5432</v>
      </c>
      <c r="U56" s="211">
        <v>16772</v>
      </c>
      <c r="V56" s="211">
        <v>6517</v>
      </c>
      <c r="W56" s="211">
        <v>13741</v>
      </c>
      <c r="X56" s="13"/>
    </row>
    <row r="57" spans="1:24" ht="16.5" customHeight="1">
      <c r="A57" s="242"/>
      <c r="B57" s="211"/>
      <c r="C57" s="211"/>
      <c r="D57" s="211"/>
      <c r="E57" s="215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5"/>
      <c r="T57" s="211"/>
      <c r="U57" s="211"/>
      <c r="V57" s="211"/>
      <c r="W57" s="211"/>
      <c r="X57" s="13"/>
    </row>
    <row r="58" spans="1:24" ht="16.5" customHeight="1">
      <c r="A58" s="80" t="s">
        <v>595</v>
      </c>
      <c r="B58" s="211">
        <f>SUM(C58,S58)</f>
        <v>85222</v>
      </c>
      <c r="C58" s="211">
        <v>43957</v>
      </c>
      <c r="D58" s="211">
        <v>1854</v>
      </c>
      <c r="E58" s="211">
        <f>SUM(F58:N58)</f>
        <v>20756</v>
      </c>
      <c r="F58" s="211">
        <v>3773</v>
      </c>
      <c r="G58" s="211">
        <v>1898</v>
      </c>
      <c r="H58" s="211">
        <v>1045</v>
      </c>
      <c r="I58" s="211">
        <v>1155</v>
      </c>
      <c r="J58" s="211">
        <v>554</v>
      </c>
      <c r="K58" s="211">
        <v>829</v>
      </c>
      <c r="L58" s="211">
        <v>1885</v>
      </c>
      <c r="M58" s="211">
        <v>6727</v>
      </c>
      <c r="N58" s="211">
        <v>2890</v>
      </c>
      <c r="O58" s="211" t="s">
        <v>636</v>
      </c>
      <c r="P58" s="211">
        <v>1717</v>
      </c>
      <c r="Q58" s="211">
        <v>15457</v>
      </c>
      <c r="R58" s="211">
        <v>3958</v>
      </c>
      <c r="S58" s="211">
        <f>SUM(T58:W58)</f>
        <v>41265</v>
      </c>
      <c r="T58" s="211">
        <v>4549</v>
      </c>
      <c r="U58" s="211">
        <v>16725</v>
      </c>
      <c r="V58" s="211">
        <v>6555</v>
      </c>
      <c r="W58" s="211">
        <v>13436</v>
      </c>
      <c r="X58" s="13"/>
    </row>
    <row r="59" spans="1:24" ht="16.5" customHeight="1">
      <c r="A59" s="80" t="s">
        <v>596</v>
      </c>
      <c r="B59" s="211">
        <f>SUM(C59,S59)</f>
        <v>84725</v>
      </c>
      <c r="C59" s="211">
        <v>41925</v>
      </c>
      <c r="D59" s="211">
        <v>1598</v>
      </c>
      <c r="E59" s="211">
        <f>SUM(F59:N59)</f>
        <v>20331</v>
      </c>
      <c r="F59" s="211">
        <v>3786</v>
      </c>
      <c r="G59" s="211">
        <v>1853</v>
      </c>
      <c r="H59" s="211">
        <v>1046</v>
      </c>
      <c r="I59" s="211">
        <v>1212</v>
      </c>
      <c r="J59" s="211">
        <v>552</v>
      </c>
      <c r="K59" s="211">
        <v>798</v>
      </c>
      <c r="L59" s="211">
        <v>2067</v>
      </c>
      <c r="M59" s="211">
        <v>6152</v>
      </c>
      <c r="N59" s="211">
        <v>2865</v>
      </c>
      <c r="O59" s="211" t="s">
        <v>636</v>
      </c>
      <c r="P59" s="211">
        <v>1746</v>
      </c>
      <c r="Q59" s="211">
        <v>14123</v>
      </c>
      <c r="R59" s="211">
        <v>3910</v>
      </c>
      <c r="S59" s="211">
        <f>SUM(T59:W59)</f>
        <v>42800</v>
      </c>
      <c r="T59" s="211">
        <v>5503</v>
      </c>
      <c r="U59" s="211">
        <v>16812</v>
      </c>
      <c r="V59" s="211">
        <v>6570</v>
      </c>
      <c r="W59" s="211">
        <v>13915</v>
      </c>
      <c r="X59" s="13"/>
    </row>
    <row r="60" spans="1:24" ht="16.5" customHeight="1">
      <c r="A60" s="80" t="s">
        <v>597</v>
      </c>
      <c r="B60" s="211">
        <f>SUM(C60,S60)</f>
        <v>85051</v>
      </c>
      <c r="C60" s="211">
        <v>42420</v>
      </c>
      <c r="D60" s="211">
        <v>1775</v>
      </c>
      <c r="E60" s="211">
        <f>SUM(F60:N60)</f>
        <v>20374</v>
      </c>
      <c r="F60" s="211">
        <v>3732</v>
      </c>
      <c r="G60" s="211">
        <v>1854</v>
      </c>
      <c r="H60" s="211">
        <v>1025</v>
      </c>
      <c r="I60" s="211">
        <v>1393</v>
      </c>
      <c r="J60" s="211">
        <v>545</v>
      </c>
      <c r="K60" s="211">
        <v>798</v>
      </c>
      <c r="L60" s="211">
        <v>2053</v>
      </c>
      <c r="M60" s="211">
        <v>6116</v>
      </c>
      <c r="N60" s="211">
        <v>2858</v>
      </c>
      <c r="O60" s="211" t="s">
        <v>636</v>
      </c>
      <c r="P60" s="211">
        <v>1756</v>
      </c>
      <c r="Q60" s="211">
        <v>14426</v>
      </c>
      <c r="R60" s="211">
        <v>3874</v>
      </c>
      <c r="S60" s="211">
        <f>SUM(T60:W60)</f>
        <v>42631</v>
      </c>
      <c r="T60" s="211">
        <v>5938</v>
      </c>
      <c r="U60" s="211">
        <v>16857</v>
      </c>
      <c r="V60" s="211">
        <v>6563</v>
      </c>
      <c r="W60" s="211">
        <v>13273</v>
      </c>
      <c r="X60" s="13"/>
    </row>
    <row r="61" spans="1:24" ht="16.5" customHeight="1">
      <c r="A61" s="80" t="s">
        <v>598</v>
      </c>
      <c r="B61" s="211">
        <f>SUM(C61,S61)</f>
        <v>87908</v>
      </c>
      <c r="C61" s="211">
        <v>42759</v>
      </c>
      <c r="D61" s="211">
        <v>1681</v>
      </c>
      <c r="E61" s="211">
        <f>SUM(F61:N61)</f>
        <v>20225</v>
      </c>
      <c r="F61" s="211">
        <v>3836</v>
      </c>
      <c r="G61" s="211">
        <v>1806</v>
      </c>
      <c r="H61" s="211">
        <v>1035</v>
      </c>
      <c r="I61" s="211">
        <v>1214</v>
      </c>
      <c r="J61" s="211">
        <v>544</v>
      </c>
      <c r="K61" s="211">
        <v>792</v>
      </c>
      <c r="L61" s="211">
        <v>2111</v>
      </c>
      <c r="M61" s="211">
        <v>6033</v>
      </c>
      <c r="N61" s="211">
        <v>2854</v>
      </c>
      <c r="O61" s="211" t="s">
        <v>636</v>
      </c>
      <c r="P61" s="211">
        <v>1718</v>
      </c>
      <c r="Q61" s="211">
        <v>15115</v>
      </c>
      <c r="R61" s="211">
        <v>3805</v>
      </c>
      <c r="S61" s="211">
        <f>SUM(T61:W61)</f>
        <v>45149</v>
      </c>
      <c r="T61" s="211">
        <v>6123</v>
      </c>
      <c r="U61" s="211">
        <v>16959</v>
      </c>
      <c r="V61" s="211">
        <v>6563</v>
      </c>
      <c r="W61" s="211">
        <v>15504</v>
      </c>
      <c r="X61" s="13"/>
    </row>
    <row r="62" spans="1:24" ht="16.5" customHeight="1">
      <c r="A62" s="242"/>
      <c r="B62" s="211"/>
      <c r="C62" s="211"/>
      <c r="D62" s="211"/>
      <c r="E62" s="215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5"/>
      <c r="T62" s="211"/>
      <c r="U62" s="211"/>
      <c r="V62" s="211"/>
      <c r="W62" s="211"/>
      <c r="X62" s="13"/>
    </row>
    <row r="63" spans="1:24" ht="16.5" customHeight="1">
      <c r="A63" s="80" t="s">
        <v>587</v>
      </c>
      <c r="B63" s="211">
        <f>SUM(C63,S63)</f>
        <v>87566</v>
      </c>
      <c r="C63" s="211">
        <v>42235</v>
      </c>
      <c r="D63" s="211">
        <v>1688</v>
      </c>
      <c r="E63" s="211">
        <v>19856</v>
      </c>
      <c r="F63" s="211">
        <v>3599</v>
      </c>
      <c r="G63" s="211">
        <v>1805</v>
      </c>
      <c r="H63" s="211" t="s">
        <v>636</v>
      </c>
      <c r="I63" s="211">
        <v>1187</v>
      </c>
      <c r="J63" s="211">
        <v>545</v>
      </c>
      <c r="K63" s="211">
        <v>786</v>
      </c>
      <c r="L63" s="211">
        <v>2157</v>
      </c>
      <c r="M63" s="211">
        <v>6072</v>
      </c>
      <c r="N63" s="211">
        <v>2805</v>
      </c>
      <c r="O63" s="211" t="s">
        <v>636</v>
      </c>
      <c r="P63" s="211">
        <v>1693</v>
      </c>
      <c r="Q63" s="211">
        <v>14966</v>
      </c>
      <c r="R63" s="211">
        <v>3817</v>
      </c>
      <c r="S63" s="211">
        <f>SUM(T63:W63)</f>
        <v>45331</v>
      </c>
      <c r="T63" s="211">
        <v>6698</v>
      </c>
      <c r="U63" s="211">
        <v>16837</v>
      </c>
      <c r="V63" s="211">
        <v>6569</v>
      </c>
      <c r="W63" s="211">
        <v>15227</v>
      </c>
      <c r="X63" s="13"/>
    </row>
    <row r="64" spans="1:24" ht="16.5" customHeight="1">
      <c r="A64" s="80" t="s">
        <v>588</v>
      </c>
      <c r="B64" s="211">
        <f>SUM(C64,S64)</f>
        <v>87594</v>
      </c>
      <c r="C64" s="211">
        <v>43119</v>
      </c>
      <c r="D64" s="211">
        <v>1616</v>
      </c>
      <c r="E64" s="211">
        <v>19679</v>
      </c>
      <c r="F64" s="211">
        <v>3670</v>
      </c>
      <c r="G64" s="211">
        <v>1803</v>
      </c>
      <c r="H64" s="211" t="s">
        <v>636</v>
      </c>
      <c r="I64" s="211">
        <v>1145</v>
      </c>
      <c r="J64" s="211">
        <v>543</v>
      </c>
      <c r="K64" s="211">
        <v>790</v>
      </c>
      <c r="L64" s="211">
        <v>1936</v>
      </c>
      <c r="M64" s="211">
        <v>6018</v>
      </c>
      <c r="N64" s="211">
        <v>2862</v>
      </c>
      <c r="O64" s="211" t="s">
        <v>636</v>
      </c>
      <c r="P64" s="211">
        <v>1747</v>
      </c>
      <c r="Q64" s="211">
        <v>16047</v>
      </c>
      <c r="R64" s="211">
        <v>3814</v>
      </c>
      <c r="S64" s="211">
        <f>SUM(T64:W64)</f>
        <v>44475</v>
      </c>
      <c r="T64" s="211">
        <v>5335</v>
      </c>
      <c r="U64" s="211">
        <v>16905</v>
      </c>
      <c r="V64" s="211">
        <v>6582</v>
      </c>
      <c r="W64" s="211">
        <v>15653</v>
      </c>
      <c r="X64" s="13"/>
    </row>
    <row r="65" spans="1:24" ht="16.5" customHeight="1">
      <c r="A65" s="80" t="s">
        <v>589</v>
      </c>
      <c r="B65" s="211">
        <f>SUM(C65,S65)</f>
        <v>86491</v>
      </c>
      <c r="C65" s="211">
        <v>42093</v>
      </c>
      <c r="D65" s="211">
        <v>977</v>
      </c>
      <c r="E65" s="211">
        <v>19625</v>
      </c>
      <c r="F65" s="211">
        <v>3645</v>
      </c>
      <c r="G65" s="211">
        <v>1801</v>
      </c>
      <c r="H65" s="211" t="s">
        <v>636</v>
      </c>
      <c r="I65" s="211">
        <v>1142</v>
      </c>
      <c r="J65" s="211">
        <v>547</v>
      </c>
      <c r="K65" s="211">
        <v>830</v>
      </c>
      <c r="L65" s="211">
        <v>1821</v>
      </c>
      <c r="M65" s="211">
        <v>6069</v>
      </c>
      <c r="N65" s="211">
        <v>2846</v>
      </c>
      <c r="O65" s="211" t="s">
        <v>636</v>
      </c>
      <c r="P65" s="211">
        <v>1643</v>
      </c>
      <c r="Q65" s="211">
        <v>15784</v>
      </c>
      <c r="R65" s="211">
        <v>3849</v>
      </c>
      <c r="S65" s="211">
        <f>SUM(T65:W65)</f>
        <v>44398</v>
      </c>
      <c r="T65" s="211">
        <v>5632</v>
      </c>
      <c r="U65" s="211">
        <v>16941</v>
      </c>
      <c r="V65" s="211">
        <v>6580</v>
      </c>
      <c r="W65" s="211">
        <v>15245</v>
      </c>
      <c r="X65" s="13"/>
    </row>
    <row r="66" spans="1:24" ht="16.5" customHeight="1">
      <c r="A66" s="239" t="s">
        <v>590</v>
      </c>
      <c r="B66" s="214">
        <f>SUM(C66,S66)</f>
        <v>87005</v>
      </c>
      <c r="C66" s="315">
        <v>41644</v>
      </c>
      <c r="D66" s="315">
        <v>1679</v>
      </c>
      <c r="E66" s="214">
        <v>19685</v>
      </c>
      <c r="F66" s="214">
        <v>3568</v>
      </c>
      <c r="G66" s="214">
        <v>1800</v>
      </c>
      <c r="H66" s="214" t="s">
        <v>636</v>
      </c>
      <c r="I66" s="214">
        <v>1165</v>
      </c>
      <c r="J66" s="214">
        <v>546</v>
      </c>
      <c r="K66" s="214">
        <v>791</v>
      </c>
      <c r="L66" s="214">
        <v>1822</v>
      </c>
      <c r="M66" s="214">
        <v>6215</v>
      </c>
      <c r="N66" s="214">
        <v>2854</v>
      </c>
      <c r="O66" s="214" t="s">
        <v>636</v>
      </c>
      <c r="P66" s="214">
        <v>1649</v>
      </c>
      <c r="Q66" s="214">
        <v>15099</v>
      </c>
      <c r="R66" s="214">
        <v>3317</v>
      </c>
      <c r="S66" s="214">
        <f>SUM(T66:W66)</f>
        <v>45361</v>
      </c>
      <c r="T66" s="214">
        <v>6077</v>
      </c>
      <c r="U66" s="214">
        <v>16895</v>
      </c>
      <c r="V66" s="214">
        <v>6587</v>
      </c>
      <c r="W66" s="214">
        <v>15802</v>
      </c>
      <c r="X66" s="13"/>
    </row>
    <row r="67" spans="1:24" ht="15" customHeight="1">
      <c r="A67" s="5" t="s">
        <v>329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3"/>
    </row>
    <row r="68" spans="1:2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3"/>
    </row>
  </sheetData>
  <sheetProtection/>
  <mergeCells count="26">
    <mergeCell ref="W5:W7"/>
    <mergeCell ref="A6:A7"/>
    <mergeCell ref="C6:C7"/>
    <mergeCell ref="S5:S7"/>
    <mergeCell ref="T5:T7"/>
    <mergeCell ref="U5:U7"/>
    <mergeCell ref="V5:V7"/>
    <mergeCell ref="O4:O7"/>
    <mergeCell ref="P4:P7"/>
    <mergeCell ref="Q4:Q7"/>
    <mergeCell ref="S4:W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R4:R7"/>
    <mergeCell ref="B4:B7"/>
    <mergeCell ref="C4:C5"/>
    <mergeCell ref="D4:D7"/>
    <mergeCell ref="E4:N4"/>
    <mergeCell ref="N5:N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tabSelected="1" zoomScalePageLayoutView="0" workbookViewId="0" topLeftCell="L1">
      <selection activeCell="W1" sqref="W1"/>
    </sheetView>
  </sheetViews>
  <sheetFormatPr defaultColWidth="10.59765625" defaultRowHeight="15"/>
  <cols>
    <col min="1" max="1" width="15.09765625" style="4" customWidth="1"/>
    <col min="2" max="7" width="10.09765625" style="4" customWidth="1"/>
    <col min="8" max="8" width="11.09765625" style="4" customWidth="1"/>
    <col min="9" max="22" width="10.09765625" style="4" customWidth="1"/>
    <col min="23" max="23" width="11.09765625" style="4" customWidth="1"/>
    <col min="24" max="16384" width="10.59765625" style="4" customWidth="1"/>
  </cols>
  <sheetData>
    <row r="1" spans="1:23" s="2" customFormat="1" ht="19.5" customHeight="1">
      <c r="A1" s="1" t="s">
        <v>442</v>
      </c>
      <c r="W1" s="3" t="s">
        <v>443</v>
      </c>
    </row>
    <row r="2" spans="1:23" ht="19.5" customHeight="1">
      <c r="A2" s="327" t="s">
        <v>444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3" ht="18" customHeight="1" thickBot="1">
      <c r="A3" s="4" t="s">
        <v>445</v>
      </c>
      <c r="B3" s="35"/>
      <c r="C3" s="37"/>
      <c r="D3" s="37"/>
      <c r="E3" s="37"/>
      <c r="F3" s="37"/>
      <c r="G3" s="37"/>
      <c r="H3" s="37"/>
      <c r="I3" s="37"/>
      <c r="J3" s="37"/>
      <c r="K3" s="37"/>
      <c r="L3" s="172"/>
      <c r="M3" s="172"/>
      <c r="N3" s="37"/>
      <c r="O3" s="37"/>
      <c r="P3" s="37"/>
      <c r="Q3" s="37"/>
      <c r="R3" s="37"/>
      <c r="S3" s="37"/>
      <c r="T3" s="37"/>
      <c r="U3" s="37"/>
      <c r="V3" s="37"/>
      <c r="W3" s="36" t="s">
        <v>0</v>
      </c>
    </row>
    <row r="4" spans="1:23" ht="16.5" customHeight="1">
      <c r="A4" s="154" t="s">
        <v>337</v>
      </c>
      <c r="B4" s="353" t="s">
        <v>414</v>
      </c>
      <c r="C4" s="498" t="s">
        <v>415</v>
      </c>
      <c r="D4" s="348" t="s">
        <v>416</v>
      </c>
      <c r="E4" s="340" t="s">
        <v>417</v>
      </c>
      <c r="F4" s="341"/>
      <c r="G4" s="341"/>
      <c r="H4" s="341"/>
      <c r="I4" s="341"/>
      <c r="J4" s="341"/>
      <c r="K4" s="341"/>
      <c r="L4" s="341"/>
      <c r="M4" s="341"/>
      <c r="N4" s="342"/>
      <c r="O4" s="500" t="s">
        <v>632</v>
      </c>
      <c r="P4" s="353" t="s">
        <v>419</v>
      </c>
      <c r="Q4" s="495" t="s">
        <v>420</v>
      </c>
      <c r="R4" s="353" t="s">
        <v>421</v>
      </c>
      <c r="S4" s="340" t="s">
        <v>422</v>
      </c>
      <c r="T4" s="341"/>
      <c r="U4" s="341"/>
      <c r="V4" s="341"/>
      <c r="W4" s="341"/>
    </row>
    <row r="5" spans="1:23" ht="16.5" customHeight="1">
      <c r="A5" s="162"/>
      <c r="B5" s="453"/>
      <c r="C5" s="499"/>
      <c r="D5" s="436"/>
      <c r="E5" s="465" t="s">
        <v>454</v>
      </c>
      <c r="F5" s="465" t="s">
        <v>423</v>
      </c>
      <c r="G5" s="465" t="s">
        <v>424</v>
      </c>
      <c r="H5" s="479" t="s">
        <v>425</v>
      </c>
      <c r="I5" s="482" t="s">
        <v>631</v>
      </c>
      <c r="J5" s="485" t="s">
        <v>630</v>
      </c>
      <c r="K5" s="465" t="s">
        <v>426</v>
      </c>
      <c r="L5" s="490" t="s">
        <v>427</v>
      </c>
      <c r="M5" s="490" t="s">
        <v>428</v>
      </c>
      <c r="N5" s="465" t="s">
        <v>429</v>
      </c>
      <c r="O5" s="501"/>
      <c r="P5" s="453"/>
      <c r="Q5" s="496"/>
      <c r="R5" s="453"/>
      <c r="S5" s="465" t="s">
        <v>430</v>
      </c>
      <c r="T5" s="465" t="s">
        <v>431</v>
      </c>
      <c r="U5" s="400" t="s">
        <v>432</v>
      </c>
      <c r="V5" s="400" t="s">
        <v>433</v>
      </c>
      <c r="W5" s="491" t="s">
        <v>434</v>
      </c>
    </row>
    <row r="6" spans="1:23" ht="16.5" customHeight="1">
      <c r="A6" s="466" t="s">
        <v>347</v>
      </c>
      <c r="B6" s="453"/>
      <c r="C6" s="503" t="s">
        <v>435</v>
      </c>
      <c r="D6" s="436"/>
      <c r="E6" s="453"/>
      <c r="F6" s="453"/>
      <c r="G6" s="453"/>
      <c r="H6" s="480"/>
      <c r="I6" s="483"/>
      <c r="J6" s="486"/>
      <c r="K6" s="453"/>
      <c r="L6" s="453"/>
      <c r="M6" s="453"/>
      <c r="N6" s="453"/>
      <c r="O6" s="501"/>
      <c r="P6" s="453"/>
      <c r="Q6" s="496"/>
      <c r="R6" s="453"/>
      <c r="S6" s="453"/>
      <c r="T6" s="453"/>
      <c r="U6" s="436"/>
      <c r="V6" s="436"/>
      <c r="W6" s="492"/>
    </row>
    <row r="7" spans="1:23" ht="16.5" customHeight="1">
      <c r="A7" s="467"/>
      <c r="B7" s="413"/>
      <c r="C7" s="504"/>
      <c r="D7" s="401"/>
      <c r="E7" s="413"/>
      <c r="F7" s="413"/>
      <c r="G7" s="413"/>
      <c r="H7" s="481"/>
      <c r="I7" s="484"/>
      <c r="J7" s="487"/>
      <c r="K7" s="413"/>
      <c r="L7" s="413"/>
      <c r="M7" s="413"/>
      <c r="N7" s="413"/>
      <c r="O7" s="502"/>
      <c r="P7" s="413"/>
      <c r="Q7" s="497"/>
      <c r="R7" s="413"/>
      <c r="S7" s="413"/>
      <c r="T7" s="413"/>
      <c r="U7" s="401"/>
      <c r="V7" s="401"/>
      <c r="W7" s="493"/>
    </row>
    <row r="8" spans="1:24" ht="16.5" customHeight="1">
      <c r="A8" s="159" t="s">
        <v>436</v>
      </c>
      <c r="B8" s="175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52"/>
    </row>
    <row r="9" spans="1:24" ht="16.5" customHeight="1">
      <c r="A9" s="232" t="s">
        <v>591</v>
      </c>
      <c r="B9" s="212">
        <f>SUM(B29,B49)</f>
        <v>29414.166666666664</v>
      </c>
      <c r="C9" s="211">
        <f aca="true" t="shared" si="0" ref="C9:N9">SUM(C29,C49)</f>
        <v>17241.083333333332</v>
      </c>
      <c r="D9" s="211">
        <f t="shared" si="0"/>
        <v>55.333333333333336</v>
      </c>
      <c r="E9" s="211">
        <f t="shared" si="0"/>
        <v>4967.166666666666</v>
      </c>
      <c r="F9" s="211">
        <f t="shared" si="0"/>
        <v>2337.8333333333335</v>
      </c>
      <c r="G9" s="211">
        <f t="shared" si="0"/>
        <v>141.25</v>
      </c>
      <c r="H9" s="211">
        <f t="shared" si="0"/>
        <v>160.25</v>
      </c>
      <c r="I9" s="211">
        <f t="shared" si="0"/>
        <v>197</v>
      </c>
      <c r="J9" s="211">
        <f t="shared" si="0"/>
        <v>45.833333333333336</v>
      </c>
      <c r="K9" s="211">
        <f t="shared" si="0"/>
        <v>321.3333333333333</v>
      </c>
      <c r="L9" s="211">
        <f t="shared" si="0"/>
        <v>624.8333333333333</v>
      </c>
      <c r="M9" s="211">
        <f t="shared" si="0"/>
        <v>346.5833333333333</v>
      </c>
      <c r="N9" s="211">
        <f t="shared" si="0"/>
        <v>792.25</v>
      </c>
      <c r="O9" s="211" t="s">
        <v>604</v>
      </c>
      <c r="P9" s="211">
        <f aca="true" t="shared" si="1" ref="P9:W9">SUM(P29,P49)</f>
        <v>1142.3333333333333</v>
      </c>
      <c r="Q9" s="211">
        <f t="shared" si="1"/>
        <v>10375.333333333334</v>
      </c>
      <c r="R9" s="211">
        <f t="shared" si="1"/>
        <v>424.75</v>
      </c>
      <c r="S9" s="211">
        <f t="shared" si="1"/>
        <v>12173.083333333332</v>
      </c>
      <c r="T9" s="211">
        <f t="shared" si="1"/>
        <v>2251.5833333333335</v>
      </c>
      <c r="U9" s="211">
        <f t="shared" si="1"/>
        <v>1422.5833333333335</v>
      </c>
      <c r="V9" s="211">
        <f t="shared" si="1"/>
        <v>2500.25</v>
      </c>
      <c r="W9" s="211">
        <f t="shared" si="1"/>
        <v>5998.666666666667</v>
      </c>
      <c r="X9" s="7"/>
    </row>
    <row r="10" spans="1:24" ht="16.5" customHeight="1">
      <c r="A10" s="237">
        <v>14</v>
      </c>
      <c r="B10" s="212">
        <v>26241</v>
      </c>
      <c r="C10" s="211">
        <f aca="true" t="shared" si="2" ref="C10:N11">SUM(C30,C50)</f>
        <v>14548</v>
      </c>
      <c r="D10" s="211">
        <f t="shared" si="2"/>
        <v>12</v>
      </c>
      <c r="E10" s="211">
        <v>4702</v>
      </c>
      <c r="F10" s="211">
        <f t="shared" si="2"/>
        <v>1869</v>
      </c>
      <c r="G10" s="211">
        <f t="shared" si="2"/>
        <v>197</v>
      </c>
      <c r="H10" s="211">
        <f t="shared" si="2"/>
        <v>50</v>
      </c>
      <c r="I10" s="211">
        <f t="shared" si="2"/>
        <v>397</v>
      </c>
      <c r="J10" s="211">
        <f t="shared" si="2"/>
        <v>71</v>
      </c>
      <c r="K10" s="211">
        <f t="shared" si="2"/>
        <v>44</v>
      </c>
      <c r="L10" s="211">
        <f t="shared" si="2"/>
        <v>259</v>
      </c>
      <c r="M10" s="211">
        <f t="shared" si="2"/>
        <v>1091</v>
      </c>
      <c r="N10" s="211">
        <f t="shared" si="2"/>
        <v>723</v>
      </c>
      <c r="O10" s="211" t="s">
        <v>636</v>
      </c>
      <c r="P10" s="211">
        <f aca="true" t="shared" si="3" ref="P10:W10">SUM(P30,P50)</f>
        <v>1750</v>
      </c>
      <c r="Q10" s="211">
        <f t="shared" si="3"/>
        <v>7332</v>
      </c>
      <c r="R10" s="211">
        <f t="shared" si="3"/>
        <v>710</v>
      </c>
      <c r="S10" s="211">
        <v>11693</v>
      </c>
      <c r="T10" s="211">
        <f t="shared" si="3"/>
        <v>2822</v>
      </c>
      <c r="U10" s="211">
        <f t="shared" si="3"/>
        <v>1960</v>
      </c>
      <c r="V10" s="211">
        <f t="shared" si="3"/>
        <v>1753</v>
      </c>
      <c r="W10" s="211">
        <f t="shared" si="3"/>
        <v>5159</v>
      </c>
      <c r="X10" s="52"/>
    </row>
    <row r="11" spans="1:24" ht="16.5" customHeight="1">
      <c r="A11" s="238">
        <v>15</v>
      </c>
      <c r="B11" s="213">
        <v>28024</v>
      </c>
      <c r="C11" s="201">
        <f t="shared" si="2"/>
        <v>15761</v>
      </c>
      <c r="D11" s="201">
        <f t="shared" si="2"/>
        <v>18</v>
      </c>
      <c r="E11" s="201">
        <f t="shared" si="2"/>
        <v>4942</v>
      </c>
      <c r="F11" s="201">
        <f t="shared" si="2"/>
        <v>2105</v>
      </c>
      <c r="G11" s="201">
        <f t="shared" si="2"/>
        <v>213</v>
      </c>
      <c r="H11" s="201">
        <f t="shared" si="2"/>
        <v>33</v>
      </c>
      <c r="I11" s="201">
        <f t="shared" si="2"/>
        <v>252</v>
      </c>
      <c r="J11" s="201">
        <f t="shared" si="2"/>
        <v>61</v>
      </c>
      <c r="K11" s="201">
        <f t="shared" si="2"/>
        <v>50</v>
      </c>
      <c r="L11" s="201">
        <f t="shared" si="2"/>
        <v>278</v>
      </c>
      <c r="M11" s="201">
        <f t="shared" si="2"/>
        <v>1184</v>
      </c>
      <c r="N11" s="201">
        <f t="shared" si="2"/>
        <v>766</v>
      </c>
      <c r="O11" s="201" t="s">
        <v>637</v>
      </c>
      <c r="P11" s="201">
        <f aca="true" t="shared" si="4" ref="P11:W11">SUM(P31,P51)</f>
        <v>1503</v>
      </c>
      <c r="Q11" s="201">
        <f t="shared" si="4"/>
        <v>8433</v>
      </c>
      <c r="R11" s="201">
        <f t="shared" si="4"/>
        <v>820</v>
      </c>
      <c r="S11" s="201">
        <v>12263</v>
      </c>
      <c r="T11" s="201">
        <f t="shared" si="4"/>
        <v>4238</v>
      </c>
      <c r="U11" s="201">
        <f t="shared" si="4"/>
        <v>2016</v>
      </c>
      <c r="V11" s="201">
        <f t="shared" si="4"/>
        <v>1562</v>
      </c>
      <c r="W11" s="201">
        <f t="shared" si="4"/>
        <v>4446</v>
      </c>
      <c r="X11" s="52"/>
    </row>
    <row r="12" spans="1:24" ht="16.5" customHeight="1">
      <c r="A12" s="8"/>
      <c r="B12" s="212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13"/>
    </row>
    <row r="13" spans="1:24" ht="16.5" customHeight="1">
      <c r="A13" s="50" t="s">
        <v>581</v>
      </c>
      <c r="B13" s="212">
        <f>SUM(B33,B53)</f>
        <v>28091</v>
      </c>
      <c r="C13" s="211">
        <f aca="true" t="shared" si="5" ref="C13:N13">SUM(C33,C53)</f>
        <v>15609</v>
      </c>
      <c r="D13" s="211">
        <f t="shared" si="5"/>
        <v>10</v>
      </c>
      <c r="E13" s="211">
        <f t="shared" si="5"/>
        <v>5669</v>
      </c>
      <c r="F13" s="211">
        <f t="shared" si="5"/>
        <v>2624</v>
      </c>
      <c r="G13" s="211">
        <f t="shared" si="5"/>
        <v>209</v>
      </c>
      <c r="H13" s="211">
        <f t="shared" si="5"/>
        <v>30</v>
      </c>
      <c r="I13" s="211">
        <f t="shared" si="5"/>
        <v>416</v>
      </c>
      <c r="J13" s="211">
        <f t="shared" si="5"/>
        <v>65</v>
      </c>
      <c r="K13" s="211">
        <f t="shared" si="5"/>
        <v>58</v>
      </c>
      <c r="L13" s="211">
        <f t="shared" si="5"/>
        <v>349</v>
      </c>
      <c r="M13" s="211">
        <f t="shared" si="5"/>
        <v>1206</v>
      </c>
      <c r="N13" s="211">
        <f t="shared" si="5"/>
        <v>712</v>
      </c>
      <c r="O13" s="211" t="s">
        <v>636</v>
      </c>
      <c r="P13" s="211">
        <f aca="true" t="shared" si="6" ref="P13:W13">SUM(P33,P53)</f>
        <v>1390</v>
      </c>
      <c r="Q13" s="211">
        <f t="shared" si="6"/>
        <v>7614</v>
      </c>
      <c r="R13" s="211">
        <f t="shared" si="6"/>
        <v>886</v>
      </c>
      <c r="S13" s="211">
        <f t="shared" si="6"/>
        <v>12482</v>
      </c>
      <c r="T13" s="211">
        <f t="shared" si="6"/>
        <v>3125</v>
      </c>
      <c r="U13" s="211">
        <f t="shared" si="6"/>
        <v>1953</v>
      </c>
      <c r="V13" s="211">
        <f t="shared" si="6"/>
        <v>1784</v>
      </c>
      <c r="W13" s="211">
        <f t="shared" si="6"/>
        <v>5620</v>
      </c>
      <c r="X13" s="13"/>
    </row>
    <row r="14" spans="1:24" ht="16.5" customHeight="1">
      <c r="A14" s="41" t="s">
        <v>582</v>
      </c>
      <c r="B14" s="212">
        <f aca="true" t="shared" si="7" ref="B14:N14">SUM(B34,B54)</f>
        <v>24985</v>
      </c>
      <c r="C14" s="211">
        <f t="shared" si="7"/>
        <v>13929</v>
      </c>
      <c r="D14" s="211">
        <f t="shared" si="7"/>
        <v>16</v>
      </c>
      <c r="E14" s="211">
        <v>3734</v>
      </c>
      <c r="F14" s="211">
        <f t="shared" si="7"/>
        <v>791</v>
      </c>
      <c r="G14" s="211">
        <f t="shared" si="7"/>
        <v>211</v>
      </c>
      <c r="H14" s="211" t="s">
        <v>437</v>
      </c>
      <c r="I14" s="211">
        <f t="shared" si="7"/>
        <v>199</v>
      </c>
      <c r="J14" s="211">
        <f t="shared" si="7"/>
        <v>77</v>
      </c>
      <c r="K14" s="211">
        <f t="shared" si="7"/>
        <v>33</v>
      </c>
      <c r="L14" s="211">
        <f t="shared" si="7"/>
        <v>329</v>
      </c>
      <c r="M14" s="211">
        <f t="shared" si="7"/>
        <v>1273</v>
      </c>
      <c r="N14" s="211">
        <f t="shared" si="7"/>
        <v>784</v>
      </c>
      <c r="O14" s="211" t="s">
        <v>636</v>
      </c>
      <c r="P14" s="211">
        <f aca="true" t="shared" si="8" ref="P14:W14">SUM(P34,P54)</f>
        <v>1492</v>
      </c>
      <c r="Q14" s="211">
        <f t="shared" si="8"/>
        <v>7771</v>
      </c>
      <c r="R14" s="211">
        <f t="shared" si="8"/>
        <v>873</v>
      </c>
      <c r="S14" s="211">
        <f t="shared" si="8"/>
        <v>11056</v>
      </c>
      <c r="T14" s="211">
        <f t="shared" si="8"/>
        <v>3142</v>
      </c>
      <c r="U14" s="211">
        <f t="shared" si="8"/>
        <v>1927</v>
      </c>
      <c r="V14" s="211">
        <f t="shared" si="8"/>
        <v>1775</v>
      </c>
      <c r="W14" s="211">
        <f t="shared" si="8"/>
        <v>4212</v>
      </c>
      <c r="X14" s="13"/>
    </row>
    <row r="15" spans="1:24" ht="16.5" customHeight="1">
      <c r="A15" s="41" t="s">
        <v>561</v>
      </c>
      <c r="B15" s="212">
        <f aca="true" t="shared" si="9" ref="B15:N16">SUM(B35,B55)</f>
        <v>27602</v>
      </c>
      <c r="C15" s="211">
        <f t="shared" si="9"/>
        <v>16244</v>
      </c>
      <c r="D15" s="211">
        <f t="shared" si="9"/>
        <v>16</v>
      </c>
      <c r="E15" s="211">
        <v>5045</v>
      </c>
      <c r="F15" s="211">
        <f t="shared" si="9"/>
        <v>2471</v>
      </c>
      <c r="G15" s="211">
        <f t="shared" si="9"/>
        <v>215</v>
      </c>
      <c r="H15" s="211" t="s">
        <v>437</v>
      </c>
      <c r="I15" s="211">
        <f t="shared" si="9"/>
        <v>75</v>
      </c>
      <c r="J15" s="211">
        <f t="shared" si="9"/>
        <v>85</v>
      </c>
      <c r="K15" s="211">
        <f t="shared" si="9"/>
        <v>35</v>
      </c>
      <c r="L15" s="211">
        <f t="shared" si="9"/>
        <v>138</v>
      </c>
      <c r="M15" s="211">
        <f t="shared" si="9"/>
        <v>1219</v>
      </c>
      <c r="N15" s="211">
        <f t="shared" si="9"/>
        <v>770</v>
      </c>
      <c r="O15" s="211" t="s">
        <v>636</v>
      </c>
      <c r="P15" s="211">
        <f aca="true" t="shared" si="10" ref="P15:W16">SUM(P35,P55)</f>
        <v>1469</v>
      </c>
      <c r="Q15" s="211">
        <f t="shared" si="10"/>
        <v>8884</v>
      </c>
      <c r="R15" s="211">
        <f t="shared" si="10"/>
        <v>784</v>
      </c>
      <c r="S15" s="211">
        <f t="shared" si="10"/>
        <v>11358</v>
      </c>
      <c r="T15" s="211">
        <f t="shared" si="10"/>
        <v>3484</v>
      </c>
      <c r="U15" s="211">
        <f t="shared" si="10"/>
        <v>1994</v>
      </c>
      <c r="V15" s="211">
        <f t="shared" si="10"/>
        <v>1798</v>
      </c>
      <c r="W15" s="211">
        <f t="shared" si="10"/>
        <v>4082</v>
      </c>
      <c r="X15" s="13"/>
    </row>
    <row r="16" spans="1:24" ht="16.5" customHeight="1">
      <c r="A16" s="41" t="s">
        <v>562</v>
      </c>
      <c r="B16" s="212">
        <f>SUM(B36,B56)</f>
        <v>28542</v>
      </c>
      <c r="C16" s="211">
        <f t="shared" si="9"/>
        <v>16502</v>
      </c>
      <c r="D16" s="211">
        <f t="shared" si="9"/>
        <v>5</v>
      </c>
      <c r="E16" s="211">
        <f t="shared" si="9"/>
        <v>5572</v>
      </c>
      <c r="F16" s="211">
        <f t="shared" si="9"/>
        <v>2543</v>
      </c>
      <c r="G16" s="211">
        <f t="shared" si="9"/>
        <v>217</v>
      </c>
      <c r="H16" s="211">
        <f t="shared" si="9"/>
        <v>30</v>
      </c>
      <c r="I16" s="211">
        <f t="shared" si="9"/>
        <v>304</v>
      </c>
      <c r="J16" s="211">
        <f t="shared" si="9"/>
        <v>72</v>
      </c>
      <c r="K16" s="211">
        <f t="shared" si="9"/>
        <v>58</v>
      </c>
      <c r="L16" s="211">
        <f t="shared" si="9"/>
        <v>352</v>
      </c>
      <c r="M16" s="211">
        <f t="shared" si="9"/>
        <v>1220</v>
      </c>
      <c r="N16" s="211">
        <f t="shared" si="9"/>
        <v>776</v>
      </c>
      <c r="O16" s="211" t="s">
        <v>636</v>
      </c>
      <c r="P16" s="211">
        <f t="shared" si="10"/>
        <v>1475</v>
      </c>
      <c r="Q16" s="211">
        <f t="shared" si="10"/>
        <v>8516</v>
      </c>
      <c r="R16" s="211">
        <f t="shared" si="10"/>
        <v>889</v>
      </c>
      <c r="S16" s="211">
        <f t="shared" si="10"/>
        <v>12040</v>
      </c>
      <c r="T16" s="211">
        <f t="shared" si="10"/>
        <v>3716</v>
      </c>
      <c r="U16" s="211">
        <f t="shared" si="10"/>
        <v>1963</v>
      </c>
      <c r="V16" s="211">
        <f t="shared" si="10"/>
        <v>1466</v>
      </c>
      <c r="W16" s="211">
        <f t="shared" si="10"/>
        <v>4895</v>
      </c>
      <c r="X16" s="13"/>
    </row>
    <row r="17" spans="1:24" ht="16.5" customHeight="1">
      <c r="A17" s="8"/>
      <c r="B17" s="212"/>
      <c r="C17" s="211"/>
      <c r="D17" s="211"/>
      <c r="E17" s="215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5"/>
      <c r="T17" s="211"/>
      <c r="U17" s="211"/>
      <c r="V17" s="211"/>
      <c r="W17" s="211"/>
      <c r="X17" s="13"/>
    </row>
    <row r="18" spans="1:24" ht="16.5" customHeight="1">
      <c r="A18" s="41" t="s">
        <v>583</v>
      </c>
      <c r="B18" s="212">
        <f>SUM(B38,B58)</f>
        <v>28887</v>
      </c>
      <c r="C18" s="211">
        <f aca="true" t="shared" si="11" ref="C18:N18">SUM(C38,C58)</f>
        <v>16417</v>
      </c>
      <c r="D18" s="211">
        <f t="shared" si="11"/>
        <v>14</v>
      </c>
      <c r="E18" s="211">
        <f t="shared" si="11"/>
        <v>5196</v>
      </c>
      <c r="F18" s="211">
        <f t="shared" si="11"/>
        <v>2332</v>
      </c>
      <c r="G18" s="211">
        <f t="shared" si="11"/>
        <v>218</v>
      </c>
      <c r="H18" s="211">
        <f t="shared" si="11"/>
        <v>30</v>
      </c>
      <c r="I18" s="211">
        <f t="shared" si="11"/>
        <v>279</v>
      </c>
      <c r="J18" s="211">
        <f t="shared" si="11"/>
        <v>54</v>
      </c>
      <c r="K18" s="211">
        <f t="shared" si="11"/>
        <v>58</v>
      </c>
      <c r="L18" s="211">
        <f t="shared" si="11"/>
        <v>352</v>
      </c>
      <c r="M18" s="211">
        <f t="shared" si="11"/>
        <v>1127</v>
      </c>
      <c r="N18" s="211">
        <f t="shared" si="11"/>
        <v>746</v>
      </c>
      <c r="O18" s="211" t="s">
        <v>636</v>
      </c>
      <c r="P18" s="211">
        <f aca="true" t="shared" si="12" ref="P18:W18">SUM(P38,P58)</f>
        <v>1577</v>
      </c>
      <c r="Q18" s="211">
        <f t="shared" si="12"/>
        <v>8714</v>
      </c>
      <c r="R18" s="211">
        <f t="shared" si="12"/>
        <v>871</v>
      </c>
      <c r="S18" s="211">
        <f t="shared" si="12"/>
        <v>12470</v>
      </c>
      <c r="T18" s="211">
        <f t="shared" si="12"/>
        <v>5165</v>
      </c>
      <c r="U18" s="211">
        <f t="shared" si="12"/>
        <v>1933</v>
      </c>
      <c r="V18" s="211">
        <f t="shared" si="12"/>
        <v>1488</v>
      </c>
      <c r="W18" s="211">
        <f t="shared" si="12"/>
        <v>3884</v>
      </c>
      <c r="X18" s="13"/>
    </row>
    <row r="19" spans="1:24" ht="16.5" customHeight="1">
      <c r="A19" s="41" t="s">
        <v>584</v>
      </c>
      <c r="B19" s="212">
        <f>SUM(B39,B59)</f>
        <v>27122</v>
      </c>
      <c r="C19" s="211">
        <f aca="true" t="shared" si="13" ref="C19:N19">SUM(C39,C59)</f>
        <v>14964</v>
      </c>
      <c r="D19" s="211">
        <f t="shared" si="13"/>
        <v>12</v>
      </c>
      <c r="E19" s="211">
        <f t="shared" si="13"/>
        <v>5021</v>
      </c>
      <c r="F19" s="211">
        <f t="shared" si="13"/>
        <v>2286</v>
      </c>
      <c r="G19" s="211">
        <f t="shared" si="13"/>
        <v>214</v>
      </c>
      <c r="H19" s="211">
        <f t="shared" si="13"/>
        <v>30</v>
      </c>
      <c r="I19" s="211">
        <f t="shared" si="13"/>
        <v>75</v>
      </c>
      <c r="J19" s="211">
        <f t="shared" si="13"/>
        <v>53</v>
      </c>
      <c r="K19" s="211">
        <f t="shared" si="13"/>
        <v>58</v>
      </c>
      <c r="L19" s="211">
        <f t="shared" si="13"/>
        <v>369</v>
      </c>
      <c r="M19" s="211">
        <f t="shared" si="13"/>
        <v>1174</v>
      </c>
      <c r="N19" s="211">
        <f t="shared" si="13"/>
        <v>762</v>
      </c>
      <c r="O19" s="211" t="s">
        <v>636</v>
      </c>
      <c r="P19" s="211">
        <v>1615</v>
      </c>
      <c r="Q19" s="211">
        <v>7475</v>
      </c>
      <c r="R19" s="211">
        <v>794</v>
      </c>
      <c r="S19" s="211">
        <f>SUM(S39,S59)</f>
        <v>12158</v>
      </c>
      <c r="T19" s="211">
        <f>SUM(T39,T59)</f>
        <v>4031</v>
      </c>
      <c r="U19" s="211">
        <f>SUM(U39,U59)</f>
        <v>1971</v>
      </c>
      <c r="V19" s="211">
        <f>SUM(V39,V59)</f>
        <v>1492</v>
      </c>
      <c r="W19" s="211">
        <f>SUM(W39,W59)</f>
        <v>4664</v>
      </c>
      <c r="X19" s="13"/>
    </row>
    <row r="20" spans="1:24" ht="16.5" customHeight="1">
      <c r="A20" s="41" t="s">
        <v>585</v>
      </c>
      <c r="B20" s="212">
        <f aca="true" t="shared" si="14" ref="B20:N20">SUM(B40,B60)</f>
        <v>28740</v>
      </c>
      <c r="C20" s="211">
        <f t="shared" si="14"/>
        <v>16140</v>
      </c>
      <c r="D20" s="211">
        <f t="shared" si="14"/>
        <v>22</v>
      </c>
      <c r="E20" s="211">
        <f t="shared" si="14"/>
        <v>4950</v>
      </c>
      <c r="F20" s="211">
        <f t="shared" si="14"/>
        <v>1694</v>
      </c>
      <c r="G20" s="211">
        <f t="shared" si="14"/>
        <v>212</v>
      </c>
      <c r="H20" s="211">
        <f t="shared" si="14"/>
        <v>30</v>
      </c>
      <c r="I20" s="211">
        <f t="shared" si="14"/>
        <v>664</v>
      </c>
      <c r="J20" s="211">
        <f t="shared" si="14"/>
        <v>53</v>
      </c>
      <c r="K20" s="211">
        <f t="shared" si="14"/>
        <v>58</v>
      </c>
      <c r="L20" s="211">
        <f t="shared" si="14"/>
        <v>369</v>
      </c>
      <c r="M20" s="211">
        <f t="shared" si="14"/>
        <v>1148</v>
      </c>
      <c r="N20" s="211">
        <f t="shared" si="14"/>
        <v>722</v>
      </c>
      <c r="O20" s="211" t="s">
        <v>636</v>
      </c>
      <c r="P20" s="211">
        <f aca="true" t="shared" si="15" ref="P20:W20">SUM(P40,P60)</f>
        <v>1583</v>
      </c>
      <c r="Q20" s="211">
        <f t="shared" si="15"/>
        <v>8775</v>
      </c>
      <c r="R20" s="211">
        <f t="shared" si="15"/>
        <v>765</v>
      </c>
      <c r="S20" s="211">
        <f t="shared" si="15"/>
        <v>12600</v>
      </c>
      <c r="T20" s="211">
        <f t="shared" si="15"/>
        <v>4501</v>
      </c>
      <c r="U20" s="211">
        <f t="shared" si="15"/>
        <v>1988</v>
      </c>
      <c r="V20" s="211">
        <f t="shared" si="15"/>
        <v>1487</v>
      </c>
      <c r="W20" s="211">
        <f t="shared" si="15"/>
        <v>4624</v>
      </c>
      <c r="X20" s="13"/>
    </row>
    <row r="21" spans="1:24" ht="16.5" customHeight="1">
      <c r="A21" s="41" t="s">
        <v>586</v>
      </c>
      <c r="B21" s="212">
        <f>SUM(B41,B61)</f>
        <v>29229</v>
      </c>
      <c r="C21" s="211">
        <f aca="true" t="shared" si="16" ref="C21:N21">SUM(C41,C61)</f>
        <v>16268</v>
      </c>
      <c r="D21" s="211">
        <f t="shared" si="16"/>
        <v>22</v>
      </c>
      <c r="E21" s="211">
        <f t="shared" si="16"/>
        <v>4499</v>
      </c>
      <c r="F21" s="211">
        <f t="shared" si="16"/>
        <v>1852</v>
      </c>
      <c r="G21" s="211">
        <f t="shared" si="16"/>
        <v>211</v>
      </c>
      <c r="H21" s="211">
        <f t="shared" si="16"/>
        <v>30</v>
      </c>
      <c r="I21" s="211">
        <f t="shared" si="16"/>
        <v>87</v>
      </c>
      <c r="J21" s="211">
        <f t="shared" si="16"/>
        <v>49</v>
      </c>
      <c r="K21" s="211">
        <f t="shared" si="16"/>
        <v>58</v>
      </c>
      <c r="L21" s="211">
        <f t="shared" si="16"/>
        <v>365</v>
      </c>
      <c r="M21" s="211">
        <f t="shared" si="16"/>
        <v>1093</v>
      </c>
      <c r="N21" s="211">
        <f t="shared" si="16"/>
        <v>754</v>
      </c>
      <c r="O21" s="211" t="s">
        <v>636</v>
      </c>
      <c r="P21" s="211">
        <f aca="true" t="shared" si="17" ref="P21:W21">SUM(P41,P61)</f>
        <v>1497</v>
      </c>
      <c r="Q21" s="211">
        <f t="shared" si="17"/>
        <v>9448</v>
      </c>
      <c r="R21" s="211">
        <f t="shared" si="17"/>
        <v>755</v>
      </c>
      <c r="S21" s="211">
        <f t="shared" si="17"/>
        <v>12961</v>
      </c>
      <c r="T21" s="211">
        <f t="shared" si="17"/>
        <v>4659</v>
      </c>
      <c r="U21" s="211">
        <f t="shared" si="17"/>
        <v>2093</v>
      </c>
      <c r="V21" s="211">
        <f t="shared" si="17"/>
        <v>1492</v>
      </c>
      <c r="W21" s="211">
        <f t="shared" si="17"/>
        <v>4717</v>
      </c>
      <c r="X21" s="13"/>
    </row>
    <row r="22" spans="1:24" ht="16.5" customHeight="1">
      <c r="A22" s="8"/>
      <c r="B22" s="212"/>
      <c r="C22" s="211"/>
      <c r="D22" s="211"/>
      <c r="E22" s="215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5"/>
      <c r="T22" s="211"/>
      <c r="U22" s="211"/>
      <c r="V22" s="211"/>
      <c r="W22" s="211"/>
      <c r="X22" s="13"/>
    </row>
    <row r="23" spans="1:24" ht="16.5" customHeight="1">
      <c r="A23" s="41" t="s">
        <v>587</v>
      </c>
      <c r="B23" s="212">
        <f>SUM(B43,B63)</f>
        <v>29526</v>
      </c>
      <c r="C23" s="211">
        <f aca="true" t="shared" si="18" ref="C23:N23">SUM(C43,C63)</f>
        <v>16170</v>
      </c>
      <c r="D23" s="211">
        <f t="shared" si="18"/>
        <v>22</v>
      </c>
      <c r="E23" s="211">
        <v>4402</v>
      </c>
      <c r="F23" s="211">
        <f t="shared" si="18"/>
        <v>1603</v>
      </c>
      <c r="G23" s="211">
        <f t="shared" si="18"/>
        <v>212</v>
      </c>
      <c r="H23" s="211" t="s">
        <v>636</v>
      </c>
      <c r="I23" s="211">
        <f t="shared" si="18"/>
        <v>88</v>
      </c>
      <c r="J23" s="211">
        <f t="shared" si="18"/>
        <v>52</v>
      </c>
      <c r="K23" s="211">
        <f t="shared" si="18"/>
        <v>58</v>
      </c>
      <c r="L23" s="211">
        <f t="shared" si="18"/>
        <v>473</v>
      </c>
      <c r="M23" s="211">
        <f t="shared" si="18"/>
        <v>1127</v>
      </c>
      <c r="N23" s="211">
        <f t="shared" si="18"/>
        <v>753</v>
      </c>
      <c r="O23" s="211" t="s">
        <v>636</v>
      </c>
      <c r="P23" s="211">
        <f aca="true" t="shared" si="19" ref="P23:W23">SUM(P43,P63)</f>
        <v>1503</v>
      </c>
      <c r="Q23" s="211">
        <f t="shared" si="19"/>
        <v>9413</v>
      </c>
      <c r="R23" s="211">
        <f t="shared" si="19"/>
        <v>783</v>
      </c>
      <c r="S23" s="211">
        <f t="shared" si="19"/>
        <v>13356</v>
      </c>
      <c r="T23" s="211">
        <f t="shared" si="19"/>
        <v>5213</v>
      </c>
      <c r="U23" s="211">
        <f t="shared" si="19"/>
        <v>2007</v>
      </c>
      <c r="V23" s="211">
        <f t="shared" si="19"/>
        <v>1492</v>
      </c>
      <c r="W23" s="211">
        <f t="shared" si="19"/>
        <v>4644</v>
      </c>
      <c r="X23" s="13"/>
    </row>
    <row r="24" spans="1:24" ht="16.5" customHeight="1">
      <c r="A24" s="33" t="s">
        <v>605</v>
      </c>
      <c r="B24" s="212">
        <f aca="true" t="shared" si="20" ref="B24:N24">SUM(B44,B64)</f>
        <v>28535</v>
      </c>
      <c r="C24" s="211">
        <f t="shared" si="20"/>
        <v>17169</v>
      </c>
      <c r="D24" s="211">
        <f t="shared" si="20"/>
        <v>22</v>
      </c>
      <c r="E24" s="211">
        <v>5002</v>
      </c>
      <c r="F24" s="211">
        <f t="shared" si="20"/>
        <v>2342</v>
      </c>
      <c r="G24" s="211">
        <f t="shared" si="20"/>
        <v>212</v>
      </c>
      <c r="H24" s="211" t="s">
        <v>636</v>
      </c>
      <c r="I24" s="211">
        <f t="shared" si="20"/>
        <v>277</v>
      </c>
      <c r="J24" s="211">
        <f t="shared" si="20"/>
        <v>52</v>
      </c>
      <c r="K24" s="211">
        <f t="shared" si="20"/>
        <v>58</v>
      </c>
      <c r="L24" s="211">
        <f t="shared" si="20"/>
        <v>79</v>
      </c>
      <c r="M24" s="211">
        <f t="shared" si="20"/>
        <v>1161</v>
      </c>
      <c r="N24" s="211">
        <f t="shared" si="20"/>
        <v>785</v>
      </c>
      <c r="O24" s="211" t="s">
        <v>636</v>
      </c>
      <c r="P24" s="211">
        <f aca="true" t="shared" si="21" ref="P24:W24">SUM(P44,P64)</f>
        <v>1587</v>
      </c>
      <c r="Q24" s="211">
        <f t="shared" si="21"/>
        <v>9733</v>
      </c>
      <c r="R24" s="211">
        <f t="shared" si="21"/>
        <v>780</v>
      </c>
      <c r="S24" s="211">
        <f t="shared" si="21"/>
        <v>11366</v>
      </c>
      <c r="T24" s="211">
        <f t="shared" si="21"/>
        <v>3968</v>
      </c>
      <c r="U24" s="211">
        <f t="shared" si="21"/>
        <v>2109</v>
      </c>
      <c r="V24" s="211">
        <f t="shared" si="21"/>
        <v>1491</v>
      </c>
      <c r="W24" s="211">
        <f t="shared" si="21"/>
        <v>3798</v>
      </c>
      <c r="X24" s="13"/>
    </row>
    <row r="25" spans="1:24" ht="16.5" customHeight="1">
      <c r="A25" s="33" t="s">
        <v>606</v>
      </c>
      <c r="B25" s="212">
        <f aca="true" t="shared" si="22" ref="B25:N25">SUM(B45,B65)</f>
        <v>25603</v>
      </c>
      <c r="C25" s="211">
        <f t="shared" si="22"/>
        <v>13369</v>
      </c>
      <c r="D25" s="211">
        <f t="shared" si="22"/>
        <v>22</v>
      </c>
      <c r="E25" s="211">
        <v>5087</v>
      </c>
      <c r="F25" s="211">
        <f t="shared" si="22"/>
        <v>2391</v>
      </c>
      <c r="G25" s="211">
        <f t="shared" si="22"/>
        <v>212</v>
      </c>
      <c r="H25" s="211" t="s">
        <v>636</v>
      </c>
      <c r="I25" s="211">
        <f t="shared" si="22"/>
        <v>270</v>
      </c>
      <c r="J25" s="211">
        <f t="shared" si="22"/>
        <v>60</v>
      </c>
      <c r="K25" s="211">
        <f t="shared" si="22"/>
        <v>37</v>
      </c>
      <c r="L25" s="211">
        <f t="shared" si="22"/>
        <v>81</v>
      </c>
      <c r="M25" s="211">
        <f t="shared" si="22"/>
        <v>1187</v>
      </c>
      <c r="N25" s="211">
        <f t="shared" si="22"/>
        <v>813</v>
      </c>
      <c r="O25" s="211" t="s">
        <v>636</v>
      </c>
      <c r="P25" s="211">
        <f aca="true" t="shared" si="23" ref="P25:W25">SUM(P45,P65)</f>
        <v>1458</v>
      </c>
      <c r="Q25" s="211">
        <f t="shared" si="23"/>
        <v>5993</v>
      </c>
      <c r="R25" s="211">
        <f t="shared" si="23"/>
        <v>764</v>
      </c>
      <c r="S25" s="211">
        <f t="shared" si="23"/>
        <v>12234</v>
      </c>
      <c r="T25" s="211">
        <f t="shared" si="23"/>
        <v>4921</v>
      </c>
      <c r="U25" s="211">
        <f t="shared" si="23"/>
        <v>2150</v>
      </c>
      <c r="V25" s="211">
        <f t="shared" si="23"/>
        <v>1491</v>
      </c>
      <c r="W25" s="211">
        <f t="shared" si="23"/>
        <v>3672</v>
      </c>
      <c r="X25" s="13"/>
    </row>
    <row r="26" spans="1:24" ht="16.5" customHeight="1">
      <c r="A26" s="33" t="s">
        <v>607</v>
      </c>
      <c r="B26" s="212">
        <f>SUM(B46,B66)</f>
        <v>29423</v>
      </c>
      <c r="C26" s="211">
        <f aca="true" t="shared" si="24" ref="C26:N26">SUM(C46,C66)</f>
        <v>16356</v>
      </c>
      <c r="D26" s="211">
        <f t="shared" si="24"/>
        <v>32</v>
      </c>
      <c r="E26" s="211">
        <v>5130</v>
      </c>
      <c r="F26" s="211">
        <f t="shared" si="24"/>
        <v>2329</v>
      </c>
      <c r="G26" s="211">
        <f t="shared" si="24"/>
        <v>208</v>
      </c>
      <c r="H26" s="211" t="s">
        <v>636</v>
      </c>
      <c r="I26" s="211">
        <f t="shared" si="24"/>
        <v>294</v>
      </c>
      <c r="J26" s="211">
        <f t="shared" si="24"/>
        <v>60</v>
      </c>
      <c r="K26" s="211">
        <f t="shared" si="24"/>
        <v>33</v>
      </c>
      <c r="L26" s="211">
        <f t="shared" si="24"/>
        <v>81</v>
      </c>
      <c r="M26" s="211">
        <f t="shared" si="24"/>
        <v>1272</v>
      </c>
      <c r="N26" s="211">
        <f t="shared" si="24"/>
        <v>817</v>
      </c>
      <c r="O26" s="211" t="s">
        <v>636</v>
      </c>
      <c r="P26" s="211">
        <f aca="true" t="shared" si="25" ref="P26:W26">SUM(P46,P66)</f>
        <v>1393</v>
      </c>
      <c r="Q26" s="211">
        <f t="shared" si="25"/>
        <v>8866</v>
      </c>
      <c r="R26" s="211">
        <f t="shared" si="25"/>
        <v>892</v>
      </c>
      <c r="S26" s="211">
        <f t="shared" si="25"/>
        <v>13067</v>
      </c>
      <c r="T26" s="211">
        <f t="shared" si="25"/>
        <v>4926</v>
      </c>
      <c r="U26" s="211">
        <f t="shared" si="25"/>
        <v>2107</v>
      </c>
      <c r="V26" s="211">
        <f t="shared" si="25"/>
        <v>1497</v>
      </c>
      <c r="W26" s="211">
        <f t="shared" si="25"/>
        <v>4537</v>
      </c>
      <c r="X26" s="13"/>
    </row>
    <row r="27" spans="1:24" ht="16.5" customHeight="1">
      <c r="A27" s="158"/>
      <c r="B27" s="212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1"/>
      <c r="P27" s="215"/>
      <c r="Q27" s="215"/>
      <c r="R27" s="215"/>
      <c r="S27" s="215"/>
      <c r="T27" s="215"/>
      <c r="U27" s="215"/>
      <c r="V27" s="215"/>
      <c r="W27" s="215"/>
      <c r="X27" s="13"/>
    </row>
    <row r="28" spans="1:24" ht="16.5" customHeight="1">
      <c r="A28" s="159" t="s">
        <v>4</v>
      </c>
      <c r="B28" s="21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3"/>
    </row>
    <row r="29" spans="1:24" ht="16.5" customHeight="1">
      <c r="A29" s="232" t="s">
        <v>591</v>
      </c>
      <c r="B29" s="212">
        <f>SUM(C29,S29)</f>
        <v>6661.416666666666</v>
      </c>
      <c r="C29" s="211">
        <v>3124.3333333333335</v>
      </c>
      <c r="D29" s="211">
        <v>16.75</v>
      </c>
      <c r="E29" s="211">
        <f>SUM(F29:N29)</f>
        <v>1129.75</v>
      </c>
      <c r="F29" s="211">
        <v>396.9166666666667</v>
      </c>
      <c r="G29" s="211">
        <v>65.5</v>
      </c>
      <c r="H29" s="211">
        <v>10.166666666666666</v>
      </c>
      <c r="I29" s="211">
        <v>62.5</v>
      </c>
      <c r="J29" s="211">
        <v>27.916666666666668</v>
      </c>
      <c r="K29" s="211">
        <v>79.16666666666667</v>
      </c>
      <c r="L29" s="211">
        <v>169.5</v>
      </c>
      <c r="M29" s="211">
        <v>2</v>
      </c>
      <c r="N29" s="211">
        <v>316.0833333333333</v>
      </c>
      <c r="O29" s="211" t="s">
        <v>636</v>
      </c>
      <c r="P29" s="211">
        <v>611.9166666666666</v>
      </c>
      <c r="Q29" s="211">
        <v>1332</v>
      </c>
      <c r="R29" s="211">
        <v>0</v>
      </c>
      <c r="S29" s="211">
        <f>SUM(T29:W29)</f>
        <v>3537.083333333333</v>
      </c>
      <c r="T29" s="211">
        <v>531.4166666666666</v>
      </c>
      <c r="U29" s="211">
        <v>320.6666666666667</v>
      </c>
      <c r="V29" s="211">
        <v>938.25</v>
      </c>
      <c r="W29" s="211">
        <v>1746.75</v>
      </c>
      <c r="X29" s="13"/>
    </row>
    <row r="30" spans="1:24" ht="16.5" customHeight="1">
      <c r="A30" s="237">
        <v>14</v>
      </c>
      <c r="B30" s="212">
        <v>6030</v>
      </c>
      <c r="C30" s="211">
        <v>3054</v>
      </c>
      <c r="D30" s="211">
        <v>6</v>
      </c>
      <c r="E30" s="211">
        <v>774</v>
      </c>
      <c r="F30" s="211">
        <v>332</v>
      </c>
      <c r="G30" s="211">
        <v>5</v>
      </c>
      <c r="H30" s="211" t="s">
        <v>636</v>
      </c>
      <c r="I30" s="211">
        <v>109</v>
      </c>
      <c r="J30" s="211">
        <v>37</v>
      </c>
      <c r="K30" s="211">
        <v>10</v>
      </c>
      <c r="L30" s="211">
        <v>52</v>
      </c>
      <c r="M30" s="211">
        <v>36</v>
      </c>
      <c r="N30" s="211">
        <v>191</v>
      </c>
      <c r="O30" s="211" t="s">
        <v>636</v>
      </c>
      <c r="P30" s="211">
        <v>752</v>
      </c>
      <c r="Q30" s="211">
        <v>1500</v>
      </c>
      <c r="R30" s="211">
        <v>15</v>
      </c>
      <c r="S30" s="211">
        <v>2976</v>
      </c>
      <c r="T30" s="211">
        <v>904</v>
      </c>
      <c r="U30" s="211">
        <v>524</v>
      </c>
      <c r="V30" s="211">
        <v>207</v>
      </c>
      <c r="W30" s="211">
        <v>1342</v>
      </c>
      <c r="X30" s="13"/>
    </row>
    <row r="31" spans="1:24" ht="16.5" customHeight="1">
      <c r="A31" s="238">
        <v>15</v>
      </c>
      <c r="B31" s="213">
        <f aca="true" t="shared" si="26" ref="B31:B46">SUM(C31,S31)</f>
        <v>6242</v>
      </c>
      <c r="C31" s="201">
        <v>3348</v>
      </c>
      <c r="D31" s="201">
        <v>9</v>
      </c>
      <c r="E31" s="201">
        <v>741</v>
      </c>
      <c r="F31" s="201">
        <v>351</v>
      </c>
      <c r="G31" s="201">
        <v>9</v>
      </c>
      <c r="H31" s="201">
        <v>0</v>
      </c>
      <c r="I31" s="201">
        <v>94</v>
      </c>
      <c r="J31" s="201">
        <v>11</v>
      </c>
      <c r="K31" s="201">
        <v>21</v>
      </c>
      <c r="L31" s="201">
        <v>45</v>
      </c>
      <c r="M31" s="201">
        <v>57</v>
      </c>
      <c r="N31" s="201">
        <v>154</v>
      </c>
      <c r="O31" s="201" t="s">
        <v>637</v>
      </c>
      <c r="P31" s="201">
        <v>648</v>
      </c>
      <c r="Q31" s="201">
        <v>1930</v>
      </c>
      <c r="R31" s="201">
        <v>6</v>
      </c>
      <c r="S31" s="201">
        <f>SUM(T31:W31)</f>
        <v>2894</v>
      </c>
      <c r="T31" s="201">
        <v>1243</v>
      </c>
      <c r="U31" s="201">
        <v>478</v>
      </c>
      <c r="V31" s="201">
        <v>107</v>
      </c>
      <c r="W31" s="201">
        <v>1066</v>
      </c>
      <c r="X31" s="13"/>
    </row>
    <row r="32" spans="1:24" ht="16.5" customHeight="1">
      <c r="A32" s="8"/>
      <c r="B32" s="21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13"/>
    </row>
    <row r="33" spans="1:24" ht="16.5" customHeight="1">
      <c r="A33" s="240" t="s">
        <v>581</v>
      </c>
      <c r="B33" s="212">
        <f t="shared" si="26"/>
        <v>5964</v>
      </c>
      <c r="C33" s="211">
        <v>2883</v>
      </c>
      <c r="D33" s="211">
        <v>5</v>
      </c>
      <c r="E33" s="211">
        <f>SUM(F33:N33)</f>
        <v>933</v>
      </c>
      <c r="F33" s="211">
        <v>444</v>
      </c>
      <c r="G33" s="211">
        <v>7</v>
      </c>
      <c r="H33" s="211">
        <v>0</v>
      </c>
      <c r="I33" s="211">
        <v>147</v>
      </c>
      <c r="J33" s="211">
        <v>15</v>
      </c>
      <c r="K33" s="211">
        <v>25</v>
      </c>
      <c r="L33" s="211">
        <v>93</v>
      </c>
      <c r="M33" s="211">
        <v>36</v>
      </c>
      <c r="N33" s="211">
        <v>166</v>
      </c>
      <c r="O33" s="211" t="s">
        <v>636</v>
      </c>
      <c r="P33" s="211">
        <v>561</v>
      </c>
      <c r="Q33" s="211">
        <v>1361</v>
      </c>
      <c r="R33" s="211">
        <v>15</v>
      </c>
      <c r="S33" s="211">
        <f>SUM(T33:W33)</f>
        <v>3081</v>
      </c>
      <c r="T33" s="211">
        <v>1068</v>
      </c>
      <c r="U33" s="211">
        <v>497</v>
      </c>
      <c r="V33" s="211">
        <v>83</v>
      </c>
      <c r="W33" s="211">
        <v>1433</v>
      </c>
      <c r="X33" s="13"/>
    </row>
    <row r="34" spans="1:24" ht="16.5" customHeight="1">
      <c r="A34" s="41" t="s">
        <v>582</v>
      </c>
      <c r="B34" s="212">
        <f t="shared" si="26"/>
        <v>5021</v>
      </c>
      <c r="C34" s="211">
        <v>2436</v>
      </c>
      <c r="D34" s="211">
        <v>0</v>
      </c>
      <c r="E34" s="211">
        <f>SUM(F34:N34)</f>
        <v>412</v>
      </c>
      <c r="F34" s="211">
        <v>50</v>
      </c>
      <c r="G34" s="211">
        <v>7</v>
      </c>
      <c r="H34" s="211" t="s">
        <v>437</v>
      </c>
      <c r="I34" s="211">
        <v>32</v>
      </c>
      <c r="J34" s="211">
        <v>26</v>
      </c>
      <c r="K34" s="211">
        <v>0</v>
      </c>
      <c r="L34" s="211">
        <v>73</v>
      </c>
      <c r="M34" s="211">
        <v>54</v>
      </c>
      <c r="N34" s="211">
        <v>170</v>
      </c>
      <c r="O34" s="211" t="s">
        <v>636</v>
      </c>
      <c r="P34" s="211">
        <v>586</v>
      </c>
      <c r="Q34" s="211">
        <v>1425</v>
      </c>
      <c r="R34" s="211">
        <v>5</v>
      </c>
      <c r="S34" s="211">
        <f>SUM(T34:W34)</f>
        <v>2585</v>
      </c>
      <c r="T34" s="211">
        <v>1085</v>
      </c>
      <c r="U34" s="211">
        <v>479</v>
      </c>
      <c r="V34" s="211">
        <v>74</v>
      </c>
      <c r="W34" s="211">
        <v>947</v>
      </c>
      <c r="X34" s="13"/>
    </row>
    <row r="35" spans="1:24" ht="16.5" customHeight="1">
      <c r="A35" s="41" t="s">
        <v>561</v>
      </c>
      <c r="B35" s="212">
        <f t="shared" si="26"/>
        <v>5510</v>
      </c>
      <c r="C35" s="211">
        <v>2917</v>
      </c>
      <c r="D35" s="211">
        <v>0</v>
      </c>
      <c r="E35" s="211">
        <f>SUM(F35:N35)</f>
        <v>699</v>
      </c>
      <c r="F35" s="211">
        <v>387</v>
      </c>
      <c r="G35" s="211">
        <v>9</v>
      </c>
      <c r="H35" s="211" t="s">
        <v>437</v>
      </c>
      <c r="I35" s="211">
        <v>25</v>
      </c>
      <c r="J35" s="211">
        <v>34</v>
      </c>
      <c r="K35" s="211">
        <v>0</v>
      </c>
      <c r="L35" s="211">
        <v>35</v>
      </c>
      <c r="M35" s="211">
        <v>54</v>
      </c>
      <c r="N35" s="211">
        <v>155</v>
      </c>
      <c r="O35" s="211" t="s">
        <v>636</v>
      </c>
      <c r="P35" s="211">
        <v>589</v>
      </c>
      <c r="Q35" s="211">
        <v>1613</v>
      </c>
      <c r="R35" s="211">
        <v>5</v>
      </c>
      <c r="S35" s="211">
        <f>SUM(T35:W35)</f>
        <v>2593</v>
      </c>
      <c r="T35" s="211">
        <v>1062</v>
      </c>
      <c r="U35" s="211">
        <v>483</v>
      </c>
      <c r="V35" s="211">
        <v>74</v>
      </c>
      <c r="W35" s="211">
        <v>974</v>
      </c>
      <c r="X35" s="13"/>
    </row>
    <row r="36" spans="1:24" ht="16.5" customHeight="1">
      <c r="A36" s="41" t="s">
        <v>562</v>
      </c>
      <c r="B36" s="212">
        <f t="shared" si="26"/>
        <v>6484</v>
      </c>
      <c r="C36" s="211">
        <v>3905</v>
      </c>
      <c r="D36" s="211">
        <v>0</v>
      </c>
      <c r="E36" s="211">
        <f>SUM(F36:N36)</f>
        <v>913</v>
      </c>
      <c r="F36" s="211">
        <v>418</v>
      </c>
      <c r="G36" s="211">
        <v>11</v>
      </c>
      <c r="H36" s="211">
        <v>0</v>
      </c>
      <c r="I36" s="211">
        <v>159</v>
      </c>
      <c r="J36" s="211">
        <v>22</v>
      </c>
      <c r="K36" s="211">
        <v>25</v>
      </c>
      <c r="L36" s="211">
        <v>52</v>
      </c>
      <c r="M36" s="211">
        <v>54</v>
      </c>
      <c r="N36" s="211">
        <v>172</v>
      </c>
      <c r="O36" s="211" t="s">
        <v>636</v>
      </c>
      <c r="P36" s="211">
        <v>645</v>
      </c>
      <c r="Q36" s="211">
        <v>2328</v>
      </c>
      <c r="R36" s="211">
        <v>5</v>
      </c>
      <c r="S36" s="211">
        <f>SUM(T36:W36)</f>
        <v>2579</v>
      </c>
      <c r="T36" s="211">
        <v>961</v>
      </c>
      <c r="U36" s="211">
        <v>474</v>
      </c>
      <c r="V36" s="211">
        <v>112</v>
      </c>
      <c r="W36" s="211">
        <v>1032</v>
      </c>
      <c r="X36" s="13"/>
    </row>
    <row r="37" spans="1:24" ht="16.5" customHeight="1">
      <c r="A37" s="8"/>
      <c r="B37" s="212"/>
      <c r="C37" s="211"/>
      <c r="D37" s="211"/>
      <c r="E37" s="215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5"/>
      <c r="T37" s="211"/>
      <c r="U37" s="211"/>
      <c r="V37" s="211"/>
      <c r="W37" s="211"/>
      <c r="X37" s="13"/>
    </row>
    <row r="38" spans="1:24" ht="16.5" customHeight="1">
      <c r="A38" s="41" t="s">
        <v>595</v>
      </c>
      <c r="B38" s="212">
        <f t="shared" si="26"/>
        <v>7192</v>
      </c>
      <c r="C38" s="211">
        <v>3876</v>
      </c>
      <c r="D38" s="211">
        <v>7</v>
      </c>
      <c r="E38" s="211">
        <f>SUM(F38:N38)</f>
        <v>758</v>
      </c>
      <c r="F38" s="211">
        <v>322</v>
      </c>
      <c r="G38" s="211">
        <v>11</v>
      </c>
      <c r="H38" s="211">
        <v>0</v>
      </c>
      <c r="I38" s="211">
        <v>132</v>
      </c>
      <c r="J38" s="211">
        <v>4</v>
      </c>
      <c r="K38" s="211">
        <v>25</v>
      </c>
      <c r="L38" s="211">
        <v>52</v>
      </c>
      <c r="M38" s="211">
        <v>51</v>
      </c>
      <c r="N38" s="211">
        <v>161</v>
      </c>
      <c r="O38" s="211" t="s">
        <v>636</v>
      </c>
      <c r="P38" s="211">
        <v>731</v>
      </c>
      <c r="Q38" s="211">
        <v>2361</v>
      </c>
      <c r="R38" s="211">
        <v>5</v>
      </c>
      <c r="S38" s="211">
        <f>SUM(T38:W38)</f>
        <v>3316</v>
      </c>
      <c r="T38" s="211">
        <v>1755</v>
      </c>
      <c r="U38" s="211">
        <v>453</v>
      </c>
      <c r="V38" s="211">
        <v>119</v>
      </c>
      <c r="W38" s="211">
        <v>989</v>
      </c>
      <c r="X38" s="13"/>
    </row>
    <row r="39" spans="1:24" ht="16.5" customHeight="1">
      <c r="A39" s="41" t="s">
        <v>596</v>
      </c>
      <c r="B39" s="212">
        <f>SUM(C39,S39)</f>
        <v>5592</v>
      </c>
      <c r="C39" s="211">
        <v>2999</v>
      </c>
      <c r="D39" s="211">
        <v>8</v>
      </c>
      <c r="E39" s="211">
        <f>SUM(F39:N39)</f>
        <v>663</v>
      </c>
      <c r="F39" s="211">
        <v>348</v>
      </c>
      <c r="G39" s="211">
        <v>9</v>
      </c>
      <c r="H39" s="211">
        <v>0</v>
      </c>
      <c r="I39" s="211">
        <v>25</v>
      </c>
      <c r="J39" s="211">
        <v>4</v>
      </c>
      <c r="K39" s="211">
        <v>25</v>
      </c>
      <c r="L39" s="211">
        <v>39</v>
      </c>
      <c r="M39" s="211">
        <v>61</v>
      </c>
      <c r="N39" s="211">
        <v>152</v>
      </c>
      <c r="O39" s="211" t="s">
        <v>636</v>
      </c>
      <c r="P39" s="211">
        <v>766</v>
      </c>
      <c r="Q39" s="211">
        <v>1400</v>
      </c>
      <c r="R39" s="211">
        <v>15</v>
      </c>
      <c r="S39" s="211">
        <f>SUM(T39:W39)</f>
        <v>2593</v>
      </c>
      <c r="T39" s="211">
        <v>1158</v>
      </c>
      <c r="U39" s="211">
        <v>456</v>
      </c>
      <c r="V39" s="211">
        <v>119</v>
      </c>
      <c r="W39" s="211">
        <v>860</v>
      </c>
      <c r="X39" s="13"/>
    </row>
    <row r="40" spans="1:24" ht="16.5" customHeight="1">
      <c r="A40" s="41" t="s">
        <v>597</v>
      </c>
      <c r="B40" s="212">
        <f t="shared" si="26"/>
        <v>6532</v>
      </c>
      <c r="C40" s="211">
        <v>3715</v>
      </c>
      <c r="D40" s="211">
        <v>15</v>
      </c>
      <c r="E40" s="211">
        <f>SUM(F40:N40)</f>
        <v>724</v>
      </c>
      <c r="F40" s="211">
        <v>277</v>
      </c>
      <c r="G40" s="211">
        <v>9</v>
      </c>
      <c r="H40" s="211">
        <v>0</v>
      </c>
      <c r="I40" s="211">
        <v>175</v>
      </c>
      <c r="J40" s="211">
        <v>4</v>
      </c>
      <c r="K40" s="211">
        <v>25</v>
      </c>
      <c r="L40" s="211">
        <v>39</v>
      </c>
      <c r="M40" s="211">
        <v>61</v>
      </c>
      <c r="N40" s="211">
        <v>134</v>
      </c>
      <c r="O40" s="211" t="s">
        <v>636</v>
      </c>
      <c r="P40" s="211">
        <v>709</v>
      </c>
      <c r="Q40" s="211">
        <v>2248</v>
      </c>
      <c r="R40" s="211">
        <v>5</v>
      </c>
      <c r="S40" s="211">
        <f>SUM(T40:W40)</f>
        <v>2817</v>
      </c>
      <c r="T40" s="211">
        <v>1159</v>
      </c>
      <c r="U40" s="211">
        <v>456</v>
      </c>
      <c r="V40" s="211">
        <v>121</v>
      </c>
      <c r="W40" s="211">
        <v>1081</v>
      </c>
      <c r="X40" s="13"/>
    </row>
    <row r="41" spans="1:24" ht="16.5" customHeight="1">
      <c r="A41" s="41" t="s">
        <v>598</v>
      </c>
      <c r="B41" s="212">
        <f t="shared" si="26"/>
        <v>7223</v>
      </c>
      <c r="C41" s="211">
        <v>3978</v>
      </c>
      <c r="D41" s="211">
        <v>15</v>
      </c>
      <c r="E41" s="211">
        <f>SUM(F41:N41)</f>
        <v>656</v>
      </c>
      <c r="F41" s="211">
        <v>326</v>
      </c>
      <c r="G41" s="211">
        <v>9</v>
      </c>
      <c r="H41" s="211">
        <v>0</v>
      </c>
      <c r="I41" s="211">
        <v>37</v>
      </c>
      <c r="J41" s="211">
        <v>4</v>
      </c>
      <c r="K41" s="211">
        <v>25</v>
      </c>
      <c r="L41" s="211">
        <v>36</v>
      </c>
      <c r="M41" s="211">
        <v>76</v>
      </c>
      <c r="N41" s="211">
        <v>143</v>
      </c>
      <c r="O41" s="211" t="s">
        <v>636</v>
      </c>
      <c r="P41" s="211">
        <v>661</v>
      </c>
      <c r="Q41" s="211">
        <v>2625</v>
      </c>
      <c r="R41" s="211">
        <v>5</v>
      </c>
      <c r="S41" s="211">
        <f>SUM(T41:W41)</f>
        <v>3245</v>
      </c>
      <c r="T41" s="211">
        <v>1185</v>
      </c>
      <c r="U41" s="211">
        <v>474</v>
      </c>
      <c r="V41" s="211">
        <v>121</v>
      </c>
      <c r="W41" s="211">
        <v>1465</v>
      </c>
      <c r="X41" s="13"/>
    </row>
    <row r="42" spans="1:24" ht="16.5" customHeight="1">
      <c r="A42" s="8"/>
      <c r="B42" s="212"/>
      <c r="C42" s="211"/>
      <c r="D42" s="211"/>
      <c r="E42" s="215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5"/>
      <c r="T42" s="211"/>
      <c r="U42" s="211"/>
      <c r="V42" s="211"/>
      <c r="W42" s="211"/>
      <c r="X42" s="13"/>
    </row>
    <row r="43" spans="1:24" ht="16.5" customHeight="1">
      <c r="A43" s="41" t="s">
        <v>609</v>
      </c>
      <c r="B43" s="212">
        <f t="shared" si="26"/>
        <v>7167</v>
      </c>
      <c r="C43" s="211">
        <v>3999</v>
      </c>
      <c r="D43" s="211">
        <v>15</v>
      </c>
      <c r="E43" s="211">
        <f>SUM(F43:N43)</f>
        <v>654</v>
      </c>
      <c r="F43" s="211">
        <v>279</v>
      </c>
      <c r="G43" s="211">
        <v>9</v>
      </c>
      <c r="H43" s="211" t="s">
        <v>636</v>
      </c>
      <c r="I43" s="211">
        <v>38</v>
      </c>
      <c r="J43" s="211">
        <v>4</v>
      </c>
      <c r="K43" s="211">
        <v>25</v>
      </c>
      <c r="L43" s="211">
        <v>91</v>
      </c>
      <c r="M43" s="211">
        <v>68</v>
      </c>
      <c r="N43" s="211">
        <v>140</v>
      </c>
      <c r="O43" s="211" t="s">
        <v>636</v>
      </c>
      <c r="P43" s="211">
        <v>667</v>
      </c>
      <c r="Q43" s="211">
        <v>2642</v>
      </c>
      <c r="R43" s="211">
        <v>5</v>
      </c>
      <c r="S43" s="211">
        <f>SUM(T43:W43)</f>
        <v>3168</v>
      </c>
      <c r="T43" s="211">
        <v>1165</v>
      </c>
      <c r="U43" s="211">
        <v>465</v>
      </c>
      <c r="V43" s="211">
        <v>117</v>
      </c>
      <c r="W43" s="211">
        <v>1421</v>
      </c>
      <c r="X43" s="13"/>
    </row>
    <row r="44" spans="1:24" ht="16.5" customHeight="1">
      <c r="A44" s="33" t="s">
        <v>605</v>
      </c>
      <c r="B44" s="212">
        <f t="shared" si="26"/>
        <v>6674</v>
      </c>
      <c r="C44" s="211">
        <v>3930</v>
      </c>
      <c r="D44" s="211">
        <v>15</v>
      </c>
      <c r="E44" s="211">
        <f>SUM(F44:N44)</f>
        <v>853</v>
      </c>
      <c r="F44" s="211">
        <v>483</v>
      </c>
      <c r="G44" s="211">
        <v>9</v>
      </c>
      <c r="H44" s="211" t="s">
        <v>636</v>
      </c>
      <c r="I44" s="211">
        <v>112</v>
      </c>
      <c r="J44" s="211">
        <v>4</v>
      </c>
      <c r="K44" s="211">
        <v>25</v>
      </c>
      <c r="L44" s="211">
        <v>8</v>
      </c>
      <c r="M44" s="211">
        <v>59</v>
      </c>
      <c r="N44" s="211">
        <v>153</v>
      </c>
      <c r="O44" s="211" t="s">
        <v>636</v>
      </c>
      <c r="P44" s="211">
        <v>684</v>
      </c>
      <c r="Q44" s="211">
        <v>2354</v>
      </c>
      <c r="R44" s="211">
        <v>5</v>
      </c>
      <c r="S44" s="211">
        <f>SUM(T44:W44)</f>
        <v>2744</v>
      </c>
      <c r="T44" s="211">
        <v>1310</v>
      </c>
      <c r="U44" s="211">
        <v>490</v>
      </c>
      <c r="V44" s="211">
        <v>116</v>
      </c>
      <c r="W44" s="211">
        <v>828</v>
      </c>
      <c r="X44" s="13"/>
    </row>
    <row r="45" spans="1:24" ht="16.5" customHeight="1">
      <c r="A45" s="33" t="s">
        <v>606</v>
      </c>
      <c r="B45" s="212">
        <f t="shared" si="26"/>
        <v>4925</v>
      </c>
      <c r="C45" s="211">
        <v>1811</v>
      </c>
      <c r="D45" s="211">
        <v>15</v>
      </c>
      <c r="E45" s="211">
        <f>SUM(F45:N45)</f>
        <v>774</v>
      </c>
      <c r="F45" s="211">
        <v>392</v>
      </c>
      <c r="G45" s="211">
        <v>7</v>
      </c>
      <c r="H45" s="211" t="s">
        <v>636</v>
      </c>
      <c r="I45" s="211">
        <v>122</v>
      </c>
      <c r="J45" s="211">
        <v>4</v>
      </c>
      <c r="K45" s="211">
        <v>25</v>
      </c>
      <c r="L45" s="211">
        <v>10</v>
      </c>
      <c r="M45" s="211">
        <v>59</v>
      </c>
      <c r="N45" s="211">
        <v>155</v>
      </c>
      <c r="O45" s="211" t="s">
        <v>636</v>
      </c>
      <c r="P45" s="211">
        <v>624</v>
      </c>
      <c r="Q45" s="211">
        <v>374</v>
      </c>
      <c r="R45" s="211">
        <v>5</v>
      </c>
      <c r="S45" s="211">
        <f>SUM(T45:W45)</f>
        <v>3114</v>
      </c>
      <c r="T45" s="211">
        <v>1625</v>
      </c>
      <c r="U45" s="211">
        <v>509</v>
      </c>
      <c r="V45" s="211">
        <v>116</v>
      </c>
      <c r="W45" s="211">
        <v>864</v>
      </c>
      <c r="X45" s="13"/>
    </row>
    <row r="46" spans="1:24" ht="16.5" customHeight="1">
      <c r="A46" s="33" t="s">
        <v>607</v>
      </c>
      <c r="B46" s="212">
        <f t="shared" si="26"/>
        <v>6622</v>
      </c>
      <c r="C46" s="211">
        <v>3731</v>
      </c>
      <c r="D46" s="211">
        <v>16</v>
      </c>
      <c r="E46" s="211">
        <f>SUM(F46:N46)</f>
        <v>853</v>
      </c>
      <c r="F46" s="211">
        <v>488</v>
      </c>
      <c r="G46" s="211">
        <v>5</v>
      </c>
      <c r="H46" s="211" t="s">
        <v>636</v>
      </c>
      <c r="I46" s="211">
        <v>124</v>
      </c>
      <c r="J46" s="211">
        <v>4</v>
      </c>
      <c r="K46" s="211">
        <v>25</v>
      </c>
      <c r="L46" s="211">
        <v>10</v>
      </c>
      <c r="M46" s="211">
        <v>53</v>
      </c>
      <c r="N46" s="211">
        <v>144</v>
      </c>
      <c r="O46" s="211" t="s">
        <v>636</v>
      </c>
      <c r="P46" s="211">
        <v>571</v>
      </c>
      <c r="Q46" s="211">
        <v>2269</v>
      </c>
      <c r="R46" s="211">
        <v>5</v>
      </c>
      <c r="S46" s="211">
        <f>SUM(T46:W46)</f>
        <v>2891</v>
      </c>
      <c r="T46" s="211">
        <v>1381</v>
      </c>
      <c r="U46" s="211">
        <v>502</v>
      </c>
      <c r="V46" s="211">
        <v>116</v>
      </c>
      <c r="W46" s="211">
        <v>892</v>
      </c>
      <c r="X46" s="13"/>
    </row>
    <row r="47" spans="1:24" ht="16.5" customHeight="1">
      <c r="A47" s="158"/>
      <c r="B47" s="212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1"/>
      <c r="P47" s="215"/>
      <c r="Q47" s="215"/>
      <c r="R47" s="215"/>
      <c r="S47" s="215"/>
      <c r="T47" s="215"/>
      <c r="U47" s="215"/>
      <c r="V47" s="215"/>
      <c r="W47" s="215"/>
      <c r="X47" s="13"/>
    </row>
    <row r="48" spans="1:24" ht="16.5" customHeight="1">
      <c r="A48" s="159" t="s">
        <v>5</v>
      </c>
      <c r="B48" s="21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13"/>
    </row>
    <row r="49" spans="1:24" ht="16.5" customHeight="1">
      <c r="A49" s="232" t="s">
        <v>591</v>
      </c>
      <c r="B49" s="212">
        <f>SUM(C49,S49)</f>
        <v>22752.75</v>
      </c>
      <c r="C49" s="211">
        <v>14116.75</v>
      </c>
      <c r="D49" s="211">
        <v>38.583333333333336</v>
      </c>
      <c r="E49" s="211">
        <f>SUM(F49:N49)</f>
        <v>3837.4166666666665</v>
      </c>
      <c r="F49" s="211">
        <v>1940.9166666666667</v>
      </c>
      <c r="G49" s="211">
        <v>75.75</v>
      </c>
      <c r="H49" s="211">
        <v>150.08333333333334</v>
      </c>
      <c r="I49" s="211">
        <v>134.5</v>
      </c>
      <c r="J49" s="211">
        <v>17.916666666666668</v>
      </c>
      <c r="K49" s="211">
        <v>242.16666666666666</v>
      </c>
      <c r="L49" s="211">
        <v>455.3333333333333</v>
      </c>
      <c r="M49" s="211">
        <v>344.5833333333333</v>
      </c>
      <c r="N49" s="211">
        <v>476.1666666666667</v>
      </c>
      <c r="O49" s="211" t="s">
        <v>636</v>
      </c>
      <c r="P49" s="211">
        <v>530.4166666666666</v>
      </c>
      <c r="Q49" s="211">
        <v>9043.333333333334</v>
      </c>
      <c r="R49" s="211">
        <v>424.75</v>
      </c>
      <c r="S49" s="211">
        <f>SUM(T49:W49)</f>
        <v>8636</v>
      </c>
      <c r="T49" s="211">
        <v>1720.1666666666667</v>
      </c>
      <c r="U49" s="211">
        <v>1101.9166666666667</v>
      </c>
      <c r="V49" s="211">
        <v>1562</v>
      </c>
      <c r="W49" s="211">
        <v>4251.916666666667</v>
      </c>
      <c r="X49" s="13"/>
    </row>
    <row r="50" spans="1:24" ht="16.5" customHeight="1">
      <c r="A50" s="237">
        <v>14</v>
      </c>
      <c r="B50" s="212">
        <f>SUM(C50,S50)</f>
        <v>20211</v>
      </c>
      <c r="C50" s="211">
        <v>11494</v>
      </c>
      <c r="D50" s="211">
        <v>6</v>
      </c>
      <c r="E50" s="211">
        <v>3928</v>
      </c>
      <c r="F50" s="211">
        <v>1537</v>
      </c>
      <c r="G50" s="211">
        <v>192</v>
      </c>
      <c r="H50" s="211">
        <v>50</v>
      </c>
      <c r="I50" s="211">
        <v>288</v>
      </c>
      <c r="J50" s="211">
        <v>34</v>
      </c>
      <c r="K50" s="211">
        <v>34</v>
      </c>
      <c r="L50" s="211">
        <v>207</v>
      </c>
      <c r="M50" s="211">
        <v>1055</v>
      </c>
      <c r="N50" s="211">
        <v>532</v>
      </c>
      <c r="O50" s="211" t="s">
        <v>636</v>
      </c>
      <c r="P50" s="211">
        <v>998</v>
      </c>
      <c r="Q50" s="211">
        <v>5832</v>
      </c>
      <c r="R50" s="211">
        <v>695</v>
      </c>
      <c r="S50" s="211">
        <f>SUM(T50:W50)</f>
        <v>8717</v>
      </c>
      <c r="T50" s="211">
        <v>1918</v>
      </c>
      <c r="U50" s="211">
        <v>1436</v>
      </c>
      <c r="V50" s="211">
        <v>1546</v>
      </c>
      <c r="W50" s="211">
        <v>3817</v>
      </c>
      <c r="X50" s="13"/>
    </row>
    <row r="51" spans="1:24" ht="16.5" customHeight="1">
      <c r="A51" s="238">
        <v>15</v>
      </c>
      <c r="B51" s="213">
        <v>21782</v>
      </c>
      <c r="C51" s="201">
        <v>12413</v>
      </c>
      <c r="D51" s="201">
        <v>9</v>
      </c>
      <c r="E51" s="201">
        <v>4201</v>
      </c>
      <c r="F51" s="201">
        <v>1754</v>
      </c>
      <c r="G51" s="201">
        <v>204</v>
      </c>
      <c r="H51" s="201">
        <v>33</v>
      </c>
      <c r="I51" s="201">
        <v>158</v>
      </c>
      <c r="J51" s="201">
        <v>50</v>
      </c>
      <c r="K51" s="201">
        <v>29</v>
      </c>
      <c r="L51" s="201">
        <v>233</v>
      </c>
      <c r="M51" s="201">
        <v>1127</v>
      </c>
      <c r="N51" s="201">
        <v>612</v>
      </c>
      <c r="O51" s="201" t="s">
        <v>637</v>
      </c>
      <c r="P51" s="201">
        <v>855</v>
      </c>
      <c r="Q51" s="201">
        <v>6503</v>
      </c>
      <c r="R51" s="201">
        <v>814</v>
      </c>
      <c r="S51" s="201">
        <v>9369</v>
      </c>
      <c r="T51" s="201">
        <v>2995</v>
      </c>
      <c r="U51" s="201">
        <v>1538</v>
      </c>
      <c r="V51" s="201">
        <v>1455</v>
      </c>
      <c r="W51" s="201">
        <v>3380</v>
      </c>
      <c r="X51" s="13"/>
    </row>
    <row r="52" spans="1:24" ht="16.5" customHeight="1">
      <c r="A52" s="8"/>
      <c r="B52" s="212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13"/>
    </row>
    <row r="53" spans="1:24" ht="16.5" customHeight="1">
      <c r="A53" s="50" t="s">
        <v>581</v>
      </c>
      <c r="B53" s="212">
        <f>SUM(C53,S53)</f>
        <v>22127</v>
      </c>
      <c r="C53" s="211">
        <v>12726</v>
      </c>
      <c r="D53" s="211">
        <v>5</v>
      </c>
      <c r="E53" s="211">
        <f>SUM(F53:N53)</f>
        <v>4736</v>
      </c>
      <c r="F53" s="211">
        <v>2180</v>
      </c>
      <c r="G53" s="211">
        <v>202</v>
      </c>
      <c r="H53" s="211">
        <v>30</v>
      </c>
      <c r="I53" s="211">
        <v>269</v>
      </c>
      <c r="J53" s="211">
        <v>50</v>
      </c>
      <c r="K53" s="211">
        <v>33</v>
      </c>
      <c r="L53" s="211">
        <v>256</v>
      </c>
      <c r="M53" s="211">
        <v>1170</v>
      </c>
      <c r="N53" s="211">
        <v>546</v>
      </c>
      <c r="O53" s="211" t="s">
        <v>636</v>
      </c>
      <c r="P53" s="211">
        <v>829</v>
      </c>
      <c r="Q53" s="211">
        <v>6253</v>
      </c>
      <c r="R53" s="211">
        <v>871</v>
      </c>
      <c r="S53" s="211">
        <f>SUM(T53:W53)</f>
        <v>9401</v>
      </c>
      <c r="T53" s="211">
        <v>2057</v>
      </c>
      <c r="U53" s="211">
        <v>1456</v>
      </c>
      <c r="V53" s="211">
        <v>1701</v>
      </c>
      <c r="W53" s="211">
        <v>4187</v>
      </c>
      <c r="X53" s="13"/>
    </row>
    <row r="54" spans="1:24" ht="16.5" customHeight="1">
      <c r="A54" s="41" t="s">
        <v>582</v>
      </c>
      <c r="B54" s="212">
        <f>SUM(C54,S54)</f>
        <v>19964</v>
      </c>
      <c r="C54" s="211">
        <v>11493</v>
      </c>
      <c r="D54" s="211">
        <v>16</v>
      </c>
      <c r="E54" s="211">
        <v>3322</v>
      </c>
      <c r="F54" s="211">
        <v>741</v>
      </c>
      <c r="G54" s="211">
        <v>204</v>
      </c>
      <c r="H54" s="211" t="s">
        <v>437</v>
      </c>
      <c r="I54" s="211">
        <v>167</v>
      </c>
      <c r="J54" s="211">
        <v>51</v>
      </c>
      <c r="K54" s="211">
        <v>33</v>
      </c>
      <c r="L54" s="211">
        <v>256</v>
      </c>
      <c r="M54" s="211">
        <v>1219</v>
      </c>
      <c r="N54" s="211">
        <v>614</v>
      </c>
      <c r="O54" s="211" t="s">
        <v>636</v>
      </c>
      <c r="P54" s="211">
        <v>906</v>
      </c>
      <c r="Q54" s="211">
        <v>6346</v>
      </c>
      <c r="R54" s="211">
        <v>868</v>
      </c>
      <c r="S54" s="211">
        <f>SUM(T54:W54)</f>
        <v>8471</v>
      </c>
      <c r="T54" s="211">
        <v>2057</v>
      </c>
      <c r="U54" s="211">
        <v>1448</v>
      </c>
      <c r="V54" s="211">
        <v>1701</v>
      </c>
      <c r="W54" s="211">
        <v>3265</v>
      </c>
      <c r="X54" s="13"/>
    </row>
    <row r="55" spans="1:24" ht="16.5" customHeight="1">
      <c r="A55" s="41" t="s">
        <v>561</v>
      </c>
      <c r="B55" s="212">
        <f>SUM(C55,S55)</f>
        <v>22092</v>
      </c>
      <c r="C55" s="211">
        <v>13327</v>
      </c>
      <c r="D55" s="211">
        <v>16</v>
      </c>
      <c r="E55" s="211">
        <v>4346</v>
      </c>
      <c r="F55" s="211">
        <v>2084</v>
      </c>
      <c r="G55" s="211">
        <v>206</v>
      </c>
      <c r="H55" s="211" t="s">
        <v>437</v>
      </c>
      <c r="I55" s="211">
        <v>50</v>
      </c>
      <c r="J55" s="211">
        <v>51</v>
      </c>
      <c r="K55" s="211">
        <v>35</v>
      </c>
      <c r="L55" s="211">
        <v>103</v>
      </c>
      <c r="M55" s="211">
        <v>1165</v>
      </c>
      <c r="N55" s="211">
        <v>615</v>
      </c>
      <c r="O55" s="211" t="s">
        <v>636</v>
      </c>
      <c r="P55" s="211">
        <v>880</v>
      </c>
      <c r="Q55" s="211">
        <v>7271</v>
      </c>
      <c r="R55" s="211">
        <v>779</v>
      </c>
      <c r="S55" s="211">
        <f>SUM(T55:W55)</f>
        <v>8765</v>
      </c>
      <c r="T55" s="211">
        <v>2422</v>
      </c>
      <c r="U55" s="211">
        <v>1511</v>
      </c>
      <c r="V55" s="211">
        <v>1724</v>
      </c>
      <c r="W55" s="211">
        <v>3108</v>
      </c>
      <c r="X55" s="13"/>
    </row>
    <row r="56" spans="1:24" ht="16.5" customHeight="1">
      <c r="A56" s="41" t="s">
        <v>562</v>
      </c>
      <c r="B56" s="212">
        <f>SUM(C56,S56)</f>
        <v>22058</v>
      </c>
      <c r="C56" s="211">
        <v>12597</v>
      </c>
      <c r="D56" s="211">
        <v>5</v>
      </c>
      <c r="E56" s="211">
        <f>SUM(F56:N56)</f>
        <v>4659</v>
      </c>
      <c r="F56" s="211">
        <v>2125</v>
      </c>
      <c r="G56" s="211">
        <v>206</v>
      </c>
      <c r="H56" s="211">
        <v>30</v>
      </c>
      <c r="I56" s="211">
        <v>145</v>
      </c>
      <c r="J56" s="211">
        <v>50</v>
      </c>
      <c r="K56" s="211">
        <v>33</v>
      </c>
      <c r="L56" s="211">
        <v>300</v>
      </c>
      <c r="M56" s="211">
        <v>1166</v>
      </c>
      <c r="N56" s="211">
        <v>604</v>
      </c>
      <c r="O56" s="211" t="s">
        <v>636</v>
      </c>
      <c r="P56" s="211">
        <v>830</v>
      </c>
      <c r="Q56" s="211">
        <v>6188</v>
      </c>
      <c r="R56" s="211">
        <v>884</v>
      </c>
      <c r="S56" s="211">
        <f>SUM(T56:W56)</f>
        <v>9461</v>
      </c>
      <c r="T56" s="211">
        <v>2755</v>
      </c>
      <c r="U56" s="211">
        <v>1489</v>
      </c>
      <c r="V56" s="211">
        <v>1354</v>
      </c>
      <c r="W56" s="211">
        <v>3863</v>
      </c>
      <c r="X56" s="13"/>
    </row>
    <row r="57" spans="1:24" ht="16.5" customHeight="1">
      <c r="A57" s="8"/>
      <c r="B57" s="212"/>
      <c r="C57" s="211"/>
      <c r="D57" s="211"/>
      <c r="E57" s="215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5"/>
      <c r="T57" s="211"/>
      <c r="U57" s="211"/>
      <c r="V57" s="211"/>
      <c r="W57" s="211"/>
      <c r="X57" s="13"/>
    </row>
    <row r="58" spans="1:24" ht="16.5" customHeight="1">
      <c r="A58" s="41" t="s">
        <v>595</v>
      </c>
      <c r="B58" s="212">
        <f>SUM(C58,S58)</f>
        <v>21695</v>
      </c>
      <c r="C58" s="211">
        <v>12541</v>
      </c>
      <c r="D58" s="211">
        <v>7</v>
      </c>
      <c r="E58" s="211">
        <f>SUM(F58:N58)</f>
        <v>4438</v>
      </c>
      <c r="F58" s="211">
        <v>2010</v>
      </c>
      <c r="G58" s="211">
        <v>207</v>
      </c>
      <c r="H58" s="211">
        <v>30</v>
      </c>
      <c r="I58" s="211">
        <v>147</v>
      </c>
      <c r="J58" s="211">
        <v>50</v>
      </c>
      <c r="K58" s="211">
        <v>33</v>
      </c>
      <c r="L58" s="211">
        <v>300</v>
      </c>
      <c r="M58" s="211">
        <v>1076</v>
      </c>
      <c r="N58" s="211">
        <v>585</v>
      </c>
      <c r="O58" s="211" t="s">
        <v>636</v>
      </c>
      <c r="P58" s="211">
        <v>846</v>
      </c>
      <c r="Q58" s="211">
        <v>6353</v>
      </c>
      <c r="R58" s="211">
        <v>866</v>
      </c>
      <c r="S58" s="211">
        <f>SUM(T58:W58)</f>
        <v>9154</v>
      </c>
      <c r="T58" s="211">
        <v>3410</v>
      </c>
      <c r="U58" s="211">
        <v>1480</v>
      </c>
      <c r="V58" s="211">
        <v>1369</v>
      </c>
      <c r="W58" s="211">
        <v>2895</v>
      </c>
      <c r="X58" s="13"/>
    </row>
    <row r="59" spans="1:24" ht="16.5" customHeight="1">
      <c r="A59" s="41" t="s">
        <v>596</v>
      </c>
      <c r="B59" s="212">
        <f>SUM(C59,S59)</f>
        <v>21530</v>
      </c>
      <c r="C59" s="211">
        <v>11965</v>
      </c>
      <c r="D59" s="211">
        <v>4</v>
      </c>
      <c r="E59" s="211">
        <f>SUM(F59:N59)</f>
        <v>4358</v>
      </c>
      <c r="F59" s="211">
        <v>1938</v>
      </c>
      <c r="G59" s="211">
        <v>205</v>
      </c>
      <c r="H59" s="211">
        <v>30</v>
      </c>
      <c r="I59" s="211">
        <v>50</v>
      </c>
      <c r="J59" s="211">
        <v>49</v>
      </c>
      <c r="K59" s="211">
        <v>33</v>
      </c>
      <c r="L59" s="211">
        <v>330</v>
      </c>
      <c r="M59" s="211">
        <v>1113</v>
      </c>
      <c r="N59" s="211">
        <v>610</v>
      </c>
      <c r="O59" s="211" t="s">
        <v>636</v>
      </c>
      <c r="P59" s="211">
        <v>868</v>
      </c>
      <c r="Q59" s="211">
        <v>5913</v>
      </c>
      <c r="R59" s="211">
        <v>789</v>
      </c>
      <c r="S59" s="211">
        <f>SUM(T59:W59)</f>
        <v>9565</v>
      </c>
      <c r="T59" s="211">
        <v>2873</v>
      </c>
      <c r="U59" s="211">
        <v>1515</v>
      </c>
      <c r="V59" s="211">
        <v>1373</v>
      </c>
      <c r="W59" s="211">
        <v>3804</v>
      </c>
      <c r="X59" s="13"/>
    </row>
    <row r="60" spans="1:24" ht="16.5" customHeight="1">
      <c r="A60" s="41" t="s">
        <v>597</v>
      </c>
      <c r="B60" s="212">
        <f>SUM(C60,S60)</f>
        <v>22208</v>
      </c>
      <c r="C60" s="211">
        <v>12425</v>
      </c>
      <c r="D60" s="211">
        <v>7</v>
      </c>
      <c r="E60" s="211">
        <f>SUM(F60:N60)</f>
        <v>4226</v>
      </c>
      <c r="F60" s="211">
        <v>1417</v>
      </c>
      <c r="G60" s="211">
        <v>203</v>
      </c>
      <c r="H60" s="211">
        <v>30</v>
      </c>
      <c r="I60" s="211">
        <v>489</v>
      </c>
      <c r="J60" s="211">
        <v>49</v>
      </c>
      <c r="K60" s="211">
        <v>33</v>
      </c>
      <c r="L60" s="211">
        <v>330</v>
      </c>
      <c r="M60" s="211">
        <v>1087</v>
      </c>
      <c r="N60" s="211">
        <v>588</v>
      </c>
      <c r="O60" s="211" t="s">
        <v>636</v>
      </c>
      <c r="P60" s="211">
        <v>874</v>
      </c>
      <c r="Q60" s="211">
        <v>6527</v>
      </c>
      <c r="R60" s="211">
        <v>760</v>
      </c>
      <c r="S60" s="211">
        <f>SUM(T60:W60)</f>
        <v>9783</v>
      </c>
      <c r="T60" s="211">
        <v>3342</v>
      </c>
      <c r="U60" s="211">
        <v>1532</v>
      </c>
      <c r="V60" s="211">
        <v>1366</v>
      </c>
      <c r="W60" s="211">
        <v>3543</v>
      </c>
      <c r="X60" s="13"/>
    </row>
    <row r="61" spans="1:24" ht="16.5" customHeight="1">
      <c r="A61" s="41" t="s">
        <v>598</v>
      </c>
      <c r="B61" s="212">
        <f>SUM(C61,S61)</f>
        <v>22006</v>
      </c>
      <c r="C61" s="211">
        <v>12290</v>
      </c>
      <c r="D61" s="211">
        <v>7</v>
      </c>
      <c r="E61" s="211">
        <f>SUM(F61:N61)</f>
        <v>3843</v>
      </c>
      <c r="F61" s="211">
        <v>1526</v>
      </c>
      <c r="G61" s="211">
        <v>202</v>
      </c>
      <c r="H61" s="211">
        <v>30</v>
      </c>
      <c r="I61" s="211">
        <v>50</v>
      </c>
      <c r="J61" s="211">
        <v>45</v>
      </c>
      <c r="K61" s="211">
        <v>33</v>
      </c>
      <c r="L61" s="211">
        <v>329</v>
      </c>
      <c r="M61" s="211">
        <v>1017</v>
      </c>
      <c r="N61" s="211">
        <v>611</v>
      </c>
      <c r="O61" s="211" t="s">
        <v>636</v>
      </c>
      <c r="P61" s="211">
        <v>836</v>
      </c>
      <c r="Q61" s="211">
        <v>6823</v>
      </c>
      <c r="R61" s="211">
        <v>750</v>
      </c>
      <c r="S61" s="211">
        <f>SUM(T61:W61)</f>
        <v>9716</v>
      </c>
      <c r="T61" s="211">
        <v>3474</v>
      </c>
      <c r="U61" s="211">
        <v>1619</v>
      </c>
      <c r="V61" s="211">
        <v>1371</v>
      </c>
      <c r="W61" s="211">
        <v>3252</v>
      </c>
      <c r="X61" s="13"/>
    </row>
    <row r="62" spans="1:24" ht="16.5" customHeight="1">
      <c r="A62" s="8"/>
      <c r="B62" s="212"/>
      <c r="C62" s="211"/>
      <c r="D62" s="211"/>
      <c r="E62" s="215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5"/>
      <c r="T62" s="211"/>
      <c r="U62" s="211"/>
      <c r="V62" s="211"/>
      <c r="W62" s="211"/>
      <c r="X62" s="13"/>
    </row>
    <row r="63" spans="1:24" ht="16.5" customHeight="1">
      <c r="A63" s="41" t="s">
        <v>587</v>
      </c>
      <c r="B63" s="212">
        <f>SUM(C63,S63)</f>
        <v>22359</v>
      </c>
      <c r="C63" s="211">
        <v>12171</v>
      </c>
      <c r="D63" s="211">
        <v>7</v>
      </c>
      <c r="E63" s="211">
        <v>3748</v>
      </c>
      <c r="F63" s="211">
        <v>1324</v>
      </c>
      <c r="G63" s="211">
        <v>203</v>
      </c>
      <c r="H63" s="211" t="s">
        <v>636</v>
      </c>
      <c r="I63" s="211">
        <v>50</v>
      </c>
      <c r="J63" s="211">
        <v>48</v>
      </c>
      <c r="K63" s="211">
        <v>33</v>
      </c>
      <c r="L63" s="211">
        <v>382</v>
      </c>
      <c r="M63" s="211">
        <v>1059</v>
      </c>
      <c r="N63" s="211">
        <v>613</v>
      </c>
      <c r="O63" s="211" t="s">
        <v>636</v>
      </c>
      <c r="P63" s="211">
        <v>836</v>
      </c>
      <c r="Q63" s="211">
        <v>6771</v>
      </c>
      <c r="R63" s="211">
        <v>778</v>
      </c>
      <c r="S63" s="211">
        <f>SUM(T63:W63)</f>
        <v>10188</v>
      </c>
      <c r="T63" s="211">
        <v>4048</v>
      </c>
      <c r="U63" s="211">
        <v>1542</v>
      </c>
      <c r="V63" s="211">
        <v>1375</v>
      </c>
      <c r="W63" s="211">
        <v>3223</v>
      </c>
      <c r="X63" s="13"/>
    </row>
    <row r="64" spans="1:24" ht="16.5" customHeight="1">
      <c r="A64" s="33" t="s">
        <v>588</v>
      </c>
      <c r="B64" s="212">
        <f>SUM(C64,S64)</f>
        <v>21861</v>
      </c>
      <c r="C64" s="211">
        <v>13239</v>
      </c>
      <c r="D64" s="211">
        <v>7</v>
      </c>
      <c r="E64" s="211">
        <v>4149</v>
      </c>
      <c r="F64" s="211">
        <v>1859</v>
      </c>
      <c r="G64" s="211">
        <v>203</v>
      </c>
      <c r="H64" s="211" t="s">
        <v>636</v>
      </c>
      <c r="I64" s="211">
        <v>165</v>
      </c>
      <c r="J64" s="211">
        <v>48</v>
      </c>
      <c r="K64" s="211">
        <v>33</v>
      </c>
      <c r="L64" s="211">
        <v>71</v>
      </c>
      <c r="M64" s="211">
        <v>1102</v>
      </c>
      <c r="N64" s="211">
        <v>632</v>
      </c>
      <c r="O64" s="211" t="s">
        <v>636</v>
      </c>
      <c r="P64" s="211">
        <v>903</v>
      </c>
      <c r="Q64" s="211">
        <v>7379</v>
      </c>
      <c r="R64" s="211">
        <v>775</v>
      </c>
      <c r="S64" s="211">
        <f>SUM(T64:W64)</f>
        <v>8622</v>
      </c>
      <c r="T64" s="211">
        <v>2658</v>
      </c>
      <c r="U64" s="211">
        <v>1619</v>
      </c>
      <c r="V64" s="211">
        <v>1375</v>
      </c>
      <c r="W64" s="211">
        <v>2970</v>
      </c>
      <c r="X64" s="13"/>
    </row>
    <row r="65" spans="1:24" ht="16.5" customHeight="1">
      <c r="A65" s="33" t="s">
        <v>589</v>
      </c>
      <c r="B65" s="212">
        <f>SUM(C65,S65)</f>
        <v>20678</v>
      </c>
      <c r="C65" s="211">
        <v>11558</v>
      </c>
      <c r="D65" s="211">
        <v>7</v>
      </c>
      <c r="E65" s="211">
        <v>4313</v>
      </c>
      <c r="F65" s="211">
        <v>1999</v>
      </c>
      <c r="G65" s="211">
        <v>205</v>
      </c>
      <c r="H65" s="211" t="s">
        <v>636</v>
      </c>
      <c r="I65" s="211">
        <v>148</v>
      </c>
      <c r="J65" s="211">
        <v>56</v>
      </c>
      <c r="K65" s="211">
        <v>12</v>
      </c>
      <c r="L65" s="211">
        <v>71</v>
      </c>
      <c r="M65" s="211">
        <v>1128</v>
      </c>
      <c r="N65" s="211">
        <v>658</v>
      </c>
      <c r="O65" s="211" t="s">
        <v>636</v>
      </c>
      <c r="P65" s="211">
        <v>834</v>
      </c>
      <c r="Q65" s="211">
        <v>5619</v>
      </c>
      <c r="R65" s="211">
        <v>759</v>
      </c>
      <c r="S65" s="211">
        <f>SUM(T65:W65)</f>
        <v>9120</v>
      </c>
      <c r="T65" s="211">
        <v>3296</v>
      </c>
      <c r="U65" s="211">
        <v>1641</v>
      </c>
      <c r="V65" s="211">
        <v>1375</v>
      </c>
      <c r="W65" s="211">
        <v>2808</v>
      </c>
      <c r="X65" s="13"/>
    </row>
    <row r="66" spans="1:24" ht="16.5" customHeight="1">
      <c r="A66" s="234" t="s">
        <v>590</v>
      </c>
      <c r="B66" s="314">
        <f>SUM(C66,S66)</f>
        <v>22801</v>
      </c>
      <c r="C66" s="211">
        <v>12625</v>
      </c>
      <c r="D66" s="211">
        <v>16</v>
      </c>
      <c r="E66" s="214">
        <v>4277</v>
      </c>
      <c r="F66" s="211">
        <v>1841</v>
      </c>
      <c r="G66" s="211">
        <v>203</v>
      </c>
      <c r="H66" s="214" t="s">
        <v>636</v>
      </c>
      <c r="I66" s="211">
        <v>170</v>
      </c>
      <c r="J66" s="211">
        <v>56</v>
      </c>
      <c r="K66" s="211">
        <v>8</v>
      </c>
      <c r="L66" s="211">
        <v>71</v>
      </c>
      <c r="M66" s="211">
        <v>1219</v>
      </c>
      <c r="N66" s="211">
        <v>673</v>
      </c>
      <c r="O66" s="214" t="s">
        <v>636</v>
      </c>
      <c r="P66" s="211">
        <v>822</v>
      </c>
      <c r="Q66" s="211">
        <v>6597</v>
      </c>
      <c r="R66" s="211">
        <v>887</v>
      </c>
      <c r="S66" s="211">
        <f>SUM(T66:W66)</f>
        <v>10176</v>
      </c>
      <c r="T66" s="211">
        <v>3545</v>
      </c>
      <c r="U66" s="211">
        <v>1605</v>
      </c>
      <c r="V66" s="211">
        <v>1381</v>
      </c>
      <c r="W66" s="211">
        <v>3645</v>
      </c>
      <c r="X66" s="13"/>
    </row>
    <row r="67" spans="1:24" ht="15" customHeight="1">
      <c r="A67" s="5" t="s">
        <v>329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76"/>
      <c r="P67" s="57"/>
      <c r="Q67" s="57"/>
      <c r="R67" s="57"/>
      <c r="S67" s="57"/>
      <c r="T67" s="57"/>
      <c r="U67" s="57"/>
      <c r="V67" s="57"/>
      <c r="W67" s="57"/>
      <c r="X67" s="13"/>
    </row>
    <row r="68" spans="1:2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3"/>
    </row>
    <row r="69" spans="1:2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3"/>
    </row>
    <row r="70" spans="1:2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3"/>
    </row>
    <row r="71" spans="1:2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3"/>
    </row>
    <row r="72" spans="1:2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3"/>
    </row>
    <row r="73" spans="1:2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3"/>
    </row>
    <row r="74" spans="1:2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3"/>
    </row>
    <row r="75" spans="1:2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3"/>
    </row>
    <row r="76" spans="1:2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3"/>
    </row>
    <row r="77" spans="1:2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3"/>
    </row>
  </sheetData>
  <sheetProtection/>
  <mergeCells count="27">
    <mergeCell ref="U5:U7"/>
    <mergeCell ref="V5:V7"/>
    <mergeCell ref="W5:W7"/>
    <mergeCell ref="A6:A7"/>
    <mergeCell ref="C6:C7"/>
    <mergeCell ref="M5:M7"/>
    <mergeCell ref="N5:N7"/>
    <mergeCell ref="S5:S7"/>
    <mergeCell ref="T5:T7"/>
    <mergeCell ref="I5:I7"/>
    <mergeCell ref="J5:J7"/>
    <mergeCell ref="K5:K7"/>
    <mergeCell ref="L5:L7"/>
    <mergeCell ref="E5:E7"/>
    <mergeCell ref="F5:F7"/>
    <mergeCell ref="G5:G7"/>
    <mergeCell ref="H5:H7"/>
    <mergeCell ref="A2:W2"/>
    <mergeCell ref="B4:B7"/>
    <mergeCell ref="C4:C5"/>
    <mergeCell ref="D4:D7"/>
    <mergeCell ref="E4:N4"/>
    <mergeCell ref="O4:O7"/>
    <mergeCell ref="P4:P7"/>
    <mergeCell ref="Q4:Q7"/>
    <mergeCell ref="R4:R7"/>
    <mergeCell ref="S4:W4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24.59765625" style="4" customWidth="1"/>
    <col min="3" max="10" width="11.8984375" style="4" customWidth="1"/>
    <col min="11" max="11" width="7.5" style="4" customWidth="1"/>
    <col min="12" max="12" width="3.09765625" style="4" customWidth="1"/>
    <col min="13" max="13" width="24.59765625" style="4" customWidth="1"/>
    <col min="14" max="19" width="16.09765625" style="4" customWidth="1"/>
    <col min="20" max="16384" width="10.59765625" style="4" customWidth="1"/>
  </cols>
  <sheetData>
    <row r="1" spans="1:19" s="2" customFormat="1" ht="19.5" customHeight="1">
      <c r="A1" s="1" t="s">
        <v>64</v>
      </c>
      <c r="S1" s="3" t="s">
        <v>65</v>
      </c>
    </row>
    <row r="2" spans="1:19" ht="19.5" customHeight="1">
      <c r="A2" s="327" t="s">
        <v>66</v>
      </c>
      <c r="B2" s="327"/>
      <c r="C2" s="327"/>
      <c r="D2" s="327"/>
      <c r="E2" s="327"/>
      <c r="F2" s="327"/>
      <c r="G2" s="327"/>
      <c r="H2" s="327"/>
      <c r="I2" s="327"/>
      <c r="J2" s="327"/>
      <c r="K2" s="34"/>
      <c r="L2" s="34"/>
      <c r="M2" s="327" t="s">
        <v>67</v>
      </c>
      <c r="N2" s="327"/>
      <c r="O2" s="327"/>
      <c r="P2" s="327"/>
      <c r="Q2" s="327"/>
      <c r="R2" s="327"/>
      <c r="S2" s="327"/>
    </row>
    <row r="3" spans="1:19" ht="19.5" customHeight="1">
      <c r="A3" s="355" t="s">
        <v>68</v>
      </c>
      <c r="B3" s="355"/>
      <c r="C3" s="355"/>
      <c r="D3" s="355"/>
      <c r="E3" s="355"/>
      <c r="F3" s="355"/>
      <c r="G3" s="355"/>
      <c r="H3" s="355"/>
      <c r="I3" s="355"/>
      <c r="J3" s="355"/>
      <c r="K3" s="5"/>
      <c r="L3" s="5"/>
      <c r="N3" s="35" t="s">
        <v>463</v>
      </c>
      <c r="O3" s="35"/>
      <c r="P3" s="35"/>
      <c r="Q3" s="35"/>
      <c r="R3" s="35"/>
      <c r="S3" s="35"/>
    </row>
    <row r="4" spans="1:19" ht="18" customHeight="1" thickBot="1">
      <c r="A4" s="5"/>
      <c r="B4" s="5"/>
      <c r="C4" s="5"/>
      <c r="D4" s="5"/>
      <c r="E4" s="5"/>
      <c r="F4" s="5"/>
      <c r="G4" s="5"/>
      <c r="H4" s="5"/>
      <c r="J4" s="36" t="s">
        <v>102</v>
      </c>
      <c r="K4" s="5"/>
      <c r="L4" s="217"/>
      <c r="M4" s="218"/>
      <c r="N4" s="5"/>
      <c r="O4" s="36"/>
      <c r="P4" s="37"/>
      <c r="Q4" s="5"/>
      <c r="R4" s="23"/>
      <c r="S4" s="38" t="s">
        <v>0</v>
      </c>
    </row>
    <row r="5" spans="1:19" ht="15" customHeight="1">
      <c r="A5" s="365" t="s">
        <v>103</v>
      </c>
      <c r="B5" s="336"/>
      <c r="C5" s="334" t="s">
        <v>69</v>
      </c>
      <c r="D5" s="335"/>
      <c r="E5" s="336"/>
      <c r="F5" s="334" t="s">
        <v>460</v>
      </c>
      <c r="G5" s="350"/>
      <c r="H5" s="334" t="s">
        <v>70</v>
      </c>
      <c r="I5" s="335"/>
      <c r="J5" s="335"/>
      <c r="K5" s="6"/>
      <c r="L5" s="355" t="s">
        <v>104</v>
      </c>
      <c r="M5" s="356"/>
      <c r="N5" s="350" t="s">
        <v>71</v>
      </c>
      <c r="O5" s="348" t="s">
        <v>72</v>
      </c>
      <c r="P5" s="348" t="s">
        <v>73</v>
      </c>
      <c r="Q5" s="353" t="s">
        <v>74</v>
      </c>
      <c r="R5" s="353" t="s">
        <v>75</v>
      </c>
      <c r="S5" s="334" t="s">
        <v>76</v>
      </c>
    </row>
    <row r="6" spans="1:19" ht="15" customHeight="1">
      <c r="A6" s="366"/>
      <c r="B6" s="367"/>
      <c r="C6" s="337"/>
      <c r="D6" s="338"/>
      <c r="E6" s="339"/>
      <c r="F6" s="337" t="s">
        <v>105</v>
      </c>
      <c r="G6" s="339"/>
      <c r="H6" s="337"/>
      <c r="I6" s="338"/>
      <c r="J6" s="338"/>
      <c r="K6" s="11"/>
      <c r="L6" s="355"/>
      <c r="M6" s="356"/>
      <c r="N6" s="351"/>
      <c r="O6" s="349"/>
      <c r="P6" s="349"/>
      <c r="Q6" s="354"/>
      <c r="R6" s="354"/>
      <c r="S6" s="352"/>
    </row>
    <row r="7" spans="1:19" ht="15" customHeight="1">
      <c r="A7" s="338"/>
      <c r="B7" s="339"/>
      <c r="C7" s="12" t="s">
        <v>458</v>
      </c>
      <c r="D7" s="12" t="s">
        <v>459</v>
      </c>
      <c r="E7" s="12" t="s">
        <v>462</v>
      </c>
      <c r="F7" s="45" t="s">
        <v>77</v>
      </c>
      <c r="G7" s="45" t="s">
        <v>78</v>
      </c>
      <c r="H7" s="12" t="s">
        <v>458</v>
      </c>
      <c r="I7" s="12" t="s">
        <v>459</v>
      </c>
      <c r="J7" s="17" t="s">
        <v>461</v>
      </c>
      <c r="K7" s="11"/>
      <c r="L7" s="357"/>
      <c r="M7" s="358"/>
      <c r="N7" s="45" t="s">
        <v>79</v>
      </c>
      <c r="O7" s="46"/>
      <c r="P7" s="46"/>
      <c r="Q7" s="46"/>
      <c r="R7" s="39" t="s">
        <v>106</v>
      </c>
      <c r="S7" s="26"/>
    </row>
    <row r="8" spans="1:19" ht="15" customHeight="1">
      <c r="A8" s="363" t="s">
        <v>457</v>
      </c>
      <c r="B8" s="364"/>
      <c r="C8" s="47">
        <f>SUM(C10,C15,C20,C29)</f>
        <v>606265</v>
      </c>
      <c r="D8" s="47">
        <f>SUM(D10,D15,D20,D29)</f>
        <v>631322</v>
      </c>
      <c r="E8" s="47">
        <f>SUM(E10,E15,E20,E29)</f>
        <v>614469</v>
      </c>
      <c r="F8" s="258">
        <f>E8-D8</f>
        <v>-16853</v>
      </c>
      <c r="G8" s="259">
        <f>100*F8/D8</f>
        <v>-2.669477699177282</v>
      </c>
      <c r="H8" s="260">
        <f>100*C8/C$8</f>
        <v>100</v>
      </c>
      <c r="I8" s="260">
        <f>100*D8/D$8</f>
        <v>100</v>
      </c>
      <c r="J8" s="260">
        <f>100*E8/E$8</f>
        <v>100</v>
      </c>
      <c r="K8" s="5"/>
      <c r="L8" s="346" t="s">
        <v>457</v>
      </c>
      <c r="M8" s="347"/>
      <c r="N8" s="262">
        <f aca="true" t="shared" si="0" ref="N8:S8">SUM(N10:N26)</f>
        <v>614469</v>
      </c>
      <c r="O8" s="262">
        <f t="shared" si="0"/>
        <v>472140</v>
      </c>
      <c r="P8" s="262">
        <f t="shared" si="0"/>
        <v>34305</v>
      </c>
      <c r="Q8" s="262">
        <f t="shared" si="0"/>
        <v>20524</v>
      </c>
      <c r="R8" s="262">
        <f t="shared" si="0"/>
        <v>50685</v>
      </c>
      <c r="S8" s="262">
        <f t="shared" si="0"/>
        <v>36779</v>
      </c>
    </row>
    <row r="9" spans="1:19" ht="15" customHeight="1">
      <c r="A9" s="6"/>
      <c r="B9" s="49"/>
      <c r="C9" s="245"/>
      <c r="D9" s="245"/>
      <c r="E9" s="245"/>
      <c r="F9" s="251"/>
      <c r="G9" s="252"/>
      <c r="H9" s="245"/>
      <c r="I9" s="245"/>
      <c r="J9" s="245"/>
      <c r="K9" s="5"/>
      <c r="L9" s="5"/>
      <c r="M9" s="49"/>
      <c r="N9" s="261"/>
      <c r="O9" s="261"/>
      <c r="P9" s="261"/>
      <c r="Q9" s="261"/>
      <c r="R9" s="261"/>
      <c r="S9" s="261"/>
    </row>
    <row r="10" spans="1:19" ht="15" customHeight="1">
      <c r="A10" s="359" t="s">
        <v>80</v>
      </c>
      <c r="B10" s="360"/>
      <c r="C10" s="244">
        <f>SUM(C11:C13)</f>
        <v>39104</v>
      </c>
      <c r="D10" s="244">
        <f>SUM(D11:D13)</f>
        <v>34066</v>
      </c>
      <c r="E10" s="244">
        <f>SUM(E11:E13)</f>
        <v>23925</v>
      </c>
      <c r="F10" s="248">
        <f>E10-D10</f>
        <v>-10141</v>
      </c>
      <c r="G10" s="249">
        <f>100*F10/D10</f>
        <v>-29.76868431867551</v>
      </c>
      <c r="H10" s="250">
        <f aca="true" t="shared" si="1" ref="H10:J13">100*C10/C$8</f>
        <v>6.449984742645543</v>
      </c>
      <c r="I10" s="250">
        <f t="shared" si="1"/>
        <v>5.3959785972926655</v>
      </c>
      <c r="J10" s="250">
        <f t="shared" si="1"/>
        <v>3.893605698578773</v>
      </c>
      <c r="K10" s="11"/>
      <c r="L10" s="11"/>
      <c r="M10" s="20" t="s">
        <v>81</v>
      </c>
      <c r="N10" s="244">
        <f aca="true" t="shared" si="2" ref="N10:S10">SUM(N32,N54)</f>
        <v>19466</v>
      </c>
      <c r="O10" s="244">
        <f t="shared" si="2"/>
        <v>2123</v>
      </c>
      <c r="P10" s="244">
        <f t="shared" si="2"/>
        <v>193</v>
      </c>
      <c r="Q10" s="244">
        <f t="shared" si="2"/>
        <v>760</v>
      </c>
      <c r="R10" s="244">
        <f t="shared" si="2"/>
        <v>9521</v>
      </c>
      <c r="S10" s="244">
        <f t="shared" si="2"/>
        <v>6862</v>
      </c>
    </row>
    <row r="11" spans="1:19" ht="15" customHeight="1">
      <c r="A11" s="5"/>
      <c r="B11" s="20" t="s">
        <v>81</v>
      </c>
      <c r="C11" s="244">
        <f aca="true" t="shared" si="3" ref="C11:E13">SUM(C34,C57)</f>
        <v>33171</v>
      </c>
      <c r="D11" s="244">
        <f t="shared" si="3"/>
        <v>29038</v>
      </c>
      <c r="E11" s="244">
        <f t="shared" si="3"/>
        <v>19466</v>
      </c>
      <c r="F11" s="248">
        <f>E11-D11</f>
        <v>-9572</v>
      </c>
      <c r="G11" s="249">
        <f>100*F11/D11</f>
        <v>-32.9637027343481</v>
      </c>
      <c r="H11" s="250">
        <f t="shared" si="1"/>
        <v>5.4713697805415125</v>
      </c>
      <c r="I11" s="250">
        <f t="shared" si="1"/>
        <v>4.5995545854571835</v>
      </c>
      <c r="J11" s="250">
        <f t="shared" si="1"/>
        <v>3.1679384964904655</v>
      </c>
      <c r="K11" s="5"/>
      <c r="L11" s="5"/>
      <c r="M11" s="20" t="s">
        <v>82</v>
      </c>
      <c r="N11" s="244">
        <f aca="true" t="shared" si="4" ref="N11:S12">SUM(N33,N55)</f>
        <v>899</v>
      </c>
      <c r="O11" s="244">
        <f t="shared" si="4"/>
        <v>540</v>
      </c>
      <c r="P11" s="244">
        <f t="shared" si="4"/>
        <v>44</v>
      </c>
      <c r="Q11" s="244">
        <f t="shared" si="4"/>
        <v>49</v>
      </c>
      <c r="R11" s="244">
        <f t="shared" si="4"/>
        <v>178</v>
      </c>
      <c r="S11" s="244">
        <f t="shared" si="4"/>
        <v>88</v>
      </c>
    </row>
    <row r="12" spans="1:19" ht="15" customHeight="1">
      <c r="A12" s="5"/>
      <c r="B12" s="20" t="s">
        <v>82</v>
      </c>
      <c r="C12" s="244">
        <f t="shared" si="3"/>
        <v>1161</v>
      </c>
      <c r="D12" s="244">
        <f t="shared" si="3"/>
        <v>1004</v>
      </c>
      <c r="E12" s="244">
        <f t="shared" si="3"/>
        <v>899</v>
      </c>
      <c r="F12" s="248">
        <f>E12-D12</f>
        <v>-105</v>
      </c>
      <c r="G12" s="249">
        <f>100*F12/D12</f>
        <v>-10.458167330677291</v>
      </c>
      <c r="H12" s="250">
        <f t="shared" si="1"/>
        <v>0.19150041648454058</v>
      </c>
      <c r="I12" s="250">
        <f t="shared" si="1"/>
        <v>0.15903136592737147</v>
      </c>
      <c r="J12" s="250">
        <f t="shared" si="1"/>
        <v>0.14630518382538418</v>
      </c>
      <c r="K12" s="11"/>
      <c r="L12" s="11"/>
      <c r="M12" s="20" t="s">
        <v>83</v>
      </c>
      <c r="N12" s="244">
        <f t="shared" si="4"/>
        <v>3560</v>
      </c>
      <c r="O12" s="244">
        <f t="shared" si="4"/>
        <v>1440</v>
      </c>
      <c r="P12" s="244">
        <f t="shared" si="4"/>
        <v>88</v>
      </c>
      <c r="Q12" s="244">
        <f t="shared" si="4"/>
        <v>275</v>
      </c>
      <c r="R12" s="244">
        <f t="shared" si="4"/>
        <v>1042</v>
      </c>
      <c r="S12" s="244">
        <f t="shared" si="4"/>
        <v>715</v>
      </c>
    </row>
    <row r="13" spans="1:19" ht="15" customHeight="1">
      <c r="A13" s="5"/>
      <c r="B13" s="20" t="s">
        <v>83</v>
      </c>
      <c r="C13" s="244">
        <f t="shared" si="3"/>
        <v>4772</v>
      </c>
      <c r="D13" s="244">
        <f t="shared" si="3"/>
        <v>4024</v>
      </c>
      <c r="E13" s="244">
        <f t="shared" si="3"/>
        <v>3560</v>
      </c>
      <c r="F13" s="248">
        <f>E13-D13</f>
        <v>-464</v>
      </c>
      <c r="G13" s="249">
        <f>100*F13/D13</f>
        <v>-11.530815109343937</v>
      </c>
      <c r="H13" s="250">
        <f t="shared" si="1"/>
        <v>0.7871145456194898</v>
      </c>
      <c r="I13" s="250">
        <f t="shared" si="1"/>
        <v>0.6373926459081103</v>
      </c>
      <c r="J13" s="250">
        <f t="shared" si="1"/>
        <v>0.579362018262923</v>
      </c>
      <c r="K13" s="11"/>
      <c r="L13" s="11"/>
      <c r="M13" s="20"/>
      <c r="N13" s="244"/>
      <c r="O13" s="244"/>
      <c r="P13" s="244"/>
      <c r="Q13" s="244"/>
      <c r="R13" s="244"/>
      <c r="S13" s="243"/>
    </row>
    <row r="14" spans="1:19" ht="15" customHeight="1">
      <c r="A14" s="11"/>
      <c r="B14" s="20"/>
      <c r="C14" s="245"/>
      <c r="D14" s="245"/>
      <c r="E14" s="245"/>
      <c r="F14" s="253"/>
      <c r="G14" s="254"/>
      <c r="H14" s="245"/>
      <c r="I14" s="245"/>
      <c r="J14" s="245"/>
      <c r="K14" s="5"/>
      <c r="L14" s="5"/>
      <c r="M14" s="20" t="s">
        <v>84</v>
      </c>
      <c r="N14" s="244">
        <f aca="true" t="shared" si="5" ref="N14:S14">SUM(N36,N58)</f>
        <v>491</v>
      </c>
      <c r="O14" s="244">
        <f t="shared" si="5"/>
        <v>385</v>
      </c>
      <c r="P14" s="244">
        <f t="shared" si="5"/>
        <v>73</v>
      </c>
      <c r="Q14" s="244">
        <f t="shared" si="5"/>
        <v>7</v>
      </c>
      <c r="R14" s="244">
        <f t="shared" si="5"/>
        <v>17</v>
      </c>
      <c r="S14" s="244">
        <f t="shared" si="5"/>
        <v>9</v>
      </c>
    </row>
    <row r="15" spans="1:19" ht="15" customHeight="1">
      <c r="A15" s="359" t="s">
        <v>85</v>
      </c>
      <c r="B15" s="360"/>
      <c r="C15" s="244">
        <f>SUM(C16:C18)</f>
        <v>212034</v>
      </c>
      <c r="D15" s="244">
        <f>SUM(D16:D18)</f>
        <v>211731</v>
      </c>
      <c r="E15" s="244">
        <f>SUM(E16:E18)</f>
        <v>200209</v>
      </c>
      <c r="F15" s="248">
        <f>E15-D15</f>
        <v>-11522</v>
      </c>
      <c r="G15" s="249">
        <f>100*F15/D15</f>
        <v>-5.441810599298166</v>
      </c>
      <c r="H15" s="250">
        <f aca="true" t="shared" si="6" ref="H15:J18">100*C15/C$8</f>
        <v>34.97381508086398</v>
      </c>
      <c r="I15" s="250">
        <f t="shared" si="6"/>
        <v>33.53771926211981</v>
      </c>
      <c r="J15" s="250">
        <f t="shared" si="6"/>
        <v>32.582441099551</v>
      </c>
      <c r="K15" s="5"/>
      <c r="L15" s="5"/>
      <c r="M15" s="20" t="s">
        <v>86</v>
      </c>
      <c r="N15" s="244">
        <f aca="true" t="shared" si="7" ref="N15:S15">SUM(N37,N59)</f>
        <v>67919</v>
      </c>
      <c r="O15" s="244">
        <f t="shared" si="7"/>
        <v>46238</v>
      </c>
      <c r="P15" s="244">
        <f t="shared" si="7"/>
        <v>7155</v>
      </c>
      <c r="Q15" s="244">
        <f t="shared" si="7"/>
        <v>4103</v>
      </c>
      <c r="R15" s="244">
        <f t="shared" si="7"/>
        <v>6636</v>
      </c>
      <c r="S15" s="244">
        <f t="shared" si="7"/>
        <v>3784</v>
      </c>
    </row>
    <row r="16" spans="1:19" ht="15" customHeight="1">
      <c r="A16" s="5"/>
      <c r="B16" s="20" t="s">
        <v>84</v>
      </c>
      <c r="C16" s="244">
        <f aca="true" t="shared" si="8" ref="C16:E18">SUM(C39,C62)</f>
        <v>393</v>
      </c>
      <c r="D16" s="244">
        <f t="shared" si="8"/>
        <v>476</v>
      </c>
      <c r="E16" s="244">
        <f t="shared" si="8"/>
        <v>491</v>
      </c>
      <c r="F16" s="248">
        <f>E16-D16</f>
        <v>15</v>
      </c>
      <c r="G16" s="249">
        <f>100*F16/D16</f>
        <v>3.1512605042016806</v>
      </c>
      <c r="H16" s="250">
        <f t="shared" si="6"/>
        <v>0.06482313839657576</v>
      </c>
      <c r="I16" s="250">
        <f t="shared" si="6"/>
        <v>0.07539734081815619</v>
      </c>
      <c r="J16" s="250">
        <f t="shared" si="6"/>
        <v>0.07990639072109415</v>
      </c>
      <c r="K16" s="5"/>
      <c r="L16" s="5"/>
      <c r="M16" s="20" t="s">
        <v>87</v>
      </c>
      <c r="N16" s="244">
        <f aca="true" t="shared" si="9" ref="N16:S16">SUM(N38,N60)</f>
        <v>131799</v>
      </c>
      <c r="O16" s="244">
        <f t="shared" si="9"/>
        <v>104824</v>
      </c>
      <c r="P16" s="244">
        <f t="shared" si="9"/>
        <v>8161</v>
      </c>
      <c r="Q16" s="244">
        <f t="shared" si="9"/>
        <v>2954</v>
      </c>
      <c r="R16" s="244">
        <f t="shared" si="9"/>
        <v>8830</v>
      </c>
      <c r="S16" s="244">
        <f t="shared" si="9"/>
        <v>7026</v>
      </c>
    </row>
    <row r="17" spans="1:19" ht="15" customHeight="1">
      <c r="A17" s="5"/>
      <c r="B17" s="20" t="s">
        <v>86</v>
      </c>
      <c r="C17" s="244">
        <f t="shared" si="8"/>
        <v>56344</v>
      </c>
      <c r="D17" s="244">
        <f t="shared" si="8"/>
        <v>66624</v>
      </c>
      <c r="E17" s="244">
        <f t="shared" si="8"/>
        <v>67919</v>
      </c>
      <c r="F17" s="248">
        <f>E17-D17</f>
        <v>1295</v>
      </c>
      <c r="G17" s="249">
        <f>100*F17/D17</f>
        <v>1.943743996157541</v>
      </c>
      <c r="H17" s="250">
        <f t="shared" si="6"/>
        <v>9.293625724724336</v>
      </c>
      <c r="I17" s="250">
        <f t="shared" si="6"/>
        <v>10.553093350144618</v>
      </c>
      <c r="J17" s="250">
        <f t="shared" si="6"/>
        <v>11.053283404044793</v>
      </c>
      <c r="K17" s="5"/>
      <c r="L17" s="5"/>
      <c r="M17" s="20"/>
      <c r="N17" s="244"/>
      <c r="O17" s="244"/>
      <c r="P17" s="244"/>
      <c r="Q17" s="244"/>
      <c r="R17" s="244"/>
      <c r="S17" s="243"/>
    </row>
    <row r="18" spans="1:19" ht="15" customHeight="1">
      <c r="A18" s="5"/>
      <c r="B18" s="20" t="s">
        <v>87</v>
      </c>
      <c r="C18" s="244">
        <f t="shared" si="8"/>
        <v>155297</v>
      </c>
      <c r="D18" s="244">
        <f t="shared" si="8"/>
        <v>144631</v>
      </c>
      <c r="E18" s="244">
        <f t="shared" si="8"/>
        <v>131799</v>
      </c>
      <c r="F18" s="248">
        <f>E18-D18</f>
        <v>-12832</v>
      </c>
      <c r="G18" s="249">
        <f>100*F18/D18</f>
        <v>-8.87223347691712</v>
      </c>
      <c r="H18" s="250">
        <f t="shared" si="6"/>
        <v>25.615366217743066</v>
      </c>
      <c r="I18" s="250">
        <f t="shared" si="6"/>
        <v>22.909228571157033</v>
      </c>
      <c r="J18" s="250">
        <f t="shared" si="6"/>
        <v>21.449251304785108</v>
      </c>
      <c r="K18" s="11"/>
      <c r="L18" s="11"/>
      <c r="M18" s="20" t="s">
        <v>88</v>
      </c>
      <c r="N18" s="244">
        <f>SUM(N40,N62)</f>
        <v>3166</v>
      </c>
      <c r="O18" s="244">
        <f>SUM(O40,O62)</f>
        <v>3158</v>
      </c>
      <c r="P18" s="244">
        <f>SUM(P40,P62)</f>
        <v>8</v>
      </c>
      <c r="Q18" s="210" t="s">
        <v>89</v>
      </c>
      <c r="R18" s="210" t="s">
        <v>89</v>
      </c>
      <c r="S18" s="210" t="s">
        <v>89</v>
      </c>
    </row>
    <row r="19" spans="1:19" ht="15" customHeight="1">
      <c r="A19" s="5"/>
      <c r="B19" s="20"/>
      <c r="C19" s="245"/>
      <c r="D19" s="245"/>
      <c r="E19" s="245"/>
      <c r="F19" s="253"/>
      <c r="G19" s="254"/>
      <c r="H19" s="245"/>
      <c r="I19" s="245"/>
      <c r="J19" s="245"/>
      <c r="K19" s="5"/>
      <c r="L19" s="5"/>
      <c r="M19" s="20" t="s">
        <v>90</v>
      </c>
      <c r="N19" s="244">
        <f aca="true" t="shared" si="10" ref="N19:S19">SUM(N41,N63)</f>
        <v>34291</v>
      </c>
      <c r="O19" s="244">
        <f t="shared" si="10"/>
        <v>31083</v>
      </c>
      <c r="P19" s="244">
        <f t="shared" si="10"/>
        <v>1416</v>
      </c>
      <c r="Q19" s="244">
        <f t="shared" si="10"/>
        <v>323</v>
      </c>
      <c r="R19" s="244">
        <f t="shared" si="10"/>
        <v>1230</v>
      </c>
      <c r="S19" s="244">
        <f t="shared" si="10"/>
        <v>238</v>
      </c>
    </row>
    <row r="20" spans="1:19" ht="15" customHeight="1">
      <c r="A20" s="359" t="s">
        <v>91</v>
      </c>
      <c r="B20" s="360"/>
      <c r="C20" s="244">
        <f>SUM(C21:C27)</f>
        <v>354325</v>
      </c>
      <c r="D20" s="244">
        <f>SUM(D21:D27)</f>
        <v>384397</v>
      </c>
      <c r="E20" s="244">
        <f>SUM(E21:E27)</f>
        <v>386267</v>
      </c>
      <c r="F20" s="248">
        <f>E20-D20</f>
        <v>1870</v>
      </c>
      <c r="G20" s="249">
        <f>100*F20/D20</f>
        <v>0.48647622119839645</v>
      </c>
      <c r="H20" s="250">
        <f>100*C20/C$8</f>
        <v>58.443914789737164</v>
      </c>
      <c r="I20" s="250">
        <f>100*D20/D$8</f>
        <v>60.88762945058148</v>
      </c>
      <c r="J20" s="250">
        <f>100*E20/E$8</f>
        <v>62.86191817650687</v>
      </c>
      <c r="K20" s="5"/>
      <c r="L20" s="5"/>
      <c r="M20" s="20" t="s">
        <v>92</v>
      </c>
      <c r="N20" s="244">
        <f aca="true" t="shared" si="11" ref="N20:S20">SUM(N42,N64)</f>
        <v>135086</v>
      </c>
      <c r="O20" s="244">
        <f t="shared" si="11"/>
        <v>96295</v>
      </c>
      <c r="P20" s="244">
        <f t="shared" si="11"/>
        <v>9581</v>
      </c>
      <c r="Q20" s="244">
        <f t="shared" si="11"/>
        <v>6884</v>
      </c>
      <c r="R20" s="244">
        <f t="shared" si="11"/>
        <v>10766</v>
      </c>
      <c r="S20" s="244">
        <f t="shared" si="11"/>
        <v>11555</v>
      </c>
    </row>
    <row r="21" spans="1:19" ht="15" customHeight="1">
      <c r="A21" s="5"/>
      <c r="B21" s="20" t="s">
        <v>88</v>
      </c>
      <c r="C21" s="244">
        <f aca="true" t="shared" si="12" ref="C21:E26">SUM(C44,C67)</f>
        <v>2583</v>
      </c>
      <c r="D21" s="244">
        <f t="shared" si="12"/>
        <v>3059</v>
      </c>
      <c r="E21" s="244">
        <f t="shared" si="12"/>
        <v>3166</v>
      </c>
      <c r="F21" s="248">
        <f aca="true" t="shared" si="13" ref="F21:F27">E21-D21</f>
        <v>107</v>
      </c>
      <c r="G21" s="249">
        <f aca="true" t="shared" si="14" ref="G21:G27">100*F21/D21</f>
        <v>3.4978751225890816</v>
      </c>
      <c r="H21" s="250">
        <f aca="true" t="shared" si="15" ref="H21:H27">100*C21/C$8</f>
        <v>0.426051314194288</v>
      </c>
      <c r="I21" s="250">
        <f aca="true" t="shared" si="16" ref="I21:I27">100*D21/D$8</f>
        <v>0.48453879319903315</v>
      </c>
      <c r="J21" s="250">
        <f aca="true" t="shared" si="17" ref="J21:J27">100*E21/E$8</f>
        <v>0.5152416151180939</v>
      </c>
      <c r="K21" s="5"/>
      <c r="L21" s="5"/>
      <c r="M21" s="20" t="s">
        <v>93</v>
      </c>
      <c r="N21" s="244">
        <f aca="true" t="shared" si="18" ref="N21:S21">SUM(N43,N65)</f>
        <v>16493</v>
      </c>
      <c r="O21" s="244">
        <f t="shared" si="18"/>
        <v>15283</v>
      </c>
      <c r="P21" s="244">
        <f t="shared" si="18"/>
        <v>412</v>
      </c>
      <c r="Q21" s="244">
        <f t="shared" si="18"/>
        <v>106</v>
      </c>
      <c r="R21" s="244">
        <f t="shared" si="18"/>
        <v>590</v>
      </c>
      <c r="S21" s="244">
        <f t="shared" si="18"/>
        <v>101</v>
      </c>
    </row>
    <row r="22" spans="1:19" ht="15" customHeight="1">
      <c r="A22" s="5"/>
      <c r="B22" s="20" t="s">
        <v>90</v>
      </c>
      <c r="C22" s="244">
        <f t="shared" si="12"/>
        <v>33251</v>
      </c>
      <c r="D22" s="244">
        <f t="shared" si="12"/>
        <v>34397</v>
      </c>
      <c r="E22" s="244">
        <f t="shared" si="12"/>
        <v>34291</v>
      </c>
      <c r="F22" s="248">
        <f t="shared" si="13"/>
        <v>-106</v>
      </c>
      <c r="G22" s="249">
        <f t="shared" si="14"/>
        <v>-0.3081664098613251</v>
      </c>
      <c r="H22" s="250">
        <f t="shared" si="15"/>
        <v>5.484565330342342</v>
      </c>
      <c r="I22" s="250">
        <f t="shared" si="16"/>
        <v>5.448408260760753</v>
      </c>
      <c r="J22" s="250">
        <f t="shared" si="17"/>
        <v>5.580590721419632</v>
      </c>
      <c r="K22" s="5"/>
      <c r="L22" s="5"/>
      <c r="M22" s="20" t="s">
        <v>94</v>
      </c>
      <c r="N22" s="244">
        <f aca="true" t="shared" si="19" ref="N22:S22">SUM(N44,N66)</f>
        <v>3994</v>
      </c>
      <c r="O22" s="244">
        <f t="shared" si="19"/>
        <v>2034</v>
      </c>
      <c r="P22" s="244">
        <f t="shared" si="19"/>
        <v>915</v>
      </c>
      <c r="Q22" s="244">
        <f t="shared" si="19"/>
        <v>172</v>
      </c>
      <c r="R22" s="244">
        <f t="shared" si="19"/>
        <v>619</v>
      </c>
      <c r="S22" s="244">
        <f t="shared" si="19"/>
        <v>251</v>
      </c>
    </row>
    <row r="23" spans="1:19" ht="15" customHeight="1">
      <c r="A23" s="5"/>
      <c r="B23" s="20" t="s">
        <v>92</v>
      </c>
      <c r="C23" s="244">
        <f t="shared" si="12"/>
        <v>133035</v>
      </c>
      <c r="D23" s="244">
        <f t="shared" si="12"/>
        <v>141165</v>
      </c>
      <c r="E23" s="244">
        <f t="shared" si="12"/>
        <v>135086</v>
      </c>
      <c r="F23" s="248">
        <f t="shared" si="13"/>
        <v>-6079</v>
      </c>
      <c r="G23" s="249">
        <f t="shared" si="14"/>
        <v>-4.3063082208762795</v>
      </c>
      <c r="H23" s="250">
        <f t="shared" si="15"/>
        <v>21.943374596917188</v>
      </c>
      <c r="I23" s="250">
        <f t="shared" si="16"/>
        <v>22.36022188360298</v>
      </c>
      <c r="J23" s="250">
        <f t="shared" si="17"/>
        <v>21.98418471883854</v>
      </c>
      <c r="K23" s="11"/>
      <c r="L23" s="11"/>
      <c r="M23" s="20" t="s">
        <v>95</v>
      </c>
      <c r="N23" s="244">
        <f aca="true" t="shared" si="20" ref="N23:S23">SUM(N45,N67)</f>
        <v>172193</v>
      </c>
      <c r="O23" s="244">
        <f t="shared" si="20"/>
        <v>144250</v>
      </c>
      <c r="P23" s="244">
        <f t="shared" si="20"/>
        <v>6156</v>
      </c>
      <c r="Q23" s="244">
        <f t="shared" si="20"/>
        <v>4820</v>
      </c>
      <c r="R23" s="244">
        <f t="shared" si="20"/>
        <v>10923</v>
      </c>
      <c r="S23" s="244">
        <f t="shared" si="20"/>
        <v>6038</v>
      </c>
    </row>
    <row r="24" spans="1:19" ht="15" customHeight="1">
      <c r="A24" s="5"/>
      <c r="B24" s="20" t="s">
        <v>93</v>
      </c>
      <c r="C24" s="244">
        <f t="shared" si="12"/>
        <v>17911</v>
      </c>
      <c r="D24" s="244">
        <f t="shared" si="12"/>
        <v>17946</v>
      </c>
      <c r="E24" s="244">
        <f t="shared" si="12"/>
        <v>16493</v>
      </c>
      <c r="F24" s="248">
        <f t="shared" si="13"/>
        <v>-1453</v>
      </c>
      <c r="G24" s="249">
        <f t="shared" si="14"/>
        <v>-8.096511757494707</v>
      </c>
      <c r="H24" s="250">
        <f t="shared" si="15"/>
        <v>2.954318656033253</v>
      </c>
      <c r="I24" s="250">
        <f t="shared" si="16"/>
        <v>2.8426064670643507</v>
      </c>
      <c r="J24" s="250">
        <f t="shared" si="17"/>
        <v>2.6841061143849405</v>
      </c>
      <c r="K24" s="11"/>
      <c r="L24" s="11"/>
      <c r="M24" s="53" t="s">
        <v>96</v>
      </c>
      <c r="N24" s="244">
        <f>SUM(N46,N68)</f>
        <v>21044</v>
      </c>
      <c r="O24" s="244">
        <f>SUM(O46,O68)</f>
        <v>21044</v>
      </c>
      <c r="P24" s="210" t="s">
        <v>89</v>
      </c>
      <c r="Q24" s="210" t="s">
        <v>89</v>
      </c>
      <c r="R24" s="210" t="s">
        <v>89</v>
      </c>
      <c r="S24" s="210" t="s">
        <v>89</v>
      </c>
    </row>
    <row r="25" spans="1:19" ht="15" customHeight="1">
      <c r="A25" s="11"/>
      <c r="B25" s="20" t="s">
        <v>94</v>
      </c>
      <c r="C25" s="244">
        <f t="shared" si="12"/>
        <v>3631</v>
      </c>
      <c r="D25" s="244">
        <f t="shared" si="12"/>
        <v>3778</v>
      </c>
      <c r="E25" s="244">
        <f t="shared" si="12"/>
        <v>3994</v>
      </c>
      <c r="F25" s="248">
        <f t="shared" si="13"/>
        <v>216</v>
      </c>
      <c r="G25" s="249">
        <f t="shared" si="14"/>
        <v>5.717310746426681</v>
      </c>
      <c r="H25" s="250">
        <f t="shared" si="15"/>
        <v>0.5989130165851566</v>
      </c>
      <c r="I25" s="250">
        <f t="shared" si="16"/>
        <v>0.5984267933004077</v>
      </c>
      <c r="J25" s="250">
        <f t="shared" si="17"/>
        <v>0.6499921070062119</v>
      </c>
      <c r="K25" s="5"/>
      <c r="L25" s="5"/>
      <c r="M25" s="53"/>
      <c r="N25" s="244"/>
      <c r="O25" s="244"/>
      <c r="P25" s="210"/>
      <c r="Q25" s="210"/>
      <c r="R25" s="210"/>
      <c r="S25" s="210"/>
    </row>
    <row r="26" spans="1:19" ht="15" customHeight="1">
      <c r="A26" s="5"/>
      <c r="B26" s="20" t="s">
        <v>95</v>
      </c>
      <c r="C26" s="244">
        <f t="shared" si="12"/>
        <v>143948</v>
      </c>
      <c r="D26" s="244">
        <f t="shared" si="12"/>
        <v>163515</v>
      </c>
      <c r="E26" s="244">
        <f t="shared" si="12"/>
        <v>172193</v>
      </c>
      <c r="F26" s="248">
        <f t="shared" si="13"/>
        <v>8678</v>
      </c>
      <c r="G26" s="249">
        <f t="shared" si="14"/>
        <v>5.307158364676024</v>
      </c>
      <c r="H26" s="250">
        <f t="shared" si="15"/>
        <v>23.743412534122868</v>
      </c>
      <c r="I26" s="250">
        <f t="shared" si="16"/>
        <v>25.9004121510101</v>
      </c>
      <c r="J26" s="250">
        <f t="shared" si="17"/>
        <v>28.023057306389745</v>
      </c>
      <c r="K26" s="5"/>
      <c r="L26" s="5"/>
      <c r="M26" s="20" t="s">
        <v>97</v>
      </c>
      <c r="N26" s="244">
        <f aca="true" t="shared" si="21" ref="N26:S26">SUM(N48,N70)</f>
        <v>4068</v>
      </c>
      <c r="O26" s="244">
        <f t="shared" si="21"/>
        <v>3443</v>
      </c>
      <c r="P26" s="244">
        <f t="shared" si="21"/>
        <v>103</v>
      </c>
      <c r="Q26" s="244">
        <f t="shared" si="21"/>
        <v>71</v>
      </c>
      <c r="R26" s="244">
        <f t="shared" si="21"/>
        <v>333</v>
      </c>
      <c r="S26" s="244">
        <f t="shared" si="21"/>
        <v>112</v>
      </c>
    </row>
    <row r="27" spans="1:19" ht="15" customHeight="1">
      <c r="A27" s="5"/>
      <c r="B27" s="53" t="s">
        <v>96</v>
      </c>
      <c r="C27" s="244">
        <f aca="true" t="shared" si="22" ref="C27:E29">SUM(C50,C73)</f>
        <v>19966</v>
      </c>
      <c r="D27" s="244">
        <f t="shared" si="22"/>
        <v>20537</v>
      </c>
      <c r="E27" s="244">
        <f t="shared" si="22"/>
        <v>21044</v>
      </c>
      <c r="F27" s="248">
        <f t="shared" si="13"/>
        <v>507</v>
      </c>
      <c r="G27" s="249">
        <f t="shared" si="14"/>
        <v>2.4687150021911672</v>
      </c>
      <c r="H27" s="250">
        <f t="shared" si="15"/>
        <v>3.293279341542065</v>
      </c>
      <c r="I27" s="250">
        <f t="shared" si="16"/>
        <v>3.253015101643852</v>
      </c>
      <c r="J27" s="250">
        <f t="shared" si="17"/>
        <v>3.424745593349705</v>
      </c>
      <c r="K27" s="5"/>
      <c r="L27" s="5"/>
      <c r="M27" s="54"/>
      <c r="N27" s="261"/>
      <c r="O27" s="261"/>
      <c r="P27" s="261"/>
      <c r="Q27" s="261"/>
      <c r="R27" s="261"/>
      <c r="S27" s="261"/>
    </row>
    <row r="28" spans="1:19" ht="15" customHeight="1">
      <c r="A28" s="5"/>
      <c r="B28" s="20"/>
      <c r="C28" s="245"/>
      <c r="D28" s="245"/>
      <c r="E28" s="245"/>
      <c r="F28" s="253"/>
      <c r="G28" s="254"/>
      <c r="H28" s="245"/>
      <c r="I28" s="245"/>
      <c r="J28" s="245"/>
      <c r="K28" s="5"/>
      <c r="L28" s="5"/>
      <c r="M28" s="20"/>
      <c r="N28" s="245"/>
      <c r="O28" s="245"/>
      <c r="P28" s="245"/>
      <c r="Q28" s="245"/>
      <c r="R28" s="245"/>
      <c r="S28" s="245"/>
    </row>
    <row r="29" spans="1:19" ht="15" customHeight="1">
      <c r="A29" s="359" t="s">
        <v>98</v>
      </c>
      <c r="B29" s="360"/>
      <c r="C29" s="244">
        <f t="shared" si="22"/>
        <v>802</v>
      </c>
      <c r="D29" s="244">
        <f t="shared" si="22"/>
        <v>1128</v>
      </c>
      <c r="E29" s="244">
        <f t="shared" si="22"/>
        <v>4068</v>
      </c>
      <c r="F29" s="248">
        <f>E29-D29</f>
        <v>2940</v>
      </c>
      <c r="G29" s="249">
        <f>100*F29/D29</f>
        <v>260.63829787234044</v>
      </c>
      <c r="H29" s="250">
        <f>100*C29/C$8</f>
        <v>0.13228538675331744</v>
      </c>
      <c r="I29" s="250">
        <f>100*D29/D$8</f>
        <v>0.1786726900060508</v>
      </c>
      <c r="J29" s="250">
        <f>100*E29/E$8</f>
        <v>0.6620350253633626</v>
      </c>
      <c r="K29" s="5"/>
      <c r="L29" s="5"/>
      <c r="M29" s="20"/>
      <c r="N29" s="245"/>
      <c r="O29" s="245"/>
      <c r="P29" s="245"/>
      <c r="Q29" s="245"/>
      <c r="R29" s="245"/>
      <c r="S29" s="245"/>
    </row>
    <row r="30" spans="1:19" ht="15" customHeight="1">
      <c r="A30" s="6"/>
      <c r="B30" s="20"/>
      <c r="C30" s="245"/>
      <c r="D30" s="245"/>
      <c r="E30" s="245"/>
      <c r="F30" s="253"/>
      <c r="G30" s="254"/>
      <c r="H30" s="245"/>
      <c r="I30" s="245"/>
      <c r="J30" s="245"/>
      <c r="K30" s="5"/>
      <c r="L30" s="5"/>
      <c r="M30" s="48" t="s">
        <v>4</v>
      </c>
      <c r="N30" s="262">
        <f aca="true" t="shared" si="23" ref="N30:S30">SUM(N32:N48)</f>
        <v>347095</v>
      </c>
      <c r="O30" s="262">
        <f t="shared" si="23"/>
        <v>260746</v>
      </c>
      <c r="P30" s="262">
        <f t="shared" si="23"/>
        <v>25637</v>
      </c>
      <c r="Q30" s="262">
        <f t="shared" si="23"/>
        <v>16956</v>
      </c>
      <c r="R30" s="262">
        <f t="shared" si="23"/>
        <v>36952</v>
      </c>
      <c r="S30" s="262">
        <f t="shared" si="23"/>
        <v>6791</v>
      </c>
    </row>
    <row r="31" spans="1:19" ht="15" customHeight="1">
      <c r="A31" s="160" t="s">
        <v>4</v>
      </c>
      <c r="B31" s="55"/>
      <c r="C31" s="47">
        <f>SUM(C33,C38,C43,C52)</f>
        <v>341329</v>
      </c>
      <c r="D31" s="47">
        <f>SUM(D33,D38,D43,D52)</f>
        <v>356828</v>
      </c>
      <c r="E31" s="47">
        <f>SUM(E33,E38,E43,E52)</f>
        <v>347095</v>
      </c>
      <c r="F31" s="258">
        <f>E31-D31</f>
        <v>-9733</v>
      </c>
      <c r="G31" s="259">
        <f>100*F31/D31</f>
        <v>-2.727644691560079</v>
      </c>
      <c r="H31" s="260">
        <f>100*C31/C$31</f>
        <v>100</v>
      </c>
      <c r="I31" s="260">
        <f>100*D31/D$31</f>
        <v>100</v>
      </c>
      <c r="J31" s="260">
        <f>100*E31/E$31</f>
        <v>100</v>
      </c>
      <c r="K31" s="11"/>
      <c r="L31" s="11"/>
      <c r="M31" s="20"/>
      <c r="N31" s="261"/>
      <c r="O31" s="261"/>
      <c r="P31" s="261"/>
      <c r="Q31" s="261"/>
      <c r="R31" s="261"/>
      <c r="S31" s="261"/>
    </row>
    <row r="32" spans="1:19" ht="15" customHeight="1">
      <c r="A32" s="11"/>
      <c r="B32" s="20"/>
      <c r="C32" s="245"/>
      <c r="D32" s="245"/>
      <c r="E32" s="245"/>
      <c r="F32" s="253"/>
      <c r="G32" s="254"/>
      <c r="H32" s="245"/>
      <c r="I32" s="245"/>
      <c r="J32" s="245"/>
      <c r="K32" s="5"/>
      <c r="L32" s="5"/>
      <c r="M32" s="20" t="s">
        <v>81</v>
      </c>
      <c r="N32" s="244">
        <v>11146</v>
      </c>
      <c r="O32" s="244">
        <v>1297</v>
      </c>
      <c r="P32" s="244">
        <v>148</v>
      </c>
      <c r="Q32" s="244">
        <v>720</v>
      </c>
      <c r="R32" s="244">
        <v>8160</v>
      </c>
      <c r="S32" s="244">
        <v>818</v>
      </c>
    </row>
    <row r="33" spans="1:19" ht="15" customHeight="1">
      <c r="A33" s="359" t="s">
        <v>80</v>
      </c>
      <c r="B33" s="360"/>
      <c r="C33" s="244">
        <f>SUM(C34:C36)</f>
        <v>22049</v>
      </c>
      <c r="D33" s="244">
        <f>SUM(D34:D36)</f>
        <v>19710</v>
      </c>
      <c r="E33" s="244">
        <f>SUM(E34:E36)</f>
        <v>14629</v>
      </c>
      <c r="F33" s="248">
        <f>E33-D33</f>
        <v>-5081</v>
      </c>
      <c r="G33" s="249">
        <f>100*F33/D33</f>
        <v>-25.77879249112126</v>
      </c>
      <c r="H33" s="250">
        <f aca="true" t="shared" si="24" ref="H33:J36">100*C33/C$31</f>
        <v>6.459749977294633</v>
      </c>
      <c r="I33" s="250">
        <f t="shared" si="24"/>
        <v>5.523669667178584</v>
      </c>
      <c r="J33" s="250">
        <f t="shared" si="24"/>
        <v>4.214696264711391</v>
      </c>
      <c r="K33" s="5"/>
      <c r="L33" s="5"/>
      <c r="M33" s="20" t="s">
        <v>82</v>
      </c>
      <c r="N33" s="244">
        <v>689</v>
      </c>
      <c r="O33" s="244">
        <v>418</v>
      </c>
      <c r="P33" s="244">
        <v>33</v>
      </c>
      <c r="Q33" s="244">
        <v>49</v>
      </c>
      <c r="R33" s="244">
        <v>171</v>
      </c>
      <c r="S33" s="243">
        <v>18</v>
      </c>
    </row>
    <row r="34" spans="1:19" ht="15" customHeight="1">
      <c r="A34" s="5"/>
      <c r="B34" s="20" t="s">
        <v>81</v>
      </c>
      <c r="C34" s="244">
        <v>17288</v>
      </c>
      <c r="D34" s="244">
        <v>15712</v>
      </c>
      <c r="E34" s="244">
        <v>11146</v>
      </c>
      <c r="F34" s="248">
        <f>E34-D34</f>
        <v>-4566</v>
      </c>
      <c r="G34" s="249">
        <f>100*F34/D34</f>
        <v>-29.060590631364562</v>
      </c>
      <c r="H34" s="250">
        <f t="shared" si="24"/>
        <v>5.064908050590486</v>
      </c>
      <c r="I34" s="250">
        <f t="shared" si="24"/>
        <v>4.403241898057328</v>
      </c>
      <c r="J34" s="250">
        <f t="shared" si="24"/>
        <v>3.211224592690762</v>
      </c>
      <c r="K34" s="5"/>
      <c r="L34" s="5"/>
      <c r="M34" s="20" t="s">
        <v>83</v>
      </c>
      <c r="N34" s="244">
        <v>2794</v>
      </c>
      <c r="O34" s="244">
        <v>1281</v>
      </c>
      <c r="P34" s="244">
        <v>75</v>
      </c>
      <c r="Q34" s="244">
        <v>268</v>
      </c>
      <c r="R34" s="244">
        <v>960</v>
      </c>
      <c r="S34" s="243">
        <v>210</v>
      </c>
    </row>
    <row r="35" spans="1:19" ht="15" customHeight="1">
      <c r="A35" s="5"/>
      <c r="B35" s="20" t="s">
        <v>82</v>
      </c>
      <c r="C35" s="244">
        <v>813</v>
      </c>
      <c r="D35" s="244">
        <v>738</v>
      </c>
      <c r="E35" s="244">
        <v>689</v>
      </c>
      <c r="F35" s="248">
        <f>E35-D35</f>
        <v>-49</v>
      </c>
      <c r="G35" s="249">
        <f>100*F35/D35</f>
        <v>-6.639566395663957</v>
      </c>
      <c r="H35" s="250">
        <f t="shared" si="24"/>
        <v>0.2381866176035438</v>
      </c>
      <c r="I35" s="250">
        <f t="shared" si="24"/>
        <v>0.20682233457015706</v>
      </c>
      <c r="J35" s="250">
        <f t="shared" si="24"/>
        <v>0.19850473213385383</v>
      </c>
      <c r="K35" s="5"/>
      <c r="L35" s="5"/>
      <c r="M35" s="20"/>
      <c r="N35" s="244"/>
      <c r="O35" s="244"/>
      <c r="P35" s="244"/>
      <c r="Q35" s="244"/>
      <c r="R35" s="244"/>
      <c r="S35" s="243"/>
    </row>
    <row r="36" spans="1:19" ht="15" customHeight="1">
      <c r="A36" s="11"/>
      <c r="B36" s="20" t="s">
        <v>83</v>
      </c>
      <c r="C36" s="244">
        <v>3948</v>
      </c>
      <c r="D36" s="244">
        <v>3260</v>
      </c>
      <c r="E36" s="244">
        <v>2794</v>
      </c>
      <c r="F36" s="248">
        <f>E36-D36</f>
        <v>-466</v>
      </c>
      <c r="G36" s="249">
        <f>100*F36/D36</f>
        <v>-14.294478527607362</v>
      </c>
      <c r="H36" s="250">
        <f t="shared" si="24"/>
        <v>1.1566553091006038</v>
      </c>
      <c r="I36" s="250">
        <f t="shared" si="24"/>
        <v>0.9136054345511002</v>
      </c>
      <c r="J36" s="250">
        <f t="shared" si="24"/>
        <v>0.8049669398867745</v>
      </c>
      <c r="K36" s="11"/>
      <c r="L36" s="11"/>
      <c r="M36" s="20" t="s">
        <v>84</v>
      </c>
      <c r="N36" s="244">
        <v>401</v>
      </c>
      <c r="O36" s="244">
        <v>312</v>
      </c>
      <c r="P36" s="244">
        <v>62</v>
      </c>
      <c r="Q36" s="244">
        <v>7</v>
      </c>
      <c r="R36" s="244">
        <v>17</v>
      </c>
      <c r="S36" s="243">
        <v>3</v>
      </c>
    </row>
    <row r="37" spans="1:19" ht="15" customHeight="1">
      <c r="A37" s="5"/>
      <c r="B37" s="20"/>
      <c r="C37" s="245"/>
      <c r="D37" s="245"/>
      <c r="E37" s="245"/>
      <c r="F37" s="253"/>
      <c r="G37" s="254"/>
      <c r="H37" s="245"/>
      <c r="I37" s="245"/>
      <c r="J37" s="245"/>
      <c r="K37" s="11"/>
      <c r="L37" s="11"/>
      <c r="M37" s="20" t="s">
        <v>86</v>
      </c>
      <c r="N37" s="244">
        <v>56639</v>
      </c>
      <c r="O37" s="244">
        <v>39148</v>
      </c>
      <c r="P37" s="244">
        <v>5550</v>
      </c>
      <c r="Q37" s="244">
        <v>4052</v>
      </c>
      <c r="R37" s="244">
        <v>6606</v>
      </c>
      <c r="S37" s="244">
        <v>1280</v>
      </c>
    </row>
    <row r="38" spans="1:19" ht="15" customHeight="1">
      <c r="A38" s="359" t="s">
        <v>85</v>
      </c>
      <c r="B38" s="360"/>
      <c r="C38" s="244">
        <f>SUM(C39:C41)</f>
        <v>131448</v>
      </c>
      <c r="D38" s="244">
        <f>SUM(D39:D41)</f>
        <v>136651</v>
      </c>
      <c r="E38" s="244">
        <f>SUM(E39:E41)</f>
        <v>134478</v>
      </c>
      <c r="F38" s="248">
        <f>E38-D38</f>
        <v>-2173</v>
      </c>
      <c r="G38" s="249">
        <f>100*F38/D38</f>
        <v>-1.5901822891892485</v>
      </c>
      <c r="H38" s="250">
        <f aca="true" t="shared" si="25" ref="H38:J41">100*C38/C$31</f>
        <v>38.51064515467481</v>
      </c>
      <c r="I38" s="250">
        <f t="shared" si="25"/>
        <v>38.29604179044245</v>
      </c>
      <c r="J38" s="250">
        <f t="shared" si="25"/>
        <v>38.74385975021248</v>
      </c>
      <c r="K38" s="5"/>
      <c r="L38" s="5"/>
      <c r="M38" s="20" t="s">
        <v>87</v>
      </c>
      <c r="N38" s="244">
        <v>77438</v>
      </c>
      <c r="O38" s="244">
        <v>61654</v>
      </c>
      <c r="P38" s="244">
        <v>6122</v>
      </c>
      <c r="Q38" s="244">
        <v>2723</v>
      </c>
      <c r="R38" s="244">
        <v>5501</v>
      </c>
      <c r="S38" s="243">
        <v>1438</v>
      </c>
    </row>
    <row r="39" spans="1:19" ht="15" customHeight="1">
      <c r="A39" s="5"/>
      <c r="B39" s="20" t="s">
        <v>84</v>
      </c>
      <c r="C39" s="244">
        <v>315</v>
      </c>
      <c r="D39" s="244">
        <v>378</v>
      </c>
      <c r="E39" s="244">
        <v>401</v>
      </c>
      <c r="F39" s="248">
        <f>E39-D39</f>
        <v>23</v>
      </c>
      <c r="G39" s="249">
        <f>100*F39/D39</f>
        <v>6.084656084656085</v>
      </c>
      <c r="H39" s="250">
        <f t="shared" si="25"/>
        <v>0.09228632785377158</v>
      </c>
      <c r="I39" s="250">
        <f t="shared" si="25"/>
        <v>0.10593339087739752</v>
      </c>
      <c r="J39" s="250">
        <f t="shared" si="25"/>
        <v>0.11553033031302669</v>
      </c>
      <c r="K39" s="5"/>
      <c r="L39" s="5"/>
      <c r="M39" s="20"/>
      <c r="N39" s="244"/>
      <c r="O39" s="244"/>
      <c r="P39" s="244"/>
      <c r="Q39" s="244"/>
      <c r="R39" s="244"/>
      <c r="S39" s="243"/>
    </row>
    <row r="40" spans="1:19" ht="15" customHeight="1">
      <c r="A40" s="5"/>
      <c r="B40" s="20" t="s">
        <v>86</v>
      </c>
      <c r="C40" s="244">
        <v>47234</v>
      </c>
      <c r="D40" s="244">
        <v>55180</v>
      </c>
      <c r="E40" s="244">
        <v>56639</v>
      </c>
      <c r="F40" s="248">
        <f>E40-D40</f>
        <v>1459</v>
      </c>
      <c r="G40" s="249">
        <f>100*F40/D40</f>
        <v>2.644073939833273</v>
      </c>
      <c r="H40" s="250">
        <f t="shared" si="25"/>
        <v>13.838261618555704</v>
      </c>
      <c r="I40" s="250">
        <f t="shared" si="25"/>
        <v>15.464033091573532</v>
      </c>
      <c r="J40" s="250">
        <f t="shared" si="25"/>
        <v>16.318010919200795</v>
      </c>
      <c r="K40" s="11"/>
      <c r="L40" s="11"/>
      <c r="M40" s="20" t="s">
        <v>88</v>
      </c>
      <c r="N40" s="244">
        <v>2753</v>
      </c>
      <c r="O40" s="244">
        <v>2745</v>
      </c>
      <c r="P40" s="244">
        <v>8</v>
      </c>
      <c r="Q40" s="210" t="s">
        <v>89</v>
      </c>
      <c r="R40" s="210" t="s">
        <v>89</v>
      </c>
      <c r="S40" s="210" t="s">
        <v>89</v>
      </c>
    </row>
    <row r="41" spans="1:19" ht="15" customHeight="1">
      <c r="A41" s="5"/>
      <c r="B41" s="20" t="s">
        <v>87</v>
      </c>
      <c r="C41" s="244">
        <v>83899</v>
      </c>
      <c r="D41" s="244">
        <v>81093</v>
      </c>
      <c r="E41" s="244">
        <v>77438</v>
      </c>
      <c r="F41" s="248">
        <f>E41-D41</f>
        <v>-3655</v>
      </c>
      <c r="G41" s="249">
        <f>100*F41/D41</f>
        <v>-4.507170779228787</v>
      </c>
      <c r="H41" s="250">
        <f t="shared" si="25"/>
        <v>24.58009720826534</v>
      </c>
      <c r="I41" s="250">
        <f t="shared" si="25"/>
        <v>22.726075307991525</v>
      </c>
      <c r="J41" s="250">
        <f t="shared" si="25"/>
        <v>22.310318500698656</v>
      </c>
      <c r="K41" s="5"/>
      <c r="L41" s="5"/>
      <c r="M41" s="20" t="s">
        <v>90</v>
      </c>
      <c r="N41" s="244">
        <v>27464</v>
      </c>
      <c r="O41" s="244">
        <v>24801</v>
      </c>
      <c r="P41" s="244">
        <v>1152</v>
      </c>
      <c r="Q41" s="244">
        <v>295</v>
      </c>
      <c r="R41" s="244">
        <v>1165</v>
      </c>
      <c r="S41" s="244">
        <v>51</v>
      </c>
    </row>
    <row r="42" spans="1:19" ht="15" customHeight="1">
      <c r="A42" s="5"/>
      <c r="B42" s="20"/>
      <c r="C42" s="245"/>
      <c r="D42" s="245"/>
      <c r="E42" s="245"/>
      <c r="F42" s="253"/>
      <c r="G42" s="254"/>
      <c r="H42" s="245"/>
      <c r="I42" s="245"/>
      <c r="J42" s="245"/>
      <c r="K42" s="5"/>
      <c r="L42" s="5"/>
      <c r="M42" s="20" t="s">
        <v>92</v>
      </c>
      <c r="N42" s="244">
        <v>65177</v>
      </c>
      <c r="O42" s="244">
        <v>44708</v>
      </c>
      <c r="P42" s="244">
        <v>6813</v>
      </c>
      <c r="Q42" s="244">
        <v>4802</v>
      </c>
      <c r="R42" s="244">
        <v>6928</v>
      </c>
      <c r="S42" s="244">
        <v>1923</v>
      </c>
    </row>
    <row r="43" spans="1:19" ht="15" customHeight="1">
      <c r="A43" s="359" t="s">
        <v>91</v>
      </c>
      <c r="B43" s="360"/>
      <c r="C43" s="244">
        <f>SUM(C44:C50)</f>
        <v>187405</v>
      </c>
      <c r="D43" s="244">
        <f>SUM(D44:D50)</f>
        <v>199847</v>
      </c>
      <c r="E43" s="244">
        <f>SUM(E44:E50)</f>
        <v>195687</v>
      </c>
      <c r="F43" s="248">
        <f>E43-D43</f>
        <v>-4160</v>
      </c>
      <c r="G43" s="249">
        <f>100*F43/D43</f>
        <v>-2.081592418199923</v>
      </c>
      <c r="H43" s="250">
        <f>100*C43/C$31</f>
        <v>54.904505623606546</v>
      </c>
      <c r="I43" s="250">
        <f>100*D43/D$31</f>
        <v>56.00653536157476</v>
      </c>
      <c r="J43" s="250">
        <f>100*E43/E$31</f>
        <v>56.378513087195145</v>
      </c>
      <c r="K43" s="11"/>
      <c r="L43" s="11"/>
      <c r="M43" s="20" t="s">
        <v>93</v>
      </c>
      <c r="N43" s="244">
        <v>7682</v>
      </c>
      <c r="O43" s="244">
        <v>6832</v>
      </c>
      <c r="P43" s="244">
        <v>346</v>
      </c>
      <c r="Q43" s="244">
        <v>74</v>
      </c>
      <c r="R43" s="244">
        <v>411</v>
      </c>
      <c r="S43" s="244">
        <v>19</v>
      </c>
    </row>
    <row r="44" spans="1:19" ht="15" customHeight="1">
      <c r="A44" s="5"/>
      <c r="B44" s="20" t="s">
        <v>88</v>
      </c>
      <c r="C44" s="244">
        <v>2280</v>
      </c>
      <c r="D44" s="244">
        <v>2677</v>
      </c>
      <c r="E44" s="244">
        <v>2753</v>
      </c>
      <c r="F44" s="248">
        <f aca="true" t="shared" si="26" ref="F44:F50">E44-D44</f>
        <v>76</v>
      </c>
      <c r="G44" s="249">
        <f aca="true" t="shared" si="27" ref="G44:G50">100*F44/D44</f>
        <v>2.838998879342548</v>
      </c>
      <c r="H44" s="250">
        <f aca="true" t="shared" si="28" ref="H44:H50">100*C44/C$31</f>
        <v>0.66797723017968</v>
      </c>
      <c r="I44" s="250">
        <f aca="true" t="shared" si="29" ref="I44:I50">100*D44/D$31</f>
        <v>0.7502213951819925</v>
      </c>
      <c r="J44" s="250">
        <f aca="true" t="shared" si="30" ref="J44:J50">100*E44/E$31</f>
        <v>0.7931546118497818</v>
      </c>
      <c r="K44" s="11"/>
      <c r="L44" s="11"/>
      <c r="M44" s="20" t="s">
        <v>94</v>
      </c>
      <c r="N44" s="244">
        <v>2309</v>
      </c>
      <c r="O44" s="244">
        <v>1035</v>
      </c>
      <c r="P44" s="244">
        <v>618</v>
      </c>
      <c r="Q44" s="244">
        <v>144</v>
      </c>
      <c r="R44" s="244">
        <v>482</v>
      </c>
      <c r="S44" s="244">
        <v>30</v>
      </c>
    </row>
    <row r="45" spans="1:19" ht="15" customHeight="1">
      <c r="A45" s="5"/>
      <c r="B45" s="20" t="s">
        <v>90</v>
      </c>
      <c r="C45" s="244">
        <v>28122</v>
      </c>
      <c r="D45" s="244">
        <v>28466</v>
      </c>
      <c r="E45" s="244">
        <v>27464</v>
      </c>
      <c r="F45" s="248">
        <f t="shared" si="26"/>
        <v>-1002</v>
      </c>
      <c r="G45" s="249">
        <f t="shared" si="27"/>
        <v>-3.519988758518935</v>
      </c>
      <c r="H45" s="250">
        <f t="shared" si="28"/>
        <v>8.238971783821475</v>
      </c>
      <c r="I45" s="250">
        <f t="shared" si="29"/>
        <v>7.977512975439147</v>
      </c>
      <c r="J45" s="250">
        <f t="shared" si="30"/>
        <v>7.912531151413878</v>
      </c>
      <c r="K45" s="5"/>
      <c r="L45" s="5"/>
      <c r="M45" s="20" t="s">
        <v>95</v>
      </c>
      <c r="N45" s="244">
        <v>74030</v>
      </c>
      <c r="O45" s="244">
        <v>58338</v>
      </c>
      <c r="P45" s="244">
        <v>4635</v>
      </c>
      <c r="Q45" s="244">
        <v>3770</v>
      </c>
      <c r="R45" s="244">
        <v>6304</v>
      </c>
      <c r="S45" s="244">
        <v>981</v>
      </c>
    </row>
    <row r="46" spans="1:19" ht="15" customHeight="1">
      <c r="A46" s="5"/>
      <c r="B46" s="20" t="s">
        <v>92</v>
      </c>
      <c r="C46" s="244">
        <v>66381</v>
      </c>
      <c r="D46" s="244">
        <v>69894</v>
      </c>
      <c r="E46" s="244">
        <v>65177</v>
      </c>
      <c r="F46" s="248">
        <f t="shared" si="26"/>
        <v>-4717</v>
      </c>
      <c r="G46" s="249">
        <f t="shared" si="27"/>
        <v>-6.748791026411423</v>
      </c>
      <c r="H46" s="250">
        <f t="shared" si="28"/>
        <v>19.44780548971813</v>
      </c>
      <c r="I46" s="250">
        <f t="shared" si="29"/>
        <v>19.587588417949263</v>
      </c>
      <c r="J46" s="250">
        <f t="shared" si="30"/>
        <v>18.777856206514066</v>
      </c>
      <c r="K46" s="5"/>
      <c r="L46" s="5"/>
      <c r="M46" s="53" t="s">
        <v>96</v>
      </c>
      <c r="N46" s="244">
        <v>16272</v>
      </c>
      <c r="O46" s="244">
        <v>16272</v>
      </c>
      <c r="P46" s="210" t="s">
        <v>89</v>
      </c>
      <c r="Q46" s="210" t="s">
        <v>89</v>
      </c>
      <c r="R46" s="210" t="s">
        <v>89</v>
      </c>
      <c r="S46" s="210" t="s">
        <v>89</v>
      </c>
    </row>
    <row r="47" spans="1:19" ht="15" customHeight="1">
      <c r="A47" s="5"/>
      <c r="B47" s="20" t="s">
        <v>93</v>
      </c>
      <c r="C47" s="244">
        <v>8019</v>
      </c>
      <c r="D47" s="244">
        <v>8040</v>
      </c>
      <c r="E47" s="244">
        <v>7682</v>
      </c>
      <c r="F47" s="248">
        <f t="shared" si="26"/>
        <v>-358</v>
      </c>
      <c r="G47" s="249">
        <f t="shared" si="27"/>
        <v>-4.45273631840796</v>
      </c>
      <c r="H47" s="250">
        <f t="shared" si="28"/>
        <v>2.349346231934585</v>
      </c>
      <c r="I47" s="250">
        <f t="shared" si="29"/>
        <v>2.2531864091382965</v>
      </c>
      <c r="J47" s="250">
        <f t="shared" si="30"/>
        <v>2.213226926345813</v>
      </c>
      <c r="K47" s="5"/>
      <c r="L47" s="5"/>
      <c r="M47" s="53"/>
      <c r="N47" s="244"/>
      <c r="O47" s="244"/>
      <c r="P47" s="210"/>
      <c r="Q47" s="210"/>
      <c r="R47" s="210"/>
      <c r="S47" s="210"/>
    </row>
    <row r="48" spans="1:19" ht="15" customHeight="1">
      <c r="A48" s="5"/>
      <c r="B48" s="20" t="s">
        <v>94</v>
      </c>
      <c r="C48" s="244">
        <v>2185</v>
      </c>
      <c r="D48" s="244">
        <v>2221</v>
      </c>
      <c r="E48" s="244">
        <v>2309</v>
      </c>
      <c r="F48" s="248">
        <f t="shared" si="26"/>
        <v>88</v>
      </c>
      <c r="G48" s="249">
        <f t="shared" si="27"/>
        <v>3.9621791985592076</v>
      </c>
      <c r="H48" s="250">
        <f t="shared" si="28"/>
        <v>0.64014484558886</v>
      </c>
      <c r="I48" s="250">
        <f t="shared" si="29"/>
        <v>0.6224287331711637</v>
      </c>
      <c r="J48" s="250">
        <f t="shared" si="30"/>
        <v>0.6652357423760066</v>
      </c>
      <c r="K48" s="11"/>
      <c r="L48" s="11"/>
      <c r="M48" s="20" t="s">
        <v>97</v>
      </c>
      <c r="N48" s="244">
        <v>2301</v>
      </c>
      <c r="O48" s="244">
        <v>1905</v>
      </c>
      <c r="P48" s="244">
        <v>75</v>
      </c>
      <c r="Q48" s="244">
        <v>52</v>
      </c>
      <c r="R48" s="244">
        <v>247</v>
      </c>
      <c r="S48" s="243">
        <v>20</v>
      </c>
    </row>
    <row r="49" spans="1:19" ht="15" customHeight="1">
      <c r="A49" s="5"/>
      <c r="B49" s="20" t="s">
        <v>95</v>
      </c>
      <c r="C49" s="244">
        <v>64617</v>
      </c>
      <c r="D49" s="244">
        <v>72532</v>
      </c>
      <c r="E49" s="244">
        <v>74030</v>
      </c>
      <c r="F49" s="248">
        <f t="shared" si="26"/>
        <v>1498</v>
      </c>
      <c r="G49" s="249">
        <f t="shared" si="27"/>
        <v>2.0652953179286384</v>
      </c>
      <c r="H49" s="250">
        <f t="shared" si="28"/>
        <v>18.93100205373701</v>
      </c>
      <c r="I49" s="250">
        <f t="shared" si="29"/>
        <v>20.32688017756454</v>
      </c>
      <c r="J49" s="250">
        <f t="shared" si="30"/>
        <v>21.328454745818867</v>
      </c>
      <c r="K49" s="5"/>
      <c r="L49" s="5"/>
      <c r="M49" s="54"/>
      <c r="N49" s="261"/>
      <c r="O49" s="261"/>
      <c r="P49" s="261"/>
      <c r="Q49" s="261"/>
      <c r="R49" s="261"/>
      <c r="S49" s="261"/>
    </row>
    <row r="50" spans="1:19" ht="15" customHeight="1">
      <c r="A50" s="5"/>
      <c r="B50" s="53" t="s">
        <v>96</v>
      </c>
      <c r="C50" s="244">
        <v>15801</v>
      </c>
      <c r="D50" s="244">
        <v>16017</v>
      </c>
      <c r="E50" s="244">
        <v>16272</v>
      </c>
      <c r="F50" s="248">
        <f t="shared" si="26"/>
        <v>255</v>
      </c>
      <c r="G50" s="249">
        <f t="shared" si="27"/>
        <v>1.592058437909721</v>
      </c>
      <c r="H50" s="250">
        <f t="shared" si="28"/>
        <v>4.629257988626809</v>
      </c>
      <c r="I50" s="250">
        <f t="shared" si="29"/>
        <v>4.48871725313036</v>
      </c>
      <c r="J50" s="250">
        <f t="shared" si="30"/>
        <v>4.688053702876734</v>
      </c>
      <c r="K50" s="5"/>
      <c r="L50" s="5"/>
      <c r="M50" s="20"/>
      <c r="N50" s="245"/>
      <c r="O50" s="245"/>
      <c r="P50" s="245"/>
      <c r="Q50" s="245"/>
      <c r="R50" s="245"/>
      <c r="S50" s="245"/>
    </row>
    <row r="51" spans="1:19" ht="15" customHeight="1">
      <c r="A51" s="5"/>
      <c r="B51" s="20"/>
      <c r="C51" s="245"/>
      <c r="D51" s="245"/>
      <c r="E51" s="245"/>
      <c r="F51" s="253"/>
      <c r="G51" s="254"/>
      <c r="H51" s="245"/>
      <c r="I51" s="245"/>
      <c r="J51" s="245"/>
      <c r="K51" s="5"/>
      <c r="L51" s="5"/>
      <c r="M51" s="20"/>
      <c r="N51" s="245"/>
      <c r="O51" s="245"/>
      <c r="P51" s="245"/>
      <c r="Q51" s="245"/>
      <c r="R51" s="245"/>
      <c r="S51" s="245"/>
    </row>
    <row r="52" spans="1:19" ht="15" customHeight="1">
      <c r="A52" s="359" t="s">
        <v>98</v>
      </c>
      <c r="B52" s="360"/>
      <c r="C52" s="244">
        <v>427</v>
      </c>
      <c r="D52" s="244">
        <v>620</v>
      </c>
      <c r="E52" s="244">
        <v>2301</v>
      </c>
      <c r="F52" s="248">
        <f>E52-D52</f>
        <v>1681</v>
      </c>
      <c r="G52" s="249">
        <f>100*F52/D52</f>
        <v>271.1290322580645</v>
      </c>
      <c r="H52" s="250">
        <f>100*C52/C$31</f>
        <v>0.12509924442400147</v>
      </c>
      <c r="I52" s="250">
        <f>100*D52/D$31</f>
        <v>0.173753180804197</v>
      </c>
      <c r="J52" s="250">
        <f>100*E52/E$31</f>
        <v>0.6629308978809836</v>
      </c>
      <c r="K52" s="11"/>
      <c r="L52" s="11"/>
      <c r="M52" s="55" t="s">
        <v>99</v>
      </c>
      <c r="N52" s="262">
        <f aca="true" t="shared" si="31" ref="N52:S52">SUM(N54:N70)</f>
        <v>267374</v>
      </c>
      <c r="O52" s="262">
        <f t="shared" si="31"/>
        <v>211394</v>
      </c>
      <c r="P52" s="262">
        <f t="shared" si="31"/>
        <v>8668</v>
      </c>
      <c r="Q52" s="262">
        <f t="shared" si="31"/>
        <v>3568</v>
      </c>
      <c r="R52" s="262">
        <f t="shared" si="31"/>
        <v>13733</v>
      </c>
      <c r="S52" s="262">
        <f t="shared" si="31"/>
        <v>29988</v>
      </c>
    </row>
    <row r="53" spans="1:19" ht="15" customHeight="1">
      <c r="A53" s="6"/>
      <c r="B53" s="20"/>
      <c r="C53" s="245"/>
      <c r="D53" s="245"/>
      <c r="E53" s="245"/>
      <c r="F53" s="253"/>
      <c r="G53" s="254"/>
      <c r="H53" s="245"/>
      <c r="I53" s="245"/>
      <c r="J53" s="245"/>
      <c r="K53" s="5"/>
      <c r="L53" s="5"/>
      <c r="M53" s="20"/>
      <c r="N53" s="8"/>
      <c r="O53" s="8"/>
      <c r="P53" s="8"/>
      <c r="Q53" s="8"/>
      <c r="R53" s="8"/>
      <c r="S53" s="8"/>
    </row>
    <row r="54" spans="1:19" ht="15" customHeight="1">
      <c r="A54" s="160" t="s">
        <v>5</v>
      </c>
      <c r="B54" s="55"/>
      <c r="C54" s="47">
        <f>SUM(C56,C61,C66,C75)</f>
        <v>264936</v>
      </c>
      <c r="D54" s="47">
        <f>SUM(D56,D61,D66,D75)</f>
        <v>274494</v>
      </c>
      <c r="E54" s="47">
        <f>SUM(E56,E61,E66,E75)</f>
        <v>267374</v>
      </c>
      <c r="F54" s="258">
        <f>E54-D54</f>
        <v>-7120</v>
      </c>
      <c r="G54" s="259">
        <f>100*F54/D54</f>
        <v>-2.593863618148302</v>
      </c>
      <c r="H54" s="260">
        <f>100*C54/C$54</f>
        <v>100</v>
      </c>
      <c r="I54" s="260">
        <f>100*D54/D$54</f>
        <v>100</v>
      </c>
      <c r="J54" s="260">
        <f>100*E54/E$54</f>
        <v>100</v>
      </c>
      <c r="K54" s="11"/>
      <c r="L54" s="11"/>
      <c r="M54" s="20" t="s">
        <v>81</v>
      </c>
      <c r="N54" s="13">
        <v>8320</v>
      </c>
      <c r="O54" s="13">
        <v>826</v>
      </c>
      <c r="P54" s="13">
        <v>45</v>
      </c>
      <c r="Q54" s="13">
        <v>40</v>
      </c>
      <c r="R54" s="13">
        <v>1361</v>
      </c>
      <c r="S54" s="14">
        <v>6044</v>
      </c>
    </row>
    <row r="55" spans="1:19" ht="15" customHeight="1">
      <c r="A55" s="6"/>
      <c r="B55" s="20"/>
      <c r="C55" s="245"/>
      <c r="D55" s="245"/>
      <c r="E55" s="245"/>
      <c r="F55" s="253"/>
      <c r="G55" s="254"/>
      <c r="H55" s="245"/>
      <c r="I55" s="245"/>
      <c r="J55" s="245"/>
      <c r="K55" s="5"/>
      <c r="L55" s="5"/>
      <c r="M55" s="20" t="s">
        <v>82</v>
      </c>
      <c r="N55" s="13">
        <v>210</v>
      </c>
      <c r="O55" s="13">
        <v>122</v>
      </c>
      <c r="P55" s="13">
        <v>11</v>
      </c>
      <c r="Q55" s="52" t="s">
        <v>89</v>
      </c>
      <c r="R55" s="13">
        <v>7</v>
      </c>
      <c r="S55" s="14">
        <v>70</v>
      </c>
    </row>
    <row r="56" spans="1:19" ht="15" customHeight="1">
      <c r="A56" s="359" t="s">
        <v>80</v>
      </c>
      <c r="B56" s="360"/>
      <c r="C56" s="244">
        <f>SUM(C57:C59)</f>
        <v>17055</v>
      </c>
      <c r="D56" s="244">
        <f>SUM(D57:D59)</f>
        <v>14356</v>
      </c>
      <c r="E56" s="244">
        <f>SUM(E57:E59)</f>
        <v>9296</v>
      </c>
      <c r="F56" s="248">
        <f>E56-D56</f>
        <v>-5060</v>
      </c>
      <c r="G56" s="249">
        <f>100*F56/D56</f>
        <v>-35.24658679297855</v>
      </c>
      <c r="H56" s="250">
        <f aca="true" t="shared" si="32" ref="H56:J59">100*C56/C$54</f>
        <v>6.437403750339705</v>
      </c>
      <c r="I56" s="250">
        <f t="shared" si="32"/>
        <v>5.229986812097897</v>
      </c>
      <c r="J56" s="250">
        <f t="shared" si="32"/>
        <v>3.476777846761465</v>
      </c>
      <c r="K56" s="5"/>
      <c r="L56" s="5"/>
      <c r="M56" s="20" t="s">
        <v>83</v>
      </c>
      <c r="N56" s="13">
        <v>766</v>
      </c>
      <c r="O56" s="13">
        <v>159</v>
      </c>
      <c r="P56" s="13">
        <v>13</v>
      </c>
      <c r="Q56" s="13">
        <v>7</v>
      </c>
      <c r="R56" s="13">
        <v>82</v>
      </c>
      <c r="S56" s="14">
        <v>505</v>
      </c>
    </row>
    <row r="57" spans="1:19" ht="15" customHeight="1">
      <c r="A57" s="5"/>
      <c r="B57" s="20" t="s">
        <v>81</v>
      </c>
      <c r="C57" s="244">
        <v>15883</v>
      </c>
      <c r="D57" s="244">
        <v>13326</v>
      </c>
      <c r="E57" s="244">
        <v>8320</v>
      </c>
      <c r="F57" s="248">
        <f>E57-D57</f>
        <v>-5006</v>
      </c>
      <c r="G57" s="249">
        <f>100*F57/D57</f>
        <v>-37.565661113612485</v>
      </c>
      <c r="H57" s="250">
        <f t="shared" si="32"/>
        <v>5.9950327626294655</v>
      </c>
      <c r="I57" s="250">
        <f t="shared" si="32"/>
        <v>4.854750923517454</v>
      </c>
      <c r="J57" s="250">
        <f t="shared" si="32"/>
        <v>3.111746093487026</v>
      </c>
      <c r="K57" s="5"/>
      <c r="L57" s="5"/>
      <c r="M57" s="20"/>
      <c r="N57" s="13"/>
      <c r="O57" s="13"/>
      <c r="P57" s="13"/>
      <c r="Q57" s="13"/>
      <c r="R57" s="13"/>
      <c r="S57" s="14"/>
    </row>
    <row r="58" spans="1:19" ht="15" customHeight="1">
      <c r="A58" s="5"/>
      <c r="B58" s="20" t="s">
        <v>82</v>
      </c>
      <c r="C58" s="244">
        <v>348</v>
      </c>
      <c r="D58" s="244">
        <v>266</v>
      </c>
      <c r="E58" s="244">
        <v>210</v>
      </c>
      <c r="F58" s="248">
        <f>E58-D58</f>
        <v>-56</v>
      </c>
      <c r="G58" s="249">
        <f>100*F58/D58</f>
        <v>-21.05263157894737</v>
      </c>
      <c r="H58" s="250">
        <f t="shared" si="32"/>
        <v>0.1313524775794909</v>
      </c>
      <c r="I58" s="250">
        <f t="shared" si="32"/>
        <v>0.09690557899261915</v>
      </c>
      <c r="J58" s="250">
        <f t="shared" si="32"/>
        <v>0.0785416682250331</v>
      </c>
      <c r="K58" s="11"/>
      <c r="L58" s="11"/>
      <c r="M58" s="20" t="s">
        <v>84</v>
      </c>
      <c r="N58" s="13">
        <v>90</v>
      </c>
      <c r="O58" s="13">
        <v>73</v>
      </c>
      <c r="P58" s="13">
        <v>11</v>
      </c>
      <c r="Q58" s="52" t="s">
        <v>89</v>
      </c>
      <c r="R58" s="52" t="s">
        <v>89</v>
      </c>
      <c r="S58" s="14">
        <v>6</v>
      </c>
    </row>
    <row r="59" spans="1:19" ht="15" customHeight="1">
      <c r="A59" s="11"/>
      <c r="B59" s="20" t="s">
        <v>83</v>
      </c>
      <c r="C59" s="244">
        <v>824</v>
      </c>
      <c r="D59" s="244">
        <v>764</v>
      </c>
      <c r="E59" s="244">
        <v>766</v>
      </c>
      <c r="F59" s="248">
        <f>E59-D59</f>
        <v>2</v>
      </c>
      <c r="G59" s="249">
        <f>100*F59/D59</f>
        <v>0.2617801047120419</v>
      </c>
      <c r="H59" s="250">
        <f t="shared" si="32"/>
        <v>0.31101851013074855</v>
      </c>
      <c r="I59" s="250">
        <f t="shared" si="32"/>
        <v>0.2783303095878234</v>
      </c>
      <c r="J59" s="250">
        <f t="shared" si="32"/>
        <v>0.28649008504940643</v>
      </c>
      <c r="K59" s="11"/>
      <c r="L59" s="11"/>
      <c r="M59" s="20" t="s">
        <v>86</v>
      </c>
      <c r="N59" s="13">
        <v>11280</v>
      </c>
      <c r="O59" s="13">
        <v>7090</v>
      </c>
      <c r="P59" s="13">
        <v>1605</v>
      </c>
      <c r="Q59" s="13">
        <v>51</v>
      </c>
      <c r="R59" s="13">
        <v>30</v>
      </c>
      <c r="S59" s="14">
        <v>2504</v>
      </c>
    </row>
    <row r="60" spans="1:19" ht="15" customHeight="1">
      <c r="A60" s="5"/>
      <c r="B60" s="20"/>
      <c r="C60" s="245"/>
      <c r="D60" s="245"/>
      <c r="E60" s="245"/>
      <c r="F60" s="253"/>
      <c r="G60" s="254"/>
      <c r="H60" s="250"/>
      <c r="I60" s="250"/>
      <c r="J60" s="250"/>
      <c r="K60" s="5"/>
      <c r="L60" s="5"/>
      <c r="M60" s="20" t="s">
        <v>87</v>
      </c>
      <c r="N60" s="13">
        <v>54361</v>
      </c>
      <c r="O60" s="13">
        <v>43170</v>
      </c>
      <c r="P60" s="13">
        <v>2039</v>
      </c>
      <c r="Q60" s="13">
        <v>231</v>
      </c>
      <c r="R60" s="13">
        <v>3329</v>
      </c>
      <c r="S60" s="13">
        <v>5588</v>
      </c>
    </row>
    <row r="61" spans="1:19" ht="15" customHeight="1">
      <c r="A61" s="359" t="s">
        <v>85</v>
      </c>
      <c r="B61" s="360"/>
      <c r="C61" s="244">
        <f>SUM(C62:C64)</f>
        <v>80586</v>
      </c>
      <c r="D61" s="244">
        <f>SUM(D62:D64)</f>
        <v>75080</v>
      </c>
      <c r="E61" s="244">
        <f>SUM(E62:E64)</f>
        <v>65731</v>
      </c>
      <c r="F61" s="248">
        <f>E61-D61</f>
        <v>-9349</v>
      </c>
      <c r="G61" s="249">
        <f>100*F61/D61</f>
        <v>-12.452051145444859</v>
      </c>
      <c r="H61" s="250">
        <f aca="true" t="shared" si="33" ref="H61:J64">100*C61/C$54</f>
        <v>30.417157351209347</v>
      </c>
      <c r="I61" s="250">
        <f t="shared" si="33"/>
        <v>27.352146130698667</v>
      </c>
      <c r="J61" s="250">
        <f t="shared" si="33"/>
        <v>24.58391616237929</v>
      </c>
      <c r="K61" s="11"/>
      <c r="L61" s="11"/>
      <c r="M61" s="20"/>
      <c r="N61" s="13"/>
      <c r="O61" s="13"/>
      <c r="P61" s="13"/>
      <c r="Q61" s="13"/>
      <c r="R61" s="13"/>
      <c r="S61" s="13"/>
    </row>
    <row r="62" spans="1:19" ht="15" customHeight="1">
      <c r="A62" s="5"/>
      <c r="B62" s="20" t="s">
        <v>84</v>
      </c>
      <c r="C62" s="244">
        <v>78</v>
      </c>
      <c r="D62" s="244">
        <v>98</v>
      </c>
      <c r="E62" s="244">
        <v>90</v>
      </c>
      <c r="F62" s="248">
        <f>E62-D62</f>
        <v>-8</v>
      </c>
      <c r="G62" s="249">
        <f>100*F62/D62</f>
        <v>-8.16326530612245</v>
      </c>
      <c r="H62" s="250">
        <f t="shared" si="33"/>
        <v>0.029441072560920375</v>
      </c>
      <c r="I62" s="250">
        <f t="shared" si="33"/>
        <v>0.03570205541833337</v>
      </c>
      <c r="J62" s="250">
        <f t="shared" si="33"/>
        <v>0.033660714953585615</v>
      </c>
      <c r="K62" s="5"/>
      <c r="L62" s="5"/>
      <c r="M62" s="20" t="s">
        <v>88</v>
      </c>
      <c r="N62" s="13">
        <v>413</v>
      </c>
      <c r="O62" s="13">
        <v>413</v>
      </c>
      <c r="P62" s="52" t="s">
        <v>89</v>
      </c>
      <c r="Q62" s="52" t="s">
        <v>89</v>
      </c>
      <c r="R62" s="52" t="s">
        <v>89</v>
      </c>
      <c r="S62" s="52" t="s">
        <v>89</v>
      </c>
    </row>
    <row r="63" spans="1:19" ht="15" customHeight="1">
      <c r="A63" s="5"/>
      <c r="B63" s="20" t="s">
        <v>86</v>
      </c>
      <c r="C63" s="244">
        <v>9110</v>
      </c>
      <c r="D63" s="244">
        <v>11444</v>
      </c>
      <c r="E63" s="244">
        <v>11280</v>
      </c>
      <c r="F63" s="248">
        <f>E63-D63</f>
        <v>-164</v>
      </c>
      <c r="G63" s="249">
        <f>100*F63/D63</f>
        <v>-1.4330653617616218</v>
      </c>
      <c r="H63" s="250">
        <f t="shared" si="33"/>
        <v>3.4385662952562126</v>
      </c>
      <c r="I63" s="250">
        <f t="shared" si="33"/>
        <v>4.169125736810276</v>
      </c>
      <c r="J63" s="250">
        <f t="shared" si="33"/>
        <v>4.2188096075160635</v>
      </c>
      <c r="K63" s="5"/>
      <c r="L63" s="5"/>
      <c r="M63" s="20" t="s">
        <v>90</v>
      </c>
      <c r="N63" s="13">
        <v>6827</v>
      </c>
      <c r="O63" s="13">
        <v>6282</v>
      </c>
      <c r="P63" s="13">
        <v>264</v>
      </c>
      <c r="Q63" s="13">
        <v>28</v>
      </c>
      <c r="R63" s="13">
        <v>65</v>
      </c>
      <c r="S63" s="14">
        <v>187</v>
      </c>
    </row>
    <row r="64" spans="1:19" ht="15" customHeight="1">
      <c r="A64" s="5"/>
      <c r="B64" s="20" t="s">
        <v>87</v>
      </c>
      <c r="C64" s="244">
        <v>71398</v>
      </c>
      <c r="D64" s="244">
        <v>63538</v>
      </c>
      <c r="E64" s="244">
        <v>54361</v>
      </c>
      <c r="F64" s="248">
        <f>E64-D64</f>
        <v>-9177</v>
      </c>
      <c r="G64" s="249">
        <f>100*F64/D64</f>
        <v>-14.443325254178601</v>
      </c>
      <c r="H64" s="250">
        <f t="shared" si="33"/>
        <v>26.949149983392214</v>
      </c>
      <c r="I64" s="250">
        <f t="shared" si="33"/>
        <v>23.147318338470058</v>
      </c>
      <c r="J64" s="250">
        <f t="shared" si="33"/>
        <v>20.33144583990964</v>
      </c>
      <c r="K64" s="5"/>
      <c r="L64" s="5"/>
      <c r="M64" s="20" t="s">
        <v>92</v>
      </c>
      <c r="N64" s="13">
        <v>69909</v>
      </c>
      <c r="O64" s="13">
        <v>51587</v>
      </c>
      <c r="P64" s="13">
        <v>2768</v>
      </c>
      <c r="Q64" s="13">
        <v>2082</v>
      </c>
      <c r="R64" s="13">
        <v>3838</v>
      </c>
      <c r="S64" s="14">
        <v>9632</v>
      </c>
    </row>
    <row r="65" spans="1:19" ht="15" customHeight="1">
      <c r="A65" s="5"/>
      <c r="B65" s="20"/>
      <c r="C65" s="245"/>
      <c r="D65" s="245"/>
      <c r="E65" s="245"/>
      <c r="F65" s="253"/>
      <c r="G65" s="254"/>
      <c r="H65" s="250"/>
      <c r="I65" s="250"/>
      <c r="J65" s="250"/>
      <c r="K65" s="5"/>
      <c r="L65" s="5"/>
      <c r="M65" s="20" t="s">
        <v>93</v>
      </c>
      <c r="N65" s="13">
        <v>8811</v>
      </c>
      <c r="O65" s="13">
        <v>8451</v>
      </c>
      <c r="P65" s="13">
        <v>66</v>
      </c>
      <c r="Q65" s="13">
        <v>32</v>
      </c>
      <c r="R65" s="13">
        <v>179</v>
      </c>
      <c r="S65" s="14">
        <v>82</v>
      </c>
    </row>
    <row r="66" spans="1:19" ht="15" customHeight="1">
      <c r="A66" s="359" t="s">
        <v>91</v>
      </c>
      <c r="B66" s="360"/>
      <c r="C66" s="244">
        <f>SUM(C67:C73)</f>
        <v>166920</v>
      </c>
      <c r="D66" s="244">
        <f>SUM(D67:D73)</f>
        <v>184550</v>
      </c>
      <c r="E66" s="244">
        <f>SUM(E67:E73)</f>
        <v>190580</v>
      </c>
      <c r="F66" s="248">
        <f>E66-D66</f>
        <v>6030</v>
      </c>
      <c r="G66" s="249">
        <f>100*F66/D66</f>
        <v>3.2674072067190463</v>
      </c>
      <c r="H66" s="250">
        <f>100*C66/C$54</f>
        <v>63.0038952803696</v>
      </c>
      <c r="I66" s="250">
        <f>100*D66/D$54</f>
        <v>67.23279925972881</v>
      </c>
      <c r="J66" s="250">
        <f>100*E66/E$54</f>
        <v>71.27843395393718</v>
      </c>
      <c r="K66" s="5"/>
      <c r="L66" s="5"/>
      <c r="M66" s="20" t="s">
        <v>94</v>
      </c>
      <c r="N66" s="13">
        <v>1685</v>
      </c>
      <c r="O66" s="13">
        <v>999</v>
      </c>
      <c r="P66" s="13">
        <v>297</v>
      </c>
      <c r="Q66" s="13">
        <v>28</v>
      </c>
      <c r="R66" s="13">
        <v>137</v>
      </c>
      <c r="S66" s="14">
        <v>221</v>
      </c>
    </row>
    <row r="67" spans="1:19" ht="15" customHeight="1">
      <c r="A67" s="5"/>
      <c r="B67" s="20" t="s">
        <v>88</v>
      </c>
      <c r="C67" s="244">
        <v>303</v>
      </c>
      <c r="D67" s="244">
        <v>382</v>
      </c>
      <c r="E67" s="244">
        <v>413</v>
      </c>
      <c r="F67" s="248">
        <f aca="true" t="shared" si="34" ref="F67:F73">E67-D67</f>
        <v>31</v>
      </c>
      <c r="G67" s="249">
        <f aca="true" t="shared" si="35" ref="G67:G73">100*F67/D67</f>
        <v>8.115183246073299</v>
      </c>
      <c r="H67" s="250">
        <f aca="true" t="shared" si="36" ref="H67:H73">100*C67/C$54</f>
        <v>0.11436724340972915</v>
      </c>
      <c r="I67" s="250">
        <f aca="true" t="shared" si="37" ref="I67:I73">100*D67/D$54</f>
        <v>0.1391651547939117</v>
      </c>
      <c r="J67" s="250">
        <f aca="true" t="shared" si="38" ref="J67:J73">100*E67/E$54</f>
        <v>0.15446528084256508</v>
      </c>
      <c r="K67" s="5"/>
      <c r="L67" s="5"/>
      <c r="M67" s="20" t="s">
        <v>95</v>
      </c>
      <c r="N67" s="13">
        <v>98163</v>
      </c>
      <c r="O67" s="13">
        <v>85912</v>
      </c>
      <c r="P67" s="13">
        <v>1521</v>
      </c>
      <c r="Q67" s="13">
        <v>1050</v>
      </c>
      <c r="R67" s="13">
        <v>4619</v>
      </c>
      <c r="S67" s="13">
        <v>5057</v>
      </c>
    </row>
    <row r="68" spans="1:19" ht="15" customHeight="1">
      <c r="A68" s="5"/>
      <c r="B68" s="20" t="s">
        <v>90</v>
      </c>
      <c r="C68" s="244">
        <v>5129</v>
      </c>
      <c r="D68" s="244">
        <v>5931</v>
      </c>
      <c r="E68" s="244">
        <v>6827</v>
      </c>
      <c r="F68" s="248">
        <f t="shared" si="34"/>
        <v>896</v>
      </c>
      <c r="G68" s="249">
        <f t="shared" si="35"/>
        <v>15.107064575956837</v>
      </c>
      <c r="H68" s="250">
        <f t="shared" si="36"/>
        <v>1.935939245704623</v>
      </c>
      <c r="I68" s="250">
        <f t="shared" si="37"/>
        <v>2.1607029661850534</v>
      </c>
      <c r="J68" s="250">
        <f t="shared" si="38"/>
        <v>2.553352233201433</v>
      </c>
      <c r="K68" s="11"/>
      <c r="L68" s="11"/>
      <c r="M68" s="53" t="s">
        <v>96</v>
      </c>
      <c r="N68" s="13">
        <v>4772</v>
      </c>
      <c r="O68" s="13">
        <v>4772</v>
      </c>
      <c r="P68" s="52" t="s">
        <v>89</v>
      </c>
      <c r="Q68" s="52" t="s">
        <v>89</v>
      </c>
      <c r="R68" s="52" t="s">
        <v>89</v>
      </c>
      <c r="S68" s="52" t="s">
        <v>89</v>
      </c>
    </row>
    <row r="69" spans="1:19" ht="15" customHeight="1">
      <c r="A69" s="5"/>
      <c r="B69" s="20" t="s">
        <v>92</v>
      </c>
      <c r="C69" s="244">
        <v>66654</v>
      </c>
      <c r="D69" s="244">
        <v>71271</v>
      </c>
      <c r="E69" s="244">
        <v>69909</v>
      </c>
      <c r="F69" s="248">
        <f t="shared" si="34"/>
        <v>-1362</v>
      </c>
      <c r="G69" s="249">
        <f t="shared" si="35"/>
        <v>-1.911015700635602</v>
      </c>
      <c r="H69" s="250">
        <f t="shared" si="36"/>
        <v>25.15852885225111</v>
      </c>
      <c r="I69" s="250">
        <f t="shared" si="37"/>
        <v>25.964501956326913</v>
      </c>
      <c r="J69" s="250">
        <f t="shared" si="38"/>
        <v>26.14652135211352</v>
      </c>
      <c r="K69" s="5"/>
      <c r="L69" s="5"/>
      <c r="M69" s="53"/>
      <c r="N69" s="13"/>
      <c r="O69" s="13"/>
      <c r="P69" s="52"/>
      <c r="Q69" s="52"/>
      <c r="R69" s="52"/>
      <c r="S69" s="52"/>
    </row>
    <row r="70" spans="1:19" ht="15" customHeight="1">
      <c r="A70" s="5"/>
      <c r="B70" s="20" t="s">
        <v>93</v>
      </c>
      <c r="C70" s="244">
        <v>9892</v>
      </c>
      <c r="D70" s="244">
        <v>9906</v>
      </c>
      <c r="E70" s="244">
        <v>8811</v>
      </c>
      <c r="F70" s="248">
        <f t="shared" si="34"/>
        <v>-1095</v>
      </c>
      <c r="G70" s="249">
        <f t="shared" si="35"/>
        <v>-11.053906723198061</v>
      </c>
      <c r="H70" s="250">
        <f t="shared" si="36"/>
        <v>3.7337319201618504</v>
      </c>
      <c r="I70" s="250">
        <f t="shared" si="37"/>
        <v>3.6088220507552076</v>
      </c>
      <c r="J70" s="250">
        <f t="shared" si="38"/>
        <v>3.2953839939560314</v>
      </c>
      <c r="K70" s="5"/>
      <c r="L70" s="241"/>
      <c r="M70" s="24" t="s">
        <v>97</v>
      </c>
      <c r="N70" s="25">
        <v>1767</v>
      </c>
      <c r="O70" s="25">
        <v>1538</v>
      </c>
      <c r="P70" s="25">
        <v>28</v>
      </c>
      <c r="Q70" s="25">
        <v>19</v>
      </c>
      <c r="R70" s="25">
        <v>86</v>
      </c>
      <c r="S70" s="25">
        <v>92</v>
      </c>
    </row>
    <row r="71" spans="1:19" ht="15" customHeight="1">
      <c r="A71" s="5"/>
      <c r="B71" s="20" t="s">
        <v>94</v>
      </c>
      <c r="C71" s="244">
        <v>1446</v>
      </c>
      <c r="D71" s="244">
        <v>1557</v>
      </c>
      <c r="E71" s="244">
        <v>1685</v>
      </c>
      <c r="F71" s="248">
        <f t="shared" si="34"/>
        <v>128</v>
      </c>
      <c r="G71" s="249">
        <f t="shared" si="35"/>
        <v>8.220937700706488</v>
      </c>
      <c r="H71" s="250">
        <f t="shared" si="36"/>
        <v>0.5457921913216777</v>
      </c>
      <c r="I71" s="250">
        <f t="shared" si="37"/>
        <v>0.5672255131259699</v>
      </c>
      <c r="J71" s="250">
        <f t="shared" si="38"/>
        <v>0.6302033855199084</v>
      </c>
      <c r="K71" s="5"/>
      <c r="L71" s="5"/>
      <c r="M71" s="6" t="s">
        <v>100</v>
      </c>
      <c r="N71" s="5"/>
      <c r="O71" s="5"/>
      <c r="P71" s="5"/>
      <c r="Q71" s="5"/>
      <c r="R71" s="13"/>
      <c r="S71" s="14"/>
    </row>
    <row r="72" spans="1:19" ht="15" customHeight="1">
      <c r="A72" s="5"/>
      <c r="B72" s="20" t="s">
        <v>95</v>
      </c>
      <c r="C72" s="244">
        <v>79331</v>
      </c>
      <c r="D72" s="244">
        <v>90983</v>
      </c>
      <c r="E72" s="244">
        <v>98163</v>
      </c>
      <c r="F72" s="248">
        <f t="shared" si="34"/>
        <v>7180</v>
      </c>
      <c r="G72" s="249">
        <f t="shared" si="35"/>
        <v>7.891584142092479</v>
      </c>
      <c r="H72" s="250">
        <f t="shared" si="36"/>
        <v>29.943458042697106</v>
      </c>
      <c r="I72" s="250">
        <f t="shared" si="37"/>
        <v>33.14571538904311</v>
      </c>
      <c r="J72" s="250">
        <f t="shared" si="38"/>
        <v>36.71374179987583</v>
      </c>
      <c r="K72" s="5"/>
      <c r="L72" s="5"/>
      <c r="M72" s="5" t="s">
        <v>107</v>
      </c>
      <c r="N72" s="5"/>
      <c r="O72" s="5"/>
      <c r="P72" s="5"/>
      <c r="Q72" s="5"/>
      <c r="R72" s="13"/>
      <c r="S72" s="14"/>
    </row>
    <row r="73" spans="1:19" ht="15" customHeight="1">
      <c r="A73" s="5"/>
      <c r="B73" s="53" t="s">
        <v>96</v>
      </c>
      <c r="C73" s="244">
        <v>4165</v>
      </c>
      <c r="D73" s="244">
        <v>4520</v>
      </c>
      <c r="E73" s="244">
        <v>4772</v>
      </c>
      <c r="F73" s="248">
        <f t="shared" si="34"/>
        <v>252</v>
      </c>
      <c r="G73" s="249">
        <f t="shared" si="35"/>
        <v>5.575221238938053</v>
      </c>
      <c r="H73" s="250">
        <f t="shared" si="36"/>
        <v>1.5720777848235046</v>
      </c>
      <c r="I73" s="250">
        <f t="shared" si="37"/>
        <v>1.6466662294986412</v>
      </c>
      <c r="J73" s="250">
        <f t="shared" si="38"/>
        <v>1.784765908427895</v>
      </c>
      <c r="K73" s="5"/>
      <c r="L73" s="5"/>
      <c r="M73" s="6" t="s">
        <v>101</v>
      </c>
      <c r="N73" s="5"/>
      <c r="O73" s="5"/>
      <c r="P73" s="5"/>
      <c r="Q73" s="5"/>
      <c r="R73" s="5"/>
      <c r="S73" s="5"/>
    </row>
    <row r="74" spans="1:12" ht="15" customHeight="1">
      <c r="A74" s="5"/>
      <c r="B74" s="20"/>
      <c r="C74" s="245"/>
      <c r="D74" s="245"/>
      <c r="E74" s="245"/>
      <c r="F74" s="253"/>
      <c r="G74" s="254"/>
      <c r="H74" s="250"/>
      <c r="I74" s="250"/>
      <c r="J74" s="250"/>
      <c r="K74" s="5"/>
      <c r="L74" s="5"/>
    </row>
    <row r="75" spans="1:12" ht="15" customHeight="1">
      <c r="A75" s="361" t="s">
        <v>98</v>
      </c>
      <c r="B75" s="362"/>
      <c r="C75" s="244">
        <v>375</v>
      </c>
      <c r="D75" s="244">
        <v>508</v>
      </c>
      <c r="E75" s="244">
        <v>1767</v>
      </c>
      <c r="F75" s="255">
        <f>E75-D75</f>
        <v>1259</v>
      </c>
      <c r="G75" s="256">
        <f>100*F75/D75</f>
        <v>247.83464566929135</v>
      </c>
      <c r="H75" s="257">
        <f>100*C75/C$54</f>
        <v>0.14154361808134794</v>
      </c>
      <c r="I75" s="257">
        <f>100*D75/D$54</f>
        <v>0.18506779747462604</v>
      </c>
      <c r="J75" s="257">
        <f>100*E75/E$54</f>
        <v>0.6608720369220642</v>
      </c>
      <c r="K75" s="5"/>
      <c r="L75" s="5"/>
    </row>
    <row r="76" spans="1:19" ht="15" customHeight="1">
      <c r="A76" s="5" t="s">
        <v>63</v>
      </c>
      <c r="B76" s="5"/>
      <c r="C76" s="57"/>
      <c r="D76" s="57"/>
      <c r="E76" s="57"/>
      <c r="F76" s="58"/>
      <c r="G76" s="58"/>
      <c r="H76" s="5"/>
      <c r="I76" s="5"/>
      <c r="J76" s="5"/>
      <c r="K76" s="5"/>
      <c r="L76" s="5"/>
      <c r="M76" s="5"/>
      <c r="N76" s="5"/>
      <c r="O76" s="5"/>
      <c r="P76" s="5"/>
      <c r="Q76" s="5"/>
      <c r="R76" s="13"/>
      <c r="S76" s="14"/>
    </row>
    <row r="77" spans="6:19" ht="14.25">
      <c r="F77" s="7"/>
      <c r="G77" s="7"/>
      <c r="M77" s="5"/>
      <c r="N77" s="5"/>
      <c r="O77" s="5"/>
      <c r="P77" s="5"/>
      <c r="Q77" s="5"/>
      <c r="R77" s="13"/>
      <c r="S77" s="14"/>
    </row>
    <row r="78" spans="6:19" ht="14.25">
      <c r="F78" s="7"/>
      <c r="G78" s="7"/>
      <c r="M78" s="5"/>
      <c r="N78" s="5"/>
      <c r="O78" s="5"/>
      <c r="P78" s="5"/>
      <c r="Q78" s="5"/>
      <c r="R78" s="13"/>
      <c r="S78" s="14"/>
    </row>
    <row r="79" spans="6:19" ht="14.25">
      <c r="F79" s="7"/>
      <c r="G79" s="7"/>
      <c r="M79" s="5"/>
      <c r="N79" s="5"/>
      <c r="O79" s="5"/>
      <c r="P79" s="5"/>
      <c r="Q79" s="5"/>
      <c r="R79" s="13"/>
      <c r="S79" s="13"/>
    </row>
    <row r="80" spans="6:7" ht="14.25">
      <c r="F80" s="7"/>
      <c r="G80" s="7"/>
    </row>
  </sheetData>
  <sheetProtection/>
  <mergeCells count="29">
    <mergeCell ref="A10:B10"/>
    <mergeCell ref="A15:B15"/>
    <mergeCell ref="A20:B20"/>
    <mergeCell ref="A29:B29"/>
    <mergeCell ref="A2:J2"/>
    <mergeCell ref="A3:J3"/>
    <mergeCell ref="A8:B8"/>
    <mergeCell ref="A5:B7"/>
    <mergeCell ref="C5:E6"/>
    <mergeCell ref="H5:J6"/>
    <mergeCell ref="F6:G6"/>
    <mergeCell ref="F5:G5"/>
    <mergeCell ref="A56:B56"/>
    <mergeCell ref="A61:B61"/>
    <mergeCell ref="A66:B66"/>
    <mergeCell ref="A75:B75"/>
    <mergeCell ref="A33:B33"/>
    <mergeCell ref="A38:B38"/>
    <mergeCell ref="A43:B43"/>
    <mergeCell ref="A52:B52"/>
    <mergeCell ref="L8:M8"/>
    <mergeCell ref="M2:S2"/>
    <mergeCell ref="O5:O6"/>
    <mergeCell ref="N5:N6"/>
    <mergeCell ref="S5:S6"/>
    <mergeCell ref="R5:R6"/>
    <mergeCell ref="Q5:Q6"/>
    <mergeCell ref="P5:P6"/>
    <mergeCell ref="L5:M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="75" zoomScaleNormal="75" zoomScalePageLayoutView="0" workbookViewId="0" topLeftCell="I1">
      <selection activeCell="V1" sqref="V1"/>
    </sheetView>
  </sheetViews>
  <sheetFormatPr defaultColWidth="10.59765625" defaultRowHeight="15"/>
  <cols>
    <col min="1" max="1" width="12.69921875" style="62" customWidth="1"/>
    <col min="2" max="2" width="12.59765625" style="62" customWidth="1"/>
    <col min="3" max="3" width="11.19921875" style="62" customWidth="1"/>
    <col min="4" max="13" width="9.09765625" style="62" customWidth="1"/>
    <col min="14" max="14" width="10.59765625" style="62" customWidth="1"/>
    <col min="15" max="15" width="2.59765625" style="62" customWidth="1"/>
    <col min="16" max="16" width="21.59765625" style="62" customWidth="1"/>
    <col min="17" max="22" width="13.3984375" style="62" customWidth="1"/>
    <col min="23" max="16384" width="10.59765625" style="62" customWidth="1"/>
  </cols>
  <sheetData>
    <row r="1" spans="1:22" s="60" customFormat="1" ht="19.5" customHeight="1">
      <c r="A1" s="59" t="s">
        <v>108</v>
      </c>
      <c r="V1" s="61" t="s">
        <v>178</v>
      </c>
    </row>
    <row r="2" spans="1:22" ht="19.5" customHeight="1">
      <c r="A2" s="327" t="s">
        <v>464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6"/>
      <c r="O2" s="327" t="s">
        <v>179</v>
      </c>
      <c r="P2" s="327"/>
      <c r="Q2" s="327"/>
      <c r="R2" s="327"/>
      <c r="S2" s="327"/>
      <c r="T2" s="327"/>
      <c r="U2" s="327"/>
      <c r="V2" s="327"/>
    </row>
    <row r="3" spans="1:13" ht="19.5" customHeight="1">
      <c r="A3" s="385" t="s">
        <v>465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8" customHeight="1" thickBot="1">
      <c r="A4" s="37"/>
      <c r="B4" s="37"/>
      <c r="C4" s="37"/>
      <c r="D4" s="37"/>
      <c r="E4" s="37"/>
      <c r="F4" s="37"/>
      <c r="G4" s="37"/>
      <c r="H4" s="37"/>
      <c r="I4" s="37"/>
      <c r="J4" s="63"/>
      <c r="K4" s="63"/>
      <c r="L4" s="63"/>
      <c r="M4" s="63"/>
    </row>
    <row r="5" spans="1:22" ht="30" customHeight="1">
      <c r="A5" s="386" t="s">
        <v>109</v>
      </c>
      <c r="B5" s="387"/>
      <c r="C5" s="340" t="s">
        <v>110</v>
      </c>
      <c r="D5" s="341"/>
      <c r="E5" s="341"/>
      <c r="F5" s="342"/>
      <c r="G5" s="390" t="s">
        <v>111</v>
      </c>
      <c r="H5" s="391"/>
      <c r="I5" s="392"/>
      <c r="J5" s="340" t="s">
        <v>180</v>
      </c>
      <c r="K5" s="341"/>
      <c r="L5" s="341"/>
      <c r="M5" s="341"/>
      <c r="N5" s="6"/>
      <c r="O5" s="328" t="s">
        <v>112</v>
      </c>
      <c r="P5" s="329"/>
      <c r="Q5" s="350" t="s">
        <v>181</v>
      </c>
      <c r="R5" s="340" t="s">
        <v>113</v>
      </c>
      <c r="S5" s="395"/>
      <c r="T5" s="334" t="s">
        <v>114</v>
      </c>
      <c r="U5" s="335"/>
      <c r="V5" s="335"/>
    </row>
    <row r="6" spans="1:22" ht="30" customHeight="1">
      <c r="A6" s="388"/>
      <c r="B6" s="360"/>
      <c r="C6" s="400" t="s">
        <v>115</v>
      </c>
      <c r="D6" s="369" t="s">
        <v>116</v>
      </c>
      <c r="E6" s="370"/>
      <c r="F6" s="371"/>
      <c r="G6" s="402" t="s">
        <v>115</v>
      </c>
      <c r="H6" s="369" t="s">
        <v>117</v>
      </c>
      <c r="I6" s="371"/>
      <c r="J6" s="369" t="s">
        <v>118</v>
      </c>
      <c r="K6" s="371"/>
      <c r="L6" s="369" t="s">
        <v>182</v>
      </c>
      <c r="M6" s="370"/>
      <c r="N6" s="6"/>
      <c r="O6" s="332"/>
      <c r="P6" s="333"/>
      <c r="Q6" s="339"/>
      <c r="R6" s="65" t="s">
        <v>119</v>
      </c>
      <c r="S6" s="65" t="s">
        <v>120</v>
      </c>
      <c r="T6" s="46" t="s">
        <v>1</v>
      </c>
      <c r="U6" s="221" t="s">
        <v>500</v>
      </c>
      <c r="V6" s="17" t="s">
        <v>183</v>
      </c>
    </row>
    <row r="7" spans="1:22" ht="30" customHeight="1">
      <c r="A7" s="389"/>
      <c r="B7" s="362"/>
      <c r="C7" s="401"/>
      <c r="D7" s="372"/>
      <c r="E7" s="357"/>
      <c r="F7" s="373"/>
      <c r="G7" s="401"/>
      <c r="H7" s="393"/>
      <c r="I7" s="394"/>
      <c r="J7" s="393"/>
      <c r="K7" s="394"/>
      <c r="L7" s="393"/>
      <c r="M7" s="396"/>
      <c r="N7" s="6"/>
      <c r="O7" s="66"/>
      <c r="P7" s="67"/>
      <c r="Q7" s="68" t="s">
        <v>121</v>
      </c>
      <c r="R7" s="69" t="s">
        <v>121</v>
      </c>
      <c r="S7" s="69" t="s">
        <v>121</v>
      </c>
      <c r="T7" s="69" t="s">
        <v>122</v>
      </c>
      <c r="U7" s="70" t="s">
        <v>122</v>
      </c>
      <c r="V7" s="70" t="s">
        <v>122</v>
      </c>
    </row>
    <row r="8" spans="1:22" ht="30" customHeight="1">
      <c r="A8" s="398" t="s">
        <v>466</v>
      </c>
      <c r="B8" s="399"/>
      <c r="C8" s="263">
        <f>SUM(G8,K8,C37,E37,G37,K37)</f>
        <v>763</v>
      </c>
      <c r="D8" s="368">
        <f>SUM(I8,M8,D37,F37,I37,M37)</f>
        <v>91737</v>
      </c>
      <c r="E8" s="368"/>
      <c r="F8" s="368"/>
      <c r="G8" s="14">
        <v>268</v>
      </c>
      <c r="H8" s="8"/>
      <c r="I8" s="14">
        <v>3599</v>
      </c>
      <c r="J8" s="8"/>
      <c r="K8" s="14">
        <v>257</v>
      </c>
      <c r="L8" s="8"/>
      <c r="M8" s="14">
        <v>15092</v>
      </c>
      <c r="N8" s="6"/>
      <c r="O8" s="359" t="s">
        <v>484</v>
      </c>
      <c r="P8" s="381"/>
      <c r="Q8" s="264">
        <f>SUM(R8:S8)</f>
        <v>783</v>
      </c>
      <c r="R8" s="72">
        <v>617</v>
      </c>
      <c r="S8" s="72">
        <v>166</v>
      </c>
      <c r="T8" s="72">
        <v>3965</v>
      </c>
      <c r="U8" s="72">
        <v>1254</v>
      </c>
      <c r="V8" s="72">
        <v>7</v>
      </c>
    </row>
    <row r="9" spans="1:22" ht="30" customHeight="1">
      <c r="A9" s="397" t="s">
        <v>472</v>
      </c>
      <c r="B9" s="382"/>
      <c r="C9" s="263">
        <f>SUM(G9,K9,C38,E38,G38,K38)</f>
        <v>761</v>
      </c>
      <c r="D9" s="368">
        <f>SUM(I9,M9,D38,F38,I38,M38)</f>
        <v>90060</v>
      </c>
      <c r="E9" s="368"/>
      <c r="F9" s="368"/>
      <c r="G9" s="14">
        <v>276</v>
      </c>
      <c r="H9" s="8"/>
      <c r="I9" s="14">
        <v>3738</v>
      </c>
      <c r="J9" s="8"/>
      <c r="K9" s="14">
        <v>252</v>
      </c>
      <c r="L9" s="8"/>
      <c r="M9" s="14">
        <v>14687</v>
      </c>
      <c r="N9" s="6"/>
      <c r="O9" s="374" t="s">
        <v>485</v>
      </c>
      <c r="P9" s="382"/>
      <c r="Q9" s="72">
        <v>741</v>
      </c>
      <c r="R9" s="72" t="s">
        <v>123</v>
      </c>
      <c r="S9" s="72" t="s">
        <v>123</v>
      </c>
      <c r="T9" s="72">
        <v>3795</v>
      </c>
      <c r="U9" s="72" t="s">
        <v>123</v>
      </c>
      <c r="V9" s="72" t="s">
        <v>123</v>
      </c>
    </row>
    <row r="10" spans="1:22" ht="30" customHeight="1">
      <c r="A10" s="397" t="s">
        <v>473</v>
      </c>
      <c r="B10" s="382"/>
      <c r="C10" s="263">
        <f>SUM(G10,K10,C39,E39,G39,K39)</f>
        <v>749</v>
      </c>
      <c r="D10" s="368">
        <f>SUM(I10,M10,D39,F39,I39,M39)</f>
        <v>87344</v>
      </c>
      <c r="E10" s="368"/>
      <c r="F10" s="368"/>
      <c r="G10" s="14">
        <v>276</v>
      </c>
      <c r="H10" s="8"/>
      <c r="I10" s="14">
        <v>3559</v>
      </c>
      <c r="J10" s="8"/>
      <c r="K10" s="14">
        <v>250</v>
      </c>
      <c r="L10" s="8"/>
      <c r="M10" s="14">
        <v>14375</v>
      </c>
      <c r="N10" s="6"/>
      <c r="O10" s="374" t="s">
        <v>486</v>
      </c>
      <c r="P10" s="382"/>
      <c r="Q10" s="72">
        <v>1099</v>
      </c>
      <c r="R10" s="72" t="s">
        <v>123</v>
      </c>
      <c r="S10" s="72" t="s">
        <v>123</v>
      </c>
      <c r="T10" s="72">
        <v>6192</v>
      </c>
      <c r="U10" s="72" t="s">
        <v>123</v>
      </c>
      <c r="V10" s="72" t="s">
        <v>123</v>
      </c>
    </row>
    <row r="11" spans="1:22" ht="30" customHeight="1">
      <c r="A11" s="397" t="s">
        <v>474</v>
      </c>
      <c r="B11" s="382"/>
      <c r="C11" s="263">
        <f>SUM(G11,K11,C40,E40,G40,K40)</f>
        <v>736</v>
      </c>
      <c r="D11" s="368">
        <f>SUM(I11,M11,D40,F40,I40,M40)</f>
        <v>85550</v>
      </c>
      <c r="E11" s="368"/>
      <c r="F11" s="368"/>
      <c r="G11" s="14">
        <v>279</v>
      </c>
      <c r="H11" s="19"/>
      <c r="I11" s="14">
        <v>3658</v>
      </c>
      <c r="J11" s="19"/>
      <c r="K11" s="14">
        <v>244</v>
      </c>
      <c r="L11" s="19"/>
      <c r="M11" s="14">
        <v>14311</v>
      </c>
      <c r="N11" s="6"/>
      <c r="O11" s="374" t="s">
        <v>487</v>
      </c>
      <c r="P11" s="382"/>
      <c r="Q11" s="72">
        <v>1005</v>
      </c>
      <c r="R11" s="72" t="s">
        <v>123</v>
      </c>
      <c r="S11" s="72" t="s">
        <v>123</v>
      </c>
      <c r="T11" s="72">
        <v>6303</v>
      </c>
      <c r="U11" s="72" t="s">
        <v>123</v>
      </c>
      <c r="V11" s="72" t="s">
        <v>123</v>
      </c>
    </row>
    <row r="12" spans="1:22" ht="30" customHeight="1">
      <c r="A12" s="383" t="s">
        <v>475</v>
      </c>
      <c r="B12" s="384"/>
      <c r="C12" s="265">
        <f>SUM(C14:C32)</f>
        <v>709</v>
      </c>
      <c r="D12" s="377">
        <f>SUM(I12,M12,D41,F41,I41,M41)</f>
        <v>82570</v>
      </c>
      <c r="E12" s="377"/>
      <c r="F12" s="377"/>
      <c r="G12" s="47">
        <f>SUM(G14:G32)</f>
        <v>269</v>
      </c>
      <c r="H12" s="47"/>
      <c r="I12" s="47">
        <f>SUM(I14:I32)</f>
        <v>3508</v>
      </c>
      <c r="J12" s="47"/>
      <c r="K12" s="47">
        <f>SUM(K14:K32)</f>
        <v>234</v>
      </c>
      <c r="L12" s="47"/>
      <c r="M12" s="47">
        <f>SUM(M14:M32)</f>
        <v>13374</v>
      </c>
      <c r="N12" s="6"/>
      <c r="O12" s="383" t="s">
        <v>471</v>
      </c>
      <c r="P12" s="384"/>
      <c r="Q12" s="274">
        <f>SUM(Q15:Q28)</f>
        <v>805</v>
      </c>
      <c r="R12" s="266" t="s">
        <v>123</v>
      </c>
      <c r="S12" s="266" t="s">
        <v>123</v>
      </c>
      <c r="T12" s="274">
        <f>SUM(T15:T28)</f>
        <v>3783</v>
      </c>
      <c r="U12" s="266" t="s">
        <v>123</v>
      </c>
      <c r="V12" s="266" t="s">
        <v>123</v>
      </c>
    </row>
    <row r="13" spans="1:16" ht="30" customHeight="1">
      <c r="A13" s="37"/>
      <c r="B13" s="37"/>
      <c r="C13" s="77"/>
      <c r="D13" s="379"/>
      <c r="E13" s="379"/>
      <c r="F13" s="379"/>
      <c r="G13" s="78"/>
      <c r="H13" s="78"/>
      <c r="I13" s="78"/>
      <c r="J13" s="78"/>
      <c r="K13" s="78"/>
      <c r="L13" s="78"/>
      <c r="M13" s="78"/>
      <c r="N13" s="6"/>
      <c r="O13" s="78"/>
      <c r="P13" s="31"/>
    </row>
    <row r="14" spans="1:16" ht="30" customHeight="1">
      <c r="A14" s="359" t="s">
        <v>125</v>
      </c>
      <c r="B14" s="359"/>
      <c r="C14" s="79" t="s">
        <v>124</v>
      </c>
      <c r="D14" s="378" t="s">
        <v>124</v>
      </c>
      <c r="E14" s="378"/>
      <c r="F14" s="378"/>
      <c r="G14" s="76" t="s">
        <v>124</v>
      </c>
      <c r="H14" s="78"/>
      <c r="I14" s="76" t="s">
        <v>124</v>
      </c>
      <c r="J14" s="78"/>
      <c r="K14" s="76" t="s">
        <v>124</v>
      </c>
      <c r="L14" s="76"/>
      <c r="M14" s="76" t="s">
        <v>124</v>
      </c>
      <c r="N14" s="6"/>
      <c r="O14" s="78"/>
      <c r="P14" s="31"/>
    </row>
    <row r="15" spans="1:22" ht="30" customHeight="1">
      <c r="A15" s="359" t="s">
        <v>126</v>
      </c>
      <c r="B15" s="359"/>
      <c r="C15" s="263">
        <f>SUM(G15,K15,C44,E44,G44,K44)</f>
        <v>2</v>
      </c>
      <c r="D15" s="368">
        <f>SUM(I15,M15,D44,F44,I44,M44)</f>
        <v>13</v>
      </c>
      <c r="E15" s="368"/>
      <c r="F15" s="368"/>
      <c r="G15" s="76">
        <v>2</v>
      </c>
      <c r="H15" s="78"/>
      <c r="I15" s="76">
        <v>13</v>
      </c>
      <c r="J15" s="78"/>
      <c r="K15" s="76" t="s">
        <v>124</v>
      </c>
      <c r="L15" s="76"/>
      <c r="M15" s="76" t="s">
        <v>124</v>
      </c>
      <c r="N15" s="6"/>
      <c r="O15" s="359" t="s">
        <v>490</v>
      </c>
      <c r="P15" s="376"/>
      <c r="Q15" s="72">
        <v>154</v>
      </c>
      <c r="R15" s="72" t="s">
        <v>123</v>
      </c>
      <c r="S15" s="72" t="s">
        <v>123</v>
      </c>
      <c r="T15" s="72">
        <v>841</v>
      </c>
      <c r="U15" s="72" t="s">
        <v>123</v>
      </c>
      <c r="V15" s="72" t="s">
        <v>123</v>
      </c>
    </row>
    <row r="16" spans="1:22" ht="30" customHeight="1">
      <c r="A16" s="359" t="s">
        <v>127</v>
      </c>
      <c r="B16" s="359"/>
      <c r="C16" s="263">
        <f>SUM(G16,K16,C45,E45,G45,K45)</f>
        <v>1</v>
      </c>
      <c r="D16" s="368">
        <f>SUM(I16,M16,D45,F45,I45,M45)</f>
        <v>106</v>
      </c>
      <c r="E16" s="368"/>
      <c r="F16" s="368"/>
      <c r="G16" s="76" t="s">
        <v>124</v>
      </c>
      <c r="H16" s="78"/>
      <c r="I16" s="76" t="s">
        <v>124</v>
      </c>
      <c r="J16" s="78"/>
      <c r="K16" s="76" t="s">
        <v>124</v>
      </c>
      <c r="L16" s="76"/>
      <c r="M16" s="76" t="s">
        <v>124</v>
      </c>
      <c r="N16" s="6"/>
      <c r="O16" s="374" t="s">
        <v>491</v>
      </c>
      <c r="P16" s="375"/>
      <c r="Q16" s="72">
        <v>80</v>
      </c>
      <c r="R16" s="72" t="s">
        <v>123</v>
      </c>
      <c r="S16" s="72" t="s">
        <v>123</v>
      </c>
      <c r="T16" s="72">
        <v>308</v>
      </c>
      <c r="U16" s="72" t="s">
        <v>123</v>
      </c>
      <c r="V16" s="72" t="s">
        <v>123</v>
      </c>
    </row>
    <row r="17" spans="1:22" ht="30" customHeight="1">
      <c r="A17" s="359" t="s">
        <v>128</v>
      </c>
      <c r="B17" s="359"/>
      <c r="C17" s="267" t="s">
        <v>124</v>
      </c>
      <c r="D17" s="380" t="s">
        <v>124</v>
      </c>
      <c r="E17" s="380"/>
      <c r="F17" s="380"/>
      <c r="G17" s="76" t="s">
        <v>124</v>
      </c>
      <c r="H17" s="78"/>
      <c r="I17" s="76" t="s">
        <v>124</v>
      </c>
      <c r="J17" s="78"/>
      <c r="K17" s="76" t="s">
        <v>124</v>
      </c>
      <c r="L17" s="76"/>
      <c r="M17" s="76" t="s">
        <v>124</v>
      </c>
      <c r="N17" s="6"/>
      <c r="O17" s="374" t="s">
        <v>492</v>
      </c>
      <c r="P17" s="375"/>
      <c r="Q17" s="72">
        <v>58</v>
      </c>
      <c r="R17" s="72" t="s">
        <v>123</v>
      </c>
      <c r="S17" s="72" t="s">
        <v>123</v>
      </c>
      <c r="T17" s="72">
        <v>237</v>
      </c>
      <c r="U17" s="72" t="s">
        <v>123</v>
      </c>
      <c r="V17" s="72" t="s">
        <v>123</v>
      </c>
    </row>
    <row r="18" spans="1:22" ht="30" customHeight="1">
      <c r="A18" s="359" t="s">
        <v>184</v>
      </c>
      <c r="B18" s="359"/>
      <c r="C18" s="263">
        <f aca="true" t="shared" si="0" ref="C18:C32">SUM(G18,K18,C47,E47,G47,K47)</f>
        <v>25</v>
      </c>
      <c r="D18" s="368">
        <f>SUM(I18,M18,D47,F47,I47,M47)</f>
        <v>2471</v>
      </c>
      <c r="E18" s="368"/>
      <c r="F18" s="368"/>
      <c r="G18" s="81">
        <v>8</v>
      </c>
      <c r="H18" s="78"/>
      <c r="I18" s="81">
        <v>104</v>
      </c>
      <c r="J18" s="78"/>
      <c r="K18" s="81">
        <v>11</v>
      </c>
      <c r="L18" s="78"/>
      <c r="M18" s="81">
        <v>662</v>
      </c>
      <c r="N18" s="6"/>
      <c r="O18" s="374" t="s">
        <v>493</v>
      </c>
      <c r="P18" s="375"/>
      <c r="Q18" s="72">
        <v>73</v>
      </c>
      <c r="R18" s="72" t="s">
        <v>123</v>
      </c>
      <c r="S18" s="72" t="s">
        <v>123</v>
      </c>
      <c r="T18" s="72">
        <v>483</v>
      </c>
      <c r="U18" s="72" t="s">
        <v>123</v>
      </c>
      <c r="V18" s="72" t="s">
        <v>123</v>
      </c>
    </row>
    <row r="19" spans="1:22" ht="30" customHeight="1">
      <c r="A19" s="359" t="s">
        <v>185</v>
      </c>
      <c r="B19" s="359"/>
      <c r="C19" s="263">
        <f t="shared" si="0"/>
        <v>177</v>
      </c>
      <c r="D19" s="368">
        <f aca="true" t="shared" si="1" ref="D19:D31">SUM(I19,M19,D48,F48,I48,M48)</f>
        <v>20892</v>
      </c>
      <c r="E19" s="368"/>
      <c r="F19" s="368"/>
      <c r="G19" s="81">
        <v>72</v>
      </c>
      <c r="H19" s="78"/>
      <c r="I19" s="81">
        <v>850</v>
      </c>
      <c r="J19" s="78"/>
      <c r="K19" s="81">
        <v>58</v>
      </c>
      <c r="L19" s="78"/>
      <c r="M19" s="81">
        <v>2878</v>
      </c>
      <c r="N19" s="6"/>
      <c r="P19" s="80"/>
      <c r="Q19" s="82"/>
      <c r="R19" s="82"/>
      <c r="S19" s="82"/>
      <c r="T19" s="82"/>
      <c r="U19" s="82"/>
      <c r="V19" s="82"/>
    </row>
    <row r="20" spans="1:22" ht="30" customHeight="1">
      <c r="A20" s="407" t="s">
        <v>186</v>
      </c>
      <c r="B20" s="407"/>
      <c r="C20" s="263">
        <f t="shared" si="0"/>
        <v>12</v>
      </c>
      <c r="D20" s="368">
        <f t="shared" si="1"/>
        <v>2105</v>
      </c>
      <c r="E20" s="368"/>
      <c r="F20" s="368"/>
      <c r="G20" s="81">
        <v>3</v>
      </c>
      <c r="H20" s="78"/>
      <c r="I20" s="81">
        <v>60</v>
      </c>
      <c r="J20" s="78"/>
      <c r="K20" s="81">
        <v>3</v>
      </c>
      <c r="L20" s="78"/>
      <c r="M20" s="81">
        <v>225</v>
      </c>
      <c r="N20" s="6"/>
      <c r="O20" s="374" t="s">
        <v>494</v>
      </c>
      <c r="P20" s="375"/>
      <c r="Q20" s="72">
        <v>54</v>
      </c>
      <c r="R20" s="72" t="s">
        <v>123</v>
      </c>
      <c r="S20" s="72" t="s">
        <v>123</v>
      </c>
      <c r="T20" s="72">
        <v>248</v>
      </c>
      <c r="U20" s="72" t="s">
        <v>123</v>
      </c>
      <c r="V20" s="72" t="s">
        <v>123</v>
      </c>
    </row>
    <row r="21" spans="1:22" ht="30" customHeight="1">
      <c r="A21" s="359" t="s">
        <v>129</v>
      </c>
      <c r="B21" s="359"/>
      <c r="C21" s="263">
        <f t="shared" si="0"/>
        <v>34</v>
      </c>
      <c r="D21" s="368">
        <f t="shared" si="1"/>
        <v>4215</v>
      </c>
      <c r="E21" s="368"/>
      <c r="F21" s="368"/>
      <c r="G21" s="81">
        <v>12</v>
      </c>
      <c r="H21" s="78"/>
      <c r="I21" s="81">
        <v>199</v>
      </c>
      <c r="J21" s="78"/>
      <c r="K21" s="81">
        <v>13</v>
      </c>
      <c r="L21" s="78"/>
      <c r="M21" s="81">
        <v>687</v>
      </c>
      <c r="N21" s="6"/>
      <c r="O21" s="374" t="s">
        <v>495</v>
      </c>
      <c r="P21" s="375"/>
      <c r="Q21" s="72">
        <v>48</v>
      </c>
      <c r="R21" s="72" t="s">
        <v>123</v>
      </c>
      <c r="S21" s="72" t="s">
        <v>123</v>
      </c>
      <c r="T21" s="72">
        <v>202</v>
      </c>
      <c r="U21" s="72" t="s">
        <v>123</v>
      </c>
      <c r="V21" s="72" t="s">
        <v>123</v>
      </c>
    </row>
    <row r="22" spans="1:22" ht="30" customHeight="1">
      <c r="A22" s="404" t="s">
        <v>130</v>
      </c>
      <c r="B22" s="360"/>
      <c r="C22" s="263">
        <f t="shared" si="0"/>
        <v>83</v>
      </c>
      <c r="D22" s="368">
        <f t="shared" si="1"/>
        <v>5193</v>
      </c>
      <c r="E22" s="368"/>
      <c r="F22" s="368"/>
      <c r="G22" s="81">
        <v>41</v>
      </c>
      <c r="H22" s="78"/>
      <c r="I22" s="81">
        <v>514</v>
      </c>
      <c r="J22" s="78"/>
      <c r="K22" s="81">
        <v>30</v>
      </c>
      <c r="L22" s="78"/>
      <c r="M22" s="81">
        <v>1544</v>
      </c>
      <c r="N22" s="6"/>
      <c r="O22" s="374" t="s">
        <v>488</v>
      </c>
      <c r="P22" s="375"/>
      <c r="Q22" s="72">
        <v>49</v>
      </c>
      <c r="R22" s="72" t="s">
        <v>123</v>
      </c>
      <c r="S22" s="72" t="s">
        <v>123</v>
      </c>
      <c r="T22" s="72">
        <v>272</v>
      </c>
      <c r="U22" s="72" t="s">
        <v>123</v>
      </c>
      <c r="V22" s="72" t="s">
        <v>123</v>
      </c>
    </row>
    <row r="23" spans="1:22" ht="30" customHeight="1">
      <c r="A23" s="359" t="s">
        <v>187</v>
      </c>
      <c r="B23" s="359"/>
      <c r="C23" s="263">
        <f t="shared" si="0"/>
        <v>89</v>
      </c>
      <c r="D23" s="368">
        <f t="shared" si="1"/>
        <v>7514</v>
      </c>
      <c r="E23" s="368"/>
      <c r="F23" s="368"/>
      <c r="G23" s="81">
        <v>34</v>
      </c>
      <c r="H23" s="78"/>
      <c r="I23" s="81">
        <v>456</v>
      </c>
      <c r="J23" s="78"/>
      <c r="K23" s="81">
        <v>33</v>
      </c>
      <c r="L23" s="78"/>
      <c r="M23" s="81">
        <v>2110</v>
      </c>
      <c r="N23" s="6"/>
      <c r="O23" s="374" t="s">
        <v>489</v>
      </c>
      <c r="P23" s="375"/>
      <c r="Q23" s="72">
        <v>39</v>
      </c>
      <c r="R23" s="72" t="s">
        <v>123</v>
      </c>
      <c r="S23" s="72" t="s">
        <v>123</v>
      </c>
      <c r="T23" s="72">
        <v>210</v>
      </c>
      <c r="U23" s="72" t="s">
        <v>123</v>
      </c>
      <c r="V23" s="72" t="s">
        <v>123</v>
      </c>
    </row>
    <row r="24" spans="1:22" ht="30" customHeight="1">
      <c r="A24" s="359" t="s">
        <v>188</v>
      </c>
      <c r="B24" s="359"/>
      <c r="C24" s="263">
        <f t="shared" si="0"/>
        <v>57</v>
      </c>
      <c r="D24" s="368">
        <f t="shared" si="1"/>
        <v>7361</v>
      </c>
      <c r="E24" s="368"/>
      <c r="F24" s="368"/>
      <c r="G24" s="81">
        <v>20</v>
      </c>
      <c r="H24" s="78"/>
      <c r="I24" s="76">
        <v>289</v>
      </c>
      <c r="J24" s="78"/>
      <c r="K24" s="81">
        <v>21</v>
      </c>
      <c r="L24" s="78"/>
      <c r="M24" s="81">
        <v>1340</v>
      </c>
      <c r="N24" s="6"/>
      <c r="P24" s="80"/>
      <c r="Q24" s="82"/>
      <c r="R24" s="82"/>
      <c r="S24" s="82"/>
      <c r="T24" s="82"/>
      <c r="U24" s="82"/>
      <c r="V24" s="82"/>
    </row>
    <row r="25" spans="1:22" ht="30" customHeight="1">
      <c r="A25" s="359" t="s">
        <v>131</v>
      </c>
      <c r="B25" s="359"/>
      <c r="C25" s="263">
        <f t="shared" si="0"/>
        <v>1</v>
      </c>
      <c r="D25" s="368">
        <f t="shared" si="1"/>
        <v>14</v>
      </c>
      <c r="E25" s="368"/>
      <c r="F25" s="368"/>
      <c r="G25" s="81">
        <v>1</v>
      </c>
      <c r="H25" s="78"/>
      <c r="I25" s="76">
        <v>14</v>
      </c>
      <c r="J25" s="78"/>
      <c r="K25" s="76" t="s">
        <v>124</v>
      </c>
      <c r="L25" s="78"/>
      <c r="M25" s="76" t="s">
        <v>124</v>
      </c>
      <c r="N25" s="6"/>
      <c r="O25" s="374" t="s">
        <v>496</v>
      </c>
      <c r="P25" s="375"/>
      <c r="Q25" s="72">
        <v>53</v>
      </c>
      <c r="R25" s="72" t="s">
        <v>123</v>
      </c>
      <c r="S25" s="72" t="s">
        <v>123</v>
      </c>
      <c r="T25" s="72">
        <v>255</v>
      </c>
      <c r="U25" s="72" t="s">
        <v>123</v>
      </c>
      <c r="V25" s="72" t="s">
        <v>123</v>
      </c>
    </row>
    <row r="26" spans="1:22" ht="30" customHeight="1">
      <c r="A26" s="359" t="s">
        <v>132</v>
      </c>
      <c r="B26" s="359"/>
      <c r="C26" s="263">
        <f t="shared" si="0"/>
        <v>5</v>
      </c>
      <c r="D26" s="368">
        <f t="shared" si="1"/>
        <v>185</v>
      </c>
      <c r="E26" s="368"/>
      <c r="F26" s="368"/>
      <c r="G26" s="76">
        <v>3</v>
      </c>
      <c r="H26" s="78"/>
      <c r="I26" s="76">
        <v>30</v>
      </c>
      <c r="J26" s="78"/>
      <c r="K26" s="76">
        <v>2</v>
      </c>
      <c r="L26" s="78"/>
      <c r="M26" s="76">
        <v>155</v>
      </c>
      <c r="N26" s="6"/>
      <c r="O26" s="359" t="s">
        <v>497</v>
      </c>
      <c r="P26" s="376"/>
      <c r="Q26" s="72">
        <v>94</v>
      </c>
      <c r="R26" s="72" t="s">
        <v>123</v>
      </c>
      <c r="S26" s="72" t="s">
        <v>123</v>
      </c>
      <c r="T26" s="72">
        <v>380</v>
      </c>
      <c r="U26" s="72" t="s">
        <v>123</v>
      </c>
      <c r="V26" s="72" t="s">
        <v>123</v>
      </c>
    </row>
    <row r="27" spans="1:22" ht="30" customHeight="1">
      <c r="A27" s="359" t="s">
        <v>133</v>
      </c>
      <c r="B27" s="376"/>
      <c r="C27" s="263">
        <f t="shared" si="0"/>
        <v>56</v>
      </c>
      <c r="D27" s="368">
        <f t="shared" si="1"/>
        <v>5617</v>
      </c>
      <c r="E27" s="368"/>
      <c r="F27" s="368"/>
      <c r="G27" s="76">
        <v>19</v>
      </c>
      <c r="H27" s="78"/>
      <c r="I27" s="76">
        <v>273</v>
      </c>
      <c r="J27" s="78"/>
      <c r="K27" s="76">
        <v>17</v>
      </c>
      <c r="L27" s="78"/>
      <c r="M27" s="76">
        <v>918</v>
      </c>
      <c r="N27" s="6"/>
      <c r="O27" s="374" t="s">
        <v>498</v>
      </c>
      <c r="P27" s="375"/>
      <c r="Q27" s="72">
        <v>43</v>
      </c>
      <c r="R27" s="72" t="s">
        <v>123</v>
      </c>
      <c r="S27" s="72" t="s">
        <v>123</v>
      </c>
      <c r="T27" s="72">
        <v>141</v>
      </c>
      <c r="U27" s="72" t="s">
        <v>123</v>
      </c>
      <c r="V27" s="72" t="s">
        <v>123</v>
      </c>
    </row>
    <row r="28" spans="1:22" ht="30" customHeight="1">
      <c r="A28" s="359" t="s">
        <v>134</v>
      </c>
      <c r="B28" s="376"/>
      <c r="C28" s="263">
        <f t="shared" si="0"/>
        <v>36</v>
      </c>
      <c r="D28" s="368">
        <f t="shared" si="1"/>
        <v>7999</v>
      </c>
      <c r="E28" s="368"/>
      <c r="F28" s="368"/>
      <c r="G28" s="76">
        <v>15</v>
      </c>
      <c r="H28" s="78"/>
      <c r="I28" s="76">
        <v>245</v>
      </c>
      <c r="J28" s="78"/>
      <c r="K28" s="76">
        <v>6</v>
      </c>
      <c r="L28" s="78"/>
      <c r="M28" s="76">
        <v>331</v>
      </c>
      <c r="N28" s="6"/>
      <c r="O28" s="374" t="s">
        <v>499</v>
      </c>
      <c r="P28" s="375"/>
      <c r="Q28" s="72">
        <v>60</v>
      </c>
      <c r="R28" s="72" t="s">
        <v>123</v>
      </c>
      <c r="S28" s="72" t="s">
        <v>123</v>
      </c>
      <c r="T28" s="72">
        <v>206</v>
      </c>
      <c r="U28" s="72" t="s">
        <v>123</v>
      </c>
      <c r="V28" s="72" t="s">
        <v>123</v>
      </c>
    </row>
    <row r="29" spans="1:16" ht="30" customHeight="1">
      <c r="A29" s="359" t="s">
        <v>135</v>
      </c>
      <c r="B29" s="376"/>
      <c r="C29" s="263">
        <f t="shared" si="0"/>
        <v>22</v>
      </c>
      <c r="D29" s="368">
        <f t="shared" si="1"/>
        <v>3837</v>
      </c>
      <c r="E29" s="368"/>
      <c r="F29" s="368"/>
      <c r="G29" s="76">
        <v>3</v>
      </c>
      <c r="H29" s="78"/>
      <c r="I29" s="76">
        <v>58</v>
      </c>
      <c r="J29" s="78"/>
      <c r="K29" s="76">
        <v>5</v>
      </c>
      <c r="L29" s="78"/>
      <c r="M29" s="76">
        <v>323</v>
      </c>
      <c r="N29" s="6"/>
      <c r="P29" s="54"/>
    </row>
    <row r="30" spans="1:22" ht="30" customHeight="1">
      <c r="A30" s="359" t="s">
        <v>189</v>
      </c>
      <c r="B30" s="359"/>
      <c r="C30" s="263">
        <f t="shared" si="0"/>
        <v>43</v>
      </c>
      <c r="D30" s="368">
        <f t="shared" si="1"/>
        <v>1743</v>
      </c>
      <c r="E30" s="368"/>
      <c r="F30" s="368"/>
      <c r="G30" s="81">
        <v>24</v>
      </c>
      <c r="H30" s="78"/>
      <c r="I30" s="81">
        <v>242</v>
      </c>
      <c r="J30" s="78"/>
      <c r="K30" s="81">
        <v>15</v>
      </c>
      <c r="L30" s="78"/>
      <c r="M30" s="81">
        <v>882</v>
      </c>
      <c r="N30" s="6"/>
      <c r="O30" s="359" t="s">
        <v>136</v>
      </c>
      <c r="P30" s="376"/>
      <c r="Q30" s="14">
        <v>6</v>
      </c>
      <c r="R30" s="82" t="s">
        <v>190</v>
      </c>
      <c r="S30" s="82" t="s">
        <v>190</v>
      </c>
      <c r="T30" s="14">
        <v>32</v>
      </c>
      <c r="U30" s="82" t="s">
        <v>190</v>
      </c>
      <c r="V30" s="82" t="s">
        <v>190</v>
      </c>
    </row>
    <row r="31" spans="1:22" ht="30" customHeight="1">
      <c r="A31" s="359" t="s">
        <v>191</v>
      </c>
      <c r="B31" s="359"/>
      <c r="C31" s="263">
        <f t="shared" si="0"/>
        <v>65</v>
      </c>
      <c r="D31" s="368">
        <f t="shared" si="1"/>
        <v>13274</v>
      </c>
      <c r="E31" s="368"/>
      <c r="F31" s="368"/>
      <c r="G31" s="81">
        <v>12</v>
      </c>
      <c r="H31" s="78"/>
      <c r="I31" s="81">
        <v>161</v>
      </c>
      <c r="J31" s="78"/>
      <c r="K31" s="81">
        <v>19</v>
      </c>
      <c r="L31" s="78"/>
      <c r="M31" s="81">
        <v>1288</v>
      </c>
      <c r="N31" s="6"/>
      <c r="O31" s="404" t="s">
        <v>128</v>
      </c>
      <c r="P31" s="419"/>
      <c r="Q31" s="62">
        <v>16</v>
      </c>
      <c r="R31" s="82" t="s">
        <v>154</v>
      </c>
      <c r="S31" s="82" t="s">
        <v>154</v>
      </c>
      <c r="T31" s="62">
        <v>47</v>
      </c>
      <c r="U31" s="82" t="s">
        <v>154</v>
      </c>
      <c r="V31" s="82" t="s">
        <v>154</v>
      </c>
    </row>
    <row r="32" spans="1:22" ht="30" customHeight="1">
      <c r="A32" s="361" t="s">
        <v>192</v>
      </c>
      <c r="B32" s="361"/>
      <c r="C32" s="268">
        <f t="shared" si="0"/>
        <v>1</v>
      </c>
      <c r="D32" s="403">
        <f>SUM(I32,M32,D61,F61,I61,M61)</f>
        <v>31</v>
      </c>
      <c r="E32" s="403"/>
      <c r="F32" s="403"/>
      <c r="G32" s="84" t="s">
        <v>124</v>
      </c>
      <c r="H32" s="27"/>
      <c r="I32" s="84" t="s">
        <v>124</v>
      </c>
      <c r="J32" s="27"/>
      <c r="K32" s="85">
        <v>1</v>
      </c>
      <c r="L32" s="27"/>
      <c r="M32" s="85">
        <v>31</v>
      </c>
      <c r="N32" s="6"/>
      <c r="O32" s="359" t="s">
        <v>137</v>
      </c>
      <c r="P32" s="376"/>
      <c r="Q32" s="14">
        <v>178</v>
      </c>
      <c r="R32" s="82" t="s">
        <v>193</v>
      </c>
      <c r="S32" s="82" t="s">
        <v>194</v>
      </c>
      <c r="T32" s="14">
        <v>759</v>
      </c>
      <c r="U32" s="82" t="s">
        <v>194</v>
      </c>
      <c r="V32" s="82" t="s">
        <v>194</v>
      </c>
    </row>
    <row r="33" spans="1:22" ht="3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359" t="s">
        <v>138</v>
      </c>
      <c r="P33" s="376"/>
      <c r="Q33" s="14">
        <v>231</v>
      </c>
      <c r="R33" s="82" t="s">
        <v>194</v>
      </c>
      <c r="S33" s="82" t="s">
        <v>194</v>
      </c>
      <c r="T33" s="14">
        <v>998</v>
      </c>
      <c r="U33" s="82" t="s">
        <v>194</v>
      </c>
      <c r="V33" s="82" t="s">
        <v>194</v>
      </c>
    </row>
    <row r="34" spans="1:22" ht="30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"/>
      <c r="O34" s="35"/>
      <c r="P34" s="20" t="s">
        <v>139</v>
      </c>
      <c r="Q34" s="14">
        <v>30</v>
      </c>
      <c r="R34" s="82" t="s">
        <v>194</v>
      </c>
      <c r="S34" s="82" t="s">
        <v>194</v>
      </c>
      <c r="T34" s="14">
        <v>96</v>
      </c>
      <c r="U34" s="82" t="s">
        <v>194</v>
      </c>
      <c r="V34" s="82" t="s">
        <v>194</v>
      </c>
    </row>
    <row r="35" spans="1:22" ht="30" customHeight="1">
      <c r="A35" s="386" t="s">
        <v>195</v>
      </c>
      <c r="B35" s="387"/>
      <c r="C35" s="340" t="s">
        <v>196</v>
      </c>
      <c r="D35" s="342"/>
      <c r="E35" s="340" t="s">
        <v>197</v>
      </c>
      <c r="F35" s="342"/>
      <c r="G35" s="390" t="s">
        <v>198</v>
      </c>
      <c r="H35" s="391"/>
      <c r="I35" s="392"/>
      <c r="J35" s="390" t="s">
        <v>199</v>
      </c>
      <c r="K35" s="391"/>
      <c r="L35" s="391"/>
      <c r="M35" s="391"/>
      <c r="N35" s="6"/>
      <c r="O35" s="35"/>
      <c r="P35" s="20" t="s">
        <v>140</v>
      </c>
      <c r="Q35" s="14">
        <v>35</v>
      </c>
      <c r="R35" s="82" t="s">
        <v>200</v>
      </c>
      <c r="S35" s="82" t="s">
        <v>200</v>
      </c>
      <c r="T35" s="14">
        <v>195</v>
      </c>
      <c r="U35" s="82" t="s">
        <v>200</v>
      </c>
      <c r="V35" s="82" t="s">
        <v>200</v>
      </c>
    </row>
    <row r="36" spans="1:22" ht="30" customHeight="1">
      <c r="A36" s="389"/>
      <c r="B36" s="362"/>
      <c r="C36" s="45" t="s">
        <v>141</v>
      </c>
      <c r="D36" s="45" t="s">
        <v>142</v>
      </c>
      <c r="E36" s="45" t="s">
        <v>141</v>
      </c>
      <c r="F36" s="45" t="s">
        <v>142</v>
      </c>
      <c r="G36" s="86" t="s">
        <v>141</v>
      </c>
      <c r="H36" s="405" t="s">
        <v>143</v>
      </c>
      <c r="I36" s="406"/>
      <c r="J36" s="405" t="s">
        <v>144</v>
      </c>
      <c r="K36" s="406"/>
      <c r="L36" s="343" t="s">
        <v>145</v>
      </c>
      <c r="M36" s="344"/>
      <c r="N36" s="6"/>
      <c r="O36" s="35"/>
      <c r="P36" s="20" t="s">
        <v>146</v>
      </c>
      <c r="Q36" s="14">
        <v>17</v>
      </c>
      <c r="R36" s="82" t="s">
        <v>200</v>
      </c>
      <c r="S36" s="82" t="s">
        <v>200</v>
      </c>
      <c r="T36" s="14">
        <v>98</v>
      </c>
      <c r="U36" s="82" t="s">
        <v>200</v>
      </c>
      <c r="V36" s="82" t="s">
        <v>200</v>
      </c>
    </row>
    <row r="37" spans="1:22" ht="30" customHeight="1">
      <c r="A37" s="398" t="s">
        <v>466</v>
      </c>
      <c r="B37" s="409"/>
      <c r="C37" s="14">
        <v>175</v>
      </c>
      <c r="D37" s="14">
        <v>30655</v>
      </c>
      <c r="E37" s="14">
        <v>32</v>
      </c>
      <c r="F37" s="14">
        <v>11796</v>
      </c>
      <c r="G37" s="14">
        <v>19</v>
      </c>
      <c r="H37" s="8"/>
      <c r="I37" s="14">
        <v>12484</v>
      </c>
      <c r="J37" s="8"/>
      <c r="K37" s="14">
        <v>12</v>
      </c>
      <c r="L37" s="8"/>
      <c r="M37" s="14">
        <v>18111</v>
      </c>
      <c r="N37" s="6"/>
      <c r="P37" s="20" t="s">
        <v>147</v>
      </c>
      <c r="Q37" s="14">
        <v>19</v>
      </c>
      <c r="R37" s="82" t="s">
        <v>148</v>
      </c>
      <c r="S37" s="82" t="s">
        <v>148</v>
      </c>
      <c r="T37" s="14">
        <v>66</v>
      </c>
      <c r="U37" s="82" t="s">
        <v>148</v>
      </c>
      <c r="V37" s="82" t="s">
        <v>148</v>
      </c>
    </row>
    <row r="38" spans="1:22" ht="30" customHeight="1">
      <c r="A38" s="374" t="s">
        <v>476</v>
      </c>
      <c r="B38" s="382"/>
      <c r="C38" s="14">
        <v>170</v>
      </c>
      <c r="D38" s="14">
        <v>29117</v>
      </c>
      <c r="E38" s="14">
        <v>34</v>
      </c>
      <c r="F38" s="14">
        <v>13047</v>
      </c>
      <c r="G38" s="14">
        <v>17</v>
      </c>
      <c r="H38" s="8"/>
      <c r="I38" s="14">
        <v>11253</v>
      </c>
      <c r="J38" s="8"/>
      <c r="K38" s="14">
        <v>12</v>
      </c>
      <c r="L38" s="8"/>
      <c r="M38" s="14">
        <v>18218</v>
      </c>
      <c r="N38" s="6"/>
      <c r="O38" s="6"/>
      <c r="P38" s="51" t="s">
        <v>149</v>
      </c>
      <c r="Q38" s="62">
        <v>21</v>
      </c>
      <c r="R38" s="82" t="s">
        <v>201</v>
      </c>
      <c r="S38" s="82" t="s">
        <v>201</v>
      </c>
      <c r="T38" s="62">
        <v>82</v>
      </c>
      <c r="U38" s="82" t="s">
        <v>201</v>
      </c>
      <c r="V38" s="82" t="s">
        <v>201</v>
      </c>
    </row>
    <row r="39" spans="1:22" ht="30" customHeight="1">
      <c r="A39" s="374" t="s">
        <v>477</v>
      </c>
      <c r="B39" s="382"/>
      <c r="C39" s="14">
        <v>162</v>
      </c>
      <c r="D39" s="14">
        <v>28189</v>
      </c>
      <c r="E39" s="14">
        <v>34</v>
      </c>
      <c r="F39" s="14">
        <v>13437</v>
      </c>
      <c r="G39" s="14">
        <v>16</v>
      </c>
      <c r="H39" s="8"/>
      <c r="I39" s="14">
        <v>10693</v>
      </c>
      <c r="J39" s="8"/>
      <c r="K39" s="14">
        <v>11</v>
      </c>
      <c r="L39" s="8"/>
      <c r="M39" s="14">
        <v>17091</v>
      </c>
      <c r="N39" s="6"/>
      <c r="O39" s="6"/>
      <c r="P39" s="51" t="s">
        <v>151</v>
      </c>
      <c r="Q39" s="36">
        <v>8</v>
      </c>
      <c r="R39" s="82" t="s">
        <v>202</v>
      </c>
      <c r="S39" s="82" t="s">
        <v>202</v>
      </c>
      <c r="T39" s="36">
        <v>31</v>
      </c>
      <c r="U39" s="82" t="s">
        <v>202</v>
      </c>
      <c r="V39" s="82" t="s">
        <v>202</v>
      </c>
    </row>
    <row r="40" spans="1:22" ht="30" customHeight="1">
      <c r="A40" s="374" t="s">
        <v>478</v>
      </c>
      <c r="B40" s="382"/>
      <c r="C40" s="14">
        <v>149</v>
      </c>
      <c r="D40" s="14">
        <v>26048</v>
      </c>
      <c r="E40" s="14">
        <v>39</v>
      </c>
      <c r="F40" s="14">
        <v>15201</v>
      </c>
      <c r="G40" s="14">
        <v>14</v>
      </c>
      <c r="H40" s="19"/>
      <c r="I40" s="14">
        <v>9524</v>
      </c>
      <c r="J40" s="19"/>
      <c r="K40" s="14">
        <v>11</v>
      </c>
      <c r="L40" s="19"/>
      <c r="M40" s="14">
        <v>16808</v>
      </c>
      <c r="P40" s="20" t="s">
        <v>152</v>
      </c>
      <c r="Q40" s="62">
        <v>19</v>
      </c>
      <c r="R40" s="82" t="s">
        <v>202</v>
      </c>
      <c r="S40" s="82" t="s">
        <v>202</v>
      </c>
      <c r="T40" s="62">
        <v>77</v>
      </c>
      <c r="U40" s="82" t="s">
        <v>202</v>
      </c>
      <c r="V40" s="82" t="s">
        <v>202</v>
      </c>
    </row>
    <row r="41" spans="1:22" ht="30" customHeight="1">
      <c r="A41" s="383" t="s">
        <v>479</v>
      </c>
      <c r="B41" s="384"/>
      <c r="C41" s="47">
        <f>SUM(C43:C61)</f>
        <v>141</v>
      </c>
      <c r="D41" s="47">
        <f>SUM(D43:D61)</f>
        <v>24464</v>
      </c>
      <c r="E41" s="47">
        <f aca="true" t="shared" si="2" ref="E41:M41">SUM(E43:E61)</f>
        <v>40</v>
      </c>
      <c r="F41" s="47">
        <f t="shared" si="2"/>
        <v>15745</v>
      </c>
      <c r="G41" s="47">
        <f t="shared" si="2"/>
        <v>15</v>
      </c>
      <c r="H41" s="47"/>
      <c r="I41" s="47">
        <f t="shared" si="2"/>
        <v>10523</v>
      </c>
      <c r="J41" s="47"/>
      <c r="K41" s="47">
        <f t="shared" si="2"/>
        <v>10</v>
      </c>
      <c r="L41" s="47"/>
      <c r="M41" s="47">
        <f t="shared" si="2"/>
        <v>14956</v>
      </c>
      <c r="N41" s="6"/>
      <c r="P41" s="51" t="s">
        <v>153</v>
      </c>
      <c r="Q41" s="62">
        <v>8</v>
      </c>
      <c r="R41" s="82" t="s">
        <v>203</v>
      </c>
      <c r="S41" s="82" t="s">
        <v>204</v>
      </c>
      <c r="T41" s="62">
        <v>40</v>
      </c>
      <c r="U41" s="82" t="s">
        <v>204</v>
      </c>
      <c r="V41" s="82" t="s">
        <v>204</v>
      </c>
    </row>
    <row r="42" spans="1:22" ht="30" customHeight="1">
      <c r="A42" s="37"/>
      <c r="B42" s="87"/>
      <c r="C42" s="44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P42" s="51" t="s">
        <v>155</v>
      </c>
      <c r="Q42" s="82">
        <v>1</v>
      </c>
      <c r="R42" s="82" t="s">
        <v>205</v>
      </c>
      <c r="S42" s="82" t="s">
        <v>205</v>
      </c>
      <c r="T42" s="82">
        <v>6</v>
      </c>
      <c r="U42" s="82" t="s">
        <v>205</v>
      </c>
      <c r="V42" s="82" t="s">
        <v>205</v>
      </c>
    </row>
    <row r="43" spans="1:22" ht="30" customHeight="1">
      <c r="A43" s="359" t="s">
        <v>125</v>
      </c>
      <c r="B43" s="381"/>
      <c r="C43" s="88" t="s">
        <v>89</v>
      </c>
      <c r="D43" s="76" t="s">
        <v>89</v>
      </c>
      <c r="E43" s="76" t="s">
        <v>89</v>
      </c>
      <c r="F43" s="76" t="s">
        <v>89</v>
      </c>
      <c r="G43" s="76" t="s">
        <v>89</v>
      </c>
      <c r="H43" s="8"/>
      <c r="I43" s="76" t="s">
        <v>89</v>
      </c>
      <c r="J43" s="8"/>
      <c r="K43" s="76" t="s">
        <v>89</v>
      </c>
      <c r="L43" s="8"/>
      <c r="M43" s="76" t="s">
        <v>89</v>
      </c>
      <c r="N43" s="6"/>
      <c r="P43" s="20" t="s">
        <v>156</v>
      </c>
      <c r="Q43" s="62">
        <v>16</v>
      </c>
      <c r="R43" s="82" t="s">
        <v>154</v>
      </c>
      <c r="S43" s="82" t="s">
        <v>154</v>
      </c>
      <c r="T43" s="62">
        <v>102</v>
      </c>
      <c r="U43" s="82" t="s">
        <v>154</v>
      </c>
      <c r="V43" s="82" t="s">
        <v>154</v>
      </c>
    </row>
    <row r="44" spans="1:22" ht="30" customHeight="1">
      <c r="A44" s="359" t="s">
        <v>126</v>
      </c>
      <c r="B44" s="381"/>
      <c r="C44" s="88" t="s">
        <v>89</v>
      </c>
      <c r="D44" s="76" t="s">
        <v>89</v>
      </c>
      <c r="E44" s="76" t="s">
        <v>89</v>
      </c>
      <c r="F44" s="76" t="s">
        <v>89</v>
      </c>
      <c r="G44" s="76" t="s">
        <v>89</v>
      </c>
      <c r="H44" s="8"/>
      <c r="I44" s="76" t="s">
        <v>89</v>
      </c>
      <c r="J44" s="8"/>
      <c r="K44" s="76" t="s">
        <v>89</v>
      </c>
      <c r="L44" s="8"/>
      <c r="M44" s="76" t="s">
        <v>89</v>
      </c>
      <c r="N44" s="6"/>
      <c r="P44" s="20" t="s">
        <v>157</v>
      </c>
      <c r="Q44" s="62">
        <v>11</v>
      </c>
      <c r="R44" s="82" t="s">
        <v>150</v>
      </c>
      <c r="S44" s="82" t="s">
        <v>150</v>
      </c>
      <c r="T44" s="62">
        <v>45</v>
      </c>
      <c r="U44" s="82" t="s">
        <v>150</v>
      </c>
      <c r="V44" s="82" t="s">
        <v>150</v>
      </c>
    </row>
    <row r="45" spans="1:22" ht="30" customHeight="1">
      <c r="A45" s="359" t="s">
        <v>127</v>
      </c>
      <c r="B45" s="381"/>
      <c r="C45" s="88">
        <v>1</v>
      </c>
      <c r="D45" s="76">
        <v>106</v>
      </c>
      <c r="E45" s="76" t="s">
        <v>89</v>
      </c>
      <c r="F45" s="76" t="s">
        <v>89</v>
      </c>
      <c r="G45" s="76" t="s">
        <v>89</v>
      </c>
      <c r="H45" s="8"/>
      <c r="I45" s="76" t="s">
        <v>89</v>
      </c>
      <c r="J45" s="8"/>
      <c r="K45" s="76" t="s">
        <v>89</v>
      </c>
      <c r="L45" s="8"/>
      <c r="M45" s="76" t="s">
        <v>89</v>
      </c>
      <c r="N45" s="6"/>
      <c r="P45" s="20" t="s">
        <v>158</v>
      </c>
      <c r="Q45" s="14">
        <v>19</v>
      </c>
      <c r="R45" s="82" t="s">
        <v>162</v>
      </c>
      <c r="S45" s="82" t="s">
        <v>162</v>
      </c>
      <c r="T45" s="14">
        <v>78</v>
      </c>
      <c r="U45" s="82" t="s">
        <v>162</v>
      </c>
      <c r="V45" s="82" t="s">
        <v>162</v>
      </c>
    </row>
    <row r="46" spans="1:22" ht="30" customHeight="1">
      <c r="A46" s="359" t="s">
        <v>128</v>
      </c>
      <c r="B46" s="381"/>
      <c r="C46" s="88" t="s">
        <v>89</v>
      </c>
      <c r="D46" s="76" t="s">
        <v>89</v>
      </c>
      <c r="E46" s="76" t="s">
        <v>89</v>
      </c>
      <c r="F46" s="76" t="s">
        <v>89</v>
      </c>
      <c r="G46" s="76" t="s">
        <v>89</v>
      </c>
      <c r="H46" s="8"/>
      <c r="I46" s="76" t="s">
        <v>89</v>
      </c>
      <c r="J46" s="8"/>
      <c r="K46" s="76" t="s">
        <v>89</v>
      </c>
      <c r="L46" s="8"/>
      <c r="M46" s="76" t="s">
        <v>89</v>
      </c>
      <c r="N46" s="6"/>
      <c r="P46" s="51" t="s">
        <v>159</v>
      </c>
      <c r="Q46" s="62">
        <v>8</v>
      </c>
      <c r="R46" s="82" t="s">
        <v>190</v>
      </c>
      <c r="S46" s="82" t="s">
        <v>190</v>
      </c>
      <c r="T46" s="62">
        <v>23</v>
      </c>
      <c r="U46" s="82" t="s">
        <v>190</v>
      </c>
      <c r="V46" s="82" t="s">
        <v>190</v>
      </c>
    </row>
    <row r="47" spans="1:22" ht="30" customHeight="1">
      <c r="A47" s="359" t="s">
        <v>206</v>
      </c>
      <c r="B47" s="381"/>
      <c r="C47" s="71">
        <v>5</v>
      </c>
      <c r="D47" s="14">
        <v>1005</v>
      </c>
      <c r="E47" s="76" t="s">
        <v>89</v>
      </c>
      <c r="F47" s="76" t="s">
        <v>89</v>
      </c>
      <c r="G47" s="14">
        <v>1</v>
      </c>
      <c r="H47" s="8"/>
      <c r="I47" s="14">
        <v>700</v>
      </c>
      <c r="J47" s="8"/>
      <c r="K47" s="76" t="s">
        <v>89</v>
      </c>
      <c r="L47" s="8"/>
      <c r="M47" s="76" t="s">
        <v>89</v>
      </c>
      <c r="N47" s="6"/>
      <c r="P47" s="51" t="s">
        <v>160</v>
      </c>
      <c r="Q47" s="72" t="s">
        <v>207</v>
      </c>
      <c r="R47" s="82" t="s">
        <v>190</v>
      </c>
      <c r="S47" s="82" t="s">
        <v>190</v>
      </c>
      <c r="T47" s="72" t="s">
        <v>89</v>
      </c>
      <c r="U47" s="82" t="s">
        <v>190</v>
      </c>
      <c r="V47" s="82" t="s">
        <v>190</v>
      </c>
    </row>
    <row r="48" spans="1:22" ht="30" customHeight="1">
      <c r="A48" s="359" t="s">
        <v>208</v>
      </c>
      <c r="B48" s="381"/>
      <c r="C48" s="71">
        <v>34</v>
      </c>
      <c r="D48" s="14">
        <v>5607</v>
      </c>
      <c r="E48" s="14">
        <v>4</v>
      </c>
      <c r="F48" s="14">
        <v>1816</v>
      </c>
      <c r="G48" s="14">
        <v>6</v>
      </c>
      <c r="H48" s="8"/>
      <c r="I48" s="14">
        <v>5081</v>
      </c>
      <c r="J48" s="8"/>
      <c r="K48" s="14">
        <v>3</v>
      </c>
      <c r="L48" s="8"/>
      <c r="M48" s="14">
        <v>4660</v>
      </c>
      <c r="N48" s="6"/>
      <c r="P48" s="20" t="s">
        <v>209</v>
      </c>
      <c r="Q48" s="14">
        <v>19</v>
      </c>
      <c r="R48" s="82" t="s">
        <v>210</v>
      </c>
      <c r="S48" s="82" t="s">
        <v>210</v>
      </c>
      <c r="T48" s="14">
        <v>59</v>
      </c>
      <c r="U48" s="82" t="s">
        <v>210</v>
      </c>
      <c r="V48" s="82" t="s">
        <v>210</v>
      </c>
    </row>
    <row r="49" spans="1:22" ht="30" customHeight="1">
      <c r="A49" s="410" t="s">
        <v>88</v>
      </c>
      <c r="B49" s="411"/>
      <c r="C49" s="71">
        <v>3</v>
      </c>
      <c r="D49" s="14">
        <v>512</v>
      </c>
      <c r="E49" s="14">
        <v>2</v>
      </c>
      <c r="F49" s="14">
        <v>806</v>
      </c>
      <c r="G49" s="14">
        <v>1</v>
      </c>
      <c r="H49" s="8"/>
      <c r="I49" s="14">
        <v>502</v>
      </c>
      <c r="J49" s="8"/>
      <c r="K49" s="76" t="s">
        <v>124</v>
      </c>
      <c r="L49" s="8"/>
      <c r="M49" s="76" t="s">
        <v>124</v>
      </c>
      <c r="N49" s="6"/>
      <c r="O49" s="417" t="s">
        <v>161</v>
      </c>
      <c r="P49" s="418"/>
      <c r="Q49" s="72" t="s">
        <v>211</v>
      </c>
      <c r="R49" s="82" t="s">
        <v>194</v>
      </c>
      <c r="S49" s="82" t="s">
        <v>194</v>
      </c>
      <c r="T49" s="72" t="s">
        <v>89</v>
      </c>
      <c r="U49" s="82" t="s">
        <v>194</v>
      </c>
      <c r="V49" s="82" t="s">
        <v>194</v>
      </c>
    </row>
    <row r="50" spans="1:22" ht="30" customHeight="1">
      <c r="A50" s="359" t="s">
        <v>163</v>
      </c>
      <c r="B50" s="381"/>
      <c r="C50" s="71">
        <v>5</v>
      </c>
      <c r="D50" s="14">
        <v>992</v>
      </c>
      <c r="E50" s="14">
        <v>2</v>
      </c>
      <c r="F50" s="14">
        <v>768</v>
      </c>
      <c r="G50" s="14">
        <v>1</v>
      </c>
      <c r="H50" s="8"/>
      <c r="I50" s="14">
        <v>547</v>
      </c>
      <c r="J50" s="8"/>
      <c r="K50" s="76">
        <v>1</v>
      </c>
      <c r="L50" s="8"/>
      <c r="M50" s="76">
        <v>1022</v>
      </c>
      <c r="N50" s="6"/>
      <c r="O50" s="359" t="s">
        <v>164</v>
      </c>
      <c r="P50" s="381"/>
      <c r="Q50" s="14">
        <v>39</v>
      </c>
      <c r="R50" s="82" t="s">
        <v>150</v>
      </c>
      <c r="S50" s="82" t="s">
        <v>150</v>
      </c>
      <c r="T50" s="14">
        <v>252</v>
      </c>
      <c r="U50" s="82" t="s">
        <v>150</v>
      </c>
      <c r="V50" s="82" t="s">
        <v>150</v>
      </c>
    </row>
    <row r="51" spans="1:22" ht="30" customHeight="1">
      <c r="A51" s="359" t="s">
        <v>212</v>
      </c>
      <c r="B51" s="381"/>
      <c r="C51" s="71">
        <v>10</v>
      </c>
      <c r="D51" s="14">
        <v>1739</v>
      </c>
      <c r="E51" s="14">
        <v>1</v>
      </c>
      <c r="F51" s="14">
        <v>357</v>
      </c>
      <c r="G51" s="76" t="s">
        <v>124</v>
      </c>
      <c r="H51" s="8"/>
      <c r="I51" s="76" t="s">
        <v>124</v>
      </c>
      <c r="J51" s="8"/>
      <c r="K51" s="14">
        <v>1</v>
      </c>
      <c r="L51" s="8"/>
      <c r="M51" s="14">
        <v>1039</v>
      </c>
      <c r="N51" s="6"/>
      <c r="O51" s="359" t="s">
        <v>92</v>
      </c>
      <c r="P51" s="381"/>
      <c r="Q51" s="62">
        <v>147</v>
      </c>
      <c r="R51" s="82" t="s">
        <v>194</v>
      </c>
      <c r="S51" s="82" t="s">
        <v>194</v>
      </c>
      <c r="T51" s="89">
        <v>835</v>
      </c>
      <c r="U51" s="82" t="s">
        <v>194</v>
      </c>
      <c r="V51" s="82" t="s">
        <v>194</v>
      </c>
    </row>
    <row r="52" spans="1:22" ht="30" customHeight="1">
      <c r="A52" s="359" t="s">
        <v>213</v>
      </c>
      <c r="B52" s="381"/>
      <c r="C52" s="71">
        <v>18</v>
      </c>
      <c r="D52" s="14">
        <v>3233</v>
      </c>
      <c r="E52" s="14">
        <v>3</v>
      </c>
      <c r="F52" s="14">
        <v>1104</v>
      </c>
      <c r="G52" s="14">
        <v>1</v>
      </c>
      <c r="H52" s="8"/>
      <c r="I52" s="14">
        <v>611</v>
      </c>
      <c r="J52" s="8"/>
      <c r="K52" s="76" t="s">
        <v>124</v>
      </c>
      <c r="L52" s="8"/>
      <c r="M52" s="76" t="s">
        <v>124</v>
      </c>
      <c r="N52" s="6"/>
      <c r="O52" s="359" t="s">
        <v>165</v>
      </c>
      <c r="P52" s="381"/>
      <c r="Q52" s="62">
        <v>21</v>
      </c>
      <c r="R52" s="82" t="s">
        <v>214</v>
      </c>
      <c r="S52" s="82" t="s">
        <v>214</v>
      </c>
      <c r="T52" s="62">
        <v>80</v>
      </c>
      <c r="U52" s="82" t="s">
        <v>214</v>
      </c>
      <c r="V52" s="82" t="s">
        <v>214</v>
      </c>
    </row>
    <row r="53" spans="1:22" ht="30" customHeight="1">
      <c r="A53" s="359" t="s">
        <v>215</v>
      </c>
      <c r="B53" s="381"/>
      <c r="C53" s="71">
        <v>6</v>
      </c>
      <c r="D53" s="14">
        <v>912</v>
      </c>
      <c r="E53" s="14">
        <v>8</v>
      </c>
      <c r="F53" s="14">
        <v>3233</v>
      </c>
      <c r="G53" s="14">
        <v>1</v>
      </c>
      <c r="H53" s="8"/>
      <c r="I53" s="14">
        <v>500</v>
      </c>
      <c r="J53" s="8"/>
      <c r="K53" s="14">
        <v>1</v>
      </c>
      <c r="L53" s="8"/>
      <c r="M53" s="14">
        <v>1087</v>
      </c>
      <c r="N53" s="6"/>
      <c r="O53" s="361" t="s">
        <v>166</v>
      </c>
      <c r="P53" s="408"/>
      <c r="Q53" s="25">
        <v>167</v>
      </c>
      <c r="R53" s="90" t="s">
        <v>214</v>
      </c>
      <c r="S53" s="90" t="s">
        <v>214</v>
      </c>
      <c r="T53" s="25">
        <v>780</v>
      </c>
      <c r="U53" s="90" t="s">
        <v>214</v>
      </c>
      <c r="V53" s="90" t="s">
        <v>214</v>
      </c>
    </row>
    <row r="54" spans="1:20" ht="30" customHeight="1">
      <c r="A54" s="359" t="s">
        <v>216</v>
      </c>
      <c r="B54" s="381"/>
      <c r="C54" s="88" t="s">
        <v>124</v>
      </c>
      <c r="D54" s="76" t="s">
        <v>124</v>
      </c>
      <c r="E54" s="76" t="s">
        <v>124</v>
      </c>
      <c r="F54" s="76" t="s">
        <v>124</v>
      </c>
      <c r="G54" s="76" t="s">
        <v>124</v>
      </c>
      <c r="H54" s="8"/>
      <c r="I54" s="76" t="s">
        <v>124</v>
      </c>
      <c r="J54" s="8"/>
      <c r="K54" s="76" t="s">
        <v>124</v>
      </c>
      <c r="L54" s="8"/>
      <c r="M54" s="76" t="s">
        <v>124</v>
      </c>
      <c r="N54" s="6"/>
      <c r="O54" s="6" t="s">
        <v>217</v>
      </c>
      <c r="Q54" s="81"/>
      <c r="T54" s="81"/>
    </row>
    <row r="55" spans="1:22" ht="30" customHeight="1">
      <c r="A55" s="359" t="s">
        <v>167</v>
      </c>
      <c r="B55" s="381"/>
      <c r="C55" s="88" t="s">
        <v>124</v>
      </c>
      <c r="D55" s="76" t="s">
        <v>124</v>
      </c>
      <c r="E55" s="76" t="s">
        <v>124</v>
      </c>
      <c r="F55" s="76" t="s">
        <v>124</v>
      </c>
      <c r="G55" s="76" t="s">
        <v>124</v>
      </c>
      <c r="H55" s="8"/>
      <c r="I55" s="76" t="s">
        <v>124</v>
      </c>
      <c r="J55" s="8"/>
      <c r="K55" s="76" t="s">
        <v>124</v>
      </c>
      <c r="L55" s="8"/>
      <c r="M55" s="76" t="s">
        <v>124</v>
      </c>
      <c r="N55" s="6"/>
      <c r="O55" s="6" t="s">
        <v>168</v>
      </c>
      <c r="Q55" s="14"/>
      <c r="R55" s="14"/>
      <c r="T55" s="14"/>
      <c r="U55" s="14"/>
      <c r="V55" s="72"/>
    </row>
    <row r="56" spans="1:14" ht="18.75" customHeight="1">
      <c r="A56" s="359" t="s">
        <v>169</v>
      </c>
      <c r="B56" s="381"/>
      <c r="C56" s="88">
        <v>15</v>
      </c>
      <c r="D56" s="76">
        <v>2281</v>
      </c>
      <c r="E56" s="76">
        <v>4</v>
      </c>
      <c r="F56" s="76">
        <v>1507</v>
      </c>
      <c r="G56" s="76">
        <v>1</v>
      </c>
      <c r="H56" s="8"/>
      <c r="I56" s="76">
        <v>638</v>
      </c>
      <c r="J56" s="8"/>
      <c r="K56" s="76" t="s">
        <v>124</v>
      </c>
      <c r="L56" s="8"/>
      <c r="M56" s="76" t="s">
        <v>124</v>
      </c>
      <c r="N56" s="6"/>
    </row>
    <row r="57" spans="1:14" ht="18.75" customHeight="1">
      <c r="A57" s="359" t="s">
        <v>170</v>
      </c>
      <c r="B57" s="381"/>
      <c r="C57" s="88">
        <v>6</v>
      </c>
      <c r="D57" s="76">
        <v>1266</v>
      </c>
      <c r="E57" s="76">
        <v>5</v>
      </c>
      <c r="F57" s="76">
        <v>1806</v>
      </c>
      <c r="G57" s="76">
        <v>2</v>
      </c>
      <c r="H57" s="8"/>
      <c r="I57" s="76">
        <v>1320</v>
      </c>
      <c r="J57" s="8"/>
      <c r="K57" s="76">
        <v>2</v>
      </c>
      <c r="L57" s="8"/>
      <c r="M57" s="76">
        <v>3031</v>
      </c>
      <c r="N57" s="6"/>
    </row>
    <row r="58" spans="1:14" ht="18.75" customHeight="1">
      <c r="A58" s="359" t="s">
        <v>135</v>
      </c>
      <c r="B58" s="381"/>
      <c r="C58" s="88">
        <v>9</v>
      </c>
      <c r="D58" s="76">
        <v>1732</v>
      </c>
      <c r="E58" s="76">
        <v>5</v>
      </c>
      <c r="F58" s="76">
        <v>1724</v>
      </c>
      <c r="G58" s="76" t="s">
        <v>124</v>
      </c>
      <c r="H58" s="8"/>
      <c r="I58" s="76" t="s">
        <v>124</v>
      </c>
      <c r="J58" s="8"/>
      <c r="K58" s="76" t="s">
        <v>124</v>
      </c>
      <c r="L58" s="8"/>
      <c r="M58" s="76" t="s">
        <v>124</v>
      </c>
      <c r="N58" s="6"/>
    </row>
    <row r="59" spans="1:14" ht="18.75" customHeight="1">
      <c r="A59" s="359" t="s">
        <v>189</v>
      </c>
      <c r="B59" s="381"/>
      <c r="C59" s="71">
        <v>4</v>
      </c>
      <c r="D59" s="14">
        <v>619</v>
      </c>
      <c r="E59" s="76" t="s">
        <v>124</v>
      </c>
      <c r="F59" s="76" t="s">
        <v>124</v>
      </c>
      <c r="G59" s="76" t="s">
        <v>124</v>
      </c>
      <c r="H59" s="76" t="s">
        <v>124</v>
      </c>
      <c r="I59" s="76" t="s">
        <v>124</v>
      </c>
      <c r="J59" s="8"/>
      <c r="K59" s="76" t="s">
        <v>124</v>
      </c>
      <c r="L59" s="8"/>
      <c r="M59" s="76" t="s">
        <v>124</v>
      </c>
      <c r="N59" s="6"/>
    </row>
    <row r="60" spans="1:14" ht="18.75" customHeight="1">
      <c r="A60" s="359" t="s">
        <v>218</v>
      </c>
      <c r="B60" s="381"/>
      <c r="C60" s="71">
        <v>25</v>
      </c>
      <c r="D60" s="14">
        <v>4460</v>
      </c>
      <c r="E60" s="14">
        <v>6</v>
      </c>
      <c r="F60" s="14">
        <v>2624</v>
      </c>
      <c r="G60" s="14">
        <v>1</v>
      </c>
      <c r="H60" s="8"/>
      <c r="I60" s="14">
        <v>624</v>
      </c>
      <c r="J60" s="8"/>
      <c r="K60" s="14">
        <v>2</v>
      </c>
      <c r="L60" s="8"/>
      <c r="M60" s="14">
        <v>4117</v>
      </c>
      <c r="N60" s="6"/>
    </row>
    <row r="61" spans="1:14" ht="18.75" customHeight="1">
      <c r="A61" s="361" t="s">
        <v>219</v>
      </c>
      <c r="B61" s="408"/>
      <c r="C61" s="83" t="s">
        <v>89</v>
      </c>
      <c r="D61" s="85" t="s">
        <v>89</v>
      </c>
      <c r="E61" s="85" t="s">
        <v>89</v>
      </c>
      <c r="F61" s="85" t="s">
        <v>89</v>
      </c>
      <c r="G61" s="85" t="s">
        <v>89</v>
      </c>
      <c r="H61" s="91"/>
      <c r="I61" s="85" t="s">
        <v>89</v>
      </c>
      <c r="J61" s="91"/>
      <c r="K61" s="85" t="s">
        <v>89</v>
      </c>
      <c r="L61" s="91"/>
      <c r="M61" s="85" t="s">
        <v>89</v>
      </c>
      <c r="N61" s="6"/>
    </row>
    <row r="62" spans="1:14" ht="18.75" customHeight="1">
      <c r="A62" s="6" t="s">
        <v>171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8.75" customHeight="1">
      <c r="N63" s="6"/>
    </row>
    <row r="64" ht="18.75" customHeight="1">
      <c r="N64" s="6"/>
    </row>
    <row r="65" spans="1:14" ht="18.75" customHeight="1">
      <c r="A65" s="327" t="s">
        <v>220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6"/>
    </row>
    <row r="66" spans="1:14" ht="18.75" customHeight="1">
      <c r="A66" s="355" t="s">
        <v>221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6"/>
    </row>
    <row r="67" ht="18.75" customHeight="1" thickBot="1">
      <c r="N67" s="6"/>
    </row>
    <row r="68" spans="1:14" ht="18.75" customHeight="1">
      <c r="A68" s="350" t="s">
        <v>222</v>
      </c>
      <c r="B68" s="348" t="s">
        <v>71</v>
      </c>
      <c r="C68" s="348"/>
      <c r="D68" s="348" t="s">
        <v>172</v>
      </c>
      <c r="E68" s="348"/>
      <c r="F68" s="353" t="s">
        <v>173</v>
      </c>
      <c r="G68" s="353"/>
      <c r="H68" s="414" t="s">
        <v>174</v>
      </c>
      <c r="I68" s="414"/>
      <c r="J68" s="415" t="s">
        <v>175</v>
      </c>
      <c r="K68" s="415"/>
      <c r="L68" s="348" t="s">
        <v>176</v>
      </c>
      <c r="M68" s="334"/>
      <c r="N68" s="6"/>
    </row>
    <row r="69" spans="1:14" ht="18.75" customHeight="1">
      <c r="A69" s="351"/>
      <c r="B69" s="412"/>
      <c r="C69" s="412"/>
      <c r="D69" s="412"/>
      <c r="E69" s="412"/>
      <c r="F69" s="413"/>
      <c r="G69" s="413"/>
      <c r="H69" s="413"/>
      <c r="I69" s="413"/>
      <c r="J69" s="412"/>
      <c r="K69" s="412"/>
      <c r="L69" s="412"/>
      <c r="M69" s="416"/>
      <c r="N69" s="6"/>
    </row>
    <row r="70" spans="1:14" ht="18.75" customHeight="1">
      <c r="A70" s="394"/>
      <c r="B70" s="45" t="s">
        <v>223</v>
      </c>
      <c r="C70" s="45" t="s">
        <v>142</v>
      </c>
      <c r="D70" s="45" t="s">
        <v>223</v>
      </c>
      <c r="E70" s="45" t="s">
        <v>142</v>
      </c>
      <c r="F70" s="45" t="s">
        <v>223</v>
      </c>
      <c r="G70" s="45" t="s">
        <v>142</v>
      </c>
      <c r="H70" s="86" t="s">
        <v>223</v>
      </c>
      <c r="I70" s="86" t="s">
        <v>142</v>
      </c>
      <c r="J70" s="86" t="s">
        <v>223</v>
      </c>
      <c r="K70" s="45" t="s">
        <v>142</v>
      </c>
      <c r="L70" s="45" t="s">
        <v>223</v>
      </c>
      <c r="M70" s="91" t="s">
        <v>142</v>
      </c>
      <c r="N70" s="6"/>
    </row>
    <row r="71" spans="1:22" ht="18.75" customHeight="1">
      <c r="A71" s="219" t="s">
        <v>466</v>
      </c>
      <c r="B71" s="270">
        <f aca="true" t="shared" si="3" ref="B71:C75">SUM(D71,F71,H71,J71,L71)</f>
        <v>763</v>
      </c>
      <c r="C71" s="271">
        <f t="shared" si="3"/>
        <v>91737</v>
      </c>
      <c r="D71" s="14">
        <v>634</v>
      </c>
      <c r="E71" s="14">
        <v>63316</v>
      </c>
      <c r="F71" s="14">
        <v>20</v>
      </c>
      <c r="G71" s="14">
        <v>2696</v>
      </c>
      <c r="H71" s="14">
        <v>8</v>
      </c>
      <c r="I71" s="14">
        <v>990</v>
      </c>
      <c r="J71" s="14">
        <v>35</v>
      </c>
      <c r="K71" s="14">
        <v>3533</v>
      </c>
      <c r="L71" s="14">
        <v>66</v>
      </c>
      <c r="M71" s="14">
        <v>21202</v>
      </c>
      <c r="N71" s="6"/>
      <c r="Q71" s="14"/>
      <c r="R71" s="14"/>
      <c r="T71" s="14"/>
      <c r="U71" s="14"/>
      <c r="V71" s="72"/>
    </row>
    <row r="72" spans="1:22" ht="18.75" customHeight="1">
      <c r="A72" s="41" t="s">
        <v>480</v>
      </c>
      <c r="B72" s="263">
        <f t="shared" si="3"/>
        <v>761</v>
      </c>
      <c r="C72" s="243">
        <f t="shared" si="3"/>
        <v>90060</v>
      </c>
      <c r="D72" s="14">
        <v>640</v>
      </c>
      <c r="E72" s="14">
        <v>62730</v>
      </c>
      <c r="F72" s="14">
        <v>18</v>
      </c>
      <c r="G72" s="14">
        <v>2667</v>
      </c>
      <c r="H72" s="14">
        <v>18</v>
      </c>
      <c r="I72" s="14">
        <v>3284</v>
      </c>
      <c r="J72" s="14">
        <v>29</v>
      </c>
      <c r="K72" s="14">
        <v>2770</v>
      </c>
      <c r="L72" s="14">
        <v>56</v>
      </c>
      <c r="M72" s="14">
        <v>18609</v>
      </c>
      <c r="N72" s="6"/>
      <c r="Q72" s="14"/>
      <c r="R72" s="14"/>
      <c r="S72" s="72"/>
      <c r="T72" s="14"/>
      <c r="U72" s="72"/>
      <c r="V72" s="72"/>
    </row>
    <row r="73" spans="1:22" ht="18.75" customHeight="1">
      <c r="A73" s="41" t="s">
        <v>481</v>
      </c>
      <c r="B73" s="263">
        <f t="shared" si="3"/>
        <v>749</v>
      </c>
      <c r="C73" s="243">
        <f t="shared" si="3"/>
        <v>87344</v>
      </c>
      <c r="D73" s="14">
        <v>626</v>
      </c>
      <c r="E73" s="14">
        <v>59402</v>
      </c>
      <c r="F73" s="14">
        <v>16</v>
      </c>
      <c r="G73" s="14">
        <v>2780</v>
      </c>
      <c r="H73" s="14">
        <v>17</v>
      </c>
      <c r="I73" s="14">
        <v>3306</v>
      </c>
      <c r="J73" s="14">
        <v>34</v>
      </c>
      <c r="K73" s="14">
        <v>3413</v>
      </c>
      <c r="L73" s="14">
        <v>56</v>
      </c>
      <c r="M73" s="14">
        <v>18443</v>
      </c>
      <c r="N73" s="6"/>
      <c r="Q73" s="14"/>
      <c r="R73" s="14"/>
      <c r="T73" s="14"/>
      <c r="U73" s="14"/>
      <c r="V73" s="72"/>
    </row>
    <row r="74" spans="1:22" ht="18.75" customHeight="1">
      <c r="A74" s="41" t="s">
        <v>482</v>
      </c>
      <c r="B74" s="263">
        <f t="shared" si="3"/>
        <v>736</v>
      </c>
      <c r="C74" s="243">
        <f t="shared" si="3"/>
        <v>85550</v>
      </c>
      <c r="D74" s="14">
        <v>613</v>
      </c>
      <c r="E74" s="14">
        <v>57777</v>
      </c>
      <c r="F74" s="14">
        <v>14</v>
      </c>
      <c r="G74" s="14">
        <v>2558</v>
      </c>
      <c r="H74" s="14">
        <v>17</v>
      </c>
      <c r="I74" s="14">
        <v>3267</v>
      </c>
      <c r="J74" s="14">
        <v>36</v>
      </c>
      <c r="K74" s="14">
        <v>3542</v>
      </c>
      <c r="L74" s="14">
        <v>56</v>
      </c>
      <c r="M74" s="14">
        <v>18406</v>
      </c>
      <c r="N74" s="6"/>
      <c r="O74" s="359"/>
      <c r="P74" s="404"/>
      <c r="Q74" s="72"/>
      <c r="R74" s="14"/>
      <c r="S74" s="82"/>
      <c r="T74" s="14"/>
      <c r="U74" s="14"/>
      <c r="V74" s="72"/>
    </row>
    <row r="75" spans="1:20" ht="18.75" customHeight="1">
      <c r="A75" s="73" t="s">
        <v>483</v>
      </c>
      <c r="B75" s="272">
        <f t="shared" si="3"/>
        <v>709</v>
      </c>
      <c r="C75" s="273">
        <v>82570</v>
      </c>
      <c r="D75" s="92">
        <v>589</v>
      </c>
      <c r="E75" s="92">
        <v>55542</v>
      </c>
      <c r="F75" s="92">
        <v>14</v>
      </c>
      <c r="G75" s="92">
        <v>2385</v>
      </c>
      <c r="H75" s="92">
        <v>15</v>
      </c>
      <c r="I75" s="92">
        <v>2331</v>
      </c>
      <c r="J75" s="92">
        <v>34</v>
      </c>
      <c r="K75" s="92">
        <v>3424</v>
      </c>
      <c r="L75" s="92">
        <v>57</v>
      </c>
      <c r="M75" s="92">
        <v>18889</v>
      </c>
      <c r="N75" s="6"/>
      <c r="P75" s="6"/>
      <c r="Q75" s="6"/>
      <c r="R75" s="14"/>
      <c r="S75" s="14"/>
      <c r="T75" s="14"/>
    </row>
    <row r="76" spans="1:20" ht="15" customHeight="1">
      <c r="A76" s="57" t="s">
        <v>177</v>
      </c>
      <c r="B76" s="6"/>
      <c r="C76" s="6"/>
      <c r="D76" s="6"/>
      <c r="E76" s="6"/>
      <c r="F76" s="6"/>
      <c r="G76" s="14"/>
      <c r="H76" s="14"/>
      <c r="I76" s="14"/>
      <c r="J76" s="6"/>
      <c r="K76" s="6"/>
      <c r="L76" s="6"/>
      <c r="M76" s="6"/>
      <c r="N76" s="6"/>
      <c r="P76" s="6"/>
      <c r="Q76" s="6"/>
      <c r="R76" s="14"/>
      <c r="S76" s="14"/>
      <c r="T76" s="14"/>
    </row>
    <row r="77" spans="1:20" ht="14.25">
      <c r="A77" s="6"/>
      <c r="B77" s="6"/>
      <c r="C77" s="6"/>
      <c r="D77" s="6"/>
      <c r="E77" s="6"/>
      <c r="F77" s="6"/>
      <c r="G77" s="14"/>
      <c r="H77" s="14"/>
      <c r="I77" s="14"/>
      <c r="J77" s="6"/>
      <c r="K77" s="6"/>
      <c r="L77" s="6"/>
      <c r="M77" s="6"/>
      <c r="N77" s="6"/>
      <c r="O77" s="6"/>
      <c r="P77" s="6"/>
      <c r="Q77" s="6"/>
      <c r="R77" s="14"/>
      <c r="S77" s="14"/>
      <c r="T77" s="14"/>
    </row>
    <row r="78" spans="1:20" ht="14.25">
      <c r="A78" s="6"/>
      <c r="B78" s="6"/>
      <c r="C78" s="6"/>
      <c r="D78" s="6"/>
      <c r="E78" s="6"/>
      <c r="F78" s="6"/>
      <c r="G78" s="14"/>
      <c r="H78" s="14"/>
      <c r="I78" s="14"/>
      <c r="J78" s="6"/>
      <c r="K78" s="6"/>
      <c r="L78" s="6"/>
      <c r="M78" s="6"/>
      <c r="N78" s="6"/>
      <c r="O78" s="6"/>
      <c r="P78" s="6"/>
      <c r="Q78" s="6"/>
      <c r="R78" s="14"/>
      <c r="S78" s="14"/>
      <c r="T78" s="14"/>
    </row>
    <row r="79" spans="1:20" ht="14.25">
      <c r="A79" s="6"/>
      <c r="B79" s="6"/>
      <c r="C79" s="6"/>
      <c r="D79" s="6"/>
      <c r="E79" s="6"/>
      <c r="F79" s="6"/>
      <c r="G79" s="14"/>
      <c r="H79" s="14"/>
      <c r="I79" s="14"/>
      <c r="J79" s="6"/>
      <c r="K79" s="6"/>
      <c r="L79" s="6"/>
      <c r="M79" s="6"/>
      <c r="N79" s="6"/>
      <c r="O79" s="6"/>
      <c r="P79" s="6"/>
      <c r="Q79" s="6"/>
      <c r="R79" s="14"/>
      <c r="S79" s="14"/>
      <c r="T79" s="14"/>
    </row>
    <row r="80" spans="1:20" ht="14.25">
      <c r="A80" s="6"/>
      <c r="B80" s="6"/>
      <c r="C80" s="6"/>
      <c r="D80" s="6"/>
      <c r="E80" s="6"/>
      <c r="F80" s="6"/>
      <c r="G80" s="14"/>
      <c r="H80" s="14"/>
      <c r="I80" s="14"/>
      <c r="J80" s="6"/>
      <c r="K80" s="6"/>
      <c r="L80" s="6"/>
      <c r="M80" s="6"/>
      <c r="N80" s="6"/>
      <c r="O80" s="6"/>
      <c r="P80" s="6"/>
      <c r="Q80" s="6"/>
      <c r="R80" s="14"/>
      <c r="S80" s="14"/>
      <c r="T80" s="14"/>
    </row>
    <row r="81" spans="1:20" ht="14.25">
      <c r="A81" s="6"/>
      <c r="B81" s="6"/>
      <c r="C81" s="6"/>
      <c r="D81" s="6"/>
      <c r="E81" s="6"/>
      <c r="F81" s="6"/>
      <c r="G81" s="14"/>
      <c r="H81" s="14"/>
      <c r="I81" s="14"/>
      <c r="J81" s="6"/>
      <c r="K81" s="6"/>
      <c r="L81" s="6"/>
      <c r="M81" s="6"/>
      <c r="N81" s="6"/>
      <c r="O81" s="6"/>
      <c r="P81" s="6"/>
      <c r="Q81" s="6"/>
      <c r="R81" s="14"/>
      <c r="S81" s="14"/>
      <c r="T81" s="14"/>
    </row>
    <row r="82" spans="1:20" ht="14.25">
      <c r="A82" s="6"/>
      <c r="B82" s="6"/>
      <c r="C82" s="6"/>
      <c r="D82" s="6"/>
      <c r="E82" s="6"/>
      <c r="F82" s="6"/>
      <c r="G82" s="14"/>
      <c r="H82" s="14"/>
      <c r="I82" s="14"/>
      <c r="J82" s="6"/>
      <c r="K82" s="6"/>
      <c r="L82" s="6"/>
      <c r="M82" s="6"/>
      <c r="N82" s="6"/>
      <c r="O82" s="6"/>
      <c r="P82" s="6"/>
      <c r="Q82" s="6"/>
      <c r="R82" s="14"/>
      <c r="S82" s="14"/>
      <c r="T82" s="14"/>
    </row>
    <row r="83" spans="1:20" ht="14.25">
      <c r="A83" s="6"/>
      <c r="B83" s="6"/>
      <c r="C83" s="6"/>
      <c r="D83" s="6"/>
      <c r="E83" s="6"/>
      <c r="F83" s="6"/>
      <c r="G83" s="14"/>
      <c r="H83" s="14"/>
      <c r="I83" s="14"/>
      <c r="J83" s="6"/>
      <c r="K83" s="6"/>
      <c r="L83" s="6"/>
      <c r="M83" s="6"/>
      <c r="N83" s="6"/>
      <c r="O83" s="6"/>
      <c r="P83" s="6"/>
      <c r="Q83" s="6"/>
      <c r="R83" s="14"/>
      <c r="S83" s="14"/>
      <c r="T83" s="14"/>
    </row>
    <row r="84" spans="1:20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4"/>
      <c r="S84" s="14"/>
      <c r="T84" s="14"/>
    </row>
    <row r="85" spans="1:20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4"/>
      <c r="S85" s="14"/>
      <c r="T85" s="14"/>
    </row>
  </sheetData>
  <sheetProtection/>
  <mergeCells count="134">
    <mergeCell ref="O32:P32"/>
    <mergeCell ref="O33:P33"/>
    <mergeCell ref="O49:P49"/>
    <mergeCell ref="O50:P50"/>
    <mergeCell ref="O30:P30"/>
    <mergeCell ref="O31:P31"/>
    <mergeCell ref="O74:P74"/>
    <mergeCell ref="A66:M66"/>
    <mergeCell ref="A68:A70"/>
    <mergeCell ref="B68:C69"/>
    <mergeCell ref="D68:E69"/>
    <mergeCell ref="F68:G69"/>
    <mergeCell ref="H68:I69"/>
    <mergeCell ref="J68:K69"/>
    <mergeCell ref="L68:M69"/>
    <mergeCell ref="A60:B60"/>
    <mergeCell ref="A61:B61"/>
    <mergeCell ref="A65:M65"/>
    <mergeCell ref="A54:B54"/>
    <mergeCell ref="A59:B59"/>
    <mergeCell ref="A58:B58"/>
    <mergeCell ref="A55:B55"/>
    <mergeCell ref="A56:B56"/>
    <mergeCell ref="A57:B57"/>
    <mergeCell ref="A53:B53"/>
    <mergeCell ref="A39:B39"/>
    <mergeCell ref="A40:B40"/>
    <mergeCell ref="A49:B49"/>
    <mergeCell ref="A51:B51"/>
    <mergeCell ref="A50:B50"/>
    <mergeCell ref="O52:P52"/>
    <mergeCell ref="A44:B44"/>
    <mergeCell ref="A45:B45"/>
    <mergeCell ref="A41:B41"/>
    <mergeCell ref="A43:B43"/>
    <mergeCell ref="A46:B46"/>
    <mergeCell ref="A47:B47"/>
    <mergeCell ref="A48:B48"/>
    <mergeCell ref="A52:B52"/>
    <mergeCell ref="O51:P51"/>
    <mergeCell ref="O53:P53"/>
    <mergeCell ref="L36:M36"/>
    <mergeCell ref="A37:B37"/>
    <mergeCell ref="A38:B38"/>
    <mergeCell ref="A35:B36"/>
    <mergeCell ref="C35:D35"/>
    <mergeCell ref="E35:F35"/>
    <mergeCell ref="G35:I35"/>
    <mergeCell ref="J35:M35"/>
    <mergeCell ref="H36:I36"/>
    <mergeCell ref="A15:B15"/>
    <mergeCell ref="A20:B20"/>
    <mergeCell ref="A21:B21"/>
    <mergeCell ref="A23:B23"/>
    <mergeCell ref="A27:B27"/>
    <mergeCell ref="A28:B28"/>
    <mergeCell ref="A24:B24"/>
    <mergeCell ref="A29:B29"/>
    <mergeCell ref="D27:F27"/>
    <mergeCell ref="D28:F28"/>
    <mergeCell ref="D29:F29"/>
    <mergeCell ref="J36:K36"/>
    <mergeCell ref="A30:B30"/>
    <mergeCell ref="A31:B31"/>
    <mergeCell ref="A32:B32"/>
    <mergeCell ref="D30:F30"/>
    <mergeCell ref="D31:F31"/>
    <mergeCell ref="D32:F32"/>
    <mergeCell ref="H6:I7"/>
    <mergeCell ref="A26:B26"/>
    <mergeCell ref="A25:B25"/>
    <mergeCell ref="A18:B18"/>
    <mergeCell ref="A19:B19"/>
    <mergeCell ref="A22:B22"/>
    <mergeCell ref="A12:B12"/>
    <mergeCell ref="A14:B14"/>
    <mergeCell ref="A17:B17"/>
    <mergeCell ref="J5:M5"/>
    <mergeCell ref="O5:P6"/>
    <mergeCell ref="A16:B16"/>
    <mergeCell ref="Q5:Q6"/>
    <mergeCell ref="A10:B10"/>
    <mergeCell ref="A11:B11"/>
    <mergeCell ref="A8:B8"/>
    <mergeCell ref="A9:B9"/>
    <mergeCell ref="C6:C7"/>
    <mergeCell ref="G6:G7"/>
    <mergeCell ref="A2:M2"/>
    <mergeCell ref="O2:V2"/>
    <mergeCell ref="A3:M3"/>
    <mergeCell ref="A5:B7"/>
    <mergeCell ref="C5:F5"/>
    <mergeCell ref="G5:I5"/>
    <mergeCell ref="J6:K7"/>
    <mergeCell ref="T5:V5"/>
    <mergeCell ref="R5:S5"/>
    <mergeCell ref="L6:M7"/>
    <mergeCell ref="O8:P8"/>
    <mergeCell ref="O9:P9"/>
    <mergeCell ref="O10:P10"/>
    <mergeCell ref="O11:P11"/>
    <mergeCell ref="O12:P12"/>
    <mergeCell ref="O15:P15"/>
    <mergeCell ref="O16:P16"/>
    <mergeCell ref="O17:P17"/>
    <mergeCell ref="O18:P18"/>
    <mergeCell ref="O20:P20"/>
    <mergeCell ref="O21:P21"/>
    <mergeCell ref="O22:P22"/>
    <mergeCell ref="O28:P28"/>
    <mergeCell ref="O23:P23"/>
    <mergeCell ref="O25:P25"/>
    <mergeCell ref="O26:P26"/>
    <mergeCell ref="O27:P27"/>
    <mergeCell ref="D12:F12"/>
    <mergeCell ref="D14:F14"/>
    <mergeCell ref="D13:F13"/>
    <mergeCell ref="D16:F16"/>
    <mergeCell ref="D17:F17"/>
    <mergeCell ref="D6:F7"/>
    <mergeCell ref="D8:F8"/>
    <mergeCell ref="D9:F9"/>
    <mergeCell ref="D10:F10"/>
    <mergeCell ref="D11:F11"/>
    <mergeCell ref="D15:F15"/>
    <mergeCell ref="D24:F24"/>
    <mergeCell ref="D25:F25"/>
    <mergeCell ref="D26:F26"/>
    <mergeCell ref="D18:F18"/>
    <mergeCell ref="D19:F19"/>
    <mergeCell ref="D20:F20"/>
    <mergeCell ref="D21:F21"/>
    <mergeCell ref="D22:F22"/>
    <mergeCell ref="D23:F23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workbookViewId="0" topLeftCell="G1">
      <selection activeCell="U1" sqref="U1"/>
    </sheetView>
  </sheetViews>
  <sheetFormatPr defaultColWidth="10.59765625" defaultRowHeight="15"/>
  <cols>
    <col min="1" max="1" width="25" style="4" customWidth="1"/>
    <col min="2" max="8" width="12.09765625" style="4" customWidth="1"/>
    <col min="9" max="9" width="3.59765625" style="4" customWidth="1"/>
    <col min="10" max="10" width="2.09765625" style="4" customWidth="1"/>
    <col min="11" max="11" width="10.59765625" style="4" customWidth="1"/>
    <col min="12" max="12" width="2.09765625" style="4" customWidth="1"/>
    <col min="13" max="13" width="3.59765625" style="4" customWidth="1"/>
    <col min="14" max="21" width="12.09765625" style="4" customWidth="1"/>
    <col min="22" max="16384" width="10.59765625" style="4" customWidth="1"/>
  </cols>
  <sheetData>
    <row r="1" spans="1:21" s="2" customFormat="1" ht="19.5" customHeight="1">
      <c r="A1" s="1" t="s">
        <v>224</v>
      </c>
      <c r="U1" s="3" t="s">
        <v>225</v>
      </c>
    </row>
    <row r="2" spans="1:21" ht="19.5" customHeight="1">
      <c r="A2" s="327" t="s">
        <v>226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21" ht="19.5" customHeight="1">
      <c r="A3" s="355" t="s">
        <v>227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M4" s="37"/>
      <c r="N4" s="37"/>
      <c r="O4" s="37"/>
      <c r="P4" s="37"/>
      <c r="U4" s="93" t="s">
        <v>228</v>
      </c>
    </row>
    <row r="5" spans="1:21" ht="15" customHeight="1">
      <c r="A5" s="433" t="s">
        <v>229</v>
      </c>
      <c r="B5" s="340" t="s">
        <v>261</v>
      </c>
      <c r="C5" s="341"/>
      <c r="D5" s="341"/>
      <c r="E5" s="342"/>
      <c r="F5" s="340" t="s">
        <v>262</v>
      </c>
      <c r="G5" s="341"/>
      <c r="H5" s="342"/>
      <c r="I5" s="340" t="s">
        <v>263</v>
      </c>
      <c r="J5" s="341"/>
      <c r="K5" s="341"/>
      <c r="L5" s="341"/>
      <c r="M5" s="341"/>
      <c r="N5" s="341"/>
      <c r="O5" s="342"/>
      <c r="P5" s="340" t="s">
        <v>264</v>
      </c>
      <c r="Q5" s="341"/>
      <c r="R5" s="341"/>
      <c r="S5" s="342"/>
      <c r="T5" s="340" t="s">
        <v>265</v>
      </c>
      <c r="U5" s="341"/>
    </row>
    <row r="6" spans="1:21" ht="15" customHeight="1">
      <c r="A6" s="331"/>
      <c r="B6" s="424" t="s">
        <v>230</v>
      </c>
      <c r="C6" s="425"/>
      <c r="D6" s="424" t="s">
        <v>231</v>
      </c>
      <c r="E6" s="425"/>
      <c r="F6" s="5" t="s">
        <v>266</v>
      </c>
      <c r="G6" s="23"/>
      <c r="H6" s="94"/>
      <c r="I6" s="369" t="s">
        <v>232</v>
      </c>
      <c r="J6" s="370"/>
      <c r="K6" s="370"/>
      <c r="L6" s="371"/>
      <c r="M6" s="369" t="s">
        <v>233</v>
      </c>
      <c r="N6" s="423"/>
      <c r="O6" s="434"/>
      <c r="P6" s="369" t="s">
        <v>234</v>
      </c>
      <c r="Q6" s="423"/>
      <c r="S6" s="54"/>
      <c r="T6" s="437" t="s">
        <v>235</v>
      </c>
      <c r="U6" s="423"/>
    </row>
    <row r="7" spans="1:21" ht="15" customHeight="1">
      <c r="A7" s="333"/>
      <c r="B7" s="426"/>
      <c r="C7" s="333"/>
      <c r="D7" s="426"/>
      <c r="E7" s="333"/>
      <c r="F7" s="94"/>
      <c r="G7" s="45" t="s">
        <v>236</v>
      </c>
      <c r="H7" s="45" t="s">
        <v>237</v>
      </c>
      <c r="I7" s="393"/>
      <c r="J7" s="396"/>
      <c r="K7" s="396"/>
      <c r="L7" s="394"/>
      <c r="M7" s="337"/>
      <c r="N7" s="338"/>
      <c r="O7" s="339"/>
      <c r="P7" s="337"/>
      <c r="Q7" s="338"/>
      <c r="R7" s="343" t="s">
        <v>238</v>
      </c>
      <c r="S7" s="345"/>
      <c r="T7" s="337"/>
      <c r="U7" s="338"/>
    </row>
    <row r="8" spans="1:21" ht="15" customHeight="1">
      <c r="A8" s="20" t="s">
        <v>501</v>
      </c>
      <c r="B8" s="96"/>
      <c r="C8" s="97">
        <v>71439</v>
      </c>
      <c r="D8" s="66"/>
      <c r="E8" s="97">
        <v>284954</v>
      </c>
      <c r="F8" s="97">
        <v>27058</v>
      </c>
      <c r="G8" s="97">
        <v>1241</v>
      </c>
      <c r="H8" s="97">
        <v>6034</v>
      </c>
      <c r="I8" s="66"/>
      <c r="J8" s="66"/>
      <c r="K8" s="97">
        <v>73264</v>
      </c>
      <c r="L8" s="97"/>
      <c r="M8" s="97"/>
      <c r="N8" s="66"/>
      <c r="O8" s="97">
        <v>171873</v>
      </c>
      <c r="P8" s="66"/>
      <c r="Q8" s="97">
        <v>26077</v>
      </c>
      <c r="R8" s="66"/>
      <c r="S8" s="97">
        <v>991</v>
      </c>
      <c r="T8" s="66"/>
      <c r="U8" s="275">
        <f>O8/E8</f>
        <v>0.6031605101174224</v>
      </c>
    </row>
    <row r="9" spans="1:21" ht="15" customHeight="1">
      <c r="A9" s="222" t="s">
        <v>467</v>
      </c>
      <c r="B9" s="71"/>
      <c r="C9" s="14">
        <v>71461</v>
      </c>
      <c r="D9" s="62"/>
      <c r="E9" s="14">
        <v>275971</v>
      </c>
      <c r="F9" s="14">
        <v>27543</v>
      </c>
      <c r="G9" s="14">
        <v>1267</v>
      </c>
      <c r="H9" s="14">
        <v>5995</v>
      </c>
      <c r="I9" s="62"/>
      <c r="J9" s="62"/>
      <c r="K9" s="14">
        <v>81857</v>
      </c>
      <c r="L9" s="14"/>
      <c r="M9" s="14"/>
      <c r="N9" s="62"/>
      <c r="O9" s="14">
        <v>199455</v>
      </c>
      <c r="P9" s="62"/>
      <c r="Q9" s="14">
        <v>26561</v>
      </c>
      <c r="R9" s="62"/>
      <c r="S9" s="14">
        <v>806</v>
      </c>
      <c r="T9" s="62"/>
      <c r="U9" s="276">
        <f>O9/E9</f>
        <v>0.7227389834439126</v>
      </c>
    </row>
    <row r="10" spans="1:21" ht="15" customHeight="1">
      <c r="A10" s="222" t="s">
        <v>468</v>
      </c>
      <c r="B10" s="71"/>
      <c r="C10" s="14">
        <v>76339</v>
      </c>
      <c r="D10" s="62"/>
      <c r="E10" s="14">
        <v>302798</v>
      </c>
      <c r="F10" s="14">
        <v>26757</v>
      </c>
      <c r="G10" s="14">
        <v>1273</v>
      </c>
      <c r="H10" s="14">
        <v>5663</v>
      </c>
      <c r="I10" s="62"/>
      <c r="J10" s="62"/>
      <c r="K10" s="14">
        <v>77509</v>
      </c>
      <c r="L10" s="14"/>
      <c r="M10" s="14"/>
      <c r="N10" s="62"/>
      <c r="O10" s="14">
        <v>189087</v>
      </c>
      <c r="P10" s="62"/>
      <c r="Q10" s="14">
        <v>25916</v>
      </c>
      <c r="R10" s="62"/>
      <c r="S10" s="14">
        <v>967</v>
      </c>
      <c r="T10" s="62"/>
      <c r="U10" s="276">
        <f>O10/E10</f>
        <v>0.6244658154941578</v>
      </c>
    </row>
    <row r="11" spans="1:21" ht="15" customHeight="1">
      <c r="A11" s="222" t="s">
        <v>469</v>
      </c>
      <c r="B11" s="98"/>
      <c r="C11" s="14">
        <v>77767</v>
      </c>
      <c r="D11" s="99"/>
      <c r="E11" s="14">
        <v>301540</v>
      </c>
      <c r="F11" s="14">
        <v>27190</v>
      </c>
      <c r="G11" s="14">
        <v>1294</v>
      </c>
      <c r="H11" s="14">
        <v>5657</v>
      </c>
      <c r="I11" s="19"/>
      <c r="J11" s="19"/>
      <c r="K11" s="14">
        <v>80075</v>
      </c>
      <c r="L11" s="14"/>
      <c r="M11" s="19"/>
      <c r="N11" s="99"/>
      <c r="O11" s="14">
        <v>194954</v>
      </c>
      <c r="P11" s="19"/>
      <c r="Q11" s="14">
        <v>26468</v>
      </c>
      <c r="R11" s="99"/>
      <c r="S11" s="14">
        <v>1046</v>
      </c>
      <c r="T11" s="99"/>
      <c r="U11" s="276">
        <f>O11/E11</f>
        <v>0.6465278238376335</v>
      </c>
    </row>
    <row r="12" spans="1:22" ht="15" customHeight="1">
      <c r="A12" s="74" t="s">
        <v>470</v>
      </c>
      <c r="B12" s="100"/>
      <c r="C12" s="47">
        <f>SUM(C29:C35)</f>
        <v>74883</v>
      </c>
      <c r="D12" s="101"/>
      <c r="E12" s="47">
        <f>SUM(E29:E35)</f>
        <v>281554</v>
      </c>
      <c r="F12" s="47">
        <f>SUM(F29:F35)</f>
        <v>28683</v>
      </c>
      <c r="G12" s="47">
        <f>SUM(G29:G35)</f>
        <v>1284</v>
      </c>
      <c r="H12" s="47">
        <f>SUM(H29:H35)</f>
        <v>5905</v>
      </c>
      <c r="I12" s="47"/>
      <c r="J12" s="47"/>
      <c r="K12" s="47">
        <f>SUM(K29:K35)</f>
        <v>86999</v>
      </c>
      <c r="L12" s="47"/>
      <c r="M12" s="47"/>
      <c r="N12" s="101"/>
      <c r="O12" s="47">
        <f>SUM(O29:O35)</f>
        <v>213547</v>
      </c>
      <c r="P12" s="47"/>
      <c r="Q12" s="47">
        <f>SUM(Q29:Q35)</f>
        <v>27867</v>
      </c>
      <c r="R12" s="101"/>
      <c r="S12" s="47">
        <f>SUM(S29:S35)</f>
        <v>1046</v>
      </c>
      <c r="T12" s="101"/>
      <c r="U12" s="278">
        <f>O12/E12</f>
        <v>0.7584584129509792</v>
      </c>
      <c r="V12" s="102"/>
    </row>
    <row r="13" spans="1:21" ht="15" customHeight="1">
      <c r="A13" s="31"/>
      <c r="B13" s="71"/>
      <c r="C13" s="103"/>
      <c r="D13" s="62"/>
      <c r="E13" s="8"/>
      <c r="F13" s="8"/>
      <c r="G13" s="8"/>
      <c r="H13" s="103"/>
      <c r="I13" s="62"/>
      <c r="J13" s="62"/>
      <c r="K13" s="6"/>
      <c r="L13" s="6"/>
      <c r="M13" s="8"/>
      <c r="N13" s="62"/>
      <c r="O13" s="8"/>
      <c r="P13" s="62"/>
      <c r="Q13" s="8"/>
      <c r="R13" s="62"/>
      <c r="S13" s="8"/>
      <c r="T13" s="62"/>
      <c r="U13" s="245"/>
    </row>
    <row r="14" spans="1:21" ht="15" customHeight="1">
      <c r="A14" s="209" t="s">
        <v>502</v>
      </c>
      <c r="B14" s="71"/>
      <c r="C14" s="14">
        <v>9048</v>
      </c>
      <c r="D14" s="62"/>
      <c r="E14" s="14">
        <v>26741</v>
      </c>
      <c r="F14" s="14">
        <v>2541</v>
      </c>
      <c r="G14" s="14">
        <v>87</v>
      </c>
      <c r="H14" s="14">
        <v>505</v>
      </c>
      <c r="I14" s="62"/>
      <c r="J14" s="62"/>
      <c r="K14" s="14">
        <v>7026</v>
      </c>
      <c r="L14" s="14"/>
      <c r="M14" s="14"/>
      <c r="N14" s="62"/>
      <c r="O14" s="14">
        <v>16864</v>
      </c>
      <c r="P14" s="62"/>
      <c r="Q14" s="14">
        <v>2538</v>
      </c>
      <c r="R14" s="62"/>
      <c r="S14" s="14">
        <v>110</v>
      </c>
      <c r="T14" s="62"/>
      <c r="U14" s="276">
        <f>O14/E14</f>
        <v>0.6306420851875397</v>
      </c>
    </row>
    <row r="15" spans="1:21" ht="15" customHeight="1">
      <c r="A15" s="80" t="s">
        <v>503</v>
      </c>
      <c r="B15" s="71"/>
      <c r="C15" s="14">
        <v>6725</v>
      </c>
      <c r="D15" s="62"/>
      <c r="E15" s="14">
        <v>26326</v>
      </c>
      <c r="F15" s="14">
        <v>2151</v>
      </c>
      <c r="G15" s="14">
        <v>88</v>
      </c>
      <c r="H15" s="14">
        <v>488</v>
      </c>
      <c r="I15" s="62"/>
      <c r="J15" s="62"/>
      <c r="K15" s="14">
        <v>6142</v>
      </c>
      <c r="L15" s="14"/>
      <c r="M15" s="14"/>
      <c r="N15" s="62"/>
      <c r="O15" s="14">
        <v>15873</v>
      </c>
      <c r="P15" s="62"/>
      <c r="Q15" s="14">
        <v>2135</v>
      </c>
      <c r="R15" s="62"/>
      <c r="S15" s="14">
        <v>95</v>
      </c>
      <c r="T15" s="62"/>
      <c r="U15" s="276">
        <f>O15/E15</f>
        <v>0.6029400592570083</v>
      </c>
    </row>
    <row r="16" spans="1:21" ht="15" customHeight="1">
      <c r="A16" s="80" t="s">
        <v>492</v>
      </c>
      <c r="B16" s="71"/>
      <c r="C16" s="14">
        <v>6023</v>
      </c>
      <c r="D16" s="62"/>
      <c r="E16" s="14">
        <v>25474</v>
      </c>
      <c r="F16" s="14">
        <v>2253</v>
      </c>
      <c r="G16" s="14">
        <v>66</v>
      </c>
      <c r="H16" s="14">
        <v>496</v>
      </c>
      <c r="I16" s="62"/>
      <c r="J16" s="62"/>
      <c r="K16" s="14">
        <v>6327</v>
      </c>
      <c r="L16" s="14"/>
      <c r="M16" s="14"/>
      <c r="N16" s="62"/>
      <c r="O16" s="14">
        <v>15862</v>
      </c>
      <c r="P16" s="62"/>
      <c r="Q16" s="14">
        <v>2260</v>
      </c>
      <c r="R16" s="62"/>
      <c r="S16" s="14">
        <v>98</v>
      </c>
      <c r="T16" s="62"/>
      <c r="U16" s="276">
        <f>O16/E16</f>
        <v>0.6226740990814164</v>
      </c>
    </row>
    <row r="17" spans="1:21" ht="15" customHeight="1">
      <c r="A17" s="80" t="s">
        <v>493</v>
      </c>
      <c r="B17" s="71"/>
      <c r="C17" s="14">
        <v>5773</v>
      </c>
      <c r="D17" s="62"/>
      <c r="E17" s="14">
        <v>24571</v>
      </c>
      <c r="F17" s="14">
        <v>2043</v>
      </c>
      <c r="G17" s="14">
        <v>74</v>
      </c>
      <c r="H17" s="14">
        <v>487</v>
      </c>
      <c r="I17" s="62"/>
      <c r="J17" s="62"/>
      <c r="K17" s="14">
        <v>7515</v>
      </c>
      <c r="L17" s="14"/>
      <c r="M17" s="14"/>
      <c r="N17" s="62"/>
      <c r="O17" s="14">
        <v>16432</v>
      </c>
      <c r="P17" s="62"/>
      <c r="Q17" s="14">
        <v>2018</v>
      </c>
      <c r="R17" s="62"/>
      <c r="S17" s="14">
        <v>78</v>
      </c>
      <c r="T17" s="62"/>
      <c r="U17" s="276">
        <f>O17/E17</f>
        <v>0.6687558503927394</v>
      </c>
    </row>
    <row r="18" spans="1:21" ht="15" customHeight="1">
      <c r="A18" s="80"/>
      <c r="B18" s="71"/>
      <c r="C18" s="8"/>
      <c r="D18" s="62"/>
      <c r="E18" s="8"/>
      <c r="F18" s="8"/>
      <c r="G18" s="8"/>
      <c r="H18" s="8"/>
      <c r="I18" s="62"/>
      <c r="J18" s="62"/>
      <c r="K18" s="8"/>
      <c r="L18" s="8"/>
      <c r="M18" s="8"/>
      <c r="N18" s="62"/>
      <c r="O18" s="8"/>
      <c r="P18" s="62"/>
      <c r="Q18" s="8"/>
      <c r="R18" s="62"/>
      <c r="S18" s="8"/>
      <c r="T18" s="62"/>
      <c r="U18" s="245"/>
    </row>
    <row r="19" spans="1:21" ht="15" customHeight="1">
      <c r="A19" s="80" t="s">
        <v>504</v>
      </c>
      <c r="B19" s="71"/>
      <c r="C19" s="14">
        <v>5164</v>
      </c>
      <c r="D19" s="62"/>
      <c r="E19" s="14">
        <v>23164</v>
      </c>
      <c r="F19" s="14">
        <v>1971</v>
      </c>
      <c r="G19" s="14">
        <v>75</v>
      </c>
      <c r="H19" s="14">
        <v>464</v>
      </c>
      <c r="I19" s="62"/>
      <c r="J19" s="62"/>
      <c r="K19" s="14">
        <v>7134</v>
      </c>
      <c r="L19" s="14"/>
      <c r="M19" s="14"/>
      <c r="N19" s="62"/>
      <c r="O19" s="14">
        <v>17206</v>
      </c>
      <c r="P19" s="62"/>
      <c r="Q19" s="14">
        <v>1942</v>
      </c>
      <c r="R19" s="62"/>
      <c r="S19" s="14">
        <v>80</v>
      </c>
      <c r="T19" s="62"/>
      <c r="U19" s="276">
        <f>O19/E19</f>
        <v>0.7427905370402349</v>
      </c>
    </row>
    <row r="20" spans="1:21" ht="15" customHeight="1">
      <c r="A20" s="80" t="s">
        <v>495</v>
      </c>
      <c r="B20" s="71"/>
      <c r="C20" s="14">
        <v>6322</v>
      </c>
      <c r="D20" s="62"/>
      <c r="E20" s="14">
        <v>23390</v>
      </c>
      <c r="F20" s="14">
        <v>2502</v>
      </c>
      <c r="G20" s="14">
        <v>98</v>
      </c>
      <c r="H20" s="14">
        <v>590</v>
      </c>
      <c r="I20" s="62"/>
      <c r="J20" s="62"/>
      <c r="K20" s="14">
        <v>7471</v>
      </c>
      <c r="L20" s="14"/>
      <c r="M20" s="14"/>
      <c r="N20" s="62"/>
      <c r="O20" s="14">
        <v>18688</v>
      </c>
      <c r="P20" s="62"/>
      <c r="Q20" s="14">
        <v>2467</v>
      </c>
      <c r="R20" s="62"/>
      <c r="S20" s="14">
        <v>99</v>
      </c>
      <c r="T20" s="62"/>
      <c r="U20" s="276">
        <f>O20/E20</f>
        <v>0.7989739204788371</v>
      </c>
    </row>
    <row r="21" spans="1:21" ht="15" customHeight="1">
      <c r="A21" s="80" t="s">
        <v>505</v>
      </c>
      <c r="B21" s="71"/>
      <c r="C21" s="14">
        <v>6444</v>
      </c>
      <c r="D21" s="62"/>
      <c r="E21" s="14">
        <v>23333</v>
      </c>
      <c r="F21" s="14">
        <v>3013</v>
      </c>
      <c r="G21" s="14">
        <v>346</v>
      </c>
      <c r="H21" s="14">
        <v>577</v>
      </c>
      <c r="I21" s="62"/>
      <c r="J21" s="62"/>
      <c r="K21" s="14">
        <v>8653</v>
      </c>
      <c r="L21" s="14"/>
      <c r="M21" s="14"/>
      <c r="N21" s="62"/>
      <c r="O21" s="14">
        <v>19872</v>
      </c>
      <c r="P21" s="62"/>
      <c r="Q21" s="14">
        <v>2618</v>
      </c>
      <c r="R21" s="62"/>
      <c r="S21" s="14">
        <v>81</v>
      </c>
      <c r="T21" s="62"/>
      <c r="U21" s="276">
        <f>O21/E21</f>
        <v>0.8516693095615652</v>
      </c>
    </row>
    <row r="22" spans="1:21" ht="15" customHeight="1">
      <c r="A22" s="80" t="s">
        <v>506</v>
      </c>
      <c r="B22" s="71"/>
      <c r="C22" s="14">
        <v>4513</v>
      </c>
      <c r="D22" s="62"/>
      <c r="E22" s="14">
        <v>21143</v>
      </c>
      <c r="F22" s="14">
        <v>2005</v>
      </c>
      <c r="G22" s="14">
        <v>95</v>
      </c>
      <c r="H22" s="14">
        <v>447</v>
      </c>
      <c r="I22" s="62"/>
      <c r="J22" s="62"/>
      <c r="K22" s="14">
        <v>6658</v>
      </c>
      <c r="L22" s="14"/>
      <c r="M22" s="14"/>
      <c r="N22" s="62"/>
      <c r="O22" s="14">
        <v>18946</v>
      </c>
      <c r="P22" s="62"/>
      <c r="Q22" s="14">
        <v>1966</v>
      </c>
      <c r="R22" s="62"/>
      <c r="S22" s="14">
        <v>69</v>
      </c>
      <c r="T22" s="62"/>
      <c r="U22" s="276">
        <f>O22/E22</f>
        <v>0.8960885399422976</v>
      </c>
    </row>
    <row r="23" spans="1:21" ht="15" customHeight="1">
      <c r="A23" s="80"/>
      <c r="B23" s="71"/>
      <c r="C23" s="8"/>
      <c r="D23" s="62"/>
      <c r="E23" s="8"/>
      <c r="F23" s="8"/>
      <c r="G23" s="8"/>
      <c r="H23" s="8"/>
      <c r="I23" s="62"/>
      <c r="J23" s="62"/>
      <c r="K23" s="8"/>
      <c r="L23" s="8"/>
      <c r="M23" s="8"/>
      <c r="N23" s="62"/>
      <c r="O23" s="8"/>
      <c r="P23" s="62"/>
      <c r="Q23" s="8"/>
      <c r="R23" s="62"/>
      <c r="S23" s="8"/>
      <c r="T23" s="62"/>
      <c r="U23" s="245"/>
    </row>
    <row r="24" spans="1:21" ht="15" customHeight="1">
      <c r="A24" s="80" t="s">
        <v>507</v>
      </c>
      <c r="B24" s="71"/>
      <c r="C24" s="14">
        <v>4577</v>
      </c>
      <c r="D24" s="62"/>
      <c r="E24" s="14">
        <v>19910</v>
      </c>
      <c r="F24" s="14">
        <v>1704</v>
      </c>
      <c r="G24" s="14">
        <v>63</v>
      </c>
      <c r="H24" s="14">
        <v>426</v>
      </c>
      <c r="I24" s="62"/>
      <c r="J24" s="62"/>
      <c r="K24" s="14">
        <v>5261</v>
      </c>
      <c r="L24" s="14"/>
      <c r="M24" s="14"/>
      <c r="N24" s="62"/>
      <c r="O24" s="14">
        <v>16955</v>
      </c>
      <c r="P24" s="62"/>
      <c r="Q24" s="14">
        <v>1697</v>
      </c>
      <c r="R24" s="62"/>
      <c r="S24" s="14">
        <v>61</v>
      </c>
      <c r="T24" s="62"/>
      <c r="U24" s="276">
        <f>O24/E24</f>
        <v>0.8515821195379206</v>
      </c>
    </row>
    <row r="25" spans="1:21" ht="15" customHeight="1">
      <c r="A25" s="209" t="s">
        <v>497</v>
      </c>
      <c r="B25" s="71"/>
      <c r="C25" s="14">
        <v>7184</v>
      </c>
      <c r="D25" s="62"/>
      <c r="E25" s="14">
        <v>21465</v>
      </c>
      <c r="F25" s="14">
        <v>1668</v>
      </c>
      <c r="G25" s="14">
        <v>69</v>
      </c>
      <c r="H25" s="14">
        <v>376</v>
      </c>
      <c r="I25" s="62"/>
      <c r="J25" s="62"/>
      <c r="K25" s="14">
        <v>6697</v>
      </c>
      <c r="L25" s="14"/>
      <c r="M25" s="14"/>
      <c r="N25" s="62"/>
      <c r="O25" s="14">
        <v>16123</v>
      </c>
      <c r="P25" s="62"/>
      <c r="Q25" s="14">
        <v>1657</v>
      </c>
      <c r="R25" s="62"/>
      <c r="S25" s="14">
        <v>65</v>
      </c>
      <c r="T25" s="62"/>
      <c r="U25" s="276">
        <f>O25/E25</f>
        <v>0.7511297460982995</v>
      </c>
    </row>
    <row r="26" spans="1:21" ht="15" customHeight="1">
      <c r="A26" s="33" t="s">
        <v>508</v>
      </c>
      <c r="B26" s="71"/>
      <c r="C26" s="14">
        <v>5714</v>
      </c>
      <c r="D26" s="62"/>
      <c r="E26" s="14">
        <v>21853</v>
      </c>
      <c r="F26" s="14">
        <v>2020</v>
      </c>
      <c r="G26" s="14">
        <v>72</v>
      </c>
      <c r="H26" s="14">
        <v>436</v>
      </c>
      <c r="I26" s="62"/>
      <c r="J26" s="62"/>
      <c r="K26" s="14">
        <v>8657</v>
      </c>
      <c r="L26" s="14"/>
      <c r="M26" s="14"/>
      <c r="N26" s="62"/>
      <c r="O26" s="14">
        <v>18735</v>
      </c>
      <c r="P26" s="62"/>
      <c r="Q26" s="14">
        <v>2038</v>
      </c>
      <c r="R26" s="62"/>
      <c r="S26" s="14">
        <v>84</v>
      </c>
      <c r="T26" s="62"/>
      <c r="U26" s="276">
        <f>O26/E26</f>
        <v>0.8573193611861072</v>
      </c>
    </row>
    <row r="27" spans="1:21" ht="15" customHeight="1">
      <c r="A27" s="33" t="s">
        <v>509</v>
      </c>
      <c r="B27" s="71"/>
      <c r="C27" s="14">
        <v>7396</v>
      </c>
      <c r="D27" s="62"/>
      <c r="E27" s="14">
        <v>24184</v>
      </c>
      <c r="F27" s="14">
        <v>4812</v>
      </c>
      <c r="G27" s="14">
        <v>151</v>
      </c>
      <c r="H27" s="14">
        <v>613</v>
      </c>
      <c r="I27" s="62"/>
      <c r="J27" s="62"/>
      <c r="K27" s="14">
        <v>9458</v>
      </c>
      <c r="L27" s="14"/>
      <c r="M27" s="14"/>
      <c r="N27" s="62"/>
      <c r="O27" s="14">
        <v>21991</v>
      </c>
      <c r="P27" s="62"/>
      <c r="Q27" s="14">
        <v>4531</v>
      </c>
      <c r="R27" s="62"/>
      <c r="S27" s="14">
        <v>126</v>
      </c>
      <c r="T27" s="62"/>
      <c r="U27" s="276">
        <f>O27/E27</f>
        <v>0.9093202117102216</v>
      </c>
    </row>
    <row r="28" spans="1:21" ht="15" customHeight="1">
      <c r="A28" s="49"/>
      <c r="B28" s="71"/>
      <c r="C28" s="104"/>
      <c r="D28" s="62"/>
      <c r="E28" s="104"/>
      <c r="F28" s="104"/>
      <c r="G28" s="104"/>
      <c r="H28" s="104"/>
      <c r="I28" s="62"/>
      <c r="J28" s="62"/>
      <c r="K28" s="438"/>
      <c r="L28" s="355"/>
      <c r="M28" s="8"/>
      <c r="N28" s="62"/>
      <c r="O28" s="104"/>
      <c r="P28" s="62"/>
      <c r="Q28" s="104"/>
      <c r="R28" s="62"/>
      <c r="S28" s="104"/>
      <c r="T28" s="62"/>
      <c r="U28" s="245"/>
    </row>
    <row r="29" spans="1:21" ht="15" customHeight="1">
      <c r="A29" s="43" t="s">
        <v>267</v>
      </c>
      <c r="B29" s="71"/>
      <c r="C29" s="105">
        <v>43493</v>
      </c>
      <c r="D29" s="62"/>
      <c r="E29" s="14">
        <v>167958</v>
      </c>
      <c r="F29" s="14">
        <v>15301</v>
      </c>
      <c r="G29" s="14">
        <v>538</v>
      </c>
      <c r="H29" s="14">
        <v>3397</v>
      </c>
      <c r="I29" s="62"/>
      <c r="J29" s="62"/>
      <c r="K29" s="14">
        <v>54921</v>
      </c>
      <c r="L29" s="14"/>
      <c r="M29" s="14"/>
      <c r="N29" s="62"/>
      <c r="O29" s="14">
        <v>136658</v>
      </c>
      <c r="P29" s="62"/>
      <c r="Q29" s="14">
        <v>16306</v>
      </c>
      <c r="R29" s="62"/>
      <c r="S29" s="14">
        <v>820</v>
      </c>
      <c r="T29" s="62"/>
      <c r="U29" s="276">
        <f>O29/E29</f>
        <v>0.8136438871622668</v>
      </c>
    </row>
    <row r="30" spans="1:21" ht="15" customHeight="1">
      <c r="A30" s="43" t="s">
        <v>268</v>
      </c>
      <c r="B30" s="71"/>
      <c r="C30" s="14">
        <v>11198</v>
      </c>
      <c r="D30" s="62"/>
      <c r="E30" s="14">
        <v>40044</v>
      </c>
      <c r="F30" s="14">
        <v>4734</v>
      </c>
      <c r="G30" s="14">
        <v>132</v>
      </c>
      <c r="H30" s="14">
        <v>855</v>
      </c>
      <c r="I30" s="62"/>
      <c r="J30" s="62"/>
      <c r="K30" s="14">
        <v>11018</v>
      </c>
      <c r="L30" s="14"/>
      <c r="M30" s="14"/>
      <c r="N30" s="62"/>
      <c r="O30" s="14">
        <v>26394</v>
      </c>
      <c r="P30" s="62"/>
      <c r="Q30" s="14">
        <v>3990</v>
      </c>
      <c r="R30" s="62"/>
      <c r="S30" s="14">
        <v>47</v>
      </c>
      <c r="T30" s="62"/>
      <c r="U30" s="276">
        <f aca="true" t="shared" si="0" ref="U30:U35">O30/E30</f>
        <v>0.6591249625412047</v>
      </c>
    </row>
    <row r="31" spans="1:21" ht="15" customHeight="1">
      <c r="A31" s="43" t="s">
        <v>269</v>
      </c>
      <c r="B31" s="71"/>
      <c r="C31" s="14">
        <v>5274</v>
      </c>
      <c r="D31" s="62"/>
      <c r="E31" s="14">
        <v>20350</v>
      </c>
      <c r="F31" s="14">
        <v>2117</v>
      </c>
      <c r="G31" s="14">
        <v>46</v>
      </c>
      <c r="H31" s="14">
        <v>518</v>
      </c>
      <c r="I31" s="62"/>
      <c r="J31" s="62"/>
      <c r="K31" s="14">
        <v>5827</v>
      </c>
      <c r="L31" s="14"/>
      <c r="M31" s="14"/>
      <c r="N31" s="62"/>
      <c r="O31" s="14">
        <v>14044</v>
      </c>
      <c r="P31" s="62"/>
      <c r="Q31" s="14">
        <v>2002</v>
      </c>
      <c r="R31" s="62"/>
      <c r="S31" s="14">
        <v>29</v>
      </c>
      <c r="T31" s="62"/>
      <c r="U31" s="276">
        <f t="shared" si="0"/>
        <v>0.6901228501228501</v>
      </c>
    </row>
    <row r="32" spans="1:21" ht="15" customHeight="1">
      <c r="A32" s="43" t="s">
        <v>270</v>
      </c>
      <c r="B32" s="71"/>
      <c r="C32" s="14">
        <v>3116</v>
      </c>
      <c r="D32" s="62"/>
      <c r="E32" s="14">
        <v>9834</v>
      </c>
      <c r="F32" s="14">
        <v>1396</v>
      </c>
      <c r="G32" s="14">
        <v>388</v>
      </c>
      <c r="H32" s="14">
        <v>186</v>
      </c>
      <c r="I32" s="62"/>
      <c r="J32" s="62"/>
      <c r="K32" s="14">
        <v>1867</v>
      </c>
      <c r="L32" s="14"/>
      <c r="M32" s="14"/>
      <c r="N32" s="62"/>
      <c r="O32" s="14">
        <v>4324</v>
      </c>
      <c r="P32" s="62"/>
      <c r="Q32" s="14">
        <v>740</v>
      </c>
      <c r="R32" s="62"/>
      <c r="S32" s="72">
        <v>1</v>
      </c>
      <c r="T32" s="62"/>
      <c r="U32" s="276">
        <f t="shared" si="0"/>
        <v>0.4396990034573927</v>
      </c>
    </row>
    <row r="33" spans="1:21" ht="15" customHeight="1">
      <c r="A33" s="43" t="s">
        <v>271</v>
      </c>
      <c r="B33" s="71"/>
      <c r="C33" s="14">
        <v>5441</v>
      </c>
      <c r="D33" s="62"/>
      <c r="E33" s="14">
        <v>20043</v>
      </c>
      <c r="F33" s="14">
        <v>2475</v>
      </c>
      <c r="G33" s="14">
        <v>93</v>
      </c>
      <c r="H33" s="14">
        <v>383</v>
      </c>
      <c r="I33" s="62"/>
      <c r="J33" s="62"/>
      <c r="K33" s="14">
        <v>7547</v>
      </c>
      <c r="L33" s="14"/>
      <c r="M33" s="14"/>
      <c r="N33" s="62"/>
      <c r="O33" s="14">
        <v>18600</v>
      </c>
      <c r="P33" s="62"/>
      <c r="Q33" s="14">
        <v>2555</v>
      </c>
      <c r="R33" s="62"/>
      <c r="S33" s="14">
        <v>127</v>
      </c>
      <c r="T33" s="62"/>
      <c r="U33" s="276">
        <f>O33/E33</f>
        <v>0.9280047897021404</v>
      </c>
    </row>
    <row r="34" spans="1:21" ht="15" customHeight="1">
      <c r="A34" s="43" t="s">
        <v>272</v>
      </c>
      <c r="B34" s="71"/>
      <c r="C34" s="14">
        <v>3826</v>
      </c>
      <c r="D34" s="62"/>
      <c r="E34" s="14">
        <v>14825</v>
      </c>
      <c r="F34" s="14">
        <v>1611</v>
      </c>
      <c r="G34" s="14">
        <v>32</v>
      </c>
      <c r="H34" s="14">
        <v>364</v>
      </c>
      <c r="I34" s="62"/>
      <c r="J34" s="62"/>
      <c r="K34" s="14">
        <v>3588</v>
      </c>
      <c r="L34" s="14"/>
      <c r="M34" s="14"/>
      <c r="N34" s="62"/>
      <c r="O34" s="14">
        <v>8050</v>
      </c>
      <c r="P34" s="62"/>
      <c r="Q34" s="14">
        <v>1454</v>
      </c>
      <c r="R34" s="62"/>
      <c r="S34" s="14">
        <v>11</v>
      </c>
      <c r="T34" s="62"/>
      <c r="U34" s="276">
        <f t="shared" si="0"/>
        <v>0.5430016863406408</v>
      </c>
    </row>
    <row r="35" spans="1:21" ht="15" customHeight="1">
      <c r="A35" s="45" t="s">
        <v>273</v>
      </c>
      <c r="B35" s="106"/>
      <c r="C35" s="25">
        <v>2535</v>
      </c>
      <c r="D35" s="107"/>
      <c r="E35" s="25">
        <v>8500</v>
      </c>
      <c r="F35" s="25">
        <v>1049</v>
      </c>
      <c r="G35" s="25">
        <v>55</v>
      </c>
      <c r="H35" s="25">
        <v>202</v>
      </c>
      <c r="I35" s="107"/>
      <c r="J35" s="107"/>
      <c r="K35" s="25">
        <v>2231</v>
      </c>
      <c r="L35" s="25"/>
      <c r="M35" s="25"/>
      <c r="N35" s="107"/>
      <c r="O35" s="25">
        <v>5477</v>
      </c>
      <c r="P35" s="107"/>
      <c r="Q35" s="25">
        <v>820</v>
      </c>
      <c r="R35" s="107"/>
      <c r="S35" s="108">
        <v>11</v>
      </c>
      <c r="T35" s="107"/>
      <c r="U35" s="277">
        <f t="shared" si="0"/>
        <v>0.6443529411764706</v>
      </c>
    </row>
    <row r="36" ht="15" customHeight="1">
      <c r="A36" s="4" t="s">
        <v>239</v>
      </c>
    </row>
    <row r="37" ht="15" customHeight="1">
      <c r="A37" s="4" t="s">
        <v>240</v>
      </c>
    </row>
    <row r="38" ht="15" customHeight="1">
      <c r="A38" s="4" t="s">
        <v>241</v>
      </c>
    </row>
    <row r="39" ht="15" customHeight="1">
      <c r="A39" s="4" t="s">
        <v>168</v>
      </c>
    </row>
    <row r="40" ht="15" customHeight="1"/>
    <row r="41" ht="15" customHeight="1"/>
    <row r="42" spans="1:21" ht="19.5" customHeight="1">
      <c r="A42" s="435" t="s">
        <v>242</v>
      </c>
      <c r="B42" s="435"/>
      <c r="C42" s="435"/>
      <c r="D42" s="435"/>
      <c r="E42" s="435"/>
      <c r="F42" s="435"/>
      <c r="G42" s="435"/>
      <c r="J42" s="109"/>
      <c r="K42" s="109"/>
      <c r="L42" s="109"/>
      <c r="M42" s="109"/>
      <c r="N42" s="183" t="s">
        <v>242</v>
      </c>
      <c r="O42" s="109"/>
      <c r="P42" s="109"/>
      <c r="Q42" s="109"/>
      <c r="R42" s="109"/>
      <c r="S42" s="109"/>
      <c r="T42" s="109"/>
      <c r="U42" s="109"/>
    </row>
    <row r="43" spans="1:21" ht="19.5" customHeight="1">
      <c r="A43" s="37" t="s">
        <v>274</v>
      </c>
      <c r="B43" s="37"/>
      <c r="C43" s="37"/>
      <c r="D43" s="37"/>
      <c r="E43" s="37"/>
      <c r="F43" s="37"/>
      <c r="G43" s="37"/>
      <c r="J43" s="110"/>
      <c r="K43" s="110"/>
      <c r="L43" s="110"/>
      <c r="M43" s="110"/>
      <c r="N43" s="110" t="s">
        <v>515</v>
      </c>
      <c r="O43" s="110"/>
      <c r="P43" s="110"/>
      <c r="Q43" s="110"/>
      <c r="R43" s="110"/>
      <c r="S43" s="110"/>
      <c r="T43" s="110"/>
      <c r="U43" s="110"/>
    </row>
    <row r="44" spans="2:21" ht="18" customHeight="1" thickBot="1">
      <c r="B44" s="37"/>
      <c r="C44" s="37"/>
      <c r="D44" s="37"/>
      <c r="E44" s="37"/>
      <c r="F44" s="37"/>
      <c r="G44" s="36" t="s">
        <v>243</v>
      </c>
      <c r="H44" s="5"/>
      <c r="T44" s="7"/>
      <c r="U44" s="111" t="s">
        <v>275</v>
      </c>
    </row>
    <row r="45" spans="1:21" ht="15" customHeight="1">
      <c r="A45" s="350" t="s">
        <v>276</v>
      </c>
      <c r="B45" s="348" t="s">
        <v>510</v>
      </c>
      <c r="C45" s="429" t="s">
        <v>511</v>
      </c>
      <c r="D45" s="429" t="s">
        <v>512</v>
      </c>
      <c r="E45" s="429" t="s">
        <v>513</v>
      </c>
      <c r="F45" s="432" t="s">
        <v>514</v>
      </c>
      <c r="G45" s="112"/>
      <c r="H45" s="5"/>
      <c r="I45" s="341" t="s">
        <v>277</v>
      </c>
      <c r="J45" s="341"/>
      <c r="K45" s="341"/>
      <c r="L45" s="341"/>
      <c r="M45" s="342"/>
      <c r="N45" s="16" t="s">
        <v>244</v>
      </c>
      <c r="O45" s="16" t="s">
        <v>245</v>
      </c>
      <c r="P45" s="16" t="s">
        <v>246</v>
      </c>
      <c r="Q45" s="16" t="s">
        <v>247</v>
      </c>
      <c r="R45" s="16" t="s">
        <v>248</v>
      </c>
      <c r="S45" s="16" t="s">
        <v>249</v>
      </c>
      <c r="T45" s="16" t="s">
        <v>250</v>
      </c>
      <c r="U45" s="29" t="s">
        <v>251</v>
      </c>
    </row>
    <row r="46" spans="1:21" ht="15" customHeight="1">
      <c r="A46" s="367"/>
      <c r="B46" s="436"/>
      <c r="C46" s="430"/>
      <c r="D46" s="430"/>
      <c r="E46" s="430"/>
      <c r="F46" s="430"/>
      <c r="G46" s="424" t="s">
        <v>252</v>
      </c>
      <c r="H46" s="5"/>
      <c r="I46" s="113"/>
      <c r="J46" s="113"/>
      <c r="K46" s="113"/>
      <c r="L46" s="113"/>
      <c r="M46" s="30" t="s">
        <v>1</v>
      </c>
      <c r="N46" s="283">
        <f>SUM(O46:U46)</f>
        <v>20</v>
      </c>
      <c r="O46" s="184">
        <v>9</v>
      </c>
      <c r="P46" s="184">
        <v>2</v>
      </c>
      <c r="Q46" s="185" t="s">
        <v>278</v>
      </c>
      <c r="R46" s="185" t="s">
        <v>278</v>
      </c>
      <c r="S46" s="184">
        <v>9</v>
      </c>
      <c r="T46" s="185" t="s">
        <v>89</v>
      </c>
      <c r="U46" s="185" t="s">
        <v>89</v>
      </c>
    </row>
    <row r="47" spans="1:21" ht="15" customHeight="1">
      <c r="A47" s="339"/>
      <c r="B47" s="401"/>
      <c r="C47" s="431"/>
      <c r="D47" s="431"/>
      <c r="E47" s="431"/>
      <c r="F47" s="431"/>
      <c r="G47" s="426"/>
      <c r="H47" s="5"/>
      <c r="I47" s="6"/>
      <c r="J47" s="6"/>
      <c r="K47" s="50" t="s">
        <v>253</v>
      </c>
      <c r="L47" s="6"/>
      <c r="M47" s="8" t="s">
        <v>4</v>
      </c>
      <c r="N47" s="284">
        <f>SUM(O47:U47)</f>
        <v>14</v>
      </c>
      <c r="O47" s="186">
        <v>8</v>
      </c>
      <c r="P47" s="187" t="s">
        <v>278</v>
      </c>
      <c r="Q47" s="187" t="s">
        <v>278</v>
      </c>
      <c r="R47" s="187" t="s">
        <v>278</v>
      </c>
      <c r="S47" s="186">
        <v>6</v>
      </c>
      <c r="T47" s="187" t="s">
        <v>89</v>
      </c>
      <c r="U47" s="187" t="s">
        <v>89</v>
      </c>
    </row>
    <row r="48" spans="1:21" ht="15" customHeight="1">
      <c r="A48" s="114" t="s">
        <v>254</v>
      </c>
      <c r="B48" s="279">
        <f>SUM(B50:B68)</f>
        <v>73264</v>
      </c>
      <c r="C48" s="279">
        <f>SUM(C50:C68)</f>
        <v>81857</v>
      </c>
      <c r="D48" s="279">
        <f>SUM(D50:D68)</f>
        <v>77509</v>
      </c>
      <c r="E48" s="279">
        <f>SUM(E50:E68)</f>
        <v>80075</v>
      </c>
      <c r="F48" s="279">
        <f>SUM(F50:F68)</f>
        <v>86999</v>
      </c>
      <c r="G48" s="280">
        <f>100*(F48-E48)/E48</f>
        <v>8.646893537308774</v>
      </c>
      <c r="H48" s="5"/>
      <c r="I48" s="428" t="s">
        <v>255</v>
      </c>
      <c r="J48" s="6"/>
      <c r="K48" s="50"/>
      <c r="L48" s="6"/>
      <c r="M48" s="8" t="s">
        <v>5</v>
      </c>
      <c r="N48" s="284">
        <f>SUM(O48:U48)</f>
        <v>6</v>
      </c>
      <c r="O48" s="187">
        <v>1</v>
      </c>
      <c r="P48" s="187">
        <v>2</v>
      </c>
      <c r="Q48" s="187" t="s">
        <v>89</v>
      </c>
      <c r="R48" s="187" t="s">
        <v>89</v>
      </c>
      <c r="S48" s="187">
        <v>3</v>
      </c>
      <c r="T48" s="187" t="s">
        <v>89</v>
      </c>
      <c r="U48" s="187" t="s">
        <v>89</v>
      </c>
    </row>
    <row r="49" spans="1:21" ht="15" customHeight="1">
      <c r="A49" s="54"/>
      <c r="B49" s="62"/>
      <c r="C49" s="62"/>
      <c r="D49" s="115"/>
      <c r="E49" s="115"/>
      <c r="F49" s="115"/>
      <c r="G49" s="116"/>
      <c r="H49" s="5"/>
      <c r="I49" s="427"/>
      <c r="J49" s="6"/>
      <c r="K49" s="50"/>
      <c r="L49" s="6"/>
      <c r="M49" s="8"/>
      <c r="N49" s="285"/>
      <c r="O49" s="188"/>
      <c r="P49" s="188"/>
      <c r="Q49" s="188"/>
      <c r="R49" s="188"/>
      <c r="S49" s="188"/>
      <c r="T49" s="188"/>
      <c r="U49" s="188"/>
    </row>
    <row r="50" spans="1:21" ht="15" customHeight="1">
      <c r="A50" s="20" t="s">
        <v>256</v>
      </c>
      <c r="B50" s="14">
        <v>966</v>
      </c>
      <c r="C50" s="14">
        <v>942</v>
      </c>
      <c r="D50" s="14">
        <v>928</v>
      </c>
      <c r="E50" s="14">
        <v>942</v>
      </c>
      <c r="F50" s="14">
        <v>822</v>
      </c>
      <c r="G50" s="281">
        <f>100*(F50-E50)/E50</f>
        <v>-12.738853503184714</v>
      </c>
      <c r="H50" s="5"/>
      <c r="I50" s="427"/>
      <c r="J50" s="6"/>
      <c r="K50" s="359" t="s">
        <v>257</v>
      </c>
      <c r="L50" s="6"/>
      <c r="M50" s="355" t="s">
        <v>1</v>
      </c>
      <c r="N50" s="421">
        <f>SUM(O50:U51)</f>
        <v>25</v>
      </c>
      <c r="O50" s="422">
        <v>14</v>
      </c>
      <c r="P50" s="422">
        <v>2</v>
      </c>
      <c r="Q50" s="422" t="s">
        <v>89</v>
      </c>
      <c r="R50" s="422" t="s">
        <v>89</v>
      </c>
      <c r="S50" s="422">
        <v>9</v>
      </c>
      <c r="T50" s="422" t="s">
        <v>89</v>
      </c>
      <c r="U50" s="422" t="s">
        <v>89</v>
      </c>
    </row>
    <row r="51" spans="1:21" ht="15" customHeight="1">
      <c r="A51" s="119"/>
      <c r="B51" s="15"/>
      <c r="C51" s="15"/>
      <c r="D51" s="120"/>
      <c r="E51" s="120"/>
      <c r="F51" s="120"/>
      <c r="G51" s="281"/>
      <c r="H51" s="5"/>
      <c r="I51" s="427"/>
      <c r="J51" s="6"/>
      <c r="K51" s="359"/>
      <c r="L51" s="6"/>
      <c r="M51" s="355"/>
      <c r="N51" s="421"/>
      <c r="O51" s="422"/>
      <c r="P51" s="422"/>
      <c r="Q51" s="422"/>
      <c r="R51" s="422"/>
      <c r="S51" s="422"/>
      <c r="T51" s="422"/>
      <c r="U51" s="422"/>
    </row>
    <row r="52" spans="1:21" ht="15" customHeight="1">
      <c r="A52" s="20" t="s">
        <v>84</v>
      </c>
      <c r="B52" s="14">
        <v>47</v>
      </c>
      <c r="C52" s="14">
        <v>30</v>
      </c>
      <c r="D52" s="14">
        <v>27</v>
      </c>
      <c r="E52" s="14">
        <v>12</v>
      </c>
      <c r="F52" s="14">
        <v>9</v>
      </c>
      <c r="G52" s="281">
        <f>100*(F52-E52)/E52</f>
        <v>-25</v>
      </c>
      <c r="H52" s="5"/>
      <c r="I52" s="427"/>
      <c r="J52" s="6"/>
      <c r="K52" s="6"/>
      <c r="L52" s="6"/>
      <c r="M52" s="8"/>
      <c r="N52" s="285"/>
      <c r="O52" s="188"/>
      <c r="P52" s="188"/>
      <c r="Q52" s="188"/>
      <c r="R52" s="188"/>
      <c r="S52" s="188"/>
      <c r="T52" s="188"/>
      <c r="U52" s="188"/>
    </row>
    <row r="53" spans="1:21" ht="15" customHeight="1">
      <c r="A53" s="51"/>
      <c r="B53" s="62"/>
      <c r="C53" s="62"/>
      <c r="D53" s="115"/>
      <c r="E53" s="115"/>
      <c r="F53" s="115"/>
      <c r="G53" s="194"/>
      <c r="H53" s="5"/>
      <c r="I53" s="427"/>
      <c r="J53" s="6"/>
      <c r="K53" s="6"/>
      <c r="L53" s="6"/>
      <c r="M53" s="8" t="s">
        <v>1</v>
      </c>
      <c r="N53" s="284">
        <f>SUM(O53:U53)</f>
        <v>19</v>
      </c>
      <c r="O53" s="186">
        <v>8</v>
      </c>
      <c r="P53" s="186">
        <v>2</v>
      </c>
      <c r="Q53" s="187" t="s">
        <v>89</v>
      </c>
      <c r="R53" s="187" t="s">
        <v>89</v>
      </c>
      <c r="S53" s="186">
        <v>9</v>
      </c>
      <c r="T53" s="187" t="s">
        <v>89</v>
      </c>
      <c r="U53" s="187" t="s">
        <v>89</v>
      </c>
    </row>
    <row r="54" spans="1:21" ht="15" customHeight="1">
      <c r="A54" s="20" t="s">
        <v>86</v>
      </c>
      <c r="B54" s="14">
        <v>10915</v>
      </c>
      <c r="C54" s="14">
        <v>10034</v>
      </c>
      <c r="D54" s="14">
        <v>9699</v>
      </c>
      <c r="E54" s="14">
        <v>8930</v>
      </c>
      <c r="F54" s="14">
        <v>8335</v>
      </c>
      <c r="G54" s="281">
        <f>100*(F54-E54)/E54</f>
        <v>-6.662933930571109</v>
      </c>
      <c r="H54" s="5"/>
      <c r="I54" s="6"/>
      <c r="J54" s="6"/>
      <c r="K54" s="50" t="s">
        <v>258</v>
      </c>
      <c r="L54" s="6"/>
      <c r="M54" s="8" t="s">
        <v>4</v>
      </c>
      <c r="N54" s="284">
        <f>SUM(O54:U54)</f>
        <v>13</v>
      </c>
      <c r="O54" s="186">
        <v>7</v>
      </c>
      <c r="P54" s="187" t="s">
        <v>89</v>
      </c>
      <c r="Q54" s="187" t="s">
        <v>89</v>
      </c>
      <c r="R54" s="187" t="s">
        <v>89</v>
      </c>
      <c r="S54" s="186">
        <v>6</v>
      </c>
      <c r="T54" s="187" t="s">
        <v>89</v>
      </c>
      <c r="U54" s="187" t="s">
        <v>89</v>
      </c>
    </row>
    <row r="55" spans="1:21" ht="15" customHeight="1">
      <c r="A55" s="20"/>
      <c r="B55" s="14"/>
      <c r="C55" s="14"/>
      <c r="D55" s="105"/>
      <c r="E55" s="105"/>
      <c r="F55" s="105"/>
      <c r="G55" s="281"/>
      <c r="H55" s="5"/>
      <c r="I55" s="6"/>
      <c r="J55" s="6"/>
      <c r="K55" s="6"/>
      <c r="L55" s="6"/>
      <c r="M55" s="8" t="s">
        <v>5</v>
      </c>
      <c r="N55" s="284">
        <f>SUM(O55:U55)</f>
        <v>6</v>
      </c>
      <c r="O55" s="187">
        <v>1</v>
      </c>
      <c r="P55" s="187">
        <v>2</v>
      </c>
      <c r="Q55" s="187" t="s">
        <v>89</v>
      </c>
      <c r="R55" s="187" t="s">
        <v>89</v>
      </c>
      <c r="S55" s="187">
        <v>3</v>
      </c>
      <c r="T55" s="187" t="s">
        <v>89</v>
      </c>
      <c r="U55" s="187" t="s">
        <v>89</v>
      </c>
    </row>
    <row r="56" spans="1:21" ht="15" customHeight="1">
      <c r="A56" s="20" t="s">
        <v>87</v>
      </c>
      <c r="B56" s="14">
        <v>13675</v>
      </c>
      <c r="C56" s="14">
        <v>15684</v>
      </c>
      <c r="D56" s="14">
        <v>11222</v>
      </c>
      <c r="E56" s="14">
        <v>12242</v>
      </c>
      <c r="F56" s="14">
        <v>13793</v>
      </c>
      <c r="G56" s="281">
        <f>100*(F56-E56)/E56</f>
        <v>12.669498447966019</v>
      </c>
      <c r="H56" s="5"/>
      <c r="I56" s="6"/>
      <c r="J56" s="6"/>
      <c r="K56" s="6"/>
      <c r="L56" s="6"/>
      <c r="M56" s="8"/>
      <c r="N56" s="285"/>
      <c r="O56" s="188"/>
      <c r="P56" s="188"/>
      <c r="Q56" s="188"/>
      <c r="R56" s="188"/>
      <c r="S56" s="188"/>
      <c r="T56" s="188"/>
      <c r="U56" s="188"/>
    </row>
    <row r="57" spans="1:21" ht="15" customHeight="1">
      <c r="A57" s="20"/>
      <c r="B57" s="14"/>
      <c r="C57" s="14"/>
      <c r="D57" s="105"/>
      <c r="E57" s="105"/>
      <c r="F57" s="105"/>
      <c r="G57" s="281"/>
      <c r="H57" s="5"/>
      <c r="I57" s="6"/>
      <c r="J57" s="6"/>
      <c r="K57" s="6"/>
      <c r="L57" s="6"/>
      <c r="M57" s="8" t="s">
        <v>1</v>
      </c>
      <c r="N57" s="284">
        <f>SUM(O57:U57)</f>
        <v>1842</v>
      </c>
      <c r="O57" s="189">
        <v>857</v>
      </c>
      <c r="P57" s="189">
        <v>403</v>
      </c>
      <c r="Q57" s="189">
        <v>186</v>
      </c>
      <c r="R57" s="187">
        <v>83</v>
      </c>
      <c r="S57" s="189">
        <v>132</v>
      </c>
      <c r="T57" s="189">
        <v>106</v>
      </c>
      <c r="U57" s="189">
        <v>75</v>
      </c>
    </row>
    <row r="58" spans="1:21" ht="15" customHeight="1">
      <c r="A58" s="40" t="s">
        <v>88</v>
      </c>
      <c r="B58" s="14">
        <v>13</v>
      </c>
      <c r="C58" s="14">
        <v>29</v>
      </c>
      <c r="D58" s="14">
        <v>8</v>
      </c>
      <c r="E58" s="14">
        <v>3</v>
      </c>
      <c r="F58" s="14">
        <v>6</v>
      </c>
      <c r="G58" s="281">
        <f>100*(F58-E58)/E58</f>
        <v>100</v>
      </c>
      <c r="H58" s="5"/>
      <c r="I58" s="117"/>
      <c r="J58" s="62"/>
      <c r="K58" s="50" t="s">
        <v>253</v>
      </c>
      <c r="L58" s="6"/>
      <c r="M58" s="8" t="s">
        <v>4</v>
      </c>
      <c r="N58" s="284">
        <f>SUM(O58:U58)</f>
        <v>1014</v>
      </c>
      <c r="O58" s="190">
        <v>471</v>
      </c>
      <c r="P58" s="190">
        <v>234</v>
      </c>
      <c r="Q58" s="190">
        <v>97</v>
      </c>
      <c r="R58" s="187">
        <v>44</v>
      </c>
      <c r="S58" s="190">
        <v>74</v>
      </c>
      <c r="T58" s="190">
        <v>57</v>
      </c>
      <c r="U58" s="190">
        <v>37</v>
      </c>
    </row>
    <row r="59" spans="1:21" ht="15" customHeight="1">
      <c r="A59" s="54"/>
      <c r="B59" s="62"/>
      <c r="C59" s="62"/>
      <c r="D59" s="105"/>
      <c r="E59" s="105"/>
      <c r="F59" s="105"/>
      <c r="G59" s="281"/>
      <c r="H59" s="5"/>
      <c r="I59" s="427" t="s">
        <v>259</v>
      </c>
      <c r="J59" s="121"/>
      <c r="K59" s="6"/>
      <c r="L59" s="6"/>
      <c r="M59" s="8" t="s">
        <v>5</v>
      </c>
      <c r="N59" s="284">
        <f>SUM(O59:U59)</f>
        <v>828</v>
      </c>
      <c r="O59" s="190">
        <v>386</v>
      </c>
      <c r="P59" s="190">
        <v>169</v>
      </c>
      <c r="Q59" s="190">
        <v>89</v>
      </c>
      <c r="R59" s="187">
        <v>39</v>
      </c>
      <c r="S59" s="190">
        <v>58</v>
      </c>
      <c r="T59" s="190">
        <v>49</v>
      </c>
      <c r="U59" s="190">
        <v>38</v>
      </c>
    </row>
    <row r="60" spans="1:21" ht="15" customHeight="1">
      <c r="A60" s="20" t="s">
        <v>90</v>
      </c>
      <c r="B60" s="14">
        <v>5560</v>
      </c>
      <c r="C60" s="14">
        <v>6536</v>
      </c>
      <c r="D60" s="14">
        <v>5565</v>
      </c>
      <c r="E60" s="14">
        <v>6068</v>
      </c>
      <c r="F60" s="14">
        <v>7136</v>
      </c>
      <c r="G60" s="281">
        <f>100*(F60-E60)/E60</f>
        <v>17.600527356624916</v>
      </c>
      <c r="H60" s="5"/>
      <c r="I60" s="427"/>
      <c r="J60" s="121"/>
      <c r="K60" s="6"/>
      <c r="L60" s="6"/>
      <c r="M60" s="8"/>
      <c r="N60" s="286"/>
      <c r="O60" s="191"/>
      <c r="P60" s="191"/>
      <c r="Q60" s="191"/>
      <c r="R60" s="191"/>
      <c r="S60" s="191"/>
      <c r="T60" s="191"/>
      <c r="U60" s="191"/>
    </row>
    <row r="61" spans="1:21" ht="15" customHeight="1">
      <c r="A61" s="54"/>
      <c r="B61" s="62"/>
      <c r="C61" s="62"/>
      <c r="D61" s="115"/>
      <c r="E61" s="115"/>
      <c r="F61" s="115"/>
      <c r="G61" s="194"/>
      <c r="H61" s="5"/>
      <c r="I61" s="427"/>
      <c r="J61" s="121"/>
      <c r="K61" s="359" t="s">
        <v>257</v>
      </c>
      <c r="L61" s="6"/>
      <c r="M61" s="355" t="s">
        <v>1</v>
      </c>
      <c r="N61" s="421">
        <f>SUM(O61:U62)</f>
        <v>2314</v>
      </c>
      <c r="O61" s="420">
        <v>1361</v>
      </c>
      <c r="P61" s="420">
        <v>388</v>
      </c>
      <c r="Q61" s="420">
        <v>200</v>
      </c>
      <c r="R61" s="420">
        <v>50</v>
      </c>
      <c r="S61" s="420">
        <v>170</v>
      </c>
      <c r="T61" s="420">
        <v>95</v>
      </c>
      <c r="U61" s="420">
        <v>50</v>
      </c>
    </row>
    <row r="62" spans="1:21" ht="15" customHeight="1">
      <c r="A62" s="20" t="s">
        <v>92</v>
      </c>
      <c r="B62" s="14">
        <v>17237</v>
      </c>
      <c r="C62" s="14">
        <v>19599</v>
      </c>
      <c r="D62" s="14">
        <v>19704</v>
      </c>
      <c r="E62" s="14">
        <v>19174</v>
      </c>
      <c r="F62" s="14">
        <v>19791</v>
      </c>
      <c r="G62" s="281">
        <f>100*(F62-E62)/E62</f>
        <v>3.217899238552206</v>
      </c>
      <c r="H62" s="5"/>
      <c r="I62" s="427"/>
      <c r="J62" s="121"/>
      <c r="K62" s="359"/>
      <c r="L62" s="6"/>
      <c r="M62" s="355"/>
      <c r="N62" s="421"/>
      <c r="O62" s="420"/>
      <c r="P62" s="420"/>
      <c r="Q62" s="420"/>
      <c r="R62" s="420"/>
      <c r="S62" s="420"/>
      <c r="T62" s="420"/>
      <c r="U62" s="420"/>
    </row>
    <row r="63" spans="1:21" ht="15" customHeight="1">
      <c r="A63" s="20"/>
      <c r="B63" s="14"/>
      <c r="C63" s="14"/>
      <c r="D63" s="105"/>
      <c r="E63" s="105"/>
      <c r="F63" s="105"/>
      <c r="G63" s="281"/>
      <c r="H63" s="5"/>
      <c r="I63" s="427"/>
      <c r="J63" s="121"/>
      <c r="K63" s="6"/>
      <c r="L63" s="6"/>
      <c r="M63" s="8"/>
      <c r="N63" s="285"/>
      <c r="O63" s="188"/>
      <c r="P63" s="188"/>
      <c r="Q63" s="188"/>
      <c r="R63" s="188"/>
      <c r="S63" s="188"/>
      <c r="T63" s="188"/>
      <c r="U63" s="188"/>
    </row>
    <row r="64" spans="1:21" ht="15" customHeight="1">
      <c r="A64" s="20" t="s">
        <v>165</v>
      </c>
      <c r="B64" s="14">
        <v>2331</v>
      </c>
      <c r="C64" s="14">
        <v>2237</v>
      </c>
      <c r="D64" s="14">
        <v>2037</v>
      </c>
      <c r="E64" s="14">
        <v>1877</v>
      </c>
      <c r="F64" s="14">
        <v>1693</v>
      </c>
      <c r="G64" s="281">
        <f>100*(F64-E64)/E64</f>
        <v>-9.802876931273309</v>
      </c>
      <c r="H64" s="5"/>
      <c r="I64" s="427"/>
      <c r="J64" s="121"/>
      <c r="K64" s="6"/>
      <c r="L64" s="6"/>
      <c r="M64" s="8" t="s">
        <v>1</v>
      </c>
      <c r="N64" s="284">
        <f>SUM(O64:U64)</f>
        <v>1807</v>
      </c>
      <c r="O64" s="189">
        <v>843</v>
      </c>
      <c r="P64" s="189">
        <v>394</v>
      </c>
      <c r="Q64" s="189">
        <v>184</v>
      </c>
      <c r="R64" s="189">
        <v>81</v>
      </c>
      <c r="S64" s="189">
        <v>126</v>
      </c>
      <c r="T64" s="189">
        <v>104</v>
      </c>
      <c r="U64" s="189">
        <v>75</v>
      </c>
    </row>
    <row r="65" spans="1:21" ht="15" customHeight="1">
      <c r="A65" s="20"/>
      <c r="B65" s="14"/>
      <c r="C65" s="14"/>
      <c r="D65" s="105"/>
      <c r="E65" s="105"/>
      <c r="F65" s="105"/>
      <c r="G65" s="281"/>
      <c r="H65" s="5"/>
      <c r="I65" s="117"/>
      <c r="J65" s="121"/>
      <c r="K65" s="50" t="s">
        <v>258</v>
      </c>
      <c r="L65" s="6"/>
      <c r="M65" s="8" t="s">
        <v>4</v>
      </c>
      <c r="N65" s="284">
        <f>SUM(O65:U65)</f>
        <v>1000</v>
      </c>
      <c r="O65" s="190">
        <v>465</v>
      </c>
      <c r="P65" s="190">
        <v>232</v>
      </c>
      <c r="Q65" s="190">
        <v>95</v>
      </c>
      <c r="R65" s="190">
        <v>42</v>
      </c>
      <c r="S65" s="190">
        <v>72</v>
      </c>
      <c r="T65" s="190">
        <v>57</v>
      </c>
      <c r="U65" s="190">
        <v>37</v>
      </c>
    </row>
    <row r="66" spans="1:22" ht="15" customHeight="1">
      <c r="A66" s="20" t="s">
        <v>95</v>
      </c>
      <c r="B66" s="14">
        <v>21911</v>
      </c>
      <c r="C66" s="14">
        <v>26021</v>
      </c>
      <c r="D66" s="14">
        <v>27558</v>
      </c>
      <c r="E66" s="14">
        <v>30094</v>
      </c>
      <c r="F66" s="14">
        <v>34420</v>
      </c>
      <c r="G66" s="281">
        <f>100*(F66-E66)/E66</f>
        <v>14.374958463481093</v>
      </c>
      <c r="H66" s="5"/>
      <c r="I66" s="23"/>
      <c r="J66" s="23"/>
      <c r="K66" s="23"/>
      <c r="L66" s="23"/>
      <c r="M66" s="91" t="s">
        <v>5</v>
      </c>
      <c r="N66" s="287">
        <f>SUM(O66:U66)</f>
        <v>807</v>
      </c>
      <c r="O66" s="192">
        <v>378</v>
      </c>
      <c r="P66" s="192">
        <v>162</v>
      </c>
      <c r="Q66" s="192">
        <v>89</v>
      </c>
      <c r="R66" s="192">
        <v>39</v>
      </c>
      <c r="S66" s="192">
        <v>54</v>
      </c>
      <c r="T66" s="192">
        <v>47</v>
      </c>
      <c r="U66" s="192">
        <v>38</v>
      </c>
      <c r="V66" s="122"/>
    </row>
    <row r="67" spans="1:8" ht="15" customHeight="1">
      <c r="A67" s="54"/>
      <c r="B67" s="62"/>
      <c r="C67" s="62"/>
      <c r="D67" s="115"/>
      <c r="E67" s="115"/>
      <c r="F67" s="115"/>
      <c r="G67" s="194"/>
      <c r="H67" s="5"/>
    </row>
    <row r="68" spans="1:9" ht="15" customHeight="1">
      <c r="A68" s="24" t="s">
        <v>260</v>
      </c>
      <c r="B68" s="14">
        <v>609</v>
      </c>
      <c r="C68" s="14">
        <v>745</v>
      </c>
      <c r="D68" s="14">
        <v>761</v>
      </c>
      <c r="E68" s="14">
        <v>733</v>
      </c>
      <c r="F68" s="14">
        <v>994</v>
      </c>
      <c r="G68" s="282">
        <f>100*(F68-E68)/E68</f>
        <v>35.60709413369713</v>
      </c>
      <c r="I68" s="4" t="s">
        <v>168</v>
      </c>
    </row>
    <row r="69" spans="1:7" ht="15" customHeight="1">
      <c r="A69" s="4" t="s">
        <v>168</v>
      </c>
      <c r="B69" s="123"/>
      <c r="C69" s="123"/>
      <c r="D69" s="123"/>
      <c r="E69" s="123"/>
      <c r="F69" s="123"/>
      <c r="G69" s="123"/>
    </row>
    <row r="70" spans="2:7" ht="14.25">
      <c r="B70" s="62"/>
      <c r="C70" s="62"/>
      <c r="D70" s="62"/>
      <c r="E70" s="62"/>
      <c r="F70" s="62"/>
      <c r="G70" s="62"/>
    </row>
  </sheetData>
  <sheetProtection/>
  <mergeCells count="47">
    <mergeCell ref="I5:O5"/>
    <mergeCell ref="P5:S5"/>
    <mergeCell ref="T5:U5"/>
    <mergeCell ref="A42:G42"/>
    <mergeCell ref="A45:A47"/>
    <mergeCell ref="B45:B47"/>
    <mergeCell ref="T6:U7"/>
    <mergeCell ref="R7:S7"/>
    <mergeCell ref="K28:L28"/>
    <mergeCell ref="C45:C47"/>
    <mergeCell ref="D45:D47"/>
    <mergeCell ref="E45:E47"/>
    <mergeCell ref="F45:F47"/>
    <mergeCell ref="G46:G47"/>
    <mergeCell ref="A2:U2"/>
    <mergeCell ref="A3:U3"/>
    <mergeCell ref="A5:A7"/>
    <mergeCell ref="B5:E5"/>
    <mergeCell ref="F5:H5"/>
    <mergeCell ref="M6:O7"/>
    <mergeCell ref="P6:Q7"/>
    <mergeCell ref="B6:C7"/>
    <mergeCell ref="D6:E7"/>
    <mergeCell ref="I6:L7"/>
    <mergeCell ref="I59:I64"/>
    <mergeCell ref="K61:K62"/>
    <mergeCell ref="I45:M45"/>
    <mergeCell ref="M61:M62"/>
    <mergeCell ref="I48:I53"/>
    <mergeCell ref="K50:K51"/>
    <mergeCell ref="M50:M51"/>
    <mergeCell ref="U50:U51"/>
    <mergeCell ref="N50:N51"/>
    <mergeCell ref="O50:O51"/>
    <mergeCell ref="P50:P51"/>
    <mergeCell ref="Q50:Q51"/>
    <mergeCell ref="R50:R51"/>
    <mergeCell ref="S50:S51"/>
    <mergeCell ref="T50:T51"/>
    <mergeCell ref="U61:U62"/>
    <mergeCell ref="N61:N62"/>
    <mergeCell ref="O61:O62"/>
    <mergeCell ref="P61:P62"/>
    <mergeCell ref="Q61:Q62"/>
    <mergeCell ref="R61:R62"/>
    <mergeCell ref="S61:S62"/>
    <mergeCell ref="T61:T62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zoomScalePageLayoutView="0" workbookViewId="0" topLeftCell="J1">
      <selection activeCell="V1" sqref="V1"/>
    </sheetView>
  </sheetViews>
  <sheetFormatPr defaultColWidth="10.59765625" defaultRowHeight="15"/>
  <cols>
    <col min="1" max="1" width="3" style="4" customWidth="1"/>
    <col min="2" max="2" width="2.09765625" style="4" customWidth="1"/>
    <col min="3" max="3" width="22" style="4" customWidth="1"/>
    <col min="4" max="9" width="13.8984375" style="4" customWidth="1"/>
    <col min="10" max="10" width="3.69921875" style="4" customWidth="1"/>
    <col min="11" max="11" width="8.59765625" style="4" customWidth="1"/>
    <col min="12" max="12" width="2.59765625" style="4" customWidth="1"/>
    <col min="13" max="13" width="15.8984375" style="4" customWidth="1"/>
    <col min="14" max="14" width="10.59765625" style="4" customWidth="1"/>
    <col min="15" max="15" width="11.09765625" style="4" customWidth="1"/>
    <col min="16" max="17" width="10.59765625" style="4" customWidth="1"/>
    <col min="18" max="18" width="11.09765625" style="4" customWidth="1"/>
    <col min="19" max="16384" width="10.59765625" style="4" customWidth="1"/>
  </cols>
  <sheetData>
    <row r="1" spans="1:22" s="2" customFormat="1" ht="19.5" customHeight="1">
      <c r="A1" s="1" t="s">
        <v>279</v>
      </c>
      <c r="B1" s="1"/>
      <c r="D1" s="8"/>
      <c r="V1" s="3" t="s">
        <v>280</v>
      </c>
    </row>
    <row r="2" spans="1:22" ht="19.5" customHeight="1">
      <c r="A2" s="435" t="s">
        <v>281</v>
      </c>
      <c r="B2" s="435"/>
      <c r="C2" s="435"/>
      <c r="D2" s="435"/>
      <c r="E2" s="435"/>
      <c r="F2" s="435"/>
      <c r="G2" s="435"/>
      <c r="H2" s="435"/>
      <c r="I2" s="435"/>
      <c r="J2" s="216"/>
      <c r="L2" s="464" t="s">
        <v>282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1:12" ht="15" customHeight="1">
      <c r="A3" s="379" t="s">
        <v>283</v>
      </c>
      <c r="B3" s="379"/>
      <c r="C3" s="379"/>
      <c r="D3" s="379"/>
      <c r="E3" s="379"/>
      <c r="F3" s="379"/>
      <c r="G3" s="379"/>
      <c r="H3" s="379"/>
      <c r="I3" s="379"/>
      <c r="J3" s="78"/>
      <c r="L3" s="4" t="s">
        <v>284</v>
      </c>
    </row>
    <row r="4" spans="1:12" ht="15" customHeight="1">
      <c r="A4" s="366"/>
      <c r="B4" s="366"/>
      <c r="C4" s="366"/>
      <c r="D4" s="366"/>
      <c r="E4" s="366"/>
      <c r="F4" s="366"/>
      <c r="G4" s="366"/>
      <c r="H4" s="366"/>
      <c r="I4" s="366"/>
      <c r="J4" s="42"/>
      <c r="L4" s="4" t="s">
        <v>285</v>
      </c>
    </row>
    <row r="5" spans="1:22" ht="18" customHeight="1" thickBot="1">
      <c r="A5" s="124"/>
      <c r="B5" s="124"/>
      <c r="I5" s="227"/>
      <c r="J5" s="225" t="s">
        <v>286</v>
      </c>
      <c r="N5" s="63"/>
      <c r="O5" s="63"/>
      <c r="P5" s="63"/>
      <c r="Q5" s="63"/>
      <c r="R5" s="63"/>
      <c r="S5" s="63"/>
      <c r="T5" s="63"/>
      <c r="U5" s="63"/>
      <c r="V5" s="82" t="s">
        <v>525</v>
      </c>
    </row>
    <row r="6" spans="2:22" ht="15" customHeight="1">
      <c r="B6" s="62"/>
      <c r="C6" s="125" t="s">
        <v>287</v>
      </c>
      <c r="D6" s="452" t="s">
        <v>288</v>
      </c>
      <c r="E6" s="452" t="s">
        <v>289</v>
      </c>
      <c r="F6" s="452" t="s">
        <v>232</v>
      </c>
      <c r="G6" s="452" t="s">
        <v>290</v>
      </c>
      <c r="H6" s="454" t="s">
        <v>291</v>
      </c>
      <c r="I6" s="459" t="s">
        <v>292</v>
      </c>
      <c r="J6" s="460"/>
      <c r="L6" s="335" t="s">
        <v>293</v>
      </c>
      <c r="M6" s="336"/>
      <c r="N6" s="452" t="s">
        <v>294</v>
      </c>
      <c r="O6" s="452" t="s">
        <v>295</v>
      </c>
      <c r="P6" s="454" t="s">
        <v>296</v>
      </c>
      <c r="Q6" s="454" t="s">
        <v>297</v>
      </c>
      <c r="R6" s="452" t="s">
        <v>298</v>
      </c>
      <c r="S6" s="452" t="s">
        <v>299</v>
      </c>
      <c r="T6" s="452" t="s">
        <v>300</v>
      </c>
      <c r="U6" s="452" t="s">
        <v>301</v>
      </c>
      <c r="V6" s="450" t="s">
        <v>302</v>
      </c>
    </row>
    <row r="7" spans="1:22" ht="15" customHeight="1">
      <c r="A7" s="107" t="s">
        <v>303</v>
      </c>
      <c r="D7" s="413"/>
      <c r="E7" s="413"/>
      <c r="F7" s="413"/>
      <c r="G7" s="413"/>
      <c r="H7" s="401"/>
      <c r="I7" s="461"/>
      <c r="J7" s="462"/>
      <c r="L7" s="366"/>
      <c r="M7" s="367"/>
      <c r="N7" s="453"/>
      <c r="O7" s="453"/>
      <c r="P7" s="436"/>
      <c r="Q7" s="436"/>
      <c r="R7" s="453"/>
      <c r="S7" s="453"/>
      <c r="T7" s="453"/>
      <c r="U7" s="453"/>
      <c r="V7" s="451"/>
    </row>
    <row r="8" spans="1:22" ht="15" customHeight="1">
      <c r="A8" s="42"/>
      <c r="B8" s="126"/>
      <c r="C8" s="220" t="s">
        <v>516</v>
      </c>
      <c r="D8" s="71">
        <v>8406</v>
      </c>
      <c r="E8" s="14">
        <v>20155</v>
      </c>
      <c r="F8" s="14">
        <v>18568</v>
      </c>
      <c r="G8" s="14">
        <v>42853</v>
      </c>
      <c r="H8" s="14">
        <v>5645</v>
      </c>
      <c r="I8" s="127">
        <v>2.1261721657157033</v>
      </c>
      <c r="J8" s="127"/>
      <c r="L8" s="338"/>
      <c r="M8" s="339"/>
      <c r="N8" s="413"/>
      <c r="O8" s="413"/>
      <c r="P8" s="401"/>
      <c r="Q8" s="401"/>
      <c r="R8" s="413"/>
      <c r="S8" s="413"/>
      <c r="T8" s="413"/>
      <c r="U8" s="413"/>
      <c r="V8" s="426"/>
    </row>
    <row r="9" spans="2:22" ht="15" customHeight="1">
      <c r="B9" s="128"/>
      <c r="C9" s="128"/>
      <c r="D9" s="77"/>
      <c r="E9" s="78"/>
      <c r="F9" s="78"/>
      <c r="G9" s="78"/>
      <c r="H9" s="78"/>
      <c r="I9" s="78"/>
      <c r="J9" s="78"/>
      <c r="L9" s="444" t="s">
        <v>304</v>
      </c>
      <c r="M9" s="364"/>
      <c r="N9" s="95"/>
      <c r="O9" s="64"/>
      <c r="P9" s="64"/>
      <c r="Q9" s="64"/>
      <c r="R9" s="64"/>
      <c r="S9" s="64"/>
      <c r="T9" s="64"/>
      <c r="U9" s="64"/>
      <c r="V9" s="64"/>
    </row>
    <row r="10" spans="2:22" ht="15" customHeight="1">
      <c r="B10" s="41"/>
      <c r="C10" s="222" t="s">
        <v>467</v>
      </c>
      <c r="D10" s="71">
        <v>8710</v>
      </c>
      <c r="E10" s="14">
        <v>21075</v>
      </c>
      <c r="F10" s="14">
        <v>20310</v>
      </c>
      <c r="G10" s="14">
        <v>49862</v>
      </c>
      <c r="H10" s="14">
        <v>5669</v>
      </c>
      <c r="I10" s="127">
        <v>2.365931198102017</v>
      </c>
      <c r="J10" s="127"/>
      <c r="L10" s="62"/>
      <c r="M10" s="31"/>
      <c r="N10" s="77"/>
      <c r="O10" s="78"/>
      <c r="P10" s="78"/>
      <c r="Q10" s="78"/>
      <c r="R10" s="129"/>
      <c r="S10" s="78"/>
      <c r="T10" s="78"/>
      <c r="U10" s="78"/>
      <c r="V10" s="78"/>
    </row>
    <row r="11" spans="2:22" ht="15" customHeight="1">
      <c r="B11" s="128"/>
      <c r="C11" s="128"/>
      <c r="D11" s="77"/>
      <c r="E11" s="78"/>
      <c r="F11" s="78"/>
      <c r="G11" s="78"/>
      <c r="H11" s="78"/>
      <c r="I11" s="78"/>
      <c r="J11" s="78"/>
      <c r="L11" s="62"/>
      <c r="M11" s="20" t="s">
        <v>526</v>
      </c>
      <c r="N11" s="130">
        <v>98.6</v>
      </c>
      <c r="O11" s="131">
        <v>98.3</v>
      </c>
      <c r="P11" s="131">
        <v>96.5</v>
      </c>
      <c r="Q11" s="131">
        <v>98.3</v>
      </c>
      <c r="R11" s="132" t="s">
        <v>306</v>
      </c>
      <c r="S11" s="131">
        <v>98.8</v>
      </c>
      <c r="T11" s="131">
        <v>96.6</v>
      </c>
      <c r="U11" s="131">
        <v>98.8</v>
      </c>
      <c r="V11" s="131">
        <v>99.4</v>
      </c>
    </row>
    <row r="12" spans="2:22" ht="15" customHeight="1">
      <c r="B12" s="41"/>
      <c r="C12" s="222" t="s">
        <v>517</v>
      </c>
      <c r="D12" s="71">
        <v>8976</v>
      </c>
      <c r="E12" s="14">
        <v>21726</v>
      </c>
      <c r="F12" s="14">
        <v>18358</v>
      </c>
      <c r="G12" s="14">
        <v>44583</v>
      </c>
      <c r="H12" s="14">
        <v>5872</v>
      </c>
      <c r="I12" s="133">
        <v>2.05</v>
      </c>
      <c r="J12" s="133"/>
      <c r="L12" s="62"/>
      <c r="M12" s="228" t="s">
        <v>527</v>
      </c>
      <c r="N12" s="130">
        <v>100.4</v>
      </c>
      <c r="O12" s="131">
        <v>96.8</v>
      </c>
      <c r="P12" s="131">
        <v>89.2</v>
      </c>
      <c r="Q12" s="131">
        <v>101.6</v>
      </c>
      <c r="R12" s="132" t="s">
        <v>306</v>
      </c>
      <c r="S12" s="131">
        <v>92.1</v>
      </c>
      <c r="T12" s="131">
        <v>93.3</v>
      </c>
      <c r="U12" s="131">
        <v>99.6</v>
      </c>
      <c r="V12" s="131">
        <v>106.9</v>
      </c>
    </row>
    <row r="13" spans="3:22" ht="15" customHeight="1">
      <c r="C13" s="128"/>
      <c r="D13" s="77"/>
      <c r="E13" s="78"/>
      <c r="F13" s="78"/>
      <c r="G13" s="78"/>
      <c r="H13" s="78"/>
      <c r="I13" s="78"/>
      <c r="J13" s="78"/>
      <c r="L13" s="62"/>
      <c r="M13" s="229" t="s">
        <v>528</v>
      </c>
      <c r="N13" s="195">
        <v>99</v>
      </c>
      <c r="O13" s="171">
        <v>95.3</v>
      </c>
      <c r="P13" s="171">
        <v>90.5</v>
      </c>
      <c r="Q13" s="171">
        <v>102.5</v>
      </c>
      <c r="R13" s="196" t="s">
        <v>306</v>
      </c>
      <c r="S13" s="171">
        <v>90.7</v>
      </c>
      <c r="T13" s="171">
        <v>97.1</v>
      </c>
      <c r="U13" s="171">
        <v>103.3</v>
      </c>
      <c r="V13" s="171">
        <v>105.4</v>
      </c>
    </row>
    <row r="14" spans="2:22" ht="15" customHeight="1">
      <c r="B14" s="41"/>
      <c r="C14" s="33">
        <v>14</v>
      </c>
      <c r="D14" s="71">
        <v>8868</v>
      </c>
      <c r="E14" s="14">
        <v>22069</v>
      </c>
      <c r="F14" s="14">
        <v>18846</v>
      </c>
      <c r="G14" s="14">
        <v>45465</v>
      </c>
      <c r="H14" s="14">
        <v>5929</v>
      </c>
      <c r="I14" s="133">
        <v>2.06</v>
      </c>
      <c r="J14" s="133"/>
      <c r="L14" s="62"/>
      <c r="M14" s="31"/>
      <c r="N14" s="77"/>
      <c r="O14" s="78"/>
      <c r="P14" s="78"/>
      <c r="Q14" s="78"/>
      <c r="R14" s="129"/>
      <c r="S14" s="78"/>
      <c r="T14" s="78"/>
      <c r="U14" s="78"/>
      <c r="V14" s="78"/>
    </row>
    <row r="15" spans="2:22" ht="15" customHeight="1">
      <c r="B15" s="128"/>
      <c r="D15" s="77"/>
      <c r="E15" s="78"/>
      <c r="F15" s="78"/>
      <c r="G15" s="78"/>
      <c r="H15" s="78"/>
      <c r="I15" s="78"/>
      <c r="J15" s="78"/>
      <c r="L15" s="62"/>
      <c r="M15" s="50" t="s">
        <v>529</v>
      </c>
      <c r="N15" s="135">
        <v>80</v>
      </c>
      <c r="O15" s="136">
        <v>78.8</v>
      </c>
      <c r="P15" s="136">
        <v>71.5</v>
      </c>
      <c r="Q15" s="136">
        <v>81.1</v>
      </c>
      <c r="R15" s="132" t="s">
        <v>306</v>
      </c>
      <c r="S15" s="136">
        <v>79.3</v>
      </c>
      <c r="T15" s="136">
        <v>81.4</v>
      </c>
      <c r="U15" s="136">
        <v>75.4</v>
      </c>
      <c r="V15" s="136">
        <v>82.3</v>
      </c>
    </row>
    <row r="16" spans="1:22" ht="15" customHeight="1">
      <c r="A16" s="18"/>
      <c r="B16" s="73"/>
      <c r="C16" s="74">
        <v>15</v>
      </c>
      <c r="D16" s="75">
        <v>11241</v>
      </c>
      <c r="E16" s="15">
        <v>27875</v>
      </c>
      <c r="F16" s="15">
        <v>20476</v>
      </c>
      <c r="G16" s="15">
        <v>49040</v>
      </c>
      <c r="H16" s="15">
        <v>6096</v>
      </c>
      <c r="I16" s="137">
        <v>1.76</v>
      </c>
      <c r="J16" s="137"/>
      <c r="L16" s="62"/>
      <c r="M16" s="198" t="s">
        <v>530</v>
      </c>
      <c r="N16" s="135">
        <v>81</v>
      </c>
      <c r="O16" s="136">
        <v>79</v>
      </c>
      <c r="P16" s="136">
        <v>95.4</v>
      </c>
      <c r="Q16" s="136">
        <v>81.5</v>
      </c>
      <c r="R16" s="132" t="s">
        <v>306</v>
      </c>
      <c r="S16" s="136">
        <v>72.1</v>
      </c>
      <c r="T16" s="136">
        <v>74.7</v>
      </c>
      <c r="U16" s="136">
        <v>76.2</v>
      </c>
      <c r="V16" s="136">
        <v>84.7</v>
      </c>
    </row>
    <row r="17" spans="1:22" ht="15" customHeight="1">
      <c r="A17" s="42"/>
      <c r="B17" s="42"/>
      <c r="C17" s="31"/>
      <c r="L17" s="62"/>
      <c r="M17" s="198" t="s">
        <v>531</v>
      </c>
      <c r="N17" s="135">
        <v>84.4</v>
      </c>
      <c r="O17" s="136">
        <v>78.3</v>
      </c>
      <c r="P17" s="136">
        <v>73.7</v>
      </c>
      <c r="Q17" s="136">
        <v>85</v>
      </c>
      <c r="R17" s="132" t="s">
        <v>306</v>
      </c>
      <c r="S17" s="136">
        <v>73.8</v>
      </c>
      <c r="T17" s="136">
        <v>71.4</v>
      </c>
      <c r="U17" s="136">
        <v>79.8</v>
      </c>
      <c r="V17" s="136">
        <v>95.3</v>
      </c>
    </row>
    <row r="18" spans="1:22" ht="15" customHeight="1">
      <c r="A18" s="445" t="s">
        <v>518</v>
      </c>
      <c r="B18" s="445"/>
      <c r="C18" s="446"/>
      <c r="D18" s="138">
        <v>26.8</v>
      </c>
      <c r="E18" s="139">
        <v>26.3</v>
      </c>
      <c r="F18" s="140">
        <v>8.6</v>
      </c>
      <c r="G18" s="140">
        <v>7.9</v>
      </c>
      <c r="H18" s="139">
        <v>2.8</v>
      </c>
      <c r="I18" s="141">
        <v>-0.3</v>
      </c>
      <c r="J18" s="223" t="s">
        <v>519</v>
      </c>
      <c r="L18" s="62"/>
      <c r="M18" s="198" t="s">
        <v>532</v>
      </c>
      <c r="N18" s="135">
        <v>81.1</v>
      </c>
      <c r="O18" s="136">
        <v>79.1</v>
      </c>
      <c r="P18" s="136">
        <v>73.1</v>
      </c>
      <c r="Q18" s="136">
        <v>82.1</v>
      </c>
      <c r="R18" s="132" t="s">
        <v>306</v>
      </c>
      <c r="S18" s="136">
        <v>84.9</v>
      </c>
      <c r="T18" s="136">
        <v>76.5</v>
      </c>
      <c r="U18" s="136">
        <v>77.4</v>
      </c>
      <c r="V18" s="136">
        <v>84.8</v>
      </c>
    </row>
    <row r="19" spans="1:22" ht="15" customHeight="1">
      <c r="A19" s="4" t="s">
        <v>330</v>
      </c>
      <c r="I19" s="123"/>
      <c r="J19" s="62"/>
      <c r="L19" s="62"/>
      <c r="M19" s="198" t="s">
        <v>533</v>
      </c>
      <c r="N19" s="135">
        <v>79.2</v>
      </c>
      <c r="O19" s="136">
        <v>76.6</v>
      </c>
      <c r="P19" s="136">
        <v>69</v>
      </c>
      <c r="Q19" s="136">
        <v>80.9</v>
      </c>
      <c r="R19" s="132" t="s">
        <v>306</v>
      </c>
      <c r="S19" s="136">
        <v>72.7</v>
      </c>
      <c r="T19" s="136">
        <v>71.3</v>
      </c>
      <c r="U19" s="136">
        <v>95.6</v>
      </c>
      <c r="V19" s="136">
        <v>83.9</v>
      </c>
    </row>
    <row r="20" spans="1:22" ht="15" customHeight="1">
      <c r="A20" s="4" t="s">
        <v>168</v>
      </c>
      <c r="I20" s="142"/>
      <c r="J20" s="142"/>
      <c r="L20" s="62"/>
      <c r="M20" s="198" t="s">
        <v>534</v>
      </c>
      <c r="N20" s="135">
        <v>145.9</v>
      </c>
      <c r="O20" s="136">
        <v>122</v>
      </c>
      <c r="P20" s="136">
        <v>72.7</v>
      </c>
      <c r="Q20" s="136">
        <v>138.3</v>
      </c>
      <c r="R20" s="132" t="s">
        <v>306</v>
      </c>
      <c r="S20" s="136">
        <v>148.3</v>
      </c>
      <c r="T20" s="136">
        <v>79.7</v>
      </c>
      <c r="U20" s="136">
        <v>143.6</v>
      </c>
      <c r="V20" s="136">
        <v>188.1</v>
      </c>
    </row>
    <row r="21" spans="12:22" ht="15" customHeight="1">
      <c r="L21" s="62"/>
      <c r="M21" s="203"/>
      <c r="N21" s="77"/>
      <c r="O21" s="78"/>
      <c r="P21" s="78"/>
      <c r="Q21" s="78"/>
      <c r="R21" s="129"/>
      <c r="S21" s="78"/>
      <c r="T21" s="78"/>
      <c r="U21" s="78"/>
      <c r="V21" s="78"/>
    </row>
    <row r="22" spans="12:22" ht="15" customHeight="1">
      <c r="L22" s="62"/>
      <c r="M22" s="198" t="s">
        <v>535</v>
      </c>
      <c r="N22" s="135">
        <v>124.4</v>
      </c>
      <c r="O22" s="136">
        <v>131.1</v>
      </c>
      <c r="P22" s="136">
        <v>110.8</v>
      </c>
      <c r="Q22" s="136">
        <v>145</v>
      </c>
      <c r="R22" s="132" t="s">
        <v>306</v>
      </c>
      <c r="S22" s="136">
        <v>81.6</v>
      </c>
      <c r="T22" s="136">
        <v>155.7</v>
      </c>
      <c r="U22" s="136">
        <v>131.8</v>
      </c>
      <c r="V22" s="136">
        <v>112.6</v>
      </c>
    </row>
    <row r="23" spans="5:22" ht="15" customHeight="1">
      <c r="E23" s="62"/>
      <c r="L23" s="62"/>
      <c r="M23" s="198" t="s">
        <v>536</v>
      </c>
      <c r="N23" s="135">
        <v>83.3</v>
      </c>
      <c r="O23" s="136">
        <v>84.4</v>
      </c>
      <c r="P23" s="136">
        <v>115.4</v>
      </c>
      <c r="Q23" s="136">
        <v>88.4</v>
      </c>
      <c r="R23" s="132" t="s">
        <v>306</v>
      </c>
      <c r="S23" s="136">
        <v>80.8</v>
      </c>
      <c r="T23" s="136">
        <v>72.6</v>
      </c>
      <c r="U23" s="136">
        <v>79.6</v>
      </c>
      <c r="V23" s="136">
        <v>81.3</v>
      </c>
    </row>
    <row r="24" spans="5:22" ht="15" customHeight="1">
      <c r="E24" s="8"/>
      <c r="L24" s="62"/>
      <c r="M24" s="198" t="s">
        <v>537</v>
      </c>
      <c r="N24" s="135">
        <v>78.6</v>
      </c>
      <c r="O24" s="136">
        <v>77.3</v>
      </c>
      <c r="P24" s="136">
        <v>72.3</v>
      </c>
      <c r="Q24" s="136">
        <v>83.5</v>
      </c>
      <c r="R24" s="132" t="s">
        <v>306</v>
      </c>
      <c r="S24" s="136">
        <v>76.5</v>
      </c>
      <c r="T24" s="136">
        <v>71.1</v>
      </c>
      <c r="U24" s="136">
        <v>80.9</v>
      </c>
      <c r="V24" s="136">
        <v>80.7</v>
      </c>
    </row>
    <row r="25" spans="12:22" ht="15" customHeight="1">
      <c r="L25" s="62"/>
      <c r="M25" s="198" t="s">
        <v>539</v>
      </c>
      <c r="N25" s="135">
        <v>80.6</v>
      </c>
      <c r="O25" s="136">
        <v>76.6</v>
      </c>
      <c r="P25" s="136">
        <v>75.4</v>
      </c>
      <c r="Q25" s="136">
        <v>84</v>
      </c>
      <c r="R25" s="132" t="s">
        <v>306</v>
      </c>
      <c r="S25" s="136">
        <v>73.4</v>
      </c>
      <c r="T25" s="136">
        <v>67.9</v>
      </c>
      <c r="U25" s="136">
        <v>77.5</v>
      </c>
      <c r="V25" s="136">
        <v>87.5</v>
      </c>
    </row>
    <row r="26" spans="12:22" ht="15" customHeight="1">
      <c r="L26" s="62"/>
      <c r="M26" s="198" t="s">
        <v>540</v>
      </c>
      <c r="N26" s="135">
        <v>84</v>
      </c>
      <c r="O26" s="136">
        <v>84.1</v>
      </c>
      <c r="P26" s="136">
        <v>75.1</v>
      </c>
      <c r="Q26" s="136">
        <v>92.1</v>
      </c>
      <c r="R26" s="132" t="s">
        <v>306</v>
      </c>
      <c r="S26" s="136">
        <v>79.3</v>
      </c>
      <c r="T26" s="136">
        <v>75.9</v>
      </c>
      <c r="U26" s="136">
        <v>100.6</v>
      </c>
      <c r="V26" s="136">
        <v>83.8</v>
      </c>
    </row>
    <row r="27" spans="12:22" ht="15" customHeight="1">
      <c r="L27" s="62"/>
      <c r="M27" s="198" t="s">
        <v>541</v>
      </c>
      <c r="N27" s="135">
        <v>185</v>
      </c>
      <c r="O27" s="136">
        <v>176.3</v>
      </c>
      <c r="P27" s="136">
        <v>182.1</v>
      </c>
      <c r="Q27" s="136">
        <v>188.6</v>
      </c>
      <c r="R27" s="132" t="s">
        <v>306</v>
      </c>
      <c r="S27" s="136">
        <v>165.8</v>
      </c>
      <c r="T27" s="136">
        <v>147.1</v>
      </c>
      <c r="U27" s="136">
        <v>220.9</v>
      </c>
      <c r="V27" s="136">
        <v>199.8</v>
      </c>
    </row>
    <row r="28" spans="12:22" ht="15" customHeight="1">
      <c r="L28" s="62"/>
      <c r="M28" s="31"/>
      <c r="N28" s="77"/>
      <c r="O28" s="78"/>
      <c r="P28" s="78"/>
      <c r="Q28" s="78"/>
      <c r="R28" s="129"/>
      <c r="S28" s="78"/>
      <c r="T28" s="78"/>
      <c r="U28" s="78"/>
      <c r="V28" s="78"/>
    </row>
    <row r="29" spans="12:22" ht="15" customHeight="1">
      <c r="L29" s="442" t="s">
        <v>307</v>
      </c>
      <c r="M29" s="443"/>
      <c r="N29" s="77"/>
      <c r="O29" s="78"/>
      <c r="P29" s="78"/>
      <c r="Q29" s="78"/>
      <c r="R29" s="129"/>
      <c r="S29" s="78"/>
      <c r="T29" s="78"/>
      <c r="U29" s="78"/>
      <c r="V29" s="78"/>
    </row>
    <row r="30" spans="12:22" ht="15" customHeight="1">
      <c r="L30" s="62"/>
      <c r="M30" s="31"/>
      <c r="N30" s="77"/>
      <c r="O30" s="78"/>
      <c r="P30" s="78"/>
      <c r="Q30" s="78"/>
      <c r="R30" s="129"/>
      <c r="S30" s="78"/>
      <c r="T30" s="78"/>
      <c r="U30" s="78"/>
      <c r="V30" s="78"/>
    </row>
    <row r="31" spans="1:22" ht="15" customHeight="1">
      <c r="A31" s="435" t="s">
        <v>281</v>
      </c>
      <c r="B31" s="435"/>
      <c r="C31" s="435"/>
      <c r="D31" s="435"/>
      <c r="E31" s="435"/>
      <c r="F31" s="435"/>
      <c r="G31" s="435"/>
      <c r="H31" s="435"/>
      <c r="I31" s="435"/>
      <c r="J31" s="216"/>
      <c r="L31" s="62"/>
      <c r="M31" s="20" t="s">
        <v>526</v>
      </c>
      <c r="N31" s="130">
        <v>100.2</v>
      </c>
      <c r="O31" s="136">
        <v>98.7</v>
      </c>
      <c r="P31" s="136">
        <v>96.9</v>
      </c>
      <c r="Q31" s="136">
        <v>98.7</v>
      </c>
      <c r="R31" s="132" t="s">
        <v>306</v>
      </c>
      <c r="S31" s="136">
        <v>99.2</v>
      </c>
      <c r="T31" s="136">
        <v>97</v>
      </c>
      <c r="U31" s="136">
        <v>99.2</v>
      </c>
      <c r="V31" s="136">
        <v>101.3</v>
      </c>
    </row>
    <row r="32" spans="1:22" ht="15" customHeight="1">
      <c r="A32" s="379" t="s">
        <v>308</v>
      </c>
      <c r="B32" s="379"/>
      <c r="C32" s="379"/>
      <c r="D32" s="379"/>
      <c r="E32" s="379"/>
      <c r="F32" s="379"/>
      <c r="G32" s="379"/>
      <c r="H32" s="379"/>
      <c r="I32" s="379"/>
      <c r="J32" s="78"/>
      <c r="L32" s="62"/>
      <c r="M32" s="230" t="s">
        <v>542</v>
      </c>
      <c r="N32" s="130">
        <v>101.6</v>
      </c>
      <c r="O32" s="136">
        <v>97.97570850202429</v>
      </c>
      <c r="P32" s="136">
        <v>90.3</v>
      </c>
      <c r="Q32" s="136">
        <v>102.8</v>
      </c>
      <c r="R32" s="132" t="s">
        <v>306</v>
      </c>
      <c r="S32" s="136">
        <v>93.2</v>
      </c>
      <c r="T32" s="136">
        <v>94.4</v>
      </c>
      <c r="U32" s="136">
        <v>100.8</v>
      </c>
      <c r="V32" s="136">
        <v>108.2</v>
      </c>
    </row>
    <row r="33" spans="10:22" ht="15" customHeight="1" thickBot="1">
      <c r="J33" s="226" t="s">
        <v>309</v>
      </c>
      <c r="L33" s="62"/>
      <c r="M33" s="231" t="s">
        <v>543</v>
      </c>
      <c r="N33" s="195">
        <v>100.2</v>
      </c>
      <c r="O33" s="163">
        <v>96.5</v>
      </c>
      <c r="P33" s="163">
        <v>91.6</v>
      </c>
      <c r="Q33" s="163">
        <v>103.7</v>
      </c>
      <c r="R33" s="196" t="s">
        <v>306</v>
      </c>
      <c r="S33" s="163">
        <v>91.8</v>
      </c>
      <c r="T33" s="163">
        <v>88.2</v>
      </c>
      <c r="U33" s="163">
        <v>104.6</v>
      </c>
      <c r="V33" s="163">
        <v>106.7</v>
      </c>
    </row>
    <row r="34" spans="1:22" ht="15" customHeight="1">
      <c r="A34" s="144"/>
      <c r="B34" s="144"/>
      <c r="C34" s="125" t="s">
        <v>331</v>
      </c>
      <c r="D34" s="348" t="s">
        <v>520</v>
      </c>
      <c r="E34" s="439" t="s">
        <v>521</v>
      </c>
      <c r="F34" s="439" t="s">
        <v>522</v>
      </c>
      <c r="G34" s="439" t="s">
        <v>523</v>
      </c>
      <c r="H34" s="463" t="s">
        <v>524</v>
      </c>
      <c r="I34" s="145"/>
      <c r="J34" s="223"/>
      <c r="L34" s="62"/>
      <c r="M34" s="31"/>
      <c r="N34" s="77"/>
      <c r="O34" s="78"/>
      <c r="P34" s="78"/>
      <c r="Q34" s="78"/>
      <c r="R34" s="129"/>
      <c r="S34" s="78"/>
      <c r="T34" s="78"/>
      <c r="U34" s="78"/>
      <c r="V34" s="78"/>
    </row>
    <row r="35" spans="3:22" ht="15" customHeight="1">
      <c r="C35" s="54"/>
      <c r="D35" s="436"/>
      <c r="E35" s="440"/>
      <c r="F35" s="440"/>
      <c r="G35" s="440"/>
      <c r="H35" s="440"/>
      <c r="I35" s="455" t="s">
        <v>310</v>
      </c>
      <c r="J35" s="456"/>
      <c r="L35" s="62"/>
      <c r="M35" s="50" t="s">
        <v>529</v>
      </c>
      <c r="N35" s="135">
        <v>81.2</v>
      </c>
      <c r="O35" s="136">
        <v>80</v>
      </c>
      <c r="P35" s="136">
        <v>72.6</v>
      </c>
      <c r="Q35" s="136">
        <v>82.3</v>
      </c>
      <c r="R35" s="132" t="s">
        <v>306</v>
      </c>
      <c r="S35" s="136">
        <v>80.5</v>
      </c>
      <c r="T35" s="136">
        <v>82.6</v>
      </c>
      <c r="U35" s="136">
        <v>76.5</v>
      </c>
      <c r="V35" s="136">
        <v>83.6</v>
      </c>
    </row>
    <row r="36" spans="1:22" ht="15" customHeight="1">
      <c r="A36" s="107" t="s">
        <v>311</v>
      </c>
      <c r="B36" s="107"/>
      <c r="C36" s="146"/>
      <c r="D36" s="401"/>
      <c r="E36" s="441"/>
      <c r="F36" s="441"/>
      <c r="G36" s="441"/>
      <c r="H36" s="441"/>
      <c r="I36" s="457"/>
      <c r="J36" s="458"/>
      <c r="L36" s="62"/>
      <c r="M36" s="198" t="s">
        <v>544</v>
      </c>
      <c r="N36" s="135">
        <v>82.4</v>
      </c>
      <c r="O36" s="136">
        <v>80.4</v>
      </c>
      <c r="P36" s="136">
        <v>97</v>
      </c>
      <c r="Q36" s="136">
        <v>82.9</v>
      </c>
      <c r="R36" s="132" t="s">
        <v>306</v>
      </c>
      <c r="S36" s="136">
        <v>73.3</v>
      </c>
      <c r="T36" s="136">
        <v>76</v>
      </c>
      <c r="U36" s="136">
        <v>77.5</v>
      </c>
      <c r="V36" s="136">
        <v>86.2</v>
      </c>
    </row>
    <row r="37" spans="1:22" ht="15" customHeight="1">
      <c r="A37" s="66"/>
      <c r="B37" s="66"/>
      <c r="C37" s="147" t="s">
        <v>312</v>
      </c>
      <c r="D37" s="271">
        <v>71439</v>
      </c>
      <c r="E37" s="271">
        <v>71461</v>
      </c>
      <c r="F37" s="271">
        <v>76339</v>
      </c>
      <c r="G37" s="271">
        <v>77767</v>
      </c>
      <c r="H37" s="271">
        <v>74883</v>
      </c>
      <c r="I37" s="281">
        <f>100*(H37-G37)/G37</f>
        <v>-3.708513894068178</v>
      </c>
      <c r="J37" s="62"/>
      <c r="L37" s="62"/>
      <c r="M37" s="198" t="s">
        <v>545</v>
      </c>
      <c r="N37" s="135">
        <v>85.8</v>
      </c>
      <c r="O37" s="136">
        <v>79.6</v>
      </c>
      <c r="P37" s="136">
        <v>74.9</v>
      </c>
      <c r="Q37" s="136">
        <v>86.4</v>
      </c>
      <c r="R37" s="132" t="s">
        <v>306</v>
      </c>
      <c r="S37" s="136">
        <v>75</v>
      </c>
      <c r="T37" s="136">
        <v>72.6</v>
      </c>
      <c r="U37" s="136">
        <v>81.1</v>
      </c>
      <c r="V37" s="136">
        <v>96.8</v>
      </c>
    </row>
    <row r="38" spans="1:22" ht="15" customHeight="1">
      <c r="A38" s="62"/>
      <c r="B38" s="62"/>
      <c r="C38" s="148"/>
      <c r="D38" s="288"/>
      <c r="E38" s="288"/>
      <c r="F38" s="288"/>
      <c r="G38" s="288"/>
      <c r="H38" s="288"/>
      <c r="I38" s="289"/>
      <c r="J38" s="62"/>
      <c r="L38" s="62"/>
      <c r="M38" s="198" t="s">
        <v>546</v>
      </c>
      <c r="N38" s="135">
        <v>81.9</v>
      </c>
      <c r="O38" s="136">
        <v>79.9</v>
      </c>
      <c r="P38" s="136">
        <v>73.8</v>
      </c>
      <c r="Q38" s="136">
        <v>82.9</v>
      </c>
      <c r="R38" s="132" t="s">
        <v>306</v>
      </c>
      <c r="S38" s="136">
        <v>85.8</v>
      </c>
      <c r="T38" s="136">
        <v>77.3</v>
      </c>
      <c r="U38" s="136">
        <v>78.2</v>
      </c>
      <c r="V38" s="136">
        <v>85.7</v>
      </c>
    </row>
    <row r="39" spans="1:22" ht="15" customHeight="1">
      <c r="A39" s="62"/>
      <c r="B39" s="62"/>
      <c r="C39" s="51" t="s">
        <v>313</v>
      </c>
      <c r="D39" s="243">
        <f>SUM(D41:D45)</f>
        <v>29528</v>
      </c>
      <c r="E39" s="243">
        <f>SUM(E41:E45)</f>
        <v>28639</v>
      </c>
      <c r="F39" s="243">
        <f>SUM(F41:F45)</f>
        <v>30073</v>
      </c>
      <c r="G39" s="243">
        <f>SUM(G41:G45)</f>
        <v>30618</v>
      </c>
      <c r="H39" s="243">
        <f>SUM(H41:H45)</f>
        <v>28224</v>
      </c>
      <c r="I39" s="281">
        <f>100*(H39-G39)/G39</f>
        <v>-7.818930041152264</v>
      </c>
      <c r="J39" s="62"/>
      <c r="L39" s="62"/>
      <c r="M39" s="198" t="s">
        <v>547</v>
      </c>
      <c r="N39" s="135">
        <v>79.9</v>
      </c>
      <c r="O39" s="136">
        <v>77.3</v>
      </c>
      <c r="P39" s="136">
        <v>69.6</v>
      </c>
      <c r="Q39" s="136">
        <v>81.6</v>
      </c>
      <c r="R39" s="132" t="s">
        <v>306</v>
      </c>
      <c r="S39" s="136">
        <v>73.4</v>
      </c>
      <c r="T39" s="136">
        <v>71.9</v>
      </c>
      <c r="U39" s="136">
        <v>96.5</v>
      </c>
      <c r="V39" s="136">
        <v>84.7</v>
      </c>
    </row>
    <row r="40" spans="1:22" ht="15" customHeight="1">
      <c r="A40" s="447" t="s">
        <v>314</v>
      </c>
      <c r="B40" s="62"/>
      <c r="C40" s="148"/>
      <c r="D40" s="288"/>
      <c r="E40" s="288"/>
      <c r="F40" s="288"/>
      <c r="G40" s="288"/>
      <c r="H40" s="288"/>
      <c r="I40" s="289"/>
      <c r="J40" s="62"/>
      <c r="L40" s="62"/>
      <c r="M40" s="198" t="s">
        <v>548</v>
      </c>
      <c r="N40" s="135">
        <v>147.7</v>
      </c>
      <c r="O40" s="136">
        <v>123.5</v>
      </c>
      <c r="P40" s="136">
        <v>73.6</v>
      </c>
      <c r="Q40" s="136">
        <v>140</v>
      </c>
      <c r="R40" s="132" t="s">
        <v>306</v>
      </c>
      <c r="S40" s="136">
        <v>150.1</v>
      </c>
      <c r="T40" s="136">
        <v>80.7</v>
      </c>
      <c r="U40" s="136">
        <v>145.3</v>
      </c>
      <c r="V40" s="136">
        <v>190.4</v>
      </c>
    </row>
    <row r="41" spans="1:22" ht="15" customHeight="1">
      <c r="A41" s="448"/>
      <c r="B41" s="62"/>
      <c r="C41" s="150" t="s">
        <v>315</v>
      </c>
      <c r="D41" s="243">
        <v>22100</v>
      </c>
      <c r="E41" s="243">
        <v>21194</v>
      </c>
      <c r="F41" s="243">
        <v>22691</v>
      </c>
      <c r="G41" s="243">
        <v>23483</v>
      </c>
      <c r="H41" s="243">
        <v>20550</v>
      </c>
      <c r="I41" s="281">
        <f>100*(H41-G41)/G41</f>
        <v>-12.489886300728186</v>
      </c>
      <c r="J41" s="62"/>
      <c r="L41" s="62"/>
      <c r="M41" s="203"/>
      <c r="N41" s="77"/>
      <c r="O41" s="78"/>
      <c r="P41" s="78"/>
      <c r="Q41" s="78"/>
      <c r="R41" s="129"/>
      <c r="S41" s="78"/>
      <c r="T41" s="78"/>
      <c r="U41" s="78"/>
      <c r="V41" s="78"/>
    </row>
    <row r="42" spans="1:22" ht="15" customHeight="1">
      <c r="A42" s="448"/>
      <c r="B42" s="62"/>
      <c r="C42" s="150"/>
      <c r="D42" s="288"/>
      <c r="E42" s="288"/>
      <c r="F42" s="288"/>
      <c r="G42" s="288"/>
      <c r="H42" s="288"/>
      <c r="I42" s="289"/>
      <c r="J42" s="62"/>
      <c r="L42" s="62"/>
      <c r="M42" s="198" t="s">
        <v>549</v>
      </c>
      <c r="N42" s="135">
        <v>126.2</v>
      </c>
      <c r="O42" s="136">
        <v>133</v>
      </c>
      <c r="P42" s="136">
        <v>112.4</v>
      </c>
      <c r="Q42" s="136">
        <v>147.1</v>
      </c>
      <c r="R42" s="132" t="s">
        <v>306</v>
      </c>
      <c r="S42" s="136">
        <v>82.8</v>
      </c>
      <c r="T42" s="136">
        <v>157.9</v>
      </c>
      <c r="U42" s="136">
        <v>133.7</v>
      </c>
      <c r="V42" s="136">
        <v>114.2</v>
      </c>
    </row>
    <row r="43" spans="1:22" ht="15" customHeight="1">
      <c r="A43" s="448"/>
      <c r="B43" s="62"/>
      <c r="C43" s="150" t="s">
        <v>316</v>
      </c>
      <c r="D43" s="243">
        <v>4648</v>
      </c>
      <c r="E43" s="243">
        <v>4397</v>
      </c>
      <c r="F43" s="243">
        <v>4228</v>
      </c>
      <c r="G43" s="243">
        <v>3790</v>
      </c>
      <c r="H43" s="243">
        <v>3244</v>
      </c>
      <c r="I43" s="281">
        <f>100*(H43-G43)/G43</f>
        <v>-14.406332453825858</v>
      </c>
      <c r="J43" s="62"/>
      <c r="L43" s="62"/>
      <c r="M43" s="198" t="s">
        <v>550</v>
      </c>
      <c r="N43" s="135">
        <v>84.1</v>
      </c>
      <c r="O43" s="136">
        <v>85.3</v>
      </c>
      <c r="P43" s="136">
        <v>116.6</v>
      </c>
      <c r="Q43" s="136">
        <v>89.3</v>
      </c>
      <c r="R43" s="132" t="s">
        <v>306</v>
      </c>
      <c r="S43" s="136">
        <v>81.6</v>
      </c>
      <c r="T43" s="136">
        <v>73.3</v>
      </c>
      <c r="U43" s="136">
        <v>80.4</v>
      </c>
      <c r="V43" s="136">
        <v>82.1</v>
      </c>
    </row>
    <row r="44" spans="1:22" ht="15" customHeight="1">
      <c r="A44" s="448"/>
      <c r="B44" s="62"/>
      <c r="C44" s="54"/>
      <c r="D44" s="290"/>
      <c r="E44" s="290"/>
      <c r="F44" s="290"/>
      <c r="G44" s="290"/>
      <c r="H44" s="290"/>
      <c r="I44" s="194"/>
      <c r="J44" s="62"/>
      <c r="L44" s="62"/>
      <c r="M44" s="198" t="s">
        <v>551</v>
      </c>
      <c r="N44" s="135">
        <v>79.2</v>
      </c>
      <c r="O44" s="136">
        <v>77.8</v>
      </c>
      <c r="P44" s="136">
        <v>72.8</v>
      </c>
      <c r="Q44" s="136">
        <v>84.1</v>
      </c>
      <c r="R44" s="132" t="s">
        <v>306</v>
      </c>
      <c r="S44" s="136">
        <v>77</v>
      </c>
      <c r="T44" s="136">
        <v>71.6</v>
      </c>
      <c r="U44" s="136">
        <v>81.5</v>
      </c>
      <c r="V44" s="136">
        <v>81.3</v>
      </c>
    </row>
    <row r="45" spans="1:22" ht="15" customHeight="1">
      <c r="A45" s="448"/>
      <c r="B45" s="62"/>
      <c r="C45" s="150" t="s">
        <v>317</v>
      </c>
      <c r="D45" s="243">
        <v>2780</v>
      </c>
      <c r="E45" s="243">
        <v>3048</v>
      </c>
      <c r="F45" s="243">
        <v>3154</v>
      </c>
      <c r="G45" s="243">
        <v>3345</v>
      </c>
      <c r="H45" s="243">
        <v>4430</v>
      </c>
      <c r="I45" s="281">
        <f>100*(H45-G45)/G45</f>
        <v>32.436472346786246</v>
      </c>
      <c r="J45" s="62"/>
      <c r="L45" s="62"/>
      <c r="M45" s="198" t="s">
        <v>552</v>
      </c>
      <c r="N45" s="135">
        <v>81.3</v>
      </c>
      <c r="O45" s="136">
        <v>77.2</v>
      </c>
      <c r="P45" s="136">
        <v>76</v>
      </c>
      <c r="Q45" s="136">
        <v>84.7</v>
      </c>
      <c r="R45" s="132" t="s">
        <v>306</v>
      </c>
      <c r="S45" s="136">
        <v>74</v>
      </c>
      <c r="T45" s="136">
        <v>68.4</v>
      </c>
      <c r="U45" s="136">
        <v>78.1</v>
      </c>
      <c r="V45" s="136">
        <v>88.2</v>
      </c>
    </row>
    <row r="46" spans="1:22" ht="15" customHeight="1">
      <c r="A46" s="448"/>
      <c r="B46" s="62"/>
      <c r="C46" s="150"/>
      <c r="D46" s="288"/>
      <c r="E46" s="288"/>
      <c r="F46" s="288"/>
      <c r="G46" s="288"/>
      <c r="H46" s="288"/>
      <c r="I46" s="289"/>
      <c r="J46" s="62"/>
      <c r="L46" s="62"/>
      <c r="M46" s="198" t="s">
        <v>553</v>
      </c>
      <c r="N46" s="135">
        <v>85.1</v>
      </c>
      <c r="O46" s="136">
        <v>85.2</v>
      </c>
      <c r="P46" s="136">
        <v>76.1</v>
      </c>
      <c r="Q46" s="136">
        <v>93.3</v>
      </c>
      <c r="R46" s="132" t="s">
        <v>306</v>
      </c>
      <c r="S46" s="136">
        <v>80.3</v>
      </c>
      <c r="T46" s="136">
        <v>76.9</v>
      </c>
      <c r="U46" s="136">
        <v>101.9</v>
      </c>
      <c r="V46" s="136">
        <v>84.9</v>
      </c>
    </row>
    <row r="47" spans="1:22" ht="15" customHeight="1">
      <c r="A47" s="62"/>
      <c r="B47" s="62"/>
      <c r="C47" s="449" t="s">
        <v>318</v>
      </c>
      <c r="D47" s="288"/>
      <c r="E47" s="288"/>
      <c r="F47" s="288"/>
      <c r="G47" s="288"/>
      <c r="H47" s="288"/>
      <c r="I47" s="289"/>
      <c r="J47" s="62"/>
      <c r="L47" s="62"/>
      <c r="M47" s="198" t="s">
        <v>554</v>
      </c>
      <c r="N47" s="135">
        <v>187.2</v>
      </c>
      <c r="O47" s="136">
        <v>178.4</v>
      </c>
      <c r="P47" s="136">
        <v>184.3</v>
      </c>
      <c r="Q47" s="136">
        <v>190.9</v>
      </c>
      <c r="R47" s="132" t="s">
        <v>306</v>
      </c>
      <c r="S47" s="136">
        <v>167.8</v>
      </c>
      <c r="T47" s="136">
        <v>148.9</v>
      </c>
      <c r="U47" s="136">
        <v>223.6</v>
      </c>
      <c r="V47" s="136">
        <v>202.2</v>
      </c>
    </row>
    <row r="48" spans="1:22" ht="15" customHeight="1">
      <c r="A48" s="62"/>
      <c r="B48" s="62"/>
      <c r="C48" s="449"/>
      <c r="D48" s="194">
        <f>100*D39/D37</f>
        <v>41.33316535785775</v>
      </c>
      <c r="E48" s="194">
        <f>100*E39/E37</f>
        <v>40.07640531198836</v>
      </c>
      <c r="F48" s="194">
        <f>100*F39/F37</f>
        <v>39.39401878463171</v>
      </c>
      <c r="G48" s="194">
        <f>100*G39/G37</f>
        <v>39.371455758869445</v>
      </c>
      <c r="H48" s="194">
        <f>100*H39/H37</f>
        <v>37.690797644325144</v>
      </c>
      <c r="I48" s="194">
        <f>H48-G48</f>
        <v>-1.6806581145443005</v>
      </c>
      <c r="J48" s="193" t="s">
        <v>446</v>
      </c>
      <c r="K48" s="193"/>
      <c r="L48" s="62"/>
      <c r="M48" s="31"/>
      <c r="N48" s="77"/>
      <c r="O48" s="78"/>
      <c r="P48" s="78"/>
      <c r="Q48" s="78"/>
      <c r="R48" s="129"/>
      <c r="S48" s="78"/>
      <c r="T48" s="78"/>
      <c r="U48" s="78"/>
      <c r="V48" s="78"/>
    </row>
    <row r="49" spans="1:22" ht="15" customHeight="1">
      <c r="A49" s="62"/>
      <c r="B49" s="62"/>
      <c r="C49" s="449"/>
      <c r="D49" s="288"/>
      <c r="E49" s="288"/>
      <c r="F49" s="288"/>
      <c r="G49" s="288"/>
      <c r="H49" s="288"/>
      <c r="I49" s="289"/>
      <c r="J49" s="62"/>
      <c r="L49" s="442" t="s">
        <v>319</v>
      </c>
      <c r="M49" s="443"/>
      <c r="N49" s="77"/>
      <c r="O49" s="78"/>
      <c r="P49" s="78"/>
      <c r="Q49" s="78"/>
      <c r="R49" s="129"/>
      <c r="S49" s="78"/>
      <c r="T49" s="78"/>
      <c r="U49" s="78"/>
      <c r="V49" s="78"/>
    </row>
    <row r="50" spans="1:22" ht="15" customHeight="1">
      <c r="A50" s="62"/>
      <c r="B50" s="62"/>
      <c r="C50" s="51" t="s">
        <v>320</v>
      </c>
      <c r="D50" s="243">
        <v>27058</v>
      </c>
      <c r="E50" s="243">
        <v>27543</v>
      </c>
      <c r="F50" s="243">
        <v>26757</v>
      </c>
      <c r="G50" s="243">
        <v>27190</v>
      </c>
      <c r="H50" s="243">
        <v>28683</v>
      </c>
      <c r="I50" s="281">
        <f>100*(H50-G50)/G50</f>
        <v>5.490989334314086</v>
      </c>
      <c r="J50" s="62"/>
      <c r="L50" s="62"/>
      <c r="M50" s="31"/>
      <c r="N50" s="77"/>
      <c r="O50" s="78"/>
      <c r="P50" s="78"/>
      <c r="Q50" s="78"/>
      <c r="R50" s="129"/>
      <c r="S50" s="78"/>
      <c r="T50" s="78"/>
      <c r="U50" s="78"/>
      <c r="V50" s="78"/>
    </row>
    <row r="51" spans="1:22" ht="15" customHeight="1">
      <c r="A51" s="62"/>
      <c r="B51" s="62"/>
      <c r="C51" s="148"/>
      <c r="D51" s="288"/>
      <c r="E51" s="288"/>
      <c r="F51" s="288"/>
      <c r="G51" s="288"/>
      <c r="H51" s="288"/>
      <c r="I51" s="289"/>
      <c r="J51" s="62"/>
      <c r="L51" s="62"/>
      <c r="M51" s="20" t="s">
        <v>526</v>
      </c>
      <c r="N51" s="130">
        <v>99.2</v>
      </c>
      <c r="O51" s="136">
        <v>98.2</v>
      </c>
      <c r="P51" s="136">
        <v>98.2</v>
      </c>
      <c r="Q51" s="136">
        <v>96.5</v>
      </c>
      <c r="R51" s="132" t="s">
        <v>306</v>
      </c>
      <c r="S51" s="136">
        <v>96.7</v>
      </c>
      <c r="T51" s="136">
        <v>101.8</v>
      </c>
      <c r="U51" s="136">
        <v>96.8</v>
      </c>
      <c r="V51" s="136">
        <v>101.1</v>
      </c>
    </row>
    <row r="52" spans="1:22" ht="15" customHeight="1">
      <c r="A52" s="62"/>
      <c r="B52" s="62"/>
      <c r="C52" s="51" t="s">
        <v>313</v>
      </c>
      <c r="D52" s="243">
        <f>SUM(D54:D58)</f>
        <v>10774</v>
      </c>
      <c r="E52" s="243">
        <f>SUM(E54:E58)</f>
        <v>10510</v>
      </c>
      <c r="F52" s="243">
        <f>SUM(F54:F58)</f>
        <v>10097</v>
      </c>
      <c r="G52" s="243">
        <f>SUM(G54:G58)</f>
        <v>10101</v>
      </c>
      <c r="H52" s="243">
        <f>SUM(H54:H58)</f>
        <v>12235</v>
      </c>
      <c r="I52" s="281">
        <f>100*(H52-G52)/G52</f>
        <v>21.126621126621128</v>
      </c>
      <c r="J52" s="62"/>
      <c r="L52" s="62"/>
      <c r="M52" s="230" t="s">
        <v>542</v>
      </c>
      <c r="N52" s="130">
        <v>98.2</v>
      </c>
      <c r="O52" s="136">
        <v>95.4</v>
      </c>
      <c r="P52" s="136">
        <v>95.2</v>
      </c>
      <c r="Q52" s="136">
        <v>91.1</v>
      </c>
      <c r="R52" s="132" t="s">
        <v>306</v>
      </c>
      <c r="S52" s="136">
        <v>89.6</v>
      </c>
      <c r="T52" s="136">
        <v>108.1</v>
      </c>
      <c r="U52" s="136">
        <v>95.9</v>
      </c>
      <c r="V52" s="136">
        <v>103.4</v>
      </c>
    </row>
    <row r="53" spans="1:22" ht="15" customHeight="1">
      <c r="A53" s="447" t="s">
        <v>321</v>
      </c>
      <c r="B53" s="62"/>
      <c r="C53" s="148"/>
      <c r="D53" s="288"/>
      <c r="E53" s="288"/>
      <c r="F53" s="288"/>
      <c r="G53" s="288"/>
      <c r="H53" s="288"/>
      <c r="I53" s="289"/>
      <c r="J53" s="62"/>
      <c r="L53" s="62"/>
      <c r="M53" s="231" t="s">
        <v>555</v>
      </c>
      <c r="N53" s="195">
        <v>98.4</v>
      </c>
      <c r="O53" s="163">
        <v>94.4</v>
      </c>
      <c r="P53" s="163">
        <v>91.9</v>
      </c>
      <c r="Q53" s="163">
        <v>88.8</v>
      </c>
      <c r="R53" s="196" t="s">
        <v>306</v>
      </c>
      <c r="S53" s="163">
        <v>85.4</v>
      </c>
      <c r="T53" s="163">
        <v>111.6</v>
      </c>
      <c r="U53" s="163">
        <v>96.6</v>
      </c>
      <c r="V53" s="163">
        <v>106</v>
      </c>
    </row>
    <row r="54" spans="1:22" ht="15" customHeight="1">
      <c r="A54" s="448"/>
      <c r="B54" s="62"/>
      <c r="C54" s="150" t="s">
        <v>322</v>
      </c>
      <c r="D54" s="243">
        <v>5428</v>
      </c>
      <c r="E54" s="243">
        <v>5228</v>
      </c>
      <c r="F54" s="243">
        <v>4893</v>
      </c>
      <c r="G54" s="243">
        <v>5093</v>
      </c>
      <c r="H54" s="243">
        <v>5766</v>
      </c>
      <c r="I54" s="281">
        <f>100*(H54-G54)/G54</f>
        <v>13.214215590025525</v>
      </c>
      <c r="J54" s="62"/>
      <c r="L54" s="62"/>
      <c r="M54" s="31"/>
      <c r="N54" s="77"/>
      <c r="O54" s="78"/>
      <c r="P54" s="78"/>
      <c r="Q54" s="78"/>
      <c r="R54" s="129"/>
      <c r="S54" s="78"/>
      <c r="T54" s="78"/>
      <c r="U54" s="78"/>
      <c r="V54" s="78"/>
    </row>
    <row r="55" spans="1:22" ht="15" customHeight="1">
      <c r="A55" s="448"/>
      <c r="B55" s="62"/>
      <c r="C55" s="150"/>
      <c r="D55" s="288"/>
      <c r="E55" s="288"/>
      <c r="F55" s="288"/>
      <c r="G55" s="288"/>
      <c r="H55" s="288"/>
      <c r="I55" s="289"/>
      <c r="J55" s="62"/>
      <c r="L55" s="62"/>
      <c r="M55" s="50" t="s">
        <v>529</v>
      </c>
      <c r="N55" s="135">
        <v>97.8</v>
      </c>
      <c r="O55" s="136">
        <v>94.6</v>
      </c>
      <c r="P55" s="136">
        <v>93.5</v>
      </c>
      <c r="Q55" s="136">
        <v>89.2</v>
      </c>
      <c r="R55" s="132" t="s">
        <v>306</v>
      </c>
      <c r="S55" s="136">
        <v>86</v>
      </c>
      <c r="T55" s="136">
        <v>110.4</v>
      </c>
      <c r="U55" s="136">
        <v>98.1</v>
      </c>
      <c r="V55" s="136">
        <v>103.8</v>
      </c>
    </row>
    <row r="56" spans="1:22" ht="15" customHeight="1">
      <c r="A56" s="448"/>
      <c r="B56" s="62"/>
      <c r="C56" s="150" t="s">
        <v>323</v>
      </c>
      <c r="D56" s="243">
        <v>3344</v>
      </c>
      <c r="E56" s="243">
        <v>3280</v>
      </c>
      <c r="F56" s="243">
        <v>3104</v>
      </c>
      <c r="G56" s="243">
        <v>2845</v>
      </c>
      <c r="H56" s="243">
        <v>2557</v>
      </c>
      <c r="I56" s="281">
        <f>100*(H56-G56)/G56</f>
        <v>-10.123022847100176</v>
      </c>
      <c r="J56" s="62"/>
      <c r="L56" s="62"/>
      <c r="M56" s="198" t="s">
        <v>544</v>
      </c>
      <c r="N56" s="135">
        <v>97.2</v>
      </c>
      <c r="O56" s="136">
        <v>94.1</v>
      </c>
      <c r="P56" s="136">
        <v>93.2</v>
      </c>
      <c r="Q56" s="136">
        <v>88.9</v>
      </c>
      <c r="R56" s="132" t="s">
        <v>306</v>
      </c>
      <c r="S56" s="136">
        <v>85.7</v>
      </c>
      <c r="T56" s="136">
        <v>108.4</v>
      </c>
      <c r="U56" s="136">
        <v>99</v>
      </c>
      <c r="V56" s="136">
        <v>103.1</v>
      </c>
    </row>
    <row r="57" spans="1:22" ht="15" customHeight="1">
      <c r="A57" s="448"/>
      <c r="B57" s="62"/>
      <c r="C57" s="54"/>
      <c r="D57" s="288"/>
      <c r="E57" s="288"/>
      <c r="F57" s="288"/>
      <c r="G57" s="288"/>
      <c r="H57" s="288"/>
      <c r="I57" s="289"/>
      <c r="J57" s="62"/>
      <c r="L57" s="62"/>
      <c r="M57" s="198" t="s">
        <v>447</v>
      </c>
      <c r="N57" s="135">
        <v>96.9</v>
      </c>
      <c r="O57" s="136">
        <v>93.7</v>
      </c>
      <c r="P57" s="136">
        <v>93.2</v>
      </c>
      <c r="Q57" s="136">
        <v>88.2</v>
      </c>
      <c r="R57" s="132" t="s">
        <v>306</v>
      </c>
      <c r="S57" s="136">
        <v>86.3</v>
      </c>
      <c r="T57" s="136">
        <v>108.8</v>
      </c>
      <c r="U57" s="136">
        <v>96.9</v>
      </c>
      <c r="V57" s="136">
        <v>102.8</v>
      </c>
    </row>
    <row r="58" spans="1:22" ht="15" customHeight="1">
      <c r="A58" s="448"/>
      <c r="B58" s="62"/>
      <c r="C58" s="150" t="s">
        <v>324</v>
      </c>
      <c r="D58" s="243">
        <v>2002</v>
      </c>
      <c r="E58" s="243">
        <v>2002</v>
      </c>
      <c r="F58" s="243">
        <v>2100</v>
      </c>
      <c r="G58" s="243">
        <v>2163</v>
      </c>
      <c r="H58" s="243">
        <v>3912</v>
      </c>
      <c r="I58" s="281">
        <f>100*(H58-G58)/G58</f>
        <v>80.85991678224688</v>
      </c>
      <c r="J58" s="62"/>
      <c r="L58" s="62"/>
      <c r="M58" s="198" t="s">
        <v>448</v>
      </c>
      <c r="N58" s="135">
        <v>98.5</v>
      </c>
      <c r="O58" s="136">
        <v>94.8</v>
      </c>
      <c r="P58" s="136">
        <v>94.9</v>
      </c>
      <c r="Q58" s="136">
        <v>89.6</v>
      </c>
      <c r="R58" s="132" t="s">
        <v>306</v>
      </c>
      <c r="S58" s="136">
        <v>85.5</v>
      </c>
      <c r="T58" s="136">
        <v>110.6</v>
      </c>
      <c r="U58" s="136">
        <v>98.5</v>
      </c>
      <c r="V58" s="136">
        <v>105.4</v>
      </c>
    </row>
    <row r="59" spans="1:22" ht="15" customHeight="1">
      <c r="A59" s="448"/>
      <c r="B59" s="62"/>
      <c r="C59" s="150"/>
      <c r="D59" s="291"/>
      <c r="E59" s="291"/>
      <c r="F59" s="288"/>
      <c r="G59" s="288"/>
      <c r="H59" s="288"/>
      <c r="I59" s="292"/>
      <c r="J59" s="62"/>
      <c r="L59" s="62"/>
      <c r="M59" s="198" t="s">
        <v>449</v>
      </c>
      <c r="N59" s="135">
        <v>98.6</v>
      </c>
      <c r="O59" s="136">
        <v>94.8</v>
      </c>
      <c r="P59" s="136">
        <v>94.9</v>
      </c>
      <c r="Q59" s="136">
        <v>89.2</v>
      </c>
      <c r="R59" s="132" t="s">
        <v>306</v>
      </c>
      <c r="S59" s="136">
        <v>84.8</v>
      </c>
      <c r="T59" s="136">
        <v>111.6</v>
      </c>
      <c r="U59" s="136">
        <v>98.1</v>
      </c>
      <c r="V59" s="136">
        <v>105.9</v>
      </c>
    </row>
    <row r="60" spans="1:22" ht="15" customHeight="1">
      <c r="A60" s="448"/>
      <c r="B60" s="62"/>
      <c r="C60" s="449" t="s">
        <v>318</v>
      </c>
      <c r="D60" s="288"/>
      <c r="E60" s="288"/>
      <c r="F60" s="290"/>
      <c r="G60" s="290"/>
      <c r="H60" s="290"/>
      <c r="I60" s="194"/>
      <c r="J60" s="62"/>
      <c r="L60" s="62"/>
      <c r="M60" s="198" t="s">
        <v>450</v>
      </c>
      <c r="N60" s="135">
        <v>98.6</v>
      </c>
      <c r="O60" s="136">
        <v>94.6</v>
      </c>
      <c r="P60" s="136">
        <v>93.7</v>
      </c>
      <c r="Q60" s="136">
        <v>89</v>
      </c>
      <c r="R60" s="132" t="s">
        <v>306</v>
      </c>
      <c r="S60" s="136">
        <v>85.1</v>
      </c>
      <c r="T60" s="136">
        <v>111.3</v>
      </c>
      <c r="U60" s="136">
        <v>97.1</v>
      </c>
      <c r="V60" s="136">
        <v>106.2</v>
      </c>
    </row>
    <row r="61" spans="1:22" ht="15" customHeight="1">
      <c r="A61" s="149"/>
      <c r="B61" s="62"/>
      <c r="C61" s="449"/>
      <c r="D61" s="194">
        <f>100*D52/D50</f>
        <v>39.81816837903762</v>
      </c>
      <c r="E61" s="194">
        <f>100*E52/E50</f>
        <v>38.158515775333115</v>
      </c>
      <c r="F61" s="194">
        <f>100*F52/F50</f>
        <v>37.73591957244833</v>
      </c>
      <c r="G61" s="194">
        <f>100*G52/G50</f>
        <v>37.14968738506804</v>
      </c>
      <c r="H61" s="194">
        <v>42.7</v>
      </c>
      <c r="I61" s="194">
        <v>5.6</v>
      </c>
      <c r="J61" s="193" t="s">
        <v>446</v>
      </c>
      <c r="K61" s="193"/>
      <c r="L61" s="62"/>
      <c r="M61" s="203"/>
      <c r="N61" s="77"/>
      <c r="O61" s="78"/>
      <c r="P61" s="78"/>
      <c r="Q61" s="78"/>
      <c r="R61" s="129"/>
      <c r="S61" s="78"/>
      <c r="T61" s="78"/>
      <c r="U61" s="78"/>
      <c r="V61" s="78"/>
    </row>
    <row r="62" spans="1:22" ht="15" customHeight="1">
      <c r="A62" s="62"/>
      <c r="B62" s="62"/>
      <c r="C62" s="449"/>
      <c r="D62" s="288"/>
      <c r="E62" s="288"/>
      <c r="F62" s="288"/>
      <c r="G62" s="288"/>
      <c r="H62" s="288"/>
      <c r="I62" s="292"/>
      <c r="J62" s="62"/>
      <c r="L62" s="62"/>
      <c r="M62" s="198" t="s">
        <v>451</v>
      </c>
      <c r="N62" s="135">
        <v>98.9</v>
      </c>
      <c r="O62" s="136">
        <v>94.7</v>
      </c>
      <c r="P62" s="136">
        <v>93.3</v>
      </c>
      <c r="Q62" s="136">
        <v>88.9</v>
      </c>
      <c r="R62" s="132" t="s">
        <v>306</v>
      </c>
      <c r="S62" s="136">
        <v>85.7</v>
      </c>
      <c r="T62" s="136">
        <v>112.7</v>
      </c>
      <c r="U62" s="136">
        <v>96.5</v>
      </c>
      <c r="V62" s="136">
        <v>106.6</v>
      </c>
    </row>
    <row r="63" spans="1:22" ht="15" customHeight="1">
      <c r="A63" s="107"/>
      <c r="B63" s="107"/>
      <c r="C63" s="56" t="s">
        <v>325</v>
      </c>
      <c r="D63" s="293">
        <f>100*D52/D39</f>
        <v>36.4874017881333</v>
      </c>
      <c r="E63" s="293">
        <f>100*E52/E39</f>
        <v>36.69820873633856</v>
      </c>
      <c r="F63" s="293">
        <f>100*F52/F39</f>
        <v>33.57496757889137</v>
      </c>
      <c r="G63" s="293">
        <f>100*G52/G39</f>
        <v>32.99039780521262</v>
      </c>
      <c r="H63" s="293">
        <f>100*H52/H39</f>
        <v>43.349631519274375</v>
      </c>
      <c r="I63" s="194">
        <v>10.3</v>
      </c>
      <c r="J63" s="224" t="s">
        <v>446</v>
      </c>
      <c r="K63" s="193"/>
      <c r="L63" s="62"/>
      <c r="M63" s="198" t="s">
        <v>452</v>
      </c>
      <c r="N63" s="135">
        <v>99.1</v>
      </c>
      <c r="O63" s="136">
        <v>94.8</v>
      </c>
      <c r="P63" s="136">
        <v>90.7</v>
      </c>
      <c r="Q63" s="136">
        <v>88.8</v>
      </c>
      <c r="R63" s="132" t="s">
        <v>306</v>
      </c>
      <c r="S63" s="136">
        <v>85.7</v>
      </c>
      <c r="T63" s="136">
        <v>114.1</v>
      </c>
      <c r="U63" s="136">
        <v>95.4</v>
      </c>
      <c r="V63" s="136">
        <v>107.2</v>
      </c>
    </row>
    <row r="64" spans="1:22" ht="15" customHeight="1">
      <c r="A64" s="110" t="s">
        <v>326</v>
      </c>
      <c r="B64" s="151"/>
      <c r="I64" s="123"/>
      <c r="J64" s="62"/>
      <c r="L64" s="62"/>
      <c r="M64" s="198" t="s">
        <v>453</v>
      </c>
      <c r="N64" s="135">
        <v>99</v>
      </c>
      <c r="O64" s="136">
        <v>94.3</v>
      </c>
      <c r="P64" s="136">
        <v>89.1</v>
      </c>
      <c r="Q64" s="136">
        <v>88.3</v>
      </c>
      <c r="R64" s="132" t="s">
        <v>306</v>
      </c>
      <c r="S64" s="136">
        <v>85.6</v>
      </c>
      <c r="T64" s="136">
        <v>113.8</v>
      </c>
      <c r="U64" s="136">
        <v>95.3</v>
      </c>
      <c r="V64" s="136">
        <v>108</v>
      </c>
    </row>
    <row r="65" spans="1:22" ht="15" customHeight="1">
      <c r="A65" s="110" t="s">
        <v>327</v>
      </c>
      <c r="L65" s="62"/>
      <c r="M65" s="198" t="s">
        <v>538</v>
      </c>
      <c r="N65" s="135">
        <v>98.6</v>
      </c>
      <c r="O65" s="136">
        <v>94.2</v>
      </c>
      <c r="P65" s="136">
        <v>88.6</v>
      </c>
      <c r="Q65" s="136">
        <v>88.6</v>
      </c>
      <c r="R65" s="132" t="s">
        <v>306</v>
      </c>
      <c r="S65" s="136">
        <v>84.9</v>
      </c>
      <c r="T65" s="136">
        <v>112.9</v>
      </c>
      <c r="U65" s="136">
        <v>94.9</v>
      </c>
      <c r="V65" s="136">
        <v>106.9</v>
      </c>
    </row>
    <row r="66" spans="1:22" ht="15" customHeight="1">
      <c r="A66" s="128" t="s">
        <v>328</v>
      </c>
      <c r="I66" s="152"/>
      <c r="J66" s="152"/>
      <c r="L66" s="62"/>
      <c r="M66" s="198" t="s">
        <v>556</v>
      </c>
      <c r="N66" s="135">
        <v>99</v>
      </c>
      <c r="O66" s="136">
        <v>94.2</v>
      </c>
      <c r="P66" s="136">
        <v>88.7</v>
      </c>
      <c r="Q66" s="136">
        <v>88.6</v>
      </c>
      <c r="R66" s="132" t="s">
        <v>306</v>
      </c>
      <c r="S66" s="136">
        <v>85.1</v>
      </c>
      <c r="T66" s="136">
        <v>112.6</v>
      </c>
      <c r="U66" s="136">
        <v>94.8</v>
      </c>
      <c r="V66" s="136">
        <v>108.4</v>
      </c>
    </row>
    <row r="67" spans="1:22" ht="15" customHeight="1">
      <c r="A67" s="4" t="s">
        <v>168</v>
      </c>
      <c r="L67" s="62"/>
      <c r="M67" s="198" t="s">
        <v>557</v>
      </c>
      <c r="N67" s="135">
        <v>98.7</v>
      </c>
      <c r="O67" s="136">
        <v>93.8</v>
      </c>
      <c r="P67" s="136">
        <v>88.5</v>
      </c>
      <c r="Q67" s="136">
        <v>88.4</v>
      </c>
      <c r="R67" s="132" t="s">
        <v>306</v>
      </c>
      <c r="S67" s="136">
        <v>84</v>
      </c>
      <c r="T67" s="136">
        <v>112.3</v>
      </c>
      <c r="U67" s="136">
        <v>95</v>
      </c>
      <c r="V67" s="136">
        <v>108</v>
      </c>
    </row>
    <row r="68" spans="12:22" ht="15" customHeight="1">
      <c r="L68" s="107"/>
      <c r="M68" s="28"/>
      <c r="N68" s="26"/>
      <c r="O68" s="27"/>
      <c r="P68" s="27"/>
      <c r="Q68" s="27"/>
      <c r="R68" s="153"/>
      <c r="S68" s="27"/>
      <c r="T68" s="27"/>
      <c r="U68" s="27"/>
      <c r="V68" s="27"/>
    </row>
    <row r="69" ht="15" customHeight="1">
      <c r="L69" s="4" t="s">
        <v>329</v>
      </c>
    </row>
  </sheetData>
  <sheetProtection/>
  <mergeCells count="35">
    <mergeCell ref="A2:I2"/>
    <mergeCell ref="L2:V2"/>
    <mergeCell ref="A3:I4"/>
    <mergeCell ref="D6:D7"/>
    <mergeCell ref="E6:E7"/>
    <mergeCell ref="F6:F7"/>
    <mergeCell ref="G6:G7"/>
    <mergeCell ref="H6:H7"/>
    <mergeCell ref="R6:R8"/>
    <mergeCell ref="T6:T8"/>
    <mergeCell ref="L6:M8"/>
    <mergeCell ref="P6:P8"/>
    <mergeCell ref="I35:J36"/>
    <mergeCell ref="I6:J7"/>
    <mergeCell ref="L29:M29"/>
    <mergeCell ref="A53:A60"/>
    <mergeCell ref="C60:C62"/>
    <mergeCell ref="A40:A46"/>
    <mergeCell ref="C47:C49"/>
    <mergeCell ref="V6:V8"/>
    <mergeCell ref="S6:S8"/>
    <mergeCell ref="U6:U8"/>
    <mergeCell ref="N6:N8"/>
    <mergeCell ref="O6:O8"/>
    <mergeCell ref="Q6:Q8"/>
    <mergeCell ref="E34:E36"/>
    <mergeCell ref="L49:M49"/>
    <mergeCell ref="F34:F36"/>
    <mergeCell ref="G34:G36"/>
    <mergeCell ref="A32:I32"/>
    <mergeCell ref="L9:M9"/>
    <mergeCell ref="A18:C18"/>
    <mergeCell ref="A31:I31"/>
    <mergeCell ref="H34:H36"/>
    <mergeCell ref="D34:D3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="75" zoomScaleNormal="75" zoomScalePageLayoutView="0" workbookViewId="0" topLeftCell="J1">
      <selection activeCell="Y1" sqref="Y1"/>
    </sheetView>
  </sheetViews>
  <sheetFormatPr defaultColWidth="10.59765625" defaultRowHeight="15"/>
  <cols>
    <col min="1" max="1" width="16" style="4" customWidth="1"/>
    <col min="2" max="4" width="9.8984375" style="4" customWidth="1"/>
    <col min="5" max="7" width="10.3984375" style="4" customWidth="1"/>
    <col min="8" max="25" width="9.8984375" style="4" customWidth="1"/>
    <col min="26" max="16384" width="10.59765625" style="4" customWidth="1"/>
  </cols>
  <sheetData>
    <row r="1" spans="1:25" s="2" customFormat="1" ht="19.5" customHeight="1">
      <c r="A1" s="1" t="s">
        <v>332</v>
      </c>
      <c r="Y1" s="3" t="s">
        <v>333</v>
      </c>
    </row>
    <row r="2" spans="1:25" ht="19.5" customHeight="1">
      <c r="A2" s="327" t="s">
        <v>334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8" customHeight="1" thickBot="1">
      <c r="A3" s="4" t="s">
        <v>335</v>
      </c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6" t="s">
        <v>336</v>
      </c>
    </row>
    <row r="4" spans="1:25" ht="17.25" customHeight="1">
      <c r="A4" s="154" t="s">
        <v>337</v>
      </c>
      <c r="B4" s="334" t="s">
        <v>338</v>
      </c>
      <c r="C4" s="335"/>
      <c r="D4" s="336"/>
      <c r="E4" s="334" t="s">
        <v>339</v>
      </c>
      <c r="F4" s="335"/>
      <c r="G4" s="336"/>
      <c r="H4" s="334" t="s">
        <v>340</v>
      </c>
      <c r="I4" s="335"/>
      <c r="J4" s="336"/>
      <c r="K4" s="340" t="s">
        <v>341</v>
      </c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</row>
    <row r="5" spans="1:25" ht="17.25" customHeight="1">
      <c r="A5" s="49"/>
      <c r="B5" s="337"/>
      <c r="C5" s="338"/>
      <c r="D5" s="339"/>
      <c r="E5" s="337"/>
      <c r="F5" s="338"/>
      <c r="G5" s="339"/>
      <c r="H5" s="337"/>
      <c r="I5" s="338"/>
      <c r="J5" s="339"/>
      <c r="K5" s="343" t="s">
        <v>342</v>
      </c>
      <c r="L5" s="344"/>
      <c r="M5" s="345"/>
      <c r="N5" s="343" t="s">
        <v>343</v>
      </c>
      <c r="O5" s="344"/>
      <c r="P5" s="345"/>
      <c r="Q5" s="343" t="s">
        <v>344</v>
      </c>
      <c r="R5" s="344"/>
      <c r="S5" s="345"/>
      <c r="T5" s="343" t="s">
        <v>345</v>
      </c>
      <c r="U5" s="344"/>
      <c r="V5" s="345"/>
      <c r="W5" s="343" t="s">
        <v>346</v>
      </c>
      <c r="X5" s="344"/>
      <c r="Y5" s="344"/>
    </row>
    <row r="6" spans="1:25" ht="17.25" customHeight="1">
      <c r="A6" s="466" t="s">
        <v>347</v>
      </c>
      <c r="B6" s="465" t="s">
        <v>348</v>
      </c>
      <c r="C6" s="400" t="s">
        <v>349</v>
      </c>
      <c r="D6" s="400" t="s">
        <v>350</v>
      </c>
      <c r="E6" s="465" t="s">
        <v>348</v>
      </c>
      <c r="F6" s="400" t="s">
        <v>349</v>
      </c>
      <c r="G6" s="400" t="s">
        <v>350</v>
      </c>
      <c r="H6" s="465" t="s">
        <v>348</v>
      </c>
      <c r="I6" s="400" t="s">
        <v>349</v>
      </c>
      <c r="J6" s="400" t="s">
        <v>350</v>
      </c>
      <c r="K6" s="465" t="s">
        <v>348</v>
      </c>
      <c r="L6" s="400" t="s">
        <v>349</v>
      </c>
      <c r="M6" s="400" t="s">
        <v>350</v>
      </c>
      <c r="N6" s="465" t="s">
        <v>348</v>
      </c>
      <c r="O6" s="400" t="s">
        <v>349</v>
      </c>
      <c r="P6" s="400" t="s">
        <v>350</v>
      </c>
      <c r="Q6" s="465" t="s">
        <v>348</v>
      </c>
      <c r="R6" s="400" t="s">
        <v>349</v>
      </c>
      <c r="S6" s="400" t="s">
        <v>350</v>
      </c>
      <c r="T6" s="465" t="s">
        <v>348</v>
      </c>
      <c r="U6" s="400" t="s">
        <v>349</v>
      </c>
      <c r="V6" s="400" t="s">
        <v>350</v>
      </c>
      <c r="W6" s="465" t="s">
        <v>348</v>
      </c>
      <c r="X6" s="400" t="s">
        <v>349</v>
      </c>
      <c r="Y6" s="369" t="s">
        <v>350</v>
      </c>
    </row>
    <row r="7" spans="1:25" ht="17.25" customHeight="1">
      <c r="A7" s="467"/>
      <c r="B7" s="413"/>
      <c r="C7" s="401"/>
      <c r="D7" s="401"/>
      <c r="E7" s="413"/>
      <c r="F7" s="401"/>
      <c r="G7" s="401"/>
      <c r="H7" s="413"/>
      <c r="I7" s="401"/>
      <c r="J7" s="401"/>
      <c r="K7" s="413"/>
      <c r="L7" s="401"/>
      <c r="M7" s="401"/>
      <c r="N7" s="413"/>
      <c r="O7" s="401"/>
      <c r="P7" s="401"/>
      <c r="Q7" s="413"/>
      <c r="R7" s="401"/>
      <c r="S7" s="401"/>
      <c r="T7" s="413"/>
      <c r="U7" s="401"/>
      <c r="V7" s="401"/>
      <c r="W7" s="413"/>
      <c r="X7" s="401"/>
      <c r="Y7" s="337"/>
    </row>
    <row r="8" spans="1:25" ht="17.25" customHeight="1">
      <c r="A8" s="48" t="s">
        <v>351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7.25" customHeight="1">
      <c r="A9" s="232" t="s">
        <v>558</v>
      </c>
      <c r="B9" s="210">
        <f>SUM(C9:D9)</f>
        <v>372576</v>
      </c>
      <c r="C9" s="210">
        <v>294755</v>
      </c>
      <c r="D9" s="210">
        <v>77821</v>
      </c>
      <c r="E9" s="210">
        <f>SUM(F9:G9)</f>
        <v>372213</v>
      </c>
      <c r="F9" s="210">
        <v>298191</v>
      </c>
      <c r="G9" s="210">
        <v>74022</v>
      </c>
      <c r="H9" s="210">
        <f>SUM(I9:J9)</f>
        <v>442648</v>
      </c>
      <c r="I9" s="210">
        <v>372758</v>
      </c>
      <c r="J9" s="210">
        <v>69890</v>
      </c>
      <c r="K9" s="210">
        <f>SUM(L9:M9)</f>
        <v>346694</v>
      </c>
      <c r="L9" s="210">
        <v>278506</v>
      </c>
      <c r="M9" s="210">
        <v>68188</v>
      </c>
      <c r="N9" s="210">
        <f>SUM(O9:P9)</f>
        <v>198346</v>
      </c>
      <c r="O9" s="210">
        <v>174317</v>
      </c>
      <c r="P9" s="210">
        <v>24029</v>
      </c>
      <c r="Q9" s="210">
        <f>SUM(R9:S9)</f>
        <v>343733</v>
      </c>
      <c r="R9" s="210">
        <v>287527</v>
      </c>
      <c r="S9" s="210">
        <v>56206</v>
      </c>
      <c r="T9" s="210">
        <f>SUM(U9:V9)</f>
        <v>177430</v>
      </c>
      <c r="U9" s="210">
        <v>161073</v>
      </c>
      <c r="V9" s="210">
        <v>16357</v>
      </c>
      <c r="W9" s="210">
        <f>SUM(X9:Y9)</f>
        <v>444313</v>
      </c>
      <c r="X9" s="52">
        <v>342024</v>
      </c>
      <c r="Y9" s="52">
        <v>102289</v>
      </c>
    </row>
    <row r="10" spans="1:25" ht="17.25" customHeight="1">
      <c r="A10" s="233">
        <v>14</v>
      </c>
      <c r="B10" s="210">
        <f>SUM(C10:D10)</f>
        <v>364397</v>
      </c>
      <c r="C10" s="210">
        <v>289190</v>
      </c>
      <c r="D10" s="210">
        <v>75207</v>
      </c>
      <c r="E10" s="210">
        <f>SUM(F10:G10)</f>
        <v>352214</v>
      </c>
      <c r="F10" s="210">
        <v>284298</v>
      </c>
      <c r="G10" s="210">
        <v>67916</v>
      </c>
      <c r="H10" s="210">
        <f>SUM(I10:J10)</f>
        <v>372424</v>
      </c>
      <c r="I10" s="210">
        <v>301847</v>
      </c>
      <c r="J10" s="210">
        <v>70577</v>
      </c>
      <c r="K10" s="210">
        <f>SUM(L10:M10)</f>
        <v>364033</v>
      </c>
      <c r="L10" s="210">
        <v>293653</v>
      </c>
      <c r="M10" s="210">
        <v>70380</v>
      </c>
      <c r="N10" s="210">
        <f>SUM(O10:P10)</f>
        <v>238991</v>
      </c>
      <c r="O10" s="210">
        <v>211485</v>
      </c>
      <c r="P10" s="210">
        <v>27506</v>
      </c>
      <c r="Q10" s="210">
        <f>SUM(R10:S10)</f>
        <v>363451</v>
      </c>
      <c r="R10" s="210">
        <v>295951</v>
      </c>
      <c r="S10" s="210">
        <v>67500</v>
      </c>
      <c r="T10" s="210">
        <f>SUM(U10:V10)</f>
        <v>255769</v>
      </c>
      <c r="U10" s="210">
        <v>226586</v>
      </c>
      <c r="V10" s="210">
        <v>29183</v>
      </c>
      <c r="W10" s="210">
        <f>SUM(X10:Y10)</f>
        <v>391654</v>
      </c>
      <c r="X10" s="52">
        <v>315048</v>
      </c>
      <c r="Y10" s="52">
        <v>76606</v>
      </c>
    </row>
    <row r="11" spans="1:26" ht="17.25" customHeight="1">
      <c r="A11" s="231">
        <v>15</v>
      </c>
      <c r="B11" s="199">
        <f>SUM(C11:D11)</f>
        <v>357320</v>
      </c>
      <c r="C11" s="199">
        <v>284810</v>
      </c>
      <c r="D11" s="199">
        <v>72510</v>
      </c>
      <c r="E11" s="199">
        <f>SUM(F11:G11)</f>
        <v>347342</v>
      </c>
      <c r="F11" s="199">
        <v>279251</v>
      </c>
      <c r="G11" s="199">
        <v>68091</v>
      </c>
      <c r="H11" s="199">
        <f>SUM(I11:J11)</f>
        <v>354577</v>
      </c>
      <c r="I11" s="199">
        <v>285383</v>
      </c>
      <c r="J11" s="199">
        <v>69194</v>
      </c>
      <c r="K11" s="199">
        <f>SUM(L11:M11)</f>
        <v>370643</v>
      </c>
      <c r="L11" s="199">
        <v>296858</v>
      </c>
      <c r="M11" s="199">
        <v>73785</v>
      </c>
      <c r="N11" s="199">
        <f>SUM(O11:P11)</f>
        <v>229737</v>
      </c>
      <c r="O11" s="199">
        <v>200277</v>
      </c>
      <c r="P11" s="199">
        <v>29460</v>
      </c>
      <c r="Q11" s="199">
        <f>SUM(R11:S11)</f>
        <v>343570</v>
      </c>
      <c r="R11" s="199">
        <v>290966</v>
      </c>
      <c r="S11" s="199">
        <v>52604</v>
      </c>
      <c r="T11" s="199">
        <f>SUM(U11:V11)</f>
        <v>275642</v>
      </c>
      <c r="U11" s="199">
        <v>241474</v>
      </c>
      <c r="V11" s="199">
        <v>34168</v>
      </c>
      <c r="W11" s="199">
        <f>SUM(X11:Y11)</f>
        <v>410536</v>
      </c>
      <c r="X11" s="199">
        <v>327170</v>
      </c>
      <c r="Y11" s="199">
        <v>83366</v>
      </c>
      <c r="Z11" s="102"/>
    </row>
    <row r="12" spans="1:25" ht="17.25" customHeight="1">
      <c r="A12" s="31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36"/>
      <c r="Y12" s="36"/>
    </row>
    <row r="13" spans="1:25" ht="17.25" customHeight="1">
      <c r="A13" s="50" t="s">
        <v>559</v>
      </c>
      <c r="B13" s="210">
        <f>SUM(C13:D13)</f>
        <v>289766</v>
      </c>
      <c r="C13" s="210">
        <v>282450</v>
      </c>
      <c r="D13" s="210">
        <v>7316</v>
      </c>
      <c r="E13" s="210">
        <f>SUM(F13:G13)</f>
        <v>287110</v>
      </c>
      <c r="F13" s="210">
        <v>276510</v>
      </c>
      <c r="G13" s="210">
        <v>10600</v>
      </c>
      <c r="H13" s="210">
        <f>SUM(I13:J13)</f>
        <v>289981</v>
      </c>
      <c r="I13" s="210">
        <v>289981</v>
      </c>
      <c r="J13" s="210">
        <v>0</v>
      </c>
      <c r="K13" s="210">
        <f>SUM(L13:M13)</f>
        <v>291991</v>
      </c>
      <c r="L13" s="210">
        <v>286965</v>
      </c>
      <c r="M13" s="210">
        <v>5026</v>
      </c>
      <c r="N13" s="210">
        <f>SUM(O13:P13)</f>
        <v>185715</v>
      </c>
      <c r="O13" s="210">
        <v>185715</v>
      </c>
      <c r="P13" s="210">
        <v>0</v>
      </c>
      <c r="Q13" s="210">
        <f>SUM(R13:S13)</f>
        <v>285046</v>
      </c>
      <c r="R13" s="210">
        <v>285046</v>
      </c>
      <c r="S13" s="210">
        <v>0</v>
      </c>
      <c r="T13" s="210">
        <f>SUM(U13:V13)</f>
        <v>236283</v>
      </c>
      <c r="U13" s="210">
        <v>236283</v>
      </c>
      <c r="V13" s="210">
        <v>0</v>
      </c>
      <c r="W13" s="210">
        <f>SUM(X13:Y13)</f>
        <v>330778</v>
      </c>
      <c r="X13" s="52">
        <v>303175</v>
      </c>
      <c r="Y13" s="52">
        <v>27603</v>
      </c>
    </row>
    <row r="14" spans="1:25" ht="17.25" customHeight="1">
      <c r="A14" s="33" t="s">
        <v>560</v>
      </c>
      <c r="B14" s="210">
        <f>SUM(C14:D14)</f>
        <v>293211</v>
      </c>
      <c r="C14" s="210">
        <v>287687</v>
      </c>
      <c r="D14" s="210">
        <v>5524</v>
      </c>
      <c r="E14" s="210">
        <f>SUM(F14:G14)</f>
        <v>287773</v>
      </c>
      <c r="F14" s="210">
        <v>279453</v>
      </c>
      <c r="G14" s="210">
        <v>8320</v>
      </c>
      <c r="H14" s="210">
        <f>SUM(I14:J14)</f>
        <v>384760</v>
      </c>
      <c r="I14" s="210">
        <v>295897</v>
      </c>
      <c r="J14" s="210">
        <v>88863</v>
      </c>
      <c r="K14" s="210">
        <f>SUM(L14:M14)</f>
        <v>293658</v>
      </c>
      <c r="L14" s="210">
        <v>293584</v>
      </c>
      <c r="M14" s="210">
        <v>74</v>
      </c>
      <c r="N14" s="210">
        <f>SUM(O14:P14)</f>
        <v>233116</v>
      </c>
      <c r="O14" s="210">
        <v>233116</v>
      </c>
      <c r="P14" s="210">
        <v>0</v>
      </c>
      <c r="Q14" s="210">
        <f>SUM(R14:S14)</f>
        <v>285058</v>
      </c>
      <c r="R14" s="210">
        <v>285058</v>
      </c>
      <c r="S14" s="210">
        <v>0</v>
      </c>
      <c r="T14" s="210" t="s">
        <v>124</v>
      </c>
      <c r="U14" s="210" t="s">
        <v>124</v>
      </c>
      <c r="V14" s="210" t="s">
        <v>124</v>
      </c>
      <c r="W14" s="210">
        <f>SUM(X14:Y14)</f>
        <v>336101</v>
      </c>
      <c r="X14" s="52">
        <v>336101</v>
      </c>
      <c r="Y14" s="52">
        <v>0</v>
      </c>
    </row>
    <row r="15" spans="1:25" ht="17.25" customHeight="1">
      <c r="A15" s="33" t="s">
        <v>561</v>
      </c>
      <c r="B15" s="210">
        <f>SUM(C15:D15)</f>
        <v>305302</v>
      </c>
      <c r="C15" s="210">
        <v>288085</v>
      </c>
      <c r="D15" s="210">
        <v>17217</v>
      </c>
      <c r="E15" s="210">
        <f>SUM(F15:G15)</f>
        <v>285502</v>
      </c>
      <c r="F15" s="210">
        <v>278750</v>
      </c>
      <c r="G15" s="210">
        <v>6752</v>
      </c>
      <c r="H15" s="210">
        <f>SUM(I15:J15)</f>
        <v>295883</v>
      </c>
      <c r="I15" s="210">
        <v>295883</v>
      </c>
      <c r="J15" s="210">
        <v>0</v>
      </c>
      <c r="K15" s="210">
        <f>SUM(L15:M15)</f>
        <v>306676</v>
      </c>
      <c r="L15" s="210">
        <v>297549</v>
      </c>
      <c r="M15" s="210">
        <v>9127</v>
      </c>
      <c r="N15" s="210">
        <f>SUM(O15:P15)</f>
        <v>187816</v>
      </c>
      <c r="O15" s="210">
        <v>187816</v>
      </c>
      <c r="P15" s="210">
        <v>0</v>
      </c>
      <c r="Q15" s="210">
        <f>SUM(R15:S15)</f>
        <v>285277</v>
      </c>
      <c r="R15" s="210">
        <v>285277</v>
      </c>
      <c r="S15" s="210">
        <v>0</v>
      </c>
      <c r="T15" s="210" t="s">
        <v>124</v>
      </c>
      <c r="U15" s="210" t="s">
        <v>124</v>
      </c>
      <c r="V15" s="210" t="s">
        <v>124</v>
      </c>
      <c r="W15" s="210">
        <f>SUM(X15:Y15)</f>
        <v>371650</v>
      </c>
      <c r="X15" s="52">
        <v>362118</v>
      </c>
      <c r="Y15" s="52">
        <v>9532</v>
      </c>
    </row>
    <row r="16" spans="1:25" ht="17.25" customHeight="1">
      <c r="A16" s="33" t="s">
        <v>562</v>
      </c>
      <c r="B16" s="210">
        <f>SUM(C16:D16)</f>
        <v>293354</v>
      </c>
      <c r="C16" s="210">
        <v>287541</v>
      </c>
      <c r="D16" s="210">
        <v>5813</v>
      </c>
      <c r="E16" s="210">
        <f>SUM(F16:G16)</f>
        <v>288173</v>
      </c>
      <c r="F16" s="210">
        <v>279482</v>
      </c>
      <c r="G16" s="210">
        <v>8691</v>
      </c>
      <c r="H16" s="210">
        <f>SUM(I16:J16)</f>
        <v>291742</v>
      </c>
      <c r="I16" s="210">
        <v>291742</v>
      </c>
      <c r="J16" s="210">
        <v>0</v>
      </c>
      <c r="K16" s="210">
        <f>SUM(L16:M16)</f>
        <v>296186</v>
      </c>
      <c r="L16" s="210">
        <v>293610</v>
      </c>
      <c r="M16" s="210">
        <v>2576</v>
      </c>
      <c r="N16" s="210">
        <f>SUM(O16:P16)</f>
        <v>192161</v>
      </c>
      <c r="O16" s="210">
        <v>192161</v>
      </c>
      <c r="P16" s="210">
        <v>0</v>
      </c>
      <c r="Q16" s="210">
        <f>SUM(R16:S16)</f>
        <v>284859</v>
      </c>
      <c r="R16" s="210">
        <v>284859</v>
      </c>
      <c r="S16" s="210">
        <v>0</v>
      </c>
      <c r="T16" s="210">
        <f>SUM(U16:V16)</f>
        <v>233836</v>
      </c>
      <c r="U16" s="210">
        <v>233836</v>
      </c>
      <c r="V16" s="210">
        <v>0</v>
      </c>
      <c r="W16" s="210">
        <f>SUM(X16:Y16)</f>
        <v>318646</v>
      </c>
      <c r="X16" s="52">
        <v>318646</v>
      </c>
      <c r="Y16" s="52">
        <v>0</v>
      </c>
    </row>
    <row r="17" spans="1:25" ht="17.25" customHeight="1">
      <c r="A17" s="43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36"/>
      <c r="Y17" s="36"/>
    </row>
    <row r="18" spans="1:25" ht="17.25" customHeight="1">
      <c r="A18" s="33" t="s">
        <v>563</v>
      </c>
      <c r="B18" s="210">
        <f>SUM(C18:D18)</f>
        <v>286398</v>
      </c>
      <c r="C18" s="210">
        <v>282967</v>
      </c>
      <c r="D18" s="210">
        <v>3431</v>
      </c>
      <c r="E18" s="210">
        <f>SUM(F18:G18)</f>
        <v>279335</v>
      </c>
      <c r="F18" s="210">
        <v>274028</v>
      </c>
      <c r="G18" s="210">
        <v>5307</v>
      </c>
      <c r="H18" s="210">
        <f>SUM(I18:J18)</f>
        <v>273919</v>
      </c>
      <c r="I18" s="210">
        <v>273919</v>
      </c>
      <c r="J18" s="210">
        <v>0</v>
      </c>
      <c r="K18" s="210">
        <f>SUM(L18:M18)</f>
        <v>291866</v>
      </c>
      <c r="L18" s="210">
        <v>290640</v>
      </c>
      <c r="M18" s="210">
        <v>1226</v>
      </c>
      <c r="N18" s="210">
        <f>SUM(O18:P18)</f>
        <v>190167</v>
      </c>
      <c r="O18" s="210">
        <v>190167</v>
      </c>
      <c r="P18" s="210">
        <v>0</v>
      </c>
      <c r="Q18" s="210">
        <f>SUM(R18:S18)</f>
        <v>286175</v>
      </c>
      <c r="R18" s="210">
        <v>286175</v>
      </c>
      <c r="S18" s="210">
        <v>0</v>
      </c>
      <c r="T18" s="210">
        <f>SUM(U18:V18)</f>
        <v>234673</v>
      </c>
      <c r="U18" s="210">
        <v>234673</v>
      </c>
      <c r="V18" s="210">
        <v>0</v>
      </c>
      <c r="W18" s="210">
        <f>SUM(X18:Y18)</f>
        <v>312850</v>
      </c>
      <c r="X18" s="52">
        <v>312850</v>
      </c>
      <c r="Y18" s="52">
        <v>0</v>
      </c>
    </row>
    <row r="19" spans="1:25" ht="17.25" customHeight="1">
      <c r="A19" s="33" t="s">
        <v>564</v>
      </c>
      <c r="B19" s="210">
        <f>SUM(C19:D19)</f>
        <v>526633</v>
      </c>
      <c r="C19" s="210">
        <v>288354</v>
      </c>
      <c r="D19" s="210">
        <v>238279</v>
      </c>
      <c r="E19" s="210">
        <f>SUM(F19:G19)</f>
        <v>445150</v>
      </c>
      <c r="F19" s="210">
        <v>283200</v>
      </c>
      <c r="G19" s="210">
        <v>161950</v>
      </c>
      <c r="H19" s="210">
        <f>SUM(I19:J19)</f>
        <v>287157</v>
      </c>
      <c r="I19" s="210">
        <v>287157</v>
      </c>
      <c r="J19" s="210">
        <v>0</v>
      </c>
      <c r="K19" s="210">
        <f>SUM(L19:M19)</f>
        <v>499507</v>
      </c>
      <c r="L19" s="210">
        <v>296517</v>
      </c>
      <c r="M19" s="210">
        <v>202990</v>
      </c>
      <c r="N19" s="210">
        <f>SUM(O19:P19)</f>
        <v>326805</v>
      </c>
      <c r="O19" s="210">
        <v>192051</v>
      </c>
      <c r="P19" s="210">
        <v>134754</v>
      </c>
      <c r="Q19" s="210">
        <f>SUM(R19:S19)</f>
        <v>290049</v>
      </c>
      <c r="R19" s="210">
        <v>290049</v>
      </c>
      <c r="S19" s="210">
        <v>0</v>
      </c>
      <c r="T19" s="210">
        <f>SUM(U19:V19)</f>
        <v>346426</v>
      </c>
      <c r="U19" s="210">
        <v>226384</v>
      </c>
      <c r="V19" s="210">
        <v>120042</v>
      </c>
      <c r="W19" s="210">
        <f>SUM(X19:Y19)</f>
        <v>717218</v>
      </c>
      <c r="X19" s="52">
        <v>345551</v>
      </c>
      <c r="Y19" s="52">
        <v>371667</v>
      </c>
    </row>
    <row r="20" spans="1:25" ht="17.25" customHeight="1">
      <c r="A20" s="33" t="s">
        <v>565</v>
      </c>
      <c r="B20" s="210">
        <f>SUM(C20:D20)</f>
        <v>449364</v>
      </c>
      <c r="C20" s="210">
        <v>287068</v>
      </c>
      <c r="D20" s="210">
        <v>162296</v>
      </c>
      <c r="E20" s="210">
        <f>SUM(F20:G20)</f>
        <v>478074</v>
      </c>
      <c r="F20" s="210">
        <v>282018</v>
      </c>
      <c r="G20" s="210">
        <v>196056</v>
      </c>
      <c r="H20" s="210">
        <f>SUM(I20:J20)</f>
        <v>435587</v>
      </c>
      <c r="I20" s="210">
        <v>273444</v>
      </c>
      <c r="J20" s="210">
        <v>162143</v>
      </c>
      <c r="K20" s="210">
        <f>SUM(L20:M20)</f>
        <v>524152</v>
      </c>
      <c r="L20" s="210">
        <v>300220</v>
      </c>
      <c r="M20" s="210">
        <v>223932</v>
      </c>
      <c r="N20" s="210">
        <f>SUM(O20:P20)</f>
        <v>253006</v>
      </c>
      <c r="O20" s="210">
        <v>219785</v>
      </c>
      <c r="P20" s="210">
        <v>33221</v>
      </c>
      <c r="Q20" s="210">
        <f>SUM(R20:S20)</f>
        <v>727350</v>
      </c>
      <c r="R20" s="210">
        <v>337139</v>
      </c>
      <c r="S20" s="210">
        <v>390211</v>
      </c>
      <c r="T20" s="210">
        <f>SUM(U20:V20)</f>
        <v>284284</v>
      </c>
      <c r="U20" s="210">
        <v>238758</v>
      </c>
      <c r="V20" s="210">
        <v>45526</v>
      </c>
      <c r="W20" s="210">
        <f>SUM(X20:Y20)</f>
        <v>472807</v>
      </c>
      <c r="X20" s="52">
        <v>286210</v>
      </c>
      <c r="Y20" s="52">
        <v>186597</v>
      </c>
    </row>
    <row r="21" spans="1:25" ht="17.25" customHeight="1">
      <c r="A21" s="33" t="s">
        <v>566</v>
      </c>
      <c r="B21" s="210">
        <f>SUM(C21:D21)</f>
        <v>300609</v>
      </c>
      <c r="C21" s="210">
        <v>280001</v>
      </c>
      <c r="D21" s="210">
        <v>20608</v>
      </c>
      <c r="E21" s="210">
        <f>SUM(F21:G21)</f>
        <v>307812</v>
      </c>
      <c r="F21" s="210">
        <v>277213</v>
      </c>
      <c r="G21" s="210">
        <v>30599</v>
      </c>
      <c r="H21" s="210">
        <f>SUM(I21:J21)</f>
        <v>451051</v>
      </c>
      <c r="I21" s="210">
        <v>268445</v>
      </c>
      <c r="J21" s="210">
        <v>182606</v>
      </c>
      <c r="K21" s="210">
        <f>SUM(L21:M21)</f>
        <v>319813</v>
      </c>
      <c r="L21" s="210">
        <v>297519</v>
      </c>
      <c r="M21" s="210">
        <v>22294</v>
      </c>
      <c r="N21" s="210">
        <f>SUM(O21:P21)</f>
        <v>213259</v>
      </c>
      <c r="O21" s="210">
        <v>213259</v>
      </c>
      <c r="P21" s="210">
        <v>0</v>
      </c>
      <c r="Q21" s="210">
        <f>SUM(R21:S21)</f>
        <v>284462</v>
      </c>
      <c r="R21" s="210">
        <v>284462</v>
      </c>
      <c r="S21" s="210">
        <v>0</v>
      </c>
      <c r="T21" s="210">
        <f>SUM(U21:V21)</f>
        <v>229759</v>
      </c>
      <c r="U21" s="210">
        <v>229759</v>
      </c>
      <c r="V21" s="210">
        <v>0</v>
      </c>
      <c r="W21" s="210">
        <f>SUM(X21:Y21)</f>
        <v>355305</v>
      </c>
      <c r="X21" s="52">
        <v>355305</v>
      </c>
      <c r="Y21" s="52">
        <v>0</v>
      </c>
    </row>
    <row r="22" spans="1:25" ht="17.25" customHeight="1">
      <c r="A22" s="4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36"/>
      <c r="Y22" s="36"/>
    </row>
    <row r="23" spans="1:25" ht="17.25" customHeight="1">
      <c r="A23" s="33" t="s">
        <v>567</v>
      </c>
      <c r="B23" s="210">
        <f>SUM(C23:D23)</f>
        <v>283318</v>
      </c>
      <c r="C23" s="210">
        <v>281987</v>
      </c>
      <c r="D23" s="210">
        <v>1331</v>
      </c>
      <c r="E23" s="210">
        <f>SUM(F23:G23)</f>
        <v>282005</v>
      </c>
      <c r="F23" s="210">
        <v>280313</v>
      </c>
      <c r="G23" s="210">
        <v>1692</v>
      </c>
      <c r="H23" s="210">
        <f>SUM(I23:J23)</f>
        <v>281653</v>
      </c>
      <c r="I23" s="210">
        <v>281653</v>
      </c>
      <c r="J23" s="210">
        <v>0</v>
      </c>
      <c r="K23" s="210">
        <f>SUM(L23:M23)</f>
        <v>302321</v>
      </c>
      <c r="L23" s="210">
        <v>301577</v>
      </c>
      <c r="M23" s="210">
        <v>744</v>
      </c>
      <c r="N23" s="210">
        <f>SUM(O23:P23)</f>
        <v>215796</v>
      </c>
      <c r="O23" s="210">
        <v>213986</v>
      </c>
      <c r="P23" s="210">
        <v>1810</v>
      </c>
      <c r="Q23" s="210">
        <f>SUM(R23:S23)</f>
        <v>287676</v>
      </c>
      <c r="R23" s="210">
        <v>287676</v>
      </c>
      <c r="S23" s="210">
        <v>0</v>
      </c>
      <c r="T23" s="210" t="s">
        <v>305</v>
      </c>
      <c r="U23" s="210" t="s">
        <v>305</v>
      </c>
      <c r="V23" s="210" t="s">
        <v>305</v>
      </c>
      <c r="W23" s="210">
        <f>SUM(X23:Y23)</f>
        <v>357006</v>
      </c>
      <c r="X23" s="52">
        <v>350930</v>
      </c>
      <c r="Y23" s="52">
        <v>6076</v>
      </c>
    </row>
    <row r="24" spans="1:25" ht="17.25" customHeight="1">
      <c r="A24" s="33" t="s">
        <v>568</v>
      </c>
      <c r="B24" s="210">
        <f>SUM(C24:D24)</f>
        <v>290474</v>
      </c>
      <c r="C24" s="210">
        <v>281847</v>
      </c>
      <c r="D24" s="210">
        <v>8627</v>
      </c>
      <c r="E24" s="210">
        <f>SUM(F24:G24)</f>
        <v>279523</v>
      </c>
      <c r="F24" s="210">
        <v>276714</v>
      </c>
      <c r="G24" s="210">
        <v>2809</v>
      </c>
      <c r="H24" s="210">
        <f>SUM(I24:J24)</f>
        <v>291823</v>
      </c>
      <c r="I24" s="210">
        <v>291823</v>
      </c>
      <c r="J24" s="210">
        <v>0</v>
      </c>
      <c r="K24" s="210">
        <f>SUM(L24:M24)</f>
        <v>303920</v>
      </c>
      <c r="L24" s="210">
        <v>301888</v>
      </c>
      <c r="M24" s="210">
        <v>2032</v>
      </c>
      <c r="N24" s="210">
        <f>SUM(O24:P24)</f>
        <v>195611</v>
      </c>
      <c r="O24" s="210">
        <v>195611</v>
      </c>
      <c r="P24" s="210">
        <v>0</v>
      </c>
      <c r="Q24" s="210">
        <f>SUM(R24:S24)</f>
        <v>286375</v>
      </c>
      <c r="R24" s="210">
        <v>286375</v>
      </c>
      <c r="S24" s="210">
        <v>0</v>
      </c>
      <c r="T24" s="210" t="s">
        <v>305</v>
      </c>
      <c r="U24" s="210" t="s">
        <v>305</v>
      </c>
      <c r="V24" s="210" t="s">
        <v>305</v>
      </c>
      <c r="W24" s="210">
        <f>SUM(X24:Y24)</f>
        <v>317673</v>
      </c>
      <c r="X24" s="52">
        <v>317673</v>
      </c>
      <c r="Y24" s="52">
        <v>0</v>
      </c>
    </row>
    <row r="25" spans="1:25" ht="17.25" customHeight="1">
      <c r="A25" s="33" t="s">
        <v>569</v>
      </c>
      <c r="B25" s="210">
        <f>SUM(C25:D25)</f>
        <v>302908</v>
      </c>
      <c r="C25" s="210">
        <v>288612</v>
      </c>
      <c r="D25" s="210">
        <v>14296</v>
      </c>
      <c r="E25" s="210">
        <f>SUM(F25:G25)</f>
        <v>306990</v>
      </c>
      <c r="F25" s="210">
        <v>284366</v>
      </c>
      <c r="G25" s="210">
        <v>22624</v>
      </c>
      <c r="H25" s="210">
        <f>SUM(I25:J25)</f>
        <v>289366</v>
      </c>
      <c r="I25" s="210">
        <v>289366</v>
      </c>
      <c r="J25" s="210">
        <v>0</v>
      </c>
      <c r="K25" s="210">
        <f>SUM(L25:M25)</f>
        <v>333620</v>
      </c>
      <c r="L25" s="210">
        <v>302641</v>
      </c>
      <c r="M25" s="210">
        <v>30979</v>
      </c>
      <c r="N25" s="210">
        <f>SUM(O25:P25)</f>
        <v>188669</v>
      </c>
      <c r="O25" s="210">
        <v>188669</v>
      </c>
      <c r="P25" s="210">
        <v>0</v>
      </c>
      <c r="Q25" s="210">
        <f>SUM(R25:S25)</f>
        <v>295151</v>
      </c>
      <c r="R25" s="210">
        <v>295151</v>
      </c>
      <c r="S25" s="210">
        <v>0</v>
      </c>
      <c r="T25" s="210" t="s">
        <v>305</v>
      </c>
      <c r="U25" s="210" t="s">
        <v>305</v>
      </c>
      <c r="V25" s="210" t="s">
        <v>305</v>
      </c>
      <c r="W25" s="210">
        <f>SUM(X25:Y25)</f>
        <v>314246</v>
      </c>
      <c r="X25" s="52">
        <v>314246</v>
      </c>
      <c r="Y25" s="52">
        <v>0</v>
      </c>
    </row>
    <row r="26" spans="1:25" ht="17.25" customHeight="1">
      <c r="A26" s="33" t="s">
        <v>570</v>
      </c>
      <c r="B26" s="210">
        <f>SUM(C26:D26)</f>
        <v>665893</v>
      </c>
      <c r="C26" s="210">
        <v>281199</v>
      </c>
      <c r="D26" s="210">
        <v>384694</v>
      </c>
      <c r="E26" s="210">
        <f>SUM(F26:G26)</f>
        <v>643098</v>
      </c>
      <c r="F26" s="210">
        <v>279018</v>
      </c>
      <c r="G26" s="210">
        <v>364080</v>
      </c>
      <c r="H26" s="210">
        <f>SUM(I26:J26)</f>
        <v>697952</v>
      </c>
      <c r="I26" s="210">
        <v>285382</v>
      </c>
      <c r="J26" s="210">
        <v>412570</v>
      </c>
      <c r="K26" s="210">
        <f>SUM(L26:M26)</f>
        <v>683892</v>
      </c>
      <c r="L26" s="210">
        <v>299703</v>
      </c>
      <c r="M26" s="210">
        <v>384189</v>
      </c>
      <c r="N26" s="210">
        <f>SUM(O26:P26)</f>
        <v>376700</v>
      </c>
      <c r="O26" s="210">
        <v>190783</v>
      </c>
      <c r="P26" s="210">
        <v>185917</v>
      </c>
      <c r="Q26" s="210">
        <f>SUM(R26:S26)</f>
        <v>534191</v>
      </c>
      <c r="R26" s="210">
        <v>284861</v>
      </c>
      <c r="S26" s="210">
        <v>249330</v>
      </c>
      <c r="T26" s="210" t="s">
        <v>305</v>
      </c>
      <c r="U26" s="210" t="s">
        <v>305</v>
      </c>
      <c r="V26" s="210" t="s">
        <v>305</v>
      </c>
      <c r="W26" s="210">
        <f>SUM(X26:Y26)</f>
        <v>720746</v>
      </c>
      <c r="X26" s="52">
        <v>323568</v>
      </c>
      <c r="Y26" s="52">
        <v>397178</v>
      </c>
    </row>
    <row r="27" spans="1:25" ht="17.25" customHeight="1">
      <c r="A27" s="155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52"/>
      <c r="Y27" s="52"/>
    </row>
    <row r="28" spans="1:25" ht="17.25" customHeight="1">
      <c r="A28" s="48" t="s">
        <v>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36"/>
      <c r="Y28" s="36"/>
    </row>
    <row r="29" spans="1:25" ht="17.25" customHeight="1">
      <c r="A29" s="232" t="s">
        <v>558</v>
      </c>
      <c r="B29" s="210">
        <f>SUM(C29:D29)</f>
        <v>457899</v>
      </c>
      <c r="C29" s="210">
        <v>360667</v>
      </c>
      <c r="D29" s="210">
        <v>97232</v>
      </c>
      <c r="E29" s="210">
        <f>SUM(F29:G29)</f>
        <v>457092</v>
      </c>
      <c r="F29" s="210">
        <v>363415</v>
      </c>
      <c r="G29" s="210">
        <v>93677</v>
      </c>
      <c r="H29" s="210">
        <f>SUM(I29:J29)</f>
        <v>468738</v>
      </c>
      <c r="I29" s="210">
        <v>393584</v>
      </c>
      <c r="J29" s="210">
        <v>75154</v>
      </c>
      <c r="K29" s="210">
        <f>SUM(L29:M29)</f>
        <v>426892</v>
      </c>
      <c r="L29" s="210">
        <v>339805</v>
      </c>
      <c r="M29" s="210">
        <v>87087</v>
      </c>
      <c r="N29" s="210">
        <f>SUM(O29:P29)</f>
        <v>287426</v>
      </c>
      <c r="O29" s="210">
        <v>246434</v>
      </c>
      <c r="P29" s="210">
        <v>40992</v>
      </c>
      <c r="Q29" s="210">
        <f>SUM(R29:S29)</f>
        <v>413958</v>
      </c>
      <c r="R29" s="210">
        <v>347220</v>
      </c>
      <c r="S29" s="210">
        <v>66738</v>
      </c>
      <c r="T29" s="210">
        <f>SUM(U29:V29)</f>
        <v>279109</v>
      </c>
      <c r="U29" s="210">
        <v>252390</v>
      </c>
      <c r="V29" s="210">
        <v>26719</v>
      </c>
      <c r="W29" s="210">
        <f>SUM(X29:Y29)</f>
        <v>513548</v>
      </c>
      <c r="X29" s="52">
        <v>391569</v>
      </c>
      <c r="Y29" s="52">
        <v>121979</v>
      </c>
    </row>
    <row r="30" spans="1:25" ht="17.25" customHeight="1">
      <c r="A30" s="233">
        <v>14</v>
      </c>
      <c r="B30" s="210">
        <f>SUM(C30:D30)</f>
        <v>435581</v>
      </c>
      <c r="C30" s="210">
        <v>344702</v>
      </c>
      <c r="D30" s="210">
        <v>90879</v>
      </c>
      <c r="E30" s="210">
        <f>SUM(F30:G30)</f>
        <v>418216</v>
      </c>
      <c r="F30" s="210">
        <v>335496</v>
      </c>
      <c r="G30" s="210">
        <v>82720</v>
      </c>
      <c r="H30" s="210">
        <f>SUM(I30:J30)</f>
        <v>389835</v>
      </c>
      <c r="I30" s="210">
        <v>316973</v>
      </c>
      <c r="J30" s="210">
        <v>72862</v>
      </c>
      <c r="K30" s="210">
        <f>SUM(L30:M30)</f>
        <v>433506</v>
      </c>
      <c r="L30" s="210">
        <v>347675</v>
      </c>
      <c r="M30" s="210">
        <v>85831</v>
      </c>
      <c r="N30" s="210">
        <f>SUM(O30:P30)</f>
        <v>333126</v>
      </c>
      <c r="O30" s="210">
        <v>290569</v>
      </c>
      <c r="P30" s="210">
        <v>42557</v>
      </c>
      <c r="Q30" s="210">
        <f>SUM(R30:S30)</f>
        <v>428213</v>
      </c>
      <c r="R30" s="210">
        <v>351545</v>
      </c>
      <c r="S30" s="210">
        <v>76668</v>
      </c>
      <c r="T30" s="210">
        <f>SUM(U30:V30)</f>
        <v>368988</v>
      </c>
      <c r="U30" s="210">
        <v>320035</v>
      </c>
      <c r="V30" s="210">
        <v>48953</v>
      </c>
      <c r="W30" s="210">
        <f>SUM(X30:Y30)</f>
        <v>468974</v>
      </c>
      <c r="X30" s="52">
        <v>372817</v>
      </c>
      <c r="Y30" s="52">
        <v>96157</v>
      </c>
    </row>
    <row r="31" spans="1:25" ht="17.25" customHeight="1">
      <c r="A31" s="231">
        <v>15</v>
      </c>
      <c r="B31" s="199">
        <f>SUM(C31:D31)</f>
        <v>429139</v>
      </c>
      <c r="C31" s="199">
        <v>340497</v>
      </c>
      <c r="D31" s="199">
        <v>88642</v>
      </c>
      <c r="E31" s="199">
        <f>SUM(F31:G31)</f>
        <v>413861</v>
      </c>
      <c r="F31" s="199">
        <v>330601</v>
      </c>
      <c r="G31" s="199">
        <v>83260</v>
      </c>
      <c r="H31" s="199">
        <f>SUM(I31:J31)</f>
        <v>367320</v>
      </c>
      <c r="I31" s="199">
        <v>297243</v>
      </c>
      <c r="J31" s="199">
        <v>70077</v>
      </c>
      <c r="K31" s="199">
        <f>SUM(L31:M31)</f>
        <v>441685</v>
      </c>
      <c r="L31" s="199">
        <v>351705</v>
      </c>
      <c r="M31" s="199">
        <v>89980</v>
      </c>
      <c r="N31" s="199">
        <f>SUM(O31:P31)</f>
        <v>321650</v>
      </c>
      <c r="O31" s="199">
        <v>274244</v>
      </c>
      <c r="P31" s="199">
        <v>47406</v>
      </c>
      <c r="Q31" s="199">
        <f>SUM(R31:S31)</f>
        <v>411581</v>
      </c>
      <c r="R31" s="199">
        <v>349392</v>
      </c>
      <c r="S31" s="199">
        <v>62189</v>
      </c>
      <c r="T31" s="199">
        <f>SUM(U31:V31)</f>
        <v>373632</v>
      </c>
      <c r="U31" s="199">
        <v>328211</v>
      </c>
      <c r="V31" s="199">
        <v>45421</v>
      </c>
      <c r="W31" s="199">
        <f>SUM(X31:Y31)</f>
        <v>482242</v>
      </c>
      <c r="X31" s="199">
        <v>381056</v>
      </c>
      <c r="Y31" s="199">
        <v>101186</v>
      </c>
    </row>
    <row r="32" spans="1:25" ht="17.25" customHeight="1">
      <c r="A32" s="31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36"/>
      <c r="Y32" s="36"/>
    </row>
    <row r="33" spans="1:25" ht="17.25" customHeight="1">
      <c r="A33" s="50" t="s">
        <v>559</v>
      </c>
      <c r="B33" s="210">
        <f>SUM(C33:D33)</f>
        <v>347841</v>
      </c>
      <c r="C33" s="210">
        <v>338875</v>
      </c>
      <c r="D33" s="210">
        <v>8966</v>
      </c>
      <c r="E33" s="210">
        <f>SUM(F33:G33)</f>
        <v>340654</v>
      </c>
      <c r="F33" s="210">
        <v>329194</v>
      </c>
      <c r="G33" s="210">
        <v>11460</v>
      </c>
      <c r="H33" s="210">
        <f>SUM(I33:J33)</f>
        <v>300588</v>
      </c>
      <c r="I33" s="210">
        <v>300588</v>
      </c>
      <c r="J33" s="210">
        <v>0</v>
      </c>
      <c r="K33" s="210">
        <f>SUM(L33:M33)</f>
        <v>346326</v>
      </c>
      <c r="L33" s="210">
        <v>341408</v>
      </c>
      <c r="M33" s="210">
        <v>4918</v>
      </c>
      <c r="N33" s="210">
        <f>SUM(O33:P33)</f>
        <v>257841</v>
      </c>
      <c r="O33" s="210">
        <v>257841</v>
      </c>
      <c r="P33" s="210">
        <v>0</v>
      </c>
      <c r="Q33" s="210">
        <f>SUM(R33:S33)</f>
        <v>342958</v>
      </c>
      <c r="R33" s="210">
        <v>342958</v>
      </c>
      <c r="S33" s="210">
        <v>0</v>
      </c>
      <c r="T33" s="210">
        <f>SUM(U33:V33)</f>
        <v>342296</v>
      </c>
      <c r="U33" s="210">
        <v>342296</v>
      </c>
      <c r="V33" s="210">
        <v>0</v>
      </c>
      <c r="W33" s="210">
        <f>SUM(X33:Y33)</f>
        <v>386115</v>
      </c>
      <c r="X33" s="52">
        <v>358119</v>
      </c>
      <c r="Y33" s="52">
        <v>27996</v>
      </c>
    </row>
    <row r="34" spans="1:25" ht="17.25" customHeight="1">
      <c r="A34" s="33" t="s">
        <v>571</v>
      </c>
      <c r="B34" s="210">
        <f>SUM(C34:D34)</f>
        <v>350442</v>
      </c>
      <c r="C34" s="210">
        <v>341745</v>
      </c>
      <c r="D34" s="210">
        <v>8697</v>
      </c>
      <c r="E34" s="210">
        <f>SUM(F34:G34)</f>
        <v>340952</v>
      </c>
      <c r="F34" s="210">
        <v>329487</v>
      </c>
      <c r="G34" s="210">
        <v>11465</v>
      </c>
      <c r="H34" s="210">
        <f>SUM(I34:J34)</f>
        <v>411978</v>
      </c>
      <c r="I34" s="210">
        <v>308606</v>
      </c>
      <c r="J34" s="210">
        <v>103372</v>
      </c>
      <c r="K34" s="210">
        <f>SUM(L34:M34)</f>
        <v>343935</v>
      </c>
      <c r="L34" s="210">
        <v>343854</v>
      </c>
      <c r="M34" s="210">
        <v>81</v>
      </c>
      <c r="N34" s="210">
        <f>SUM(O34:P34)</f>
        <v>279760</v>
      </c>
      <c r="O34" s="210">
        <v>279760</v>
      </c>
      <c r="P34" s="210">
        <v>0</v>
      </c>
      <c r="Q34" s="210">
        <f>SUM(R34:S34)</f>
        <v>343060</v>
      </c>
      <c r="R34" s="210">
        <v>343060</v>
      </c>
      <c r="S34" s="210">
        <v>0</v>
      </c>
      <c r="T34" s="210" t="s">
        <v>124</v>
      </c>
      <c r="U34" s="210" t="s">
        <v>124</v>
      </c>
      <c r="V34" s="210" t="s">
        <v>124</v>
      </c>
      <c r="W34" s="210">
        <f>SUM(X34:Y34)</f>
        <v>402088</v>
      </c>
      <c r="X34" s="52">
        <v>402088</v>
      </c>
      <c r="Y34" s="52">
        <v>0</v>
      </c>
    </row>
    <row r="35" spans="1:25" ht="17.25" customHeight="1">
      <c r="A35" s="33" t="s">
        <v>572</v>
      </c>
      <c r="B35" s="210">
        <f>SUM(C35:D35)</f>
        <v>360753</v>
      </c>
      <c r="C35" s="210">
        <v>344089</v>
      </c>
      <c r="D35" s="210">
        <v>16664</v>
      </c>
      <c r="E35" s="210">
        <f>SUM(F35:G35)</f>
        <v>341055</v>
      </c>
      <c r="F35" s="210">
        <v>333325</v>
      </c>
      <c r="G35" s="210">
        <v>7730</v>
      </c>
      <c r="H35" s="210">
        <f>SUM(I35:J35)</f>
        <v>310212</v>
      </c>
      <c r="I35" s="210">
        <v>310212</v>
      </c>
      <c r="J35" s="210">
        <v>0</v>
      </c>
      <c r="K35" s="210">
        <f>SUM(L35:M35)</f>
        <v>365774</v>
      </c>
      <c r="L35" s="210">
        <v>354577</v>
      </c>
      <c r="M35" s="210">
        <v>11197</v>
      </c>
      <c r="N35" s="210">
        <f>SUM(O35:P35)</f>
        <v>266235</v>
      </c>
      <c r="O35" s="210">
        <v>266235</v>
      </c>
      <c r="P35" s="210">
        <v>0</v>
      </c>
      <c r="Q35" s="210">
        <f>SUM(R35:S35)</f>
        <v>341943</v>
      </c>
      <c r="R35" s="210">
        <v>341943</v>
      </c>
      <c r="S35" s="210">
        <v>0</v>
      </c>
      <c r="T35" s="210" t="s">
        <v>124</v>
      </c>
      <c r="U35" s="210" t="s">
        <v>124</v>
      </c>
      <c r="V35" s="210" t="s">
        <v>124</v>
      </c>
      <c r="W35" s="210">
        <f>SUM(X35:Y35)</f>
        <v>426738</v>
      </c>
      <c r="X35" s="52">
        <v>417187</v>
      </c>
      <c r="Y35" s="52">
        <v>9551</v>
      </c>
    </row>
    <row r="36" spans="1:25" ht="17.25" customHeight="1">
      <c r="A36" s="33" t="s">
        <v>573</v>
      </c>
      <c r="B36" s="210">
        <f>SUM(C36:D36)</f>
        <v>351431</v>
      </c>
      <c r="C36" s="210">
        <v>342992</v>
      </c>
      <c r="D36" s="210">
        <v>8439</v>
      </c>
      <c r="E36" s="210">
        <f>SUM(F36:G36)</f>
        <v>342054</v>
      </c>
      <c r="F36" s="210">
        <v>330841</v>
      </c>
      <c r="G36" s="210">
        <v>11213</v>
      </c>
      <c r="H36" s="210">
        <f>SUM(I36:J36)</f>
        <v>303857</v>
      </c>
      <c r="I36" s="210">
        <v>303857</v>
      </c>
      <c r="J36" s="210">
        <v>0</v>
      </c>
      <c r="K36" s="210">
        <f>SUM(L36:M36)</f>
        <v>351990</v>
      </c>
      <c r="L36" s="210">
        <v>348433</v>
      </c>
      <c r="M36" s="210">
        <v>3557</v>
      </c>
      <c r="N36" s="210">
        <f>SUM(O36:P36)</f>
        <v>262590</v>
      </c>
      <c r="O36" s="210">
        <v>262590</v>
      </c>
      <c r="P36" s="210">
        <v>0</v>
      </c>
      <c r="Q36" s="210">
        <f>SUM(R36:S36)</f>
        <v>341448</v>
      </c>
      <c r="R36" s="210">
        <v>341448</v>
      </c>
      <c r="S36" s="210">
        <v>0</v>
      </c>
      <c r="T36" s="210">
        <f>SUM(U36:V36)</f>
        <v>327375</v>
      </c>
      <c r="U36" s="210">
        <v>327375</v>
      </c>
      <c r="V36" s="210">
        <v>0</v>
      </c>
      <c r="W36" s="210">
        <f>SUM(X36:Y36)</f>
        <v>364765</v>
      </c>
      <c r="X36" s="52">
        <v>364765</v>
      </c>
      <c r="Y36" s="52">
        <v>0</v>
      </c>
    </row>
    <row r="37" spans="1:25" ht="17.25" customHeight="1">
      <c r="A37" s="4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36"/>
      <c r="Y37" s="36"/>
    </row>
    <row r="38" spans="1:25" ht="17.25" customHeight="1">
      <c r="A38" s="33" t="s">
        <v>563</v>
      </c>
      <c r="B38" s="210">
        <f>SUM(C38:D38)</f>
        <v>340002</v>
      </c>
      <c r="C38" s="210">
        <v>336090</v>
      </c>
      <c r="D38" s="210">
        <v>3912</v>
      </c>
      <c r="E38" s="210">
        <f>SUM(F38:G38)</f>
        <v>329625</v>
      </c>
      <c r="F38" s="210">
        <v>324292</v>
      </c>
      <c r="G38" s="210">
        <v>5333</v>
      </c>
      <c r="H38" s="210">
        <f>SUM(I38:J38)</f>
        <v>286592</v>
      </c>
      <c r="I38" s="210">
        <v>286592</v>
      </c>
      <c r="J38" s="210">
        <v>0</v>
      </c>
      <c r="K38" s="210">
        <f>SUM(L38:M38)</f>
        <v>346436</v>
      </c>
      <c r="L38" s="210">
        <v>345117</v>
      </c>
      <c r="M38" s="210">
        <v>1319</v>
      </c>
      <c r="N38" s="210">
        <f>SUM(O38:P38)</f>
        <v>258842</v>
      </c>
      <c r="O38" s="210">
        <v>258842</v>
      </c>
      <c r="P38" s="210">
        <v>0</v>
      </c>
      <c r="Q38" s="210">
        <f>SUM(R38:S38)</f>
        <v>342279</v>
      </c>
      <c r="R38" s="210">
        <v>342279</v>
      </c>
      <c r="S38" s="210">
        <v>0</v>
      </c>
      <c r="T38" s="210">
        <f>SUM(U38:V38)</f>
        <v>332117</v>
      </c>
      <c r="U38" s="210">
        <v>332117</v>
      </c>
      <c r="V38" s="210">
        <v>0</v>
      </c>
      <c r="W38" s="210">
        <f>SUM(X38:Y38)</f>
        <v>360248</v>
      </c>
      <c r="X38" s="52">
        <v>360248</v>
      </c>
      <c r="Y38" s="52">
        <v>0</v>
      </c>
    </row>
    <row r="39" spans="1:25" ht="17.25" customHeight="1">
      <c r="A39" s="33" t="s">
        <v>564</v>
      </c>
      <c r="B39" s="210">
        <f>SUM(C39:D39)</f>
        <v>624965</v>
      </c>
      <c r="C39" s="210">
        <v>344492</v>
      </c>
      <c r="D39" s="210">
        <v>280473</v>
      </c>
      <c r="E39" s="210">
        <f>SUM(F39:G39)</f>
        <v>542013</v>
      </c>
      <c r="F39" s="210">
        <v>335007</v>
      </c>
      <c r="G39" s="210">
        <v>207006</v>
      </c>
      <c r="H39" s="210">
        <f>SUM(I39:J39)</f>
        <v>301100</v>
      </c>
      <c r="I39" s="210">
        <v>301100</v>
      </c>
      <c r="J39" s="210">
        <v>0</v>
      </c>
      <c r="K39" s="210">
        <f>SUM(L39:M39)</f>
        <v>618753</v>
      </c>
      <c r="L39" s="210">
        <v>353473</v>
      </c>
      <c r="M39" s="210">
        <v>265280</v>
      </c>
      <c r="N39" s="210">
        <f>SUM(O39:P39)</f>
        <v>492084</v>
      </c>
      <c r="O39" s="210">
        <v>267330</v>
      </c>
      <c r="P39" s="210">
        <v>224754</v>
      </c>
      <c r="Q39" s="210">
        <f>SUM(R39:S39)</f>
        <v>351671</v>
      </c>
      <c r="R39" s="210">
        <v>351671</v>
      </c>
      <c r="S39" s="210">
        <v>0</v>
      </c>
      <c r="T39" s="210">
        <f>SUM(U39:V39)</f>
        <v>537009</v>
      </c>
      <c r="U39" s="210">
        <v>323311</v>
      </c>
      <c r="V39" s="210">
        <v>213698</v>
      </c>
      <c r="W39" s="210">
        <f>SUM(X39:Y39)</f>
        <v>889998</v>
      </c>
      <c r="X39" s="52">
        <v>405937</v>
      </c>
      <c r="Y39" s="52">
        <v>484061</v>
      </c>
    </row>
    <row r="40" spans="1:25" ht="17.25" customHeight="1">
      <c r="A40" s="33" t="s">
        <v>565</v>
      </c>
      <c r="B40" s="210">
        <f>SUM(C40:D40)</f>
        <v>546669</v>
      </c>
      <c r="C40" s="210">
        <v>342320</v>
      </c>
      <c r="D40" s="210">
        <v>204349</v>
      </c>
      <c r="E40" s="210">
        <f>SUM(F40:G40)</f>
        <v>562221</v>
      </c>
      <c r="F40" s="210">
        <v>333427</v>
      </c>
      <c r="G40" s="210">
        <v>228794</v>
      </c>
      <c r="H40" s="210">
        <f>SUM(I40:J40)</f>
        <v>461192</v>
      </c>
      <c r="I40" s="210">
        <v>282680</v>
      </c>
      <c r="J40" s="210">
        <v>178512</v>
      </c>
      <c r="K40" s="210">
        <f>SUM(L40:M40)</f>
        <v>613395</v>
      </c>
      <c r="L40" s="210">
        <v>358214</v>
      </c>
      <c r="M40" s="210">
        <v>255181</v>
      </c>
      <c r="N40" s="210">
        <f>SUM(O40:P40)</f>
        <v>353509</v>
      </c>
      <c r="O40" s="210">
        <v>312913</v>
      </c>
      <c r="P40" s="210">
        <v>40596</v>
      </c>
      <c r="Q40" s="210">
        <f>SUM(R40:S40)</f>
        <v>871879</v>
      </c>
      <c r="R40" s="210">
        <v>417400</v>
      </c>
      <c r="S40" s="210">
        <v>454479</v>
      </c>
      <c r="T40" s="210">
        <f>SUM(U40:V40)</f>
        <v>359964</v>
      </c>
      <c r="U40" s="210">
        <v>331895</v>
      </c>
      <c r="V40" s="210">
        <v>28069</v>
      </c>
      <c r="W40" s="210">
        <f>SUM(X40:Y40)</f>
        <v>573325</v>
      </c>
      <c r="X40" s="52">
        <v>347346</v>
      </c>
      <c r="Y40" s="52">
        <v>225979</v>
      </c>
    </row>
    <row r="41" spans="1:25" ht="17.25" customHeight="1">
      <c r="A41" s="33" t="s">
        <v>566</v>
      </c>
      <c r="B41" s="210">
        <f>SUM(C41:D41)</f>
        <v>364245</v>
      </c>
      <c r="C41" s="210">
        <v>335355</v>
      </c>
      <c r="D41" s="210">
        <v>28890</v>
      </c>
      <c r="E41" s="210">
        <f>SUM(F41:G41)</f>
        <v>364076</v>
      </c>
      <c r="F41" s="210">
        <v>327019</v>
      </c>
      <c r="G41" s="210">
        <v>37057</v>
      </c>
      <c r="H41" s="210">
        <f>SUM(I41:J41)</f>
        <v>442257</v>
      </c>
      <c r="I41" s="210">
        <v>277609</v>
      </c>
      <c r="J41" s="210">
        <v>164648</v>
      </c>
      <c r="K41" s="210">
        <f>SUM(L41:M41)</f>
        <v>382890</v>
      </c>
      <c r="L41" s="210">
        <v>353413</v>
      </c>
      <c r="M41" s="210">
        <v>29477</v>
      </c>
      <c r="N41" s="210">
        <f>SUM(O41:P41)</f>
        <v>303219</v>
      </c>
      <c r="O41" s="210">
        <v>303219</v>
      </c>
      <c r="P41" s="210">
        <v>0</v>
      </c>
      <c r="Q41" s="210">
        <f>SUM(R41:S41)</f>
        <v>340304</v>
      </c>
      <c r="R41" s="210">
        <v>340304</v>
      </c>
      <c r="S41" s="210">
        <v>0</v>
      </c>
      <c r="T41" s="210">
        <f>SUM(U41:V41)</f>
        <v>328022</v>
      </c>
      <c r="U41" s="210">
        <v>328022</v>
      </c>
      <c r="V41" s="210">
        <v>0</v>
      </c>
      <c r="W41" s="210">
        <f>SUM(X41:Y41)</f>
        <v>413718</v>
      </c>
      <c r="X41" s="52">
        <v>413718</v>
      </c>
      <c r="Y41" s="52">
        <v>0</v>
      </c>
    </row>
    <row r="42" spans="1:25" ht="17.25" customHeight="1">
      <c r="A42" s="43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36"/>
      <c r="Y42" s="36"/>
    </row>
    <row r="43" spans="1:25" ht="17.25" customHeight="1">
      <c r="A43" s="33" t="s">
        <v>574</v>
      </c>
      <c r="B43" s="210">
        <f>SUM(C43:D43)</f>
        <v>341381</v>
      </c>
      <c r="C43" s="210">
        <v>340117</v>
      </c>
      <c r="D43" s="210">
        <v>1264</v>
      </c>
      <c r="E43" s="210">
        <f>SUM(F43:G43)</f>
        <v>333476</v>
      </c>
      <c r="F43" s="210">
        <v>332166</v>
      </c>
      <c r="G43" s="210">
        <v>1310</v>
      </c>
      <c r="H43" s="210">
        <f>SUM(I43:J43)</f>
        <v>292466</v>
      </c>
      <c r="I43" s="210">
        <v>292466</v>
      </c>
      <c r="J43" s="210">
        <v>0</v>
      </c>
      <c r="K43" s="210">
        <f>SUM(L43:M43)</f>
        <v>357926</v>
      </c>
      <c r="L43" s="210">
        <v>357264</v>
      </c>
      <c r="M43" s="210">
        <v>662</v>
      </c>
      <c r="N43" s="210">
        <f>SUM(O43:P43)</f>
        <v>310019</v>
      </c>
      <c r="O43" s="210">
        <v>306513</v>
      </c>
      <c r="P43" s="210">
        <v>3506</v>
      </c>
      <c r="Q43" s="210">
        <f>SUM(R43:S43)</f>
        <v>341869</v>
      </c>
      <c r="R43" s="210">
        <v>341869</v>
      </c>
      <c r="S43" s="210">
        <v>0</v>
      </c>
      <c r="T43" s="210" t="s">
        <v>305</v>
      </c>
      <c r="U43" s="210" t="s">
        <v>305</v>
      </c>
      <c r="V43" s="210" t="s">
        <v>305</v>
      </c>
      <c r="W43" s="210">
        <f>SUM(X43:Y43)</f>
        <v>412000</v>
      </c>
      <c r="X43" s="52">
        <v>408789</v>
      </c>
      <c r="Y43" s="52">
        <v>3211</v>
      </c>
    </row>
    <row r="44" spans="1:25" ht="17.25" customHeight="1">
      <c r="A44" s="33" t="s">
        <v>575</v>
      </c>
      <c r="B44" s="210">
        <f>SUM(C44:D44)</f>
        <v>349028</v>
      </c>
      <c r="C44" s="210">
        <v>339330</v>
      </c>
      <c r="D44" s="210">
        <v>9698</v>
      </c>
      <c r="E44" s="210">
        <f>SUM(F44:G44)</f>
        <v>331922</v>
      </c>
      <c r="F44" s="210">
        <v>329046</v>
      </c>
      <c r="G44" s="210">
        <v>2876</v>
      </c>
      <c r="H44" s="210">
        <f>SUM(I44:J44)</f>
        <v>304795</v>
      </c>
      <c r="I44" s="210">
        <v>304795</v>
      </c>
      <c r="J44" s="210">
        <v>0</v>
      </c>
      <c r="K44" s="210">
        <f>SUM(L44:M44)</f>
        <v>358612</v>
      </c>
      <c r="L44" s="210">
        <v>355817</v>
      </c>
      <c r="M44" s="210">
        <v>2795</v>
      </c>
      <c r="N44" s="210">
        <f>SUM(O44:P44)</f>
        <v>267148</v>
      </c>
      <c r="O44" s="210">
        <v>267148</v>
      </c>
      <c r="P44" s="210">
        <v>0</v>
      </c>
      <c r="Q44" s="210">
        <f>SUM(R44:S44)</f>
        <v>341211</v>
      </c>
      <c r="R44" s="210">
        <v>341211</v>
      </c>
      <c r="S44" s="210">
        <v>0</v>
      </c>
      <c r="T44" s="210" t="s">
        <v>305</v>
      </c>
      <c r="U44" s="210" t="s">
        <v>305</v>
      </c>
      <c r="V44" s="210" t="s">
        <v>305</v>
      </c>
      <c r="W44" s="210">
        <f>SUM(X44:Y44)</f>
        <v>364271</v>
      </c>
      <c r="X44" s="52">
        <v>364271</v>
      </c>
      <c r="Y44" s="52">
        <v>0</v>
      </c>
    </row>
    <row r="45" spans="1:25" ht="17.25" customHeight="1">
      <c r="A45" s="33" t="s">
        <v>576</v>
      </c>
      <c r="B45" s="210">
        <f>SUM(C45:D45)</f>
        <v>364652</v>
      </c>
      <c r="C45" s="210">
        <v>343879</v>
      </c>
      <c r="D45" s="210">
        <v>20773</v>
      </c>
      <c r="E45" s="210">
        <f>SUM(F45:G45)</f>
        <v>364390</v>
      </c>
      <c r="F45" s="210">
        <v>336068</v>
      </c>
      <c r="G45" s="210">
        <v>28322</v>
      </c>
      <c r="H45" s="210">
        <f>SUM(I45:J45)</f>
        <v>301944</v>
      </c>
      <c r="I45" s="210">
        <v>301944</v>
      </c>
      <c r="J45" s="210">
        <v>0</v>
      </c>
      <c r="K45" s="210">
        <f>SUM(L45:M45)</f>
        <v>396569</v>
      </c>
      <c r="L45" s="210">
        <v>355917</v>
      </c>
      <c r="M45" s="210">
        <v>40652</v>
      </c>
      <c r="N45" s="210">
        <f>SUM(O45:P45)</f>
        <v>253176</v>
      </c>
      <c r="O45" s="210">
        <v>253176</v>
      </c>
      <c r="P45" s="210">
        <v>0</v>
      </c>
      <c r="Q45" s="210">
        <f>SUM(R45:S45)</f>
        <v>349852</v>
      </c>
      <c r="R45" s="210">
        <v>349852</v>
      </c>
      <c r="S45" s="210">
        <v>0</v>
      </c>
      <c r="T45" s="210" t="s">
        <v>305</v>
      </c>
      <c r="U45" s="210" t="s">
        <v>305</v>
      </c>
      <c r="V45" s="210" t="s">
        <v>305</v>
      </c>
      <c r="W45" s="210">
        <f>SUM(X45:Y45)</f>
        <v>360286</v>
      </c>
      <c r="X45" s="52">
        <v>360286</v>
      </c>
      <c r="Y45" s="52">
        <v>0</v>
      </c>
    </row>
    <row r="46" spans="1:25" ht="17.25" customHeight="1">
      <c r="A46" s="33" t="s">
        <v>577</v>
      </c>
      <c r="B46" s="210">
        <f>SUM(C46:D46)</f>
        <v>807368</v>
      </c>
      <c r="C46" s="210">
        <v>336567</v>
      </c>
      <c r="D46" s="210">
        <v>470801</v>
      </c>
      <c r="E46" s="210">
        <f>SUM(F46:G46)</f>
        <v>769797</v>
      </c>
      <c r="F46" s="210">
        <v>327298</v>
      </c>
      <c r="G46" s="210">
        <v>442499</v>
      </c>
      <c r="H46" s="210">
        <f>SUM(I46:J46)</f>
        <v>713425</v>
      </c>
      <c r="I46" s="210">
        <v>296345</v>
      </c>
      <c r="J46" s="210">
        <v>417080</v>
      </c>
      <c r="K46" s="210">
        <f>SUM(L46:M46)</f>
        <v>815286</v>
      </c>
      <c r="L46" s="210">
        <v>353021</v>
      </c>
      <c r="M46" s="210">
        <v>462265</v>
      </c>
      <c r="N46" s="210">
        <f>SUM(O46:P46)</f>
        <v>570048</v>
      </c>
      <c r="O46" s="210">
        <v>255780</v>
      </c>
      <c r="P46" s="210">
        <v>314268</v>
      </c>
      <c r="Q46" s="210">
        <f>SUM(R46:S46)</f>
        <v>641051</v>
      </c>
      <c r="R46" s="210">
        <v>339311</v>
      </c>
      <c r="S46" s="210">
        <v>301740</v>
      </c>
      <c r="T46" s="210" t="s">
        <v>305</v>
      </c>
      <c r="U46" s="210" t="s">
        <v>305</v>
      </c>
      <c r="V46" s="210" t="s">
        <v>305</v>
      </c>
      <c r="W46" s="210">
        <f>SUM(X46:Y46)</f>
        <v>839348</v>
      </c>
      <c r="X46" s="52">
        <v>369791</v>
      </c>
      <c r="Y46" s="52">
        <v>469557</v>
      </c>
    </row>
    <row r="47" spans="1:25" ht="17.25" customHeight="1">
      <c r="A47" s="155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52"/>
      <c r="Y47" s="52"/>
    </row>
    <row r="48" spans="1:25" ht="17.25" customHeight="1">
      <c r="A48" s="48" t="s">
        <v>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36"/>
      <c r="Y48" s="36"/>
    </row>
    <row r="49" spans="1:25" ht="17.25" customHeight="1">
      <c r="A49" s="232" t="s">
        <v>558</v>
      </c>
      <c r="B49" s="210">
        <f>SUM(C49:D49)</f>
        <v>253211</v>
      </c>
      <c r="C49" s="210">
        <v>202546</v>
      </c>
      <c r="D49" s="210">
        <v>50665</v>
      </c>
      <c r="E49" s="210">
        <f>SUM(F49:G49)</f>
        <v>213351</v>
      </c>
      <c r="F49" s="210">
        <v>176115</v>
      </c>
      <c r="G49" s="210">
        <v>37236</v>
      </c>
      <c r="H49" s="210">
        <f>SUM(I49:J49)</f>
        <v>237151</v>
      </c>
      <c r="I49" s="210">
        <v>208723</v>
      </c>
      <c r="J49" s="210">
        <v>28428</v>
      </c>
      <c r="K49" s="210">
        <f>SUM(L49:M49)</f>
        <v>217671</v>
      </c>
      <c r="L49" s="210">
        <v>179889</v>
      </c>
      <c r="M49" s="210">
        <v>37782</v>
      </c>
      <c r="N49" s="210">
        <f>SUM(O49:P49)</f>
        <v>153015</v>
      </c>
      <c r="O49" s="210">
        <v>137618</v>
      </c>
      <c r="P49" s="210">
        <v>15397</v>
      </c>
      <c r="Q49" s="210">
        <f>SUM(R49:S49)</f>
        <v>221613</v>
      </c>
      <c r="R49" s="210">
        <v>183721</v>
      </c>
      <c r="S49" s="210">
        <v>37892</v>
      </c>
      <c r="T49" s="210">
        <f>SUM(U49:V49)</f>
        <v>166743</v>
      </c>
      <c r="U49" s="210">
        <v>151475</v>
      </c>
      <c r="V49" s="210">
        <v>15268</v>
      </c>
      <c r="W49" s="210">
        <f>SUM(X49:Y49)</f>
        <v>268422</v>
      </c>
      <c r="X49" s="52">
        <v>216154</v>
      </c>
      <c r="Y49" s="52">
        <v>52268</v>
      </c>
    </row>
    <row r="50" spans="1:25" ht="17.25" customHeight="1">
      <c r="A50" s="233">
        <v>14</v>
      </c>
      <c r="B50" s="210">
        <f>SUM(C50:D50)</f>
        <v>261695</v>
      </c>
      <c r="C50" s="210">
        <v>209099</v>
      </c>
      <c r="D50" s="210">
        <v>52596</v>
      </c>
      <c r="E50" s="210">
        <f>SUM(F50:G50)</f>
        <v>212014</v>
      </c>
      <c r="F50" s="210">
        <v>175544</v>
      </c>
      <c r="G50" s="210">
        <v>36470</v>
      </c>
      <c r="H50" s="210">
        <f>SUM(I50:J50)</f>
        <v>277215</v>
      </c>
      <c r="I50" s="210">
        <v>219136</v>
      </c>
      <c r="J50" s="210">
        <v>58079</v>
      </c>
      <c r="K50" s="210">
        <f>SUM(L50:M50)</f>
        <v>221522</v>
      </c>
      <c r="L50" s="210">
        <v>182837</v>
      </c>
      <c r="M50" s="210">
        <v>38685</v>
      </c>
      <c r="N50" s="210">
        <f>SUM(O50:P50)</f>
        <v>171338</v>
      </c>
      <c r="O50" s="210">
        <v>154648</v>
      </c>
      <c r="P50" s="210">
        <v>16690</v>
      </c>
      <c r="Q50" s="210">
        <f>SUM(R50:S50)</f>
        <v>261721</v>
      </c>
      <c r="R50" s="210">
        <v>208623</v>
      </c>
      <c r="S50" s="210">
        <v>53098</v>
      </c>
      <c r="T50" s="210">
        <f>SUM(U50:V50)</f>
        <v>179885</v>
      </c>
      <c r="U50" s="210">
        <v>163952</v>
      </c>
      <c r="V50" s="210">
        <v>15933</v>
      </c>
      <c r="W50" s="210">
        <f>SUM(X50:Y50)</f>
        <v>241163</v>
      </c>
      <c r="X50" s="52">
        <v>202610</v>
      </c>
      <c r="Y50" s="52">
        <v>38553</v>
      </c>
    </row>
    <row r="51" spans="1:25" ht="17.25" customHeight="1">
      <c r="A51" s="231">
        <v>15</v>
      </c>
      <c r="B51" s="199">
        <f>SUM(C51:D51)</f>
        <v>255359</v>
      </c>
      <c r="C51" s="199">
        <v>205752</v>
      </c>
      <c r="D51" s="199">
        <v>49607</v>
      </c>
      <c r="E51" s="199">
        <f>SUM(F51:G51)</f>
        <v>208812</v>
      </c>
      <c r="F51" s="199">
        <v>172311</v>
      </c>
      <c r="G51" s="199">
        <v>36501</v>
      </c>
      <c r="H51" s="199">
        <f>SUM(I51:J51)</f>
        <v>281974</v>
      </c>
      <c r="I51" s="199">
        <v>217814</v>
      </c>
      <c r="J51" s="199">
        <v>64160</v>
      </c>
      <c r="K51" s="199">
        <f>SUM(L51:M51)</f>
        <v>222371</v>
      </c>
      <c r="L51" s="199">
        <v>182385</v>
      </c>
      <c r="M51" s="199">
        <v>39986</v>
      </c>
      <c r="N51" s="199">
        <f>SUM(O51:P51)</f>
        <v>157187</v>
      </c>
      <c r="O51" s="199">
        <v>141892</v>
      </c>
      <c r="P51" s="199">
        <v>15295</v>
      </c>
      <c r="Q51" s="199">
        <f>SUM(R51:S51)</f>
        <v>240922</v>
      </c>
      <c r="R51" s="199">
        <v>202784</v>
      </c>
      <c r="S51" s="199">
        <v>38138</v>
      </c>
      <c r="T51" s="199">
        <f>SUM(U51:V51)</f>
        <v>195442</v>
      </c>
      <c r="U51" s="199">
        <v>170484</v>
      </c>
      <c r="V51" s="199">
        <v>24958</v>
      </c>
      <c r="W51" s="199">
        <f>SUM(X51:Y51)</f>
        <v>262342</v>
      </c>
      <c r="X51" s="199">
        <v>215805</v>
      </c>
      <c r="Y51" s="199">
        <v>46537</v>
      </c>
    </row>
    <row r="52" spans="1:25" ht="17.25" customHeight="1">
      <c r="A52" s="31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36"/>
      <c r="Y52" s="36"/>
    </row>
    <row r="53" spans="1:25" ht="17.25" customHeight="1">
      <c r="A53" s="50" t="s">
        <v>559</v>
      </c>
      <c r="B53" s="210">
        <f>SUM(C53:D53)</f>
        <v>206744</v>
      </c>
      <c r="C53" s="264">
        <v>201787</v>
      </c>
      <c r="D53" s="264">
        <v>4957</v>
      </c>
      <c r="E53" s="210">
        <f>SUM(F53:G53)</f>
        <v>177025</v>
      </c>
      <c r="F53" s="264">
        <v>168193</v>
      </c>
      <c r="G53" s="264">
        <v>8832</v>
      </c>
      <c r="H53" s="210">
        <f>SUM(I53:J53)</f>
        <v>229280</v>
      </c>
      <c r="I53" s="264">
        <v>229280</v>
      </c>
      <c r="J53" s="264">
        <v>0</v>
      </c>
      <c r="K53" s="210">
        <f>SUM(L53:M53)</f>
        <v>179085</v>
      </c>
      <c r="L53" s="264">
        <v>173835</v>
      </c>
      <c r="M53" s="264">
        <v>5250</v>
      </c>
      <c r="N53" s="210">
        <f>SUM(O53:P53)</f>
        <v>132732</v>
      </c>
      <c r="O53" s="264">
        <v>132732</v>
      </c>
      <c r="P53" s="264">
        <v>0</v>
      </c>
      <c r="Q53" s="210">
        <f>SUM(R53:S53)</f>
        <v>197133</v>
      </c>
      <c r="R53" s="264">
        <v>197133</v>
      </c>
      <c r="S53" s="264">
        <v>0</v>
      </c>
      <c r="T53" s="210">
        <f>SUM(U53:V53)</f>
        <v>161402</v>
      </c>
      <c r="U53" s="264">
        <v>161402</v>
      </c>
      <c r="V53" s="264">
        <v>0</v>
      </c>
      <c r="W53" s="210">
        <f>SUM(X53:Y53)</f>
        <v>222391</v>
      </c>
      <c r="X53" s="72">
        <v>195557</v>
      </c>
      <c r="Y53" s="72">
        <v>26834</v>
      </c>
    </row>
    <row r="54" spans="1:25" ht="17.25" customHeight="1">
      <c r="A54" s="33" t="s">
        <v>578</v>
      </c>
      <c r="B54" s="210">
        <f>SUM(C54:D54)</f>
        <v>208900</v>
      </c>
      <c r="C54" s="264">
        <v>208051</v>
      </c>
      <c r="D54" s="264">
        <v>849</v>
      </c>
      <c r="E54" s="210">
        <f>SUM(F54:G54)</f>
        <v>175188</v>
      </c>
      <c r="F54" s="264">
        <v>173527</v>
      </c>
      <c r="G54" s="264">
        <v>1661</v>
      </c>
      <c r="H54" s="210">
        <f>SUM(I54:J54)</f>
        <v>251161</v>
      </c>
      <c r="I54" s="264">
        <v>233516</v>
      </c>
      <c r="J54" s="264">
        <v>17645</v>
      </c>
      <c r="K54" s="210">
        <f>SUM(L54:M54)</f>
        <v>184336</v>
      </c>
      <c r="L54" s="264">
        <v>184277</v>
      </c>
      <c r="M54" s="264">
        <v>59</v>
      </c>
      <c r="N54" s="210">
        <f>SUM(O54:P54)</f>
        <v>164379</v>
      </c>
      <c r="O54" s="264">
        <v>164379</v>
      </c>
      <c r="P54" s="264">
        <v>0</v>
      </c>
      <c r="Q54" s="210">
        <f>SUM(R54:S54)</f>
        <v>197300</v>
      </c>
      <c r="R54" s="264">
        <v>197300</v>
      </c>
      <c r="S54" s="264">
        <v>0</v>
      </c>
      <c r="T54" s="264" t="s">
        <v>124</v>
      </c>
      <c r="U54" s="264" t="s">
        <v>124</v>
      </c>
      <c r="V54" s="264" t="s">
        <v>124</v>
      </c>
      <c r="W54" s="210">
        <f>SUM(X54:Y54)</f>
        <v>208331</v>
      </c>
      <c r="X54" s="72">
        <v>208331</v>
      </c>
      <c r="Y54" s="72">
        <v>0</v>
      </c>
    </row>
    <row r="55" spans="1:25" ht="17.25" customHeight="1">
      <c r="A55" s="33" t="s">
        <v>579</v>
      </c>
      <c r="B55" s="210">
        <f>SUM(C55:D55)</f>
        <v>225866</v>
      </c>
      <c r="C55" s="264">
        <v>207856</v>
      </c>
      <c r="D55" s="264">
        <v>18010</v>
      </c>
      <c r="E55" s="210">
        <f>SUM(F55:G55)</f>
        <v>174710</v>
      </c>
      <c r="F55" s="264">
        <v>169909</v>
      </c>
      <c r="G55" s="264">
        <v>4801</v>
      </c>
      <c r="H55" s="210">
        <f>SUM(I55:J55)</f>
        <v>224164</v>
      </c>
      <c r="I55" s="264">
        <v>224164</v>
      </c>
      <c r="J55" s="264">
        <v>0</v>
      </c>
      <c r="K55" s="210">
        <f>SUM(L55:M55)</f>
        <v>188124</v>
      </c>
      <c r="L55" s="264">
        <v>183150</v>
      </c>
      <c r="M55" s="264">
        <v>4974</v>
      </c>
      <c r="N55" s="210">
        <f>SUM(O55:P55)</f>
        <v>132094</v>
      </c>
      <c r="O55" s="264">
        <v>132094</v>
      </c>
      <c r="P55" s="264">
        <v>0</v>
      </c>
      <c r="Q55" s="210">
        <f>SUM(R55:S55)</f>
        <v>200442</v>
      </c>
      <c r="R55" s="264">
        <v>200442</v>
      </c>
      <c r="S55" s="264">
        <v>0</v>
      </c>
      <c r="T55" s="264" t="s">
        <v>124</v>
      </c>
      <c r="U55" s="264" t="s">
        <v>124</v>
      </c>
      <c r="V55" s="264" t="s">
        <v>124</v>
      </c>
      <c r="W55" s="210">
        <f>SUM(X55:Y55)</f>
        <v>258262</v>
      </c>
      <c r="X55" s="72">
        <v>248768</v>
      </c>
      <c r="Y55" s="72">
        <v>9494</v>
      </c>
    </row>
    <row r="56" spans="1:25" ht="17.25" customHeight="1">
      <c r="A56" s="33" t="s">
        <v>580</v>
      </c>
      <c r="B56" s="210">
        <f>SUM(C56:D56)</f>
        <v>210136</v>
      </c>
      <c r="C56" s="264">
        <v>208085</v>
      </c>
      <c r="D56" s="264">
        <v>2051</v>
      </c>
      <c r="E56" s="210">
        <f>SUM(F56:G56)</f>
        <v>177975</v>
      </c>
      <c r="F56" s="264">
        <v>174443</v>
      </c>
      <c r="G56" s="264">
        <v>3532</v>
      </c>
      <c r="H56" s="210">
        <f>SUM(I56:J56)</f>
        <v>220385</v>
      </c>
      <c r="I56" s="264">
        <v>220385</v>
      </c>
      <c r="J56" s="264">
        <v>0</v>
      </c>
      <c r="K56" s="210">
        <f>SUM(L56:M56)</f>
        <v>183679</v>
      </c>
      <c r="L56" s="264">
        <v>183080</v>
      </c>
      <c r="M56" s="264">
        <v>599</v>
      </c>
      <c r="N56" s="210">
        <f>SUM(O56:P56)</f>
        <v>140163</v>
      </c>
      <c r="O56" s="264">
        <v>140163</v>
      </c>
      <c r="P56" s="264">
        <v>0</v>
      </c>
      <c r="Q56" s="210">
        <f>SUM(R56:S56)</f>
        <v>200816</v>
      </c>
      <c r="R56" s="264">
        <v>200816</v>
      </c>
      <c r="S56" s="264">
        <v>0</v>
      </c>
      <c r="T56" s="210">
        <f>SUM(U56:V56)</f>
        <v>167894</v>
      </c>
      <c r="U56" s="264">
        <v>167894</v>
      </c>
      <c r="V56" s="264">
        <v>0</v>
      </c>
      <c r="W56" s="210">
        <f>SUM(X56:Y56)</f>
        <v>218390</v>
      </c>
      <c r="X56" s="72">
        <v>218390</v>
      </c>
      <c r="Y56" s="72">
        <v>0</v>
      </c>
    </row>
    <row r="57" spans="1:25" ht="17.25" customHeight="1">
      <c r="A57" s="43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36"/>
      <c r="Y57" s="36"/>
    </row>
    <row r="58" spans="1:25" ht="17.25" customHeight="1">
      <c r="A58" s="33" t="s">
        <v>563</v>
      </c>
      <c r="B58" s="210">
        <f>SUM(C58:D58)</f>
        <v>208510</v>
      </c>
      <c r="C58" s="264">
        <v>205779</v>
      </c>
      <c r="D58" s="264">
        <v>2731</v>
      </c>
      <c r="E58" s="210">
        <f>SUM(F58:G58)</f>
        <v>177406</v>
      </c>
      <c r="F58" s="264">
        <v>172151</v>
      </c>
      <c r="G58" s="264">
        <v>5255</v>
      </c>
      <c r="H58" s="210">
        <f>SUM(I58:J58)</f>
        <v>206904</v>
      </c>
      <c r="I58" s="264">
        <v>206904</v>
      </c>
      <c r="J58" s="264">
        <v>0</v>
      </c>
      <c r="K58" s="210">
        <f>SUM(L58:M58)</f>
        <v>182136</v>
      </c>
      <c r="L58" s="264">
        <v>181097</v>
      </c>
      <c r="M58" s="264">
        <v>1039</v>
      </c>
      <c r="N58" s="210">
        <f>SUM(O58:P58)</f>
        <v>139293</v>
      </c>
      <c r="O58" s="264">
        <v>139293</v>
      </c>
      <c r="P58" s="264">
        <v>0</v>
      </c>
      <c r="Q58" s="210">
        <f>SUM(R58:S58)</f>
        <v>203444</v>
      </c>
      <c r="R58" s="264">
        <v>203444</v>
      </c>
      <c r="S58" s="264">
        <v>0</v>
      </c>
      <c r="T58" s="210">
        <f>SUM(U58:V58)</f>
        <v>167488</v>
      </c>
      <c r="U58" s="264">
        <v>167488</v>
      </c>
      <c r="V58" s="264">
        <v>0</v>
      </c>
      <c r="W58" s="210">
        <f>SUM(X58:Y58)</f>
        <v>207766</v>
      </c>
      <c r="X58" s="72">
        <v>207766</v>
      </c>
      <c r="Y58" s="72">
        <v>0</v>
      </c>
    </row>
    <row r="59" spans="1:25" ht="17.25" customHeight="1">
      <c r="A59" s="33" t="s">
        <v>564</v>
      </c>
      <c r="B59" s="210">
        <f>SUM(C59:D59)</f>
        <v>383127</v>
      </c>
      <c r="C59" s="264">
        <v>206425</v>
      </c>
      <c r="D59" s="264">
        <v>176702</v>
      </c>
      <c r="E59" s="210">
        <f>SUM(F59:G59)</f>
        <v>236496</v>
      </c>
      <c r="F59" s="264">
        <v>171603</v>
      </c>
      <c r="G59" s="264">
        <v>64893</v>
      </c>
      <c r="H59" s="210">
        <f>SUM(I59:J59)</f>
        <v>202222</v>
      </c>
      <c r="I59" s="264">
        <v>202222</v>
      </c>
      <c r="J59" s="264">
        <v>0</v>
      </c>
      <c r="K59" s="210">
        <f>SUM(L59:M59)</f>
        <v>254029</v>
      </c>
      <c r="L59" s="264">
        <v>179267</v>
      </c>
      <c r="M59" s="264">
        <v>74762</v>
      </c>
      <c r="N59" s="210">
        <f>SUM(O59:P59)</f>
        <v>206587</v>
      </c>
      <c r="O59" s="264">
        <v>137296</v>
      </c>
      <c r="P59" s="264">
        <v>69291</v>
      </c>
      <c r="Q59" s="210">
        <f>SUM(R59:S59)</f>
        <v>198627</v>
      </c>
      <c r="R59" s="264">
        <v>198627</v>
      </c>
      <c r="S59" s="264">
        <v>0</v>
      </c>
      <c r="T59" s="210">
        <f>SUM(U59:V59)</f>
        <v>214421</v>
      </c>
      <c r="U59" s="264">
        <v>159248</v>
      </c>
      <c r="V59" s="264">
        <v>55173</v>
      </c>
      <c r="W59" s="210">
        <f>SUM(X59:Y59)</f>
        <v>363002</v>
      </c>
      <c r="X59" s="72">
        <v>221754</v>
      </c>
      <c r="Y59" s="72">
        <v>141248</v>
      </c>
    </row>
    <row r="60" spans="1:25" ht="17.25" customHeight="1">
      <c r="A60" s="33" t="s">
        <v>565</v>
      </c>
      <c r="B60" s="210">
        <f>SUM(C60:D60)</f>
        <v>307452</v>
      </c>
      <c r="C60" s="264">
        <v>206487</v>
      </c>
      <c r="D60" s="264">
        <v>100965</v>
      </c>
      <c r="E60" s="210">
        <f>SUM(F60:G60)</f>
        <v>299269</v>
      </c>
      <c r="F60" s="264">
        <v>172777</v>
      </c>
      <c r="G60" s="264">
        <v>126492</v>
      </c>
      <c r="H60" s="210">
        <f>SUM(I60:J60)</f>
        <v>295354</v>
      </c>
      <c r="I60" s="264">
        <v>222862</v>
      </c>
      <c r="J60" s="264">
        <v>72492</v>
      </c>
      <c r="K60" s="210">
        <f>SUM(L60:M60)</f>
        <v>341430</v>
      </c>
      <c r="L60" s="264">
        <v>181480</v>
      </c>
      <c r="M60" s="264">
        <v>159950</v>
      </c>
      <c r="N60" s="210">
        <f>SUM(O60:P60)</f>
        <v>179566</v>
      </c>
      <c r="O60" s="264">
        <v>151734</v>
      </c>
      <c r="P60" s="264">
        <v>27832</v>
      </c>
      <c r="Q60" s="210">
        <f>SUM(R60:S60)</f>
        <v>510440</v>
      </c>
      <c r="R60" s="264">
        <v>216682</v>
      </c>
      <c r="S60" s="264">
        <v>293758</v>
      </c>
      <c r="T60" s="210">
        <f>SUM(U60:V60)</f>
        <v>230539</v>
      </c>
      <c r="U60" s="264">
        <v>172616</v>
      </c>
      <c r="V60" s="264">
        <v>57923</v>
      </c>
      <c r="W60" s="210">
        <f>SUM(X60:Y60)</f>
        <v>306797</v>
      </c>
      <c r="X60" s="72">
        <v>185242</v>
      </c>
      <c r="Y60" s="72">
        <v>121555</v>
      </c>
    </row>
    <row r="61" spans="1:25" ht="17.25" customHeight="1">
      <c r="A61" s="33" t="s">
        <v>566</v>
      </c>
      <c r="B61" s="210">
        <f>SUM(C61:D61)</f>
        <v>212903</v>
      </c>
      <c r="C61" s="264">
        <v>203709</v>
      </c>
      <c r="D61" s="264">
        <v>9194</v>
      </c>
      <c r="E61" s="210">
        <f>SUM(F61:G61)</f>
        <v>189927</v>
      </c>
      <c r="F61" s="264">
        <v>172858</v>
      </c>
      <c r="G61" s="264">
        <v>17069</v>
      </c>
      <c r="H61" s="210">
        <f>SUM(I61:J61)</f>
        <v>499726</v>
      </c>
      <c r="I61" s="264">
        <v>217712</v>
      </c>
      <c r="J61" s="264">
        <v>282014</v>
      </c>
      <c r="K61" s="210">
        <f>SUM(L61:M61)</f>
        <v>188610</v>
      </c>
      <c r="L61" s="264">
        <v>181257</v>
      </c>
      <c r="M61" s="264">
        <v>7353</v>
      </c>
      <c r="N61" s="210">
        <f>SUM(O61:P61)</f>
        <v>147774</v>
      </c>
      <c r="O61" s="264">
        <v>147774</v>
      </c>
      <c r="P61" s="264">
        <v>0</v>
      </c>
      <c r="Q61" s="210">
        <f>SUM(R61:S61)</f>
        <v>199647</v>
      </c>
      <c r="R61" s="264">
        <v>199647</v>
      </c>
      <c r="S61" s="264">
        <v>0</v>
      </c>
      <c r="T61" s="210">
        <f>SUM(U61:V61)</f>
        <v>159639</v>
      </c>
      <c r="U61" s="264">
        <v>159639</v>
      </c>
      <c r="V61" s="264">
        <v>0</v>
      </c>
      <c r="W61" s="210">
        <f>SUM(X61:Y61)</f>
        <v>234377</v>
      </c>
      <c r="X61" s="72">
        <v>234377</v>
      </c>
      <c r="Y61" s="72">
        <v>0</v>
      </c>
    </row>
    <row r="62" spans="1:25" ht="17.25" customHeight="1">
      <c r="A62" s="43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36"/>
      <c r="Y62" s="36"/>
    </row>
    <row r="63" spans="1:25" ht="17.25" customHeight="1">
      <c r="A63" s="33" t="s">
        <v>574</v>
      </c>
      <c r="B63" s="295">
        <f>SUM(C63:D63)</f>
        <v>203056</v>
      </c>
      <c r="C63" s="264">
        <v>201633</v>
      </c>
      <c r="D63" s="264">
        <v>1423</v>
      </c>
      <c r="E63" s="264">
        <f>SUM(F63:G63)</f>
        <v>173425</v>
      </c>
      <c r="F63" s="264">
        <v>170929</v>
      </c>
      <c r="G63" s="264">
        <v>2496</v>
      </c>
      <c r="H63" s="264">
        <f>SUM(I63:J63)</f>
        <v>221786</v>
      </c>
      <c r="I63" s="264">
        <v>221786</v>
      </c>
      <c r="J63" s="264">
        <v>0</v>
      </c>
      <c r="K63" s="264">
        <f>SUM(L63:M63)</f>
        <v>185116</v>
      </c>
      <c r="L63" s="264">
        <v>184199</v>
      </c>
      <c r="M63" s="264">
        <v>917</v>
      </c>
      <c r="N63" s="264">
        <f>SUM(O63:P63)</f>
        <v>146509</v>
      </c>
      <c r="O63" s="264">
        <v>145947</v>
      </c>
      <c r="P63" s="264">
        <v>562</v>
      </c>
      <c r="Q63" s="264">
        <f>SUM(R63:S63)</f>
        <v>204322</v>
      </c>
      <c r="R63" s="264">
        <v>204322</v>
      </c>
      <c r="S63" s="264">
        <v>0</v>
      </c>
      <c r="T63" s="264" t="s">
        <v>305</v>
      </c>
      <c r="U63" s="264" t="s">
        <v>305</v>
      </c>
      <c r="V63" s="264" t="s">
        <v>305</v>
      </c>
      <c r="W63" s="264">
        <f>SUM(X63:Y63)</f>
        <v>241756</v>
      </c>
      <c r="X63" s="72">
        <v>229674</v>
      </c>
      <c r="Y63" s="72">
        <v>12082</v>
      </c>
    </row>
    <row r="64" spans="1:25" ht="17.25" customHeight="1">
      <c r="A64" s="33" t="s">
        <v>575</v>
      </c>
      <c r="B64" s="295">
        <f>SUM(C64:D64)</f>
        <v>211131</v>
      </c>
      <c r="C64" s="264">
        <v>203954</v>
      </c>
      <c r="D64" s="264">
        <v>7177</v>
      </c>
      <c r="E64" s="264">
        <f>SUM(F64:G64)</f>
        <v>172829</v>
      </c>
      <c r="F64" s="264">
        <v>170156</v>
      </c>
      <c r="G64" s="264">
        <v>2673</v>
      </c>
      <c r="H64" s="264">
        <f>SUM(I64:J64)</f>
        <v>219521</v>
      </c>
      <c r="I64" s="264">
        <v>219521</v>
      </c>
      <c r="J64" s="264">
        <v>0</v>
      </c>
      <c r="K64" s="264">
        <f>SUM(L64:M64)</f>
        <v>185914</v>
      </c>
      <c r="L64" s="264">
        <v>185527</v>
      </c>
      <c r="M64" s="264">
        <v>387</v>
      </c>
      <c r="N64" s="264">
        <f>SUM(O64:P64)</f>
        <v>140756</v>
      </c>
      <c r="O64" s="264">
        <v>140756</v>
      </c>
      <c r="P64" s="264">
        <v>0</v>
      </c>
      <c r="Q64" s="264">
        <f>SUM(R64:S64)</f>
        <v>202206</v>
      </c>
      <c r="R64" s="264">
        <v>202206</v>
      </c>
      <c r="S64" s="264">
        <v>0</v>
      </c>
      <c r="T64" s="264" t="s">
        <v>305</v>
      </c>
      <c r="U64" s="264" t="s">
        <v>305</v>
      </c>
      <c r="V64" s="264" t="s">
        <v>305</v>
      </c>
      <c r="W64" s="264">
        <f>SUM(X64:Y64)</f>
        <v>213365</v>
      </c>
      <c r="X64" s="72">
        <v>213365</v>
      </c>
      <c r="Y64" s="72">
        <v>0</v>
      </c>
    </row>
    <row r="65" spans="1:25" ht="17.25" customHeight="1">
      <c r="A65" s="33" t="s">
        <v>576</v>
      </c>
      <c r="B65" s="295">
        <f>SUM(C65:D65)</f>
        <v>216072</v>
      </c>
      <c r="C65" s="264">
        <v>210885</v>
      </c>
      <c r="D65" s="264">
        <v>5187</v>
      </c>
      <c r="E65" s="264">
        <f>SUM(F65:G65)</f>
        <v>185895</v>
      </c>
      <c r="F65" s="264">
        <v>175291</v>
      </c>
      <c r="G65" s="264">
        <v>10604</v>
      </c>
      <c r="H65" s="264">
        <f>SUM(I65:J65)</f>
        <v>163797</v>
      </c>
      <c r="I65" s="264">
        <v>163797</v>
      </c>
      <c r="J65" s="264">
        <v>0</v>
      </c>
      <c r="K65" s="264">
        <f>SUM(L65:M65)</f>
        <v>196900</v>
      </c>
      <c r="L65" s="264">
        <v>186930</v>
      </c>
      <c r="M65" s="264">
        <v>9970</v>
      </c>
      <c r="N65" s="264">
        <f>SUM(O65:P65)</f>
        <v>138054</v>
      </c>
      <c r="O65" s="264">
        <v>138054</v>
      </c>
      <c r="P65" s="264">
        <v>0</v>
      </c>
      <c r="Q65" s="264">
        <f>SUM(R65:S65)</f>
        <v>211497</v>
      </c>
      <c r="R65" s="264">
        <v>211497</v>
      </c>
      <c r="S65" s="264">
        <v>0</v>
      </c>
      <c r="T65" s="264" t="s">
        <v>305</v>
      </c>
      <c r="U65" s="264" t="s">
        <v>305</v>
      </c>
      <c r="V65" s="264" t="s">
        <v>305</v>
      </c>
      <c r="W65" s="264">
        <f>SUM(X65:Y65)</f>
        <v>210975</v>
      </c>
      <c r="X65" s="72">
        <v>210975</v>
      </c>
      <c r="Y65" s="72">
        <v>0</v>
      </c>
    </row>
    <row r="66" spans="1:25" ht="17.25" customHeight="1">
      <c r="A66" s="234" t="s">
        <v>577</v>
      </c>
      <c r="B66" s="296">
        <f>SUM(C66:D66)</f>
        <v>470341</v>
      </c>
      <c r="C66" s="269">
        <v>204667</v>
      </c>
      <c r="D66" s="269">
        <v>265674</v>
      </c>
      <c r="E66" s="269">
        <f>SUM(F66:G66)</f>
        <v>373151</v>
      </c>
      <c r="F66" s="269">
        <v>176152</v>
      </c>
      <c r="G66" s="269">
        <v>196999</v>
      </c>
      <c r="H66" s="269">
        <f>SUM(I66:J66)</f>
        <v>614030</v>
      </c>
      <c r="I66" s="269">
        <v>225921</v>
      </c>
      <c r="J66" s="269">
        <v>388109</v>
      </c>
      <c r="K66" s="269">
        <f>SUM(L66:M66)</f>
        <v>401187</v>
      </c>
      <c r="L66" s="269">
        <v>184985</v>
      </c>
      <c r="M66" s="269">
        <v>216202</v>
      </c>
      <c r="N66" s="269">
        <f>SUM(O66:P66)</f>
        <v>222865</v>
      </c>
      <c r="O66" s="269">
        <v>139069</v>
      </c>
      <c r="P66" s="269">
        <v>83796</v>
      </c>
      <c r="Q66" s="269">
        <f>SUM(R66:S66)</f>
        <v>371514</v>
      </c>
      <c r="R66" s="269">
        <v>201969</v>
      </c>
      <c r="S66" s="269">
        <v>169545</v>
      </c>
      <c r="T66" s="269" t="s">
        <v>305</v>
      </c>
      <c r="U66" s="269" t="s">
        <v>305</v>
      </c>
      <c r="V66" s="269" t="s">
        <v>305</v>
      </c>
      <c r="W66" s="269">
        <f>SUM(X66:Y66)</f>
        <v>457900</v>
      </c>
      <c r="X66" s="156">
        <v>221130</v>
      </c>
      <c r="Y66" s="156">
        <v>236770</v>
      </c>
    </row>
    <row r="67" spans="1:25" ht="15" customHeight="1">
      <c r="A67" s="5" t="s">
        <v>329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4.2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4.25">
      <c r="A69" s="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4.25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4.2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4.25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4.25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4.2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4.25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4.25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4.2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4.25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4.25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</sheetData>
  <sheetProtection/>
  <mergeCells count="35">
    <mergeCell ref="S6:S7"/>
    <mergeCell ref="T6:T7"/>
    <mergeCell ref="Y6:Y7"/>
    <mergeCell ref="U6:U7"/>
    <mergeCell ref="V6:V7"/>
    <mergeCell ref="W6:W7"/>
    <mergeCell ref="X6:X7"/>
    <mergeCell ref="O6:O7"/>
    <mergeCell ref="P6:P7"/>
    <mergeCell ref="A6:A7"/>
    <mergeCell ref="B6:B7"/>
    <mergeCell ref="C6:C7"/>
    <mergeCell ref="D6:D7"/>
    <mergeCell ref="E6:E7"/>
    <mergeCell ref="F6:F7"/>
    <mergeCell ref="A2:Y2"/>
    <mergeCell ref="B4:D5"/>
    <mergeCell ref="E4:G5"/>
    <mergeCell ref="H4:J5"/>
    <mergeCell ref="K4:Y4"/>
    <mergeCell ref="K5:M5"/>
    <mergeCell ref="N5:P5"/>
    <mergeCell ref="Q5:S5"/>
    <mergeCell ref="T5:V5"/>
    <mergeCell ref="W5:Y5"/>
    <mergeCell ref="Q6:Q7"/>
    <mergeCell ref="R6:R7"/>
    <mergeCell ref="G6:G7"/>
    <mergeCell ref="H6:H7"/>
    <mergeCell ref="I6:I7"/>
    <mergeCell ref="J6:J7"/>
    <mergeCell ref="K6:K7"/>
    <mergeCell ref="L6:L7"/>
    <mergeCell ref="M6:M7"/>
    <mergeCell ref="N6:N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="75" zoomScaleNormal="75" zoomScalePageLayoutView="0" workbookViewId="0" topLeftCell="K1">
      <selection activeCell="Y1" sqref="Y1"/>
    </sheetView>
  </sheetViews>
  <sheetFormatPr defaultColWidth="10.59765625" defaultRowHeight="15"/>
  <cols>
    <col min="1" max="1" width="15.09765625" style="4" customWidth="1"/>
    <col min="2" max="25" width="9.8984375" style="4" customWidth="1"/>
    <col min="26" max="16384" width="10.59765625" style="4" customWidth="1"/>
  </cols>
  <sheetData>
    <row r="1" spans="1:25" s="2" customFormat="1" ht="19.5" customHeight="1">
      <c r="A1" s="1" t="s">
        <v>352</v>
      </c>
      <c r="Y1" s="3" t="s">
        <v>353</v>
      </c>
    </row>
    <row r="2" spans="1:25" ht="19.5" customHeight="1">
      <c r="A2" s="327" t="s">
        <v>354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8" customHeight="1" thickBot="1">
      <c r="A3" s="4" t="s">
        <v>335</v>
      </c>
      <c r="Y3" s="111" t="s">
        <v>355</v>
      </c>
    </row>
    <row r="4" spans="1:25" ht="17.25" customHeight="1">
      <c r="A4" s="154" t="s">
        <v>337</v>
      </c>
      <c r="B4" s="340" t="s">
        <v>356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2"/>
      <c r="Q4" s="334" t="s">
        <v>357</v>
      </c>
      <c r="R4" s="335"/>
      <c r="S4" s="336"/>
      <c r="T4" s="334" t="s">
        <v>358</v>
      </c>
      <c r="U4" s="335"/>
      <c r="V4" s="336"/>
      <c r="W4" s="334" t="s">
        <v>359</v>
      </c>
      <c r="X4" s="335"/>
      <c r="Y4" s="335"/>
    </row>
    <row r="5" spans="1:25" ht="17.25" customHeight="1">
      <c r="A5" s="49"/>
      <c r="B5" s="343" t="s">
        <v>360</v>
      </c>
      <c r="C5" s="344"/>
      <c r="D5" s="345"/>
      <c r="E5" s="343" t="s">
        <v>361</v>
      </c>
      <c r="F5" s="344"/>
      <c r="G5" s="345"/>
      <c r="H5" s="343" t="s">
        <v>362</v>
      </c>
      <c r="I5" s="344"/>
      <c r="J5" s="345"/>
      <c r="K5" s="343" t="s">
        <v>363</v>
      </c>
      <c r="L5" s="344"/>
      <c r="M5" s="345"/>
      <c r="N5" s="343" t="s">
        <v>364</v>
      </c>
      <c r="O5" s="344"/>
      <c r="P5" s="345"/>
      <c r="Q5" s="337"/>
      <c r="R5" s="338"/>
      <c r="S5" s="339"/>
      <c r="T5" s="337"/>
      <c r="U5" s="338"/>
      <c r="V5" s="339"/>
      <c r="W5" s="337"/>
      <c r="X5" s="338"/>
      <c r="Y5" s="338"/>
    </row>
    <row r="6" spans="1:36" ht="17.25" customHeight="1">
      <c r="A6" s="468" t="s">
        <v>365</v>
      </c>
      <c r="B6" s="465" t="s">
        <v>366</v>
      </c>
      <c r="C6" s="400" t="s">
        <v>349</v>
      </c>
      <c r="D6" s="400" t="s">
        <v>350</v>
      </c>
      <c r="E6" s="465" t="s">
        <v>366</v>
      </c>
      <c r="F6" s="400" t="s">
        <v>349</v>
      </c>
      <c r="G6" s="400" t="s">
        <v>350</v>
      </c>
      <c r="H6" s="465" t="s">
        <v>366</v>
      </c>
      <c r="I6" s="400" t="s">
        <v>349</v>
      </c>
      <c r="J6" s="400" t="s">
        <v>350</v>
      </c>
      <c r="K6" s="465" t="s">
        <v>366</v>
      </c>
      <c r="L6" s="400" t="s">
        <v>349</v>
      </c>
      <c r="M6" s="400" t="s">
        <v>350</v>
      </c>
      <c r="N6" s="465" t="s">
        <v>366</v>
      </c>
      <c r="O6" s="400" t="s">
        <v>349</v>
      </c>
      <c r="P6" s="400" t="s">
        <v>350</v>
      </c>
      <c r="Q6" s="465" t="s">
        <v>366</v>
      </c>
      <c r="R6" s="400" t="s">
        <v>349</v>
      </c>
      <c r="S6" s="400" t="s">
        <v>350</v>
      </c>
      <c r="T6" s="465" t="s">
        <v>366</v>
      </c>
      <c r="U6" s="400" t="s">
        <v>349</v>
      </c>
      <c r="V6" s="400" t="s">
        <v>350</v>
      </c>
      <c r="W6" s="465" t="s">
        <v>366</v>
      </c>
      <c r="X6" s="400" t="s">
        <v>349</v>
      </c>
      <c r="Y6" s="369" t="s">
        <v>350</v>
      </c>
      <c r="Z6" s="8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7.25" customHeight="1">
      <c r="A7" s="469"/>
      <c r="B7" s="413"/>
      <c r="C7" s="401"/>
      <c r="D7" s="401"/>
      <c r="E7" s="413"/>
      <c r="F7" s="401"/>
      <c r="G7" s="401"/>
      <c r="H7" s="413"/>
      <c r="I7" s="401"/>
      <c r="J7" s="401"/>
      <c r="K7" s="413"/>
      <c r="L7" s="401"/>
      <c r="M7" s="401"/>
      <c r="N7" s="413"/>
      <c r="O7" s="401"/>
      <c r="P7" s="401"/>
      <c r="Q7" s="413"/>
      <c r="R7" s="401"/>
      <c r="S7" s="401"/>
      <c r="T7" s="413"/>
      <c r="U7" s="401"/>
      <c r="V7" s="401"/>
      <c r="W7" s="413"/>
      <c r="X7" s="401"/>
      <c r="Y7" s="337"/>
      <c r="Z7" s="8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2" ht="17.25" customHeight="1">
      <c r="A8" s="32" t="s">
        <v>367</v>
      </c>
      <c r="B8" s="157"/>
    </row>
    <row r="9" spans="1:25" ht="17.25" customHeight="1">
      <c r="A9" s="232" t="s">
        <v>558</v>
      </c>
      <c r="B9" s="210">
        <f>SUM(C9:D9)</f>
        <v>302675</v>
      </c>
      <c r="C9" s="210">
        <v>251248</v>
      </c>
      <c r="D9" s="210">
        <v>51427</v>
      </c>
      <c r="E9" s="210">
        <f>SUM(F9:G9)</f>
        <v>323887</v>
      </c>
      <c r="F9" s="210">
        <v>275524</v>
      </c>
      <c r="G9" s="210">
        <v>48363</v>
      </c>
      <c r="H9" s="210">
        <f>SUM(I9:J9)</f>
        <v>412845</v>
      </c>
      <c r="I9" s="210">
        <v>326271</v>
      </c>
      <c r="J9" s="210">
        <v>86574</v>
      </c>
      <c r="K9" s="210">
        <f>SUM(L9:M9)</f>
        <v>365630</v>
      </c>
      <c r="L9" s="210">
        <v>285576</v>
      </c>
      <c r="M9" s="210">
        <v>80054</v>
      </c>
      <c r="N9" s="210">
        <f>SUM(O9:P9)</f>
        <v>358970</v>
      </c>
      <c r="O9" s="210">
        <v>287994</v>
      </c>
      <c r="P9" s="210">
        <v>70976</v>
      </c>
      <c r="Q9" s="210" t="s">
        <v>636</v>
      </c>
      <c r="R9" s="210" t="s">
        <v>636</v>
      </c>
      <c r="S9" s="210" t="s">
        <v>636</v>
      </c>
      <c r="T9" s="210">
        <f>SUM(U9:V9)</f>
        <v>406928</v>
      </c>
      <c r="U9" s="210">
        <v>337132</v>
      </c>
      <c r="V9" s="210">
        <v>69796</v>
      </c>
      <c r="W9" s="210">
        <f>SUM(X9:Y9)</f>
        <v>344690</v>
      </c>
      <c r="X9" s="52">
        <v>268777</v>
      </c>
      <c r="Y9" s="52">
        <v>75913</v>
      </c>
    </row>
    <row r="10" spans="1:25" ht="17.25" customHeight="1">
      <c r="A10" s="233">
        <v>14</v>
      </c>
      <c r="B10" s="210">
        <f>SUM(C10:D10)</f>
        <v>312520</v>
      </c>
      <c r="C10" s="210">
        <v>261014</v>
      </c>
      <c r="D10" s="210">
        <v>51506</v>
      </c>
      <c r="E10" s="210">
        <f>SUM(F10:G10)</f>
        <v>341821</v>
      </c>
      <c r="F10" s="210">
        <v>282422</v>
      </c>
      <c r="G10" s="210">
        <v>59399</v>
      </c>
      <c r="H10" s="210">
        <f>SUM(I10:J10)</f>
        <v>428589</v>
      </c>
      <c r="I10" s="210">
        <v>340605</v>
      </c>
      <c r="J10" s="210">
        <v>87984</v>
      </c>
      <c r="K10" s="210">
        <f>SUM(L10:M10)</f>
        <v>383087</v>
      </c>
      <c r="L10" s="210">
        <v>300292</v>
      </c>
      <c r="M10" s="210">
        <v>82795</v>
      </c>
      <c r="N10" s="210">
        <f>SUM(O10:P10)</f>
        <v>364033</v>
      </c>
      <c r="O10" s="210">
        <v>293653</v>
      </c>
      <c r="P10" s="210">
        <v>70380</v>
      </c>
      <c r="Q10" s="210" t="s">
        <v>636</v>
      </c>
      <c r="R10" s="210" t="s">
        <v>636</v>
      </c>
      <c r="S10" s="210" t="s">
        <v>636</v>
      </c>
      <c r="T10" s="210">
        <f>SUM(U10:V10)</f>
        <v>360091</v>
      </c>
      <c r="U10" s="210">
        <v>294156</v>
      </c>
      <c r="V10" s="210">
        <v>65935</v>
      </c>
      <c r="W10" s="210">
        <f>SUM(X10:Y10)</f>
        <v>283791</v>
      </c>
      <c r="X10" s="52">
        <v>235485</v>
      </c>
      <c r="Y10" s="52">
        <v>48306</v>
      </c>
    </row>
    <row r="11" spans="1:25" ht="17.25" customHeight="1">
      <c r="A11" s="235">
        <v>15</v>
      </c>
      <c r="B11" s="199">
        <f>SUM(C11:D11)</f>
        <v>303298</v>
      </c>
      <c r="C11" s="199">
        <v>250683</v>
      </c>
      <c r="D11" s="199">
        <v>52615</v>
      </c>
      <c r="E11" s="199">
        <f>SUM(F11:G11)</f>
        <v>353472</v>
      </c>
      <c r="F11" s="199">
        <v>295239</v>
      </c>
      <c r="G11" s="199">
        <v>58233</v>
      </c>
      <c r="H11" s="199">
        <f>SUM(I11:J11)</f>
        <v>451821</v>
      </c>
      <c r="I11" s="199">
        <v>346185</v>
      </c>
      <c r="J11" s="199">
        <v>105636</v>
      </c>
      <c r="K11" s="199">
        <f>SUM(L11:M11)</f>
        <v>384728</v>
      </c>
      <c r="L11" s="199">
        <v>302577</v>
      </c>
      <c r="M11" s="199">
        <v>82151</v>
      </c>
      <c r="N11" s="199">
        <f>SUM(O11:P11)</f>
        <v>370643</v>
      </c>
      <c r="O11" s="199">
        <v>296858</v>
      </c>
      <c r="P11" s="199">
        <v>73785</v>
      </c>
      <c r="Q11" s="199" t="s">
        <v>636</v>
      </c>
      <c r="R11" s="199" t="s">
        <v>636</v>
      </c>
      <c r="S11" s="199" t="s">
        <v>636</v>
      </c>
      <c r="T11" s="199">
        <f>SUM(U11:V11)</f>
        <v>354301</v>
      </c>
      <c r="U11" s="199">
        <v>286765</v>
      </c>
      <c r="V11" s="199">
        <v>67536</v>
      </c>
      <c r="W11" s="199">
        <f>SUM(X11:Y11)</f>
        <v>263389</v>
      </c>
      <c r="X11" s="199">
        <v>220648</v>
      </c>
      <c r="Y11" s="199">
        <v>42741</v>
      </c>
    </row>
    <row r="12" spans="1:25" ht="17.25" customHeight="1">
      <c r="A12" s="297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64"/>
      <c r="R12" s="264"/>
      <c r="S12" s="264"/>
      <c r="T12" s="294"/>
      <c r="U12" s="294"/>
      <c r="V12" s="294"/>
      <c r="W12" s="294"/>
      <c r="X12" s="36"/>
      <c r="Y12" s="36"/>
    </row>
    <row r="13" spans="1:25" ht="17.25" customHeight="1">
      <c r="A13" s="209" t="s">
        <v>581</v>
      </c>
      <c r="B13" s="210">
        <f>SUM(C13:D13)</f>
        <v>252729</v>
      </c>
      <c r="C13" s="210">
        <v>252729</v>
      </c>
      <c r="D13" s="210">
        <v>0</v>
      </c>
      <c r="E13" s="210">
        <f>SUM(F13:G13)</f>
        <v>285529</v>
      </c>
      <c r="F13" s="210">
        <v>285529</v>
      </c>
      <c r="G13" s="210">
        <v>0</v>
      </c>
      <c r="H13" s="210">
        <f>SUM(I13:J13)</f>
        <v>332730</v>
      </c>
      <c r="I13" s="210">
        <v>332730</v>
      </c>
      <c r="J13" s="210">
        <v>0</v>
      </c>
      <c r="K13" s="210">
        <f>SUM(L13:M13)</f>
        <v>304784</v>
      </c>
      <c r="L13" s="210">
        <v>296189</v>
      </c>
      <c r="M13" s="210">
        <v>8595</v>
      </c>
      <c r="N13" s="210">
        <f>SUM(O13:P13)</f>
        <v>291991</v>
      </c>
      <c r="O13" s="210">
        <v>286965</v>
      </c>
      <c r="P13" s="210">
        <v>5026</v>
      </c>
      <c r="Q13" s="210" t="s">
        <v>368</v>
      </c>
      <c r="R13" s="210" t="s">
        <v>368</v>
      </c>
      <c r="S13" s="210" t="s">
        <v>368</v>
      </c>
      <c r="T13" s="210">
        <f>SUM(U13:V13)</f>
        <v>311539</v>
      </c>
      <c r="U13" s="210">
        <v>289634</v>
      </c>
      <c r="V13" s="210">
        <v>21905</v>
      </c>
      <c r="W13" s="210">
        <f>SUM(X13:Y13)</f>
        <v>246600</v>
      </c>
      <c r="X13" s="52">
        <v>225301</v>
      </c>
      <c r="Y13" s="52">
        <v>21299</v>
      </c>
    </row>
    <row r="14" spans="1:25" ht="17.25" customHeight="1">
      <c r="A14" s="80" t="s">
        <v>582</v>
      </c>
      <c r="B14" s="210">
        <f>SUM(C14:D14)</f>
        <v>251829</v>
      </c>
      <c r="C14" s="210">
        <v>251829</v>
      </c>
      <c r="D14" s="210">
        <v>0</v>
      </c>
      <c r="E14" s="210">
        <f>SUM(F14:G14)</f>
        <v>297039</v>
      </c>
      <c r="F14" s="210">
        <v>297039</v>
      </c>
      <c r="G14" s="210">
        <v>0</v>
      </c>
      <c r="H14" s="210">
        <f>SUM(I14:J14)</f>
        <v>347232</v>
      </c>
      <c r="I14" s="210">
        <v>347232</v>
      </c>
      <c r="J14" s="210">
        <v>0</v>
      </c>
      <c r="K14" s="210">
        <f>SUM(L14:M14)</f>
        <v>279669</v>
      </c>
      <c r="L14" s="210">
        <v>279637</v>
      </c>
      <c r="M14" s="210">
        <v>32</v>
      </c>
      <c r="N14" s="210">
        <f>SUM(O14:P14)</f>
        <v>293658</v>
      </c>
      <c r="O14" s="210">
        <v>293584</v>
      </c>
      <c r="P14" s="210">
        <v>74</v>
      </c>
      <c r="Q14" s="210" t="s">
        <v>368</v>
      </c>
      <c r="R14" s="210" t="s">
        <v>368</v>
      </c>
      <c r="S14" s="210" t="s">
        <v>368</v>
      </c>
      <c r="T14" s="210">
        <f>SUM(U14:V14)</f>
        <v>283038</v>
      </c>
      <c r="U14" s="210">
        <v>281592</v>
      </c>
      <c r="V14" s="210">
        <v>1446</v>
      </c>
      <c r="W14" s="210">
        <f>SUM(X14:Y14)</f>
        <v>226131</v>
      </c>
      <c r="X14" s="52">
        <v>225680</v>
      </c>
      <c r="Y14" s="52">
        <v>451</v>
      </c>
    </row>
    <row r="15" spans="1:25" ht="17.25" customHeight="1">
      <c r="A15" s="80" t="s">
        <v>561</v>
      </c>
      <c r="B15" s="210">
        <f>SUM(C15:D15)</f>
        <v>251245</v>
      </c>
      <c r="C15" s="210">
        <v>251245</v>
      </c>
      <c r="D15" s="210">
        <v>0</v>
      </c>
      <c r="E15" s="210">
        <f>SUM(F15:G15)</f>
        <v>355349</v>
      </c>
      <c r="F15" s="210">
        <v>323027</v>
      </c>
      <c r="G15" s="210">
        <v>32322</v>
      </c>
      <c r="H15" s="210">
        <f>SUM(I15:J15)</f>
        <v>382444</v>
      </c>
      <c r="I15" s="210">
        <v>354442</v>
      </c>
      <c r="J15" s="210">
        <v>28002</v>
      </c>
      <c r="K15" s="210">
        <f>SUM(L15:M15)</f>
        <v>293419</v>
      </c>
      <c r="L15" s="210">
        <v>291703</v>
      </c>
      <c r="M15" s="210">
        <v>1716</v>
      </c>
      <c r="N15" s="210">
        <f>SUM(O15:P15)</f>
        <v>306676</v>
      </c>
      <c r="O15" s="210">
        <v>297549</v>
      </c>
      <c r="P15" s="210">
        <v>9127</v>
      </c>
      <c r="Q15" s="210" t="s">
        <v>368</v>
      </c>
      <c r="R15" s="210" t="s">
        <v>368</v>
      </c>
      <c r="S15" s="210" t="s">
        <v>368</v>
      </c>
      <c r="T15" s="210">
        <f>SUM(U15:V15)</f>
        <v>289293</v>
      </c>
      <c r="U15" s="210">
        <v>280673</v>
      </c>
      <c r="V15" s="210">
        <v>8620</v>
      </c>
      <c r="W15" s="210">
        <f>SUM(X15:Y15)</f>
        <v>216272</v>
      </c>
      <c r="X15" s="52">
        <v>216272</v>
      </c>
      <c r="Y15" s="52">
        <v>0</v>
      </c>
    </row>
    <row r="16" spans="1:25" ht="17.25" customHeight="1">
      <c r="A16" s="80" t="s">
        <v>562</v>
      </c>
      <c r="B16" s="210">
        <f>SUM(C16:D16)</f>
        <v>255740</v>
      </c>
      <c r="C16" s="210">
        <v>255740</v>
      </c>
      <c r="D16" s="210">
        <v>0</v>
      </c>
      <c r="E16" s="210">
        <f>SUM(F16:G16)</f>
        <v>295829</v>
      </c>
      <c r="F16" s="210">
        <v>295829</v>
      </c>
      <c r="G16" s="210">
        <v>0</v>
      </c>
      <c r="H16" s="210">
        <f>SUM(I16:J16)</f>
        <v>353900</v>
      </c>
      <c r="I16" s="210">
        <v>353900</v>
      </c>
      <c r="J16" s="210">
        <v>0</v>
      </c>
      <c r="K16" s="210">
        <f>SUM(L16:M16)</f>
        <v>288140</v>
      </c>
      <c r="L16" s="210">
        <v>288080</v>
      </c>
      <c r="M16" s="210">
        <v>60</v>
      </c>
      <c r="N16" s="210">
        <f>SUM(O16:P16)</f>
        <v>296186</v>
      </c>
      <c r="O16" s="210">
        <v>293610</v>
      </c>
      <c r="P16" s="210">
        <v>2576</v>
      </c>
      <c r="Q16" s="210" t="s">
        <v>368</v>
      </c>
      <c r="R16" s="210" t="s">
        <v>368</v>
      </c>
      <c r="S16" s="210" t="s">
        <v>368</v>
      </c>
      <c r="T16" s="210">
        <f>SUM(U16:V16)</f>
        <v>332787</v>
      </c>
      <c r="U16" s="210">
        <v>285509</v>
      </c>
      <c r="V16" s="210">
        <v>47278</v>
      </c>
      <c r="W16" s="210">
        <f>SUM(X16:Y16)</f>
        <v>231592</v>
      </c>
      <c r="X16" s="52">
        <v>225934</v>
      </c>
      <c r="Y16" s="52">
        <v>5658</v>
      </c>
    </row>
    <row r="17" spans="1:25" ht="17.25" customHeight="1">
      <c r="A17" s="242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36"/>
      <c r="Y17" s="36"/>
    </row>
    <row r="18" spans="1:25" ht="17.25" customHeight="1">
      <c r="A18" s="80" t="s">
        <v>583</v>
      </c>
      <c r="B18" s="210">
        <f>SUM(C18:D18)</f>
        <v>256944</v>
      </c>
      <c r="C18" s="210">
        <v>256944</v>
      </c>
      <c r="D18" s="210">
        <v>0</v>
      </c>
      <c r="E18" s="210">
        <f>SUM(F18:G18)</f>
        <v>289301</v>
      </c>
      <c r="F18" s="210">
        <v>289212</v>
      </c>
      <c r="G18" s="210">
        <v>89</v>
      </c>
      <c r="H18" s="210">
        <f>SUM(I18:J18)</f>
        <v>353044</v>
      </c>
      <c r="I18" s="210">
        <v>353044</v>
      </c>
      <c r="J18" s="210">
        <v>0</v>
      </c>
      <c r="K18" s="210">
        <f>SUM(L18:M18)</f>
        <v>286774</v>
      </c>
      <c r="L18" s="210">
        <v>286405</v>
      </c>
      <c r="M18" s="210">
        <v>369</v>
      </c>
      <c r="N18" s="210">
        <f>SUM(O18:P18)</f>
        <v>291866</v>
      </c>
      <c r="O18" s="210">
        <v>290640</v>
      </c>
      <c r="P18" s="210">
        <v>1226</v>
      </c>
      <c r="Q18" s="210" t="s">
        <v>368</v>
      </c>
      <c r="R18" s="210" t="s">
        <v>368</v>
      </c>
      <c r="S18" s="210" t="s">
        <v>368</v>
      </c>
      <c r="T18" s="210">
        <f>SUM(U18:V18)</f>
        <v>284487</v>
      </c>
      <c r="U18" s="210">
        <v>284056</v>
      </c>
      <c r="V18" s="210">
        <v>431</v>
      </c>
      <c r="W18" s="210">
        <f>SUM(X18:Y18)</f>
        <v>215566</v>
      </c>
      <c r="X18" s="52">
        <v>215010</v>
      </c>
      <c r="Y18" s="52">
        <v>556</v>
      </c>
    </row>
    <row r="19" spans="1:25" ht="17.25" customHeight="1">
      <c r="A19" s="80" t="s">
        <v>584</v>
      </c>
      <c r="B19" s="210">
        <f>SUM(C19:D19)</f>
        <v>247255</v>
      </c>
      <c r="C19" s="210">
        <v>247255</v>
      </c>
      <c r="D19" s="210">
        <v>0</v>
      </c>
      <c r="E19" s="210">
        <f>SUM(F19:G19)</f>
        <v>294757</v>
      </c>
      <c r="F19" s="210">
        <v>294757</v>
      </c>
      <c r="G19" s="210">
        <v>0</v>
      </c>
      <c r="H19" s="210">
        <f>SUM(I19:J19)</f>
        <v>702227</v>
      </c>
      <c r="I19" s="210">
        <v>341175</v>
      </c>
      <c r="J19" s="210">
        <v>361052</v>
      </c>
      <c r="K19" s="210">
        <f>SUM(L19:M19)</f>
        <v>545923</v>
      </c>
      <c r="L19" s="210">
        <v>306254</v>
      </c>
      <c r="M19" s="210">
        <v>239669</v>
      </c>
      <c r="N19" s="210">
        <f>SUM(O19:P19)</f>
        <v>499507</v>
      </c>
      <c r="O19" s="210">
        <v>296517</v>
      </c>
      <c r="P19" s="210">
        <v>202990</v>
      </c>
      <c r="Q19" s="210" t="s">
        <v>368</v>
      </c>
      <c r="R19" s="210" t="s">
        <v>368</v>
      </c>
      <c r="S19" s="210" t="s">
        <v>368</v>
      </c>
      <c r="T19" s="210">
        <f>SUM(U19:V19)</f>
        <v>580298</v>
      </c>
      <c r="U19" s="210">
        <v>287378</v>
      </c>
      <c r="V19" s="210">
        <v>292920</v>
      </c>
      <c r="W19" s="210">
        <f>SUM(X19:Y19)</f>
        <v>241275</v>
      </c>
      <c r="X19" s="52">
        <v>236607</v>
      </c>
      <c r="Y19" s="52">
        <v>4668</v>
      </c>
    </row>
    <row r="20" spans="1:25" ht="17.25" customHeight="1">
      <c r="A20" s="80" t="s">
        <v>585</v>
      </c>
      <c r="B20" s="210">
        <f>SUM(C20:D20)</f>
        <v>557399</v>
      </c>
      <c r="C20" s="210">
        <v>250613</v>
      </c>
      <c r="D20" s="210">
        <v>306786</v>
      </c>
      <c r="E20" s="210">
        <f>SUM(F20:G20)</f>
        <v>586411</v>
      </c>
      <c r="F20" s="210">
        <v>296806</v>
      </c>
      <c r="G20" s="210">
        <v>289605</v>
      </c>
      <c r="H20" s="210">
        <f>SUM(I20:J20)</f>
        <v>542889</v>
      </c>
      <c r="I20" s="210">
        <v>343796</v>
      </c>
      <c r="J20" s="210">
        <v>199093</v>
      </c>
      <c r="K20" s="210">
        <f>SUM(L20:M20)</f>
        <v>578258</v>
      </c>
      <c r="L20" s="210">
        <v>305502</v>
      </c>
      <c r="M20" s="210">
        <v>272756</v>
      </c>
      <c r="N20" s="210">
        <f>SUM(O20:P20)</f>
        <v>524152</v>
      </c>
      <c r="O20" s="210">
        <v>300220</v>
      </c>
      <c r="P20" s="210">
        <v>223932</v>
      </c>
      <c r="Q20" s="210" t="s">
        <v>368</v>
      </c>
      <c r="R20" s="210" t="s">
        <v>368</v>
      </c>
      <c r="S20" s="210" t="s">
        <v>368</v>
      </c>
      <c r="T20" s="210">
        <f>SUM(U20:V20)</f>
        <v>319343</v>
      </c>
      <c r="U20" s="210">
        <v>288346</v>
      </c>
      <c r="V20" s="210">
        <v>30997</v>
      </c>
      <c r="W20" s="210">
        <f>SUM(X20:Y20)</f>
        <v>470955</v>
      </c>
      <c r="X20" s="52">
        <v>230306</v>
      </c>
      <c r="Y20" s="52">
        <v>240649</v>
      </c>
    </row>
    <row r="21" spans="1:25" ht="17.25" customHeight="1">
      <c r="A21" s="80" t="s">
        <v>586</v>
      </c>
      <c r="B21" s="210">
        <f>SUM(C21:D21)</f>
        <v>251241</v>
      </c>
      <c r="C21" s="210">
        <v>251241</v>
      </c>
      <c r="D21" s="210">
        <v>0</v>
      </c>
      <c r="E21" s="210">
        <f>SUM(F21:G21)</f>
        <v>299588</v>
      </c>
      <c r="F21" s="210">
        <v>267184</v>
      </c>
      <c r="G21" s="210">
        <v>32404</v>
      </c>
      <c r="H21" s="210">
        <f>SUM(I21:J21)</f>
        <v>418036</v>
      </c>
      <c r="I21" s="210">
        <v>331999</v>
      </c>
      <c r="J21" s="210">
        <v>86037</v>
      </c>
      <c r="K21" s="210">
        <f>SUM(L21:M21)</f>
        <v>312357</v>
      </c>
      <c r="L21" s="210">
        <v>312348</v>
      </c>
      <c r="M21" s="210">
        <v>9</v>
      </c>
      <c r="N21" s="210">
        <f>SUM(O21:P21)</f>
        <v>319813</v>
      </c>
      <c r="O21" s="210">
        <v>297519</v>
      </c>
      <c r="P21" s="210">
        <v>22294</v>
      </c>
      <c r="Q21" s="210" t="s">
        <v>368</v>
      </c>
      <c r="R21" s="210" t="s">
        <v>368</v>
      </c>
      <c r="S21" s="210" t="s">
        <v>368</v>
      </c>
      <c r="T21" s="210">
        <f>SUM(U21:V21)</f>
        <v>315699</v>
      </c>
      <c r="U21" s="210">
        <v>284520</v>
      </c>
      <c r="V21" s="210">
        <v>31179</v>
      </c>
      <c r="W21" s="210">
        <f>SUM(X21:Y21)</f>
        <v>219564</v>
      </c>
      <c r="X21" s="52">
        <v>218033</v>
      </c>
      <c r="Y21" s="52">
        <v>1531</v>
      </c>
    </row>
    <row r="22" spans="1:25" ht="17.25" customHeight="1">
      <c r="A22" s="242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36"/>
      <c r="Y22" s="36"/>
    </row>
    <row r="23" spans="1:25" ht="17.25" customHeight="1">
      <c r="A23" s="80" t="s">
        <v>587</v>
      </c>
      <c r="B23" s="210">
        <f>SUM(C23:D23)</f>
        <v>248752</v>
      </c>
      <c r="C23" s="210">
        <v>248752</v>
      </c>
      <c r="D23" s="210">
        <v>0</v>
      </c>
      <c r="E23" s="210">
        <f>SUM(F23:G23)</f>
        <v>296794</v>
      </c>
      <c r="F23" s="210">
        <v>296794</v>
      </c>
      <c r="G23" s="210">
        <v>0</v>
      </c>
      <c r="H23" s="210">
        <f>SUM(I23:J23)</f>
        <v>338407</v>
      </c>
      <c r="I23" s="210">
        <v>338407</v>
      </c>
      <c r="J23" s="210">
        <v>0</v>
      </c>
      <c r="K23" s="210">
        <f>SUM(L23:M23)</f>
        <v>313714</v>
      </c>
      <c r="L23" s="210">
        <v>313585</v>
      </c>
      <c r="M23" s="210">
        <v>129</v>
      </c>
      <c r="N23" s="210">
        <f>SUM(O23:P23)</f>
        <v>302321</v>
      </c>
      <c r="O23" s="210">
        <v>301577</v>
      </c>
      <c r="P23" s="210">
        <v>744</v>
      </c>
      <c r="Q23" s="210" t="s">
        <v>368</v>
      </c>
      <c r="R23" s="210" t="s">
        <v>368</v>
      </c>
      <c r="S23" s="210" t="s">
        <v>368</v>
      </c>
      <c r="T23" s="210">
        <f>SUM(U23:V23)</f>
        <v>298602</v>
      </c>
      <c r="U23" s="210">
        <v>293750</v>
      </c>
      <c r="V23" s="210">
        <v>4852</v>
      </c>
      <c r="W23" s="210">
        <f>SUM(X23:Y23)</f>
        <v>215117</v>
      </c>
      <c r="X23" s="52">
        <v>215117</v>
      </c>
      <c r="Y23" s="52">
        <v>0</v>
      </c>
    </row>
    <row r="24" spans="1:25" ht="17.25" customHeight="1">
      <c r="A24" s="80" t="s">
        <v>588</v>
      </c>
      <c r="B24" s="210">
        <f>SUM(C24:D24)</f>
        <v>249734</v>
      </c>
      <c r="C24" s="210">
        <v>249734</v>
      </c>
      <c r="D24" s="210">
        <v>0</v>
      </c>
      <c r="E24" s="210">
        <f>SUM(F24:G24)</f>
        <v>298599</v>
      </c>
      <c r="F24" s="210">
        <v>298599</v>
      </c>
      <c r="G24" s="210">
        <v>0</v>
      </c>
      <c r="H24" s="210">
        <f>SUM(I24:J24)</f>
        <v>346359</v>
      </c>
      <c r="I24" s="210">
        <v>346359</v>
      </c>
      <c r="J24" s="210">
        <v>0</v>
      </c>
      <c r="K24" s="210">
        <f>SUM(L24:M24)</f>
        <v>321587</v>
      </c>
      <c r="L24" s="210">
        <v>321579</v>
      </c>
      <c r="M24" s="210">
        <v>8</v>
      </c>
      <c r="N24" s="210">
        <f>SUM(O24:P24)</f>
        <v>303920</v>
      </c>
      <c r="O24" s="210">
        <v>301888</v>
      </c>
      <c r="P24" s="210">
        <v>2032</v>
      </c>
      <c r="Q24" s="210" t="s">
        <v>368</v>
      </c>
      <c r="R24" s="210" t="s">
        <v>368</v>
      </c>
      <c r="S24" s="210" t="s">
        <v>368</v>
      </c>
      <c r="T24" s="210">
        <f>SUM(U24:V24)</f>
        <v>286365</v>
      </c>
      <c r="U24" s="210">
        <v>285758</v>
      </c>
      <c r="V24" s="210">
        <v>607</v>
      </c>
      <c r="W24" s="210">
        <f>SUM(X24:Y24)</f>
        <v>205248</v>
      </c>
      <c r="X24" s="52">
        <v>201335</v>
      </c>
      <c r="Y24" s="52">
        <v>3913</v>
      </c>
    </row>
    <row r="25" spans="1:25" ht="17.25" customHeight="1">
      <c r="A25" s="80" t="s">
        <v>589</v>
      </c>
      <c r="B25" s="210">
        <f>SUM(C25:D25)</f>
        <v>245964</v>
      </c>
      <c r="C25" s="210">
        <v>245964</v>
      </c>
      <c r="D25" s="210">
        <v>0</v>
      </c>
      <c r="E25" s="210">
        <f>SUM(F25:G25)</f>
        <v>295038</v>
      </c>
      <c r="F25" s="210">
        <v>295038</v>
      </c>
      <c r="G25" s="210">
        <v>0</v>
      </c>
      <c r="H25" s="210">
        <f>SUM(I25:J25)</f>
        <v>453772</v>
      </c>
      <c r="I25" s="210">
        <v>356366</v>
      </c>
      <c r="J25" s="210">
        <v>97406</v>
      </c>
      <c r="K25" s="210">
        <f>SUM(L25:M25)</f>
        <v>319612</v>
      </c>
      <c r="L25" s="210">
        <v>319588</v>
      </c>
      <c r="M25" s="210">
        <v>24</v>
      </c>
      <c r="N25" s="210">
        <f>SUM(O25:P25)</f>
        <v>333620</v>
      </c>
      <c r="O25" s="210">
        <v>302641</v>
      </c>
      <c r="P25" s="210">
        <v>30979</v>
      </c>
      <c r="Q25" s="210" t="s">
        <v>368</v>
      </c>
      <c r="R25" s="210" t="s">
        <v>368</v>
      </c>
      <c r="S25" s="210" t="s">
        <v>368</v>
      </c>
      <c r="T25" s="210">
        <f>SUM(U25:V25)</f>
        <v>309570</v>
      </c>
      <c r="U25" s="210">
        <v>289167</v>
      </c>
      <c r="V25" s="210">
        <v>20403</v>
      </c>
      <c r="W25" s="210">
        <f>SUM(X25:Y25)</f>
        <v>229319</v>
      </c>
      <c r="X25" s="52">
        <v>229319</v>
      </c>
      <c r="Y25" s="52">
        <v>0</v>
      </c>
    </row>
    <row r="26" spans="1:25" ht="17.25" customHeight="1">
      <c r="A26" s="80" t="s">
        <v>590</v>
      </c>
      <c r="B26" s="210">
        <f>SUM(C26:D26)</f>
        <v>569929</v>
      </c>
      <c r="C26" s="210">
        <v>246164</v>
      </c>
      <c r="D26" s="210">
        <v>323765</v>
      </c>
      <c r="E26" s="210">
        <f>SUM(F26:G26)</f>
        <v>648239</v>
      </c>
      <c r="F26" s="210">
        <v>303493</v>
      </c>
      <c r="G26" s="210">
        <v>344746</v>
      </c>
      <c r="H26" s="210">
        <f>SUM(I26:J26)</f>
        <v>847877</v>
      </c>
      <c r="I26" s="210">
        <v>354932</v>
      </c>
      <c r="J26" s="210">
        <v>492945</v>
      </c>
      <c r="K26" s="210">
        <f>SUM(L26:M26)</f>
        <v>772474</v>
      </c>
      <c r="L26" s="210">
        <v>310233</v>
      </c>
      <c r="M26" s="210">
        <v>462241</v>
      </c>
      <c r="N26" s="210">
        <f>SUM(O26:P26)</f>
        <v>683892</v>
      </c>
      <c r="O26" s="210">
        <v>299703</v>
      </c>
      <c r="P26" s="210">
        <v>384189</v>
      </c>
      <c r="Q26" s="210" t="s">
        <v>368</v>
      </c>
      <c r="R26" s="210" t="s">
        <v>368</v>
      </c>
      <c r="S26" s="210" t="s">
        <v>368</v>
      </c>
      <c r="T26" s="210">
        <f>SUM(U26:V26)</f>
        <v>646696</v>
      </c>
      <c r="U26" s="210">
        <v>290985</v>
      </c>
      <c r="V26" s="210">
        <v>355711</v>
      </c>
      <c r="W26" s="210">
        <f>SUM(X26:Y26)</f>
        <v>444243</v>
      </c>
      <c r="X26" s="52">
        <v>208912</v>
      </c>
      <c r="Y26" s="52">
        <v>235331</v>
      </c>
    </row>
    <row r="27" spans="1:25" ht="17.25" customHeight="1">
      <c r="A27" s="298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64"/>
      <c r="R27" s="264"/>
      <c r="S27" s="264"/>
      <c r="T27" s="210"/>
      <c r="U27" s="210"/>
      <c r="V27" s="210"/>
      <c r="W27" s="210"/>
      <c r="X27" s="52"/>
      <c r="Y27" s="52"/>
    </row>
    <row r="28" spans="1:25" ht="17.25" customHeight="1">
      <c r="A28" s="299" t="s">
        <v>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64"/>
      <c r="R28" s="264"/>
      <c r="S28" s="264"/>
      <c r="T28" s="294"/>
      <c r="U28" s="294"/>
      <c r="V28" s="294"/>
      <c r="W28" s="294"/>
      <c r="X28" s="36"/>
      <c r="Y28" s="36"/>
    </row>
    <row r="29" spans="1:25" ht="17.25" customHeight="1">
      <c r="A29" s="300" t="s">
        <v>591</v>
      </c>
      <c r="B29" s="210">
        <f>SUM(C29:D29)</f>
        <v>368330</v>
      </c>
      <c r="C29" s="210">
        <v>305588</v>
      </c>
      <c r="D29" s="210">
        <v>62742</v>
      </c>
      <c r="E29" s="210">
        <f>SUM(F29:G29)</f>
        <v>376870</v>
      </c>
      <c r="F29" s="210">
        <v>320479</v>
      </c>
      <c r="G29" s="210">
        <v>56391</v>
      </c>
      <c r="H29" s="210">
        <f>SUM(I29:J29)</f>
        <v>443320</v>
      </c>
      <c r="I29" s="210">
        <v>350398</v>
      </c>
      <c r="J29" s="210">
        <v>92922</v>
      </c>
      <c r="K29" s="210">
        <f>SUM(L29:M29)</f>
        <v>454875</v>
      </c>
      <c r="L29" s="210">
        <v>352106</v>
      </c>
      <c r="M29" s="210">
        <v>102769</v>
      </c>
      <c r="N29" s="210">
        <f>SUM(O29:P29)</f>
        <v>404289</v>
      </c>
      <c r="O29" s="210">
        <v>324733</v>
      </c>
      <c r="P29" s="210">
        <v>79556</v>
      </c>
      <c r="Q29" s="210" t="s">
        <v>636</v>
      </c>
      <c r="R29" s="210" t="s">
        <v>636</v>
      </c>
      <c r="S29" s="210" t="s">
        <v>636</v>
      </c>
      <c r="T29" s="210">
        <f>SUM(U29:V29)</f>
        <v>426782</v>
      </c>
      <c r="U29" s="210">
        <v>354003</v>
      </c>
      <c r="V29" s="210">
        <v>72779</v>
      </c>
      <c r="W29" s="210">
        <f>SUM(X29:Y29)</f>
        <v>495245</v>
      </c>
      <c r="X29" s="52">
        <v>376191</v>
      </c>
      <c r="Y29" s="52">
        <v>119054</v>
      </c>
    </row>
    <row r="30" spans="1:25" ht="17.25" customHeight="1">
      <c r="A30" s="301">
        <v>14</v>
      </c>
      <c r="B30" s="210">
        <f>SUM(C30:D30)</f>
        <v>388854</v>
      </c>
      <c r="C30" s="210">
        <v>324938</v>
      </c>
      <c r="D30" s="210">
        <v>63916</v>
      </c>
      <c r="E30" s="210">
        <f>SUM(F30:G30)</f>
        <v>379716</v>
      </c>
      <c r="F30" s="210">
        <v>314830</v>
      </c>
      <c r="G30" s="210">
        <v>64886</v>
      </c>
      <c r="H30" s="210">
        <f>SUM(I30:J30)</f>
        <v>458319</v>
      </c>
      <c r="I30" s="210">
        <v>363994</v>
      </c>
      <c r="J30" s="210">
        <v>94325</v>
      </c>
      <c r="K30" s="210">
        <f>SUM(L30:M30)</f>
        <v>460095</v>
      </c>
      <c r="L30" s="210">
        <v>359173</v>
      </c>
      <c r="M30" s="210">
        <v>100922</v>
      </c>
      <c r="N30" s="210">
        <f>SUM(O30:P30)</f>
        <v>433506</v>
      </c>
      <c r="O30" s="210">
        <v>347675</v>
      </c>
      <c r="P30" s="210">
        <v>85831</v>
      </c>
      <c r="Q30" s="210" t="s">
        <v>636</v>
      </c>
      <c r="R30" s="210" t="s">
        <v>636</v>
      </c>
      <c r="S30" s="210" t="s">
        <v>636</v>
      </c>
      <c r="T30" s="210">
        <f>SUM(U30:V30)</f>
        <v>381664</v>
      </c>
      <c r="U30" s="210">
        <v>310867</v>
      </c>
      <c r="V30" s="210">
        <v>70797</v>
      </c>
      <c r="W30" s="210">
        <f>SUM(X30:Y30)</f>
        <v>375612</v>
      </c>
      <c r="X30" s="52">
        <v>306701</v>
      </c>
      <c r="Y30" s="52">
        <v>68911</v>
      </c>
    </row>
    <row r="31" spans="1:25" ht="17.25" customHeight="1">
      <c r="A31" s="302">
        <v>15</v>
      </c>
      <c r="B31" s="199">
        <f>SUM(C31:D31)</f>
        <v>390152</v>
      </c>
      <c r="C31" s="199">
        <v>322586</v>
      </c>
      <c r="D31" s="199">
        <v>67566</v>
      </c>
      <c r="E31" s="199">
        <f>SUM(F31:G31)</f>
        <v>389572</v>
      </c>
      <c r="F31" s="199">
        <v>325040</v>
      </c>
      <c r="G31" s="199">
        <v>64532</v>
      </c>
      <c r="H31" s="199">
        <f>SUM(I31:J31)</f>
        <v>483049</v>
      </c>
      <c r="I31" s="199">
        <v>370728</v>
      </c>
      <c r="J31" s="199">
        <v>112321</v>
      </c>
      <c r="K31" s="199">
        <f>SUM(L31:M31)</f>
        <v>466172</v>
      </c>
      <c r="L31" s="199">
        <v>365041</v>
      </c>
      <c r="M31" s="199">
        <v>101131</v>
      </c>
      <c r="N31" s="199">
        <f>SUM(O31:P31)</f>
        <v>441685</v>
      </c>
      <c r="O31" s="199">
        <v>351705</v>
      </c>
      <c r="P31" s="199">
        <v>89980</v>
      </c>
      <c r="Q31" s="199" t="s">
        <v>636</v>
      </c>
      <c r="R31" s="199" t="s">
        <v>636</v>
      </c>
      <c r="S31" s="199" t="s">
        <v>636</v>
      </c>
      <c r="T31" s="199">
        <f>SUM(U31:V31)</f>
        <v>371269</v>
      </c>
      <c r="U31" s="199">
        <v>299903</v>
      </c>
      <c r="V31" s="199">
        <v>71366</v>
      </c>
      <c r="W31" s="199">
        <f>SUM(X31:Y31)</f>
        <v>352203</v>
      </c>
      <c r="X31" s="199">
        <v>290876</v>
      </c>
      <c r="Y31" s="199">
        <v>61327</v>
      </c>
    </row>
    <row r="32" spans="1:25" ht="17.25" customHeight="1">
      <c r="A32" s="297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64"/>
      <c r="R32" s="264"/>
      <c r="S32" s="264"/>
      <c r="T32" s="294"/>
      <c r="U32" s="294"/>
      <c r="V32" s="294"/>
      <c r="W32" s="294"/>
      <c r="X32" s="36"/>
      <c r="Y32" s="36"/>
    </row>
    <row r="33" spans="1:25" ht="17.25" customHeight="1">
      <c r="A33" s="209" t="s">
        <v>581</v>
      </c>
      <c r="B33" s="210">
        <f>SUM(C33:D33)</f>
        <v>321712</v>
      </c>
      <c r="C33" s="210">
        <v>321712</v>
      </c>
      <c r="D33" s="210">
        <v>0</v>
      </c>
      <c r="E33" s="210">
        <f>SUM(F33:G33)</f>
        <v>316121</v>
      </c>
      <c r="F33" s="210">
        <v>316121</v>
      </c>
      <c r="G33" s="210">
        <v>0</v>
      </c>
      <c r="H33" s="210">
        <f>SUM(I33:J33)</f>
        <v>355650</v>
      </c>
      <c r="I33" s="210">
        <v>355650</v>
      </c>
      <c r="J33" s="210">
        <v>0</v>
      </c>
      <c r="K33" s="210">
        <f>SUM(L33:M33)</f>
        <v>365649</v>
      </c>
      <c r="L33" s="210">
        <v>356460</v>
      </c>
      <c r="M33" s="210">
        <v>9189</v>
      </c>
      <c r="N33" s="210">
        <f>SUM(O33:P33)</f>
        <v>346326</v>
      </c>
      <c r="O33" s="210">
        <v>341408</v>
      </c>
      <c r="P33" s="210">
        <v>4918</v>
      </c>
      <c r="Q33" s="210" t="s">
        <v>368</v>
      </c>
      <c r="R33" s="210" t="s">
        <v>368</v>
      </c>
      <c r="S33" s="210" t="s">
        <v>368</v>
      </c>
      <c r="T33" s="210">
        <f>SUM(U33:V33)</f>
        <v>324187</v>
      </c>
      <c r="U33" s="210">
        <v>302241</v>
      </c>
      <c r="V33" s="210">
        <v>21946</v>
      </c>
      <c r="W33" s="210">
        <f>SUM(X33:Y33)</f>
        <v>330570</v>
      </c>
      <c r="X33" s="52">
        <v>303396</v>
      </c>
      <c r="Y33" s="52">
        <v>27174</v>
      </c>
    </row>
    <row r="34" spans="1:25" ht="17.25" customHeight="1">
      <c r="A34" s="80" t="s">
        <v>592</v>
      </c>
      <c r="B34" s="210">
        <f>SUM(C34:D34)</f>
        <v>321700</v>
      </c>
      <c r="C34" s="210">
        <v>321700</v>
      </c>
      <c r="D34" s="210">
        <v>0</v>
      </c>
      <c r="E34" s="210">
        <f>SUM(F34:G34)</f>
        <v>330789</v>
      </c>
      <c r="F34" s="210">
        <v>330789</v>
      </c>
      <c r="G34" s="210">
        <v>0</v>
      </c>
      <c r="H34" s="210">
        <f>SUM(I34:J34)</f>
        <v>369751</v>
      </c>
      <c r="I34" s="210">
        <v>369751</v>
      </c>
      <c r="J34" s="210">
        <v>0</v>
      </c>
      <c r="K34" s="210">
        <f>SUM(L34:M34)</f>
        <v>340077</v>
      </c>
      <c r="L34" s="210">
        <v>340037</v>
      </c>
      <c r="M34" s="210">
        <v>40</v>
      </c>
      <c r="N34" s="210">
        <f>SUM(O34:P34)</f>
        <v>343935</v>
      </c>
      <c r="O34" s="210">
        <v>343854</v>
      </c>
      <c r="P34" s="210">
        <v>81</v>
      </c>
      <c r="Q34" s="210" t="s">
        <v>368</v>
      </c>
      <c r="R34" s="210" t="s">
        <v>368</v>
      </c>
      <c r="S34" s="210" t="s">
        <v>368</v>
      </c>
      <c r="T34" s="210">
        <f>SUM(U34:V34)</f>
        <v>295386</v>
      </c>
      <c r="U34" s="210">
        <v>293774</v>
      </c>
      <c r="V34" s="210">
        <v>1612</v>
      </c>
      <c r="W34" s="210">
        <f>SUM(X34:Y34)</f>
        <v>301240</v>
      </c>
      <c r="X34" s="52">
        <v>300964</v>
      </c>
      <c r="Y34" s="52">
        <v>276</v>
      </c>
    </row>
    <row r="35" spans="1:25" ht="17.25" customHeight="1">
      <c r="A35" s="80" t="s">
        <v>593</v>
      </c>
      <c r="B35" s="210">
        <f>SUM(C35:D35)</f>
        <v>322611</v>
      </c>
      <c r="C35" s="210">
        <v>322611</v>
      </c>
      <c r="D35" s="210">
        <v>0</v>
      </c>
      <c r="E35" s="210">
        <f>SUM(F35:G35)</f>
        <v>405970</v>
      </c>
      <c r="F35" s="210">
        <v>366685</v>
      </c>
      <c r="G35" s="210">
        <v>39285</v>
      </c>
      <c r="H35" s="210">
        <f>SUM(I35:J35)</f>
        <v>400022</v>
      </c>
      <c r="I35" s="210">
        <v>373886</v>
      </c>
      <c r="J35" s="210">
        <v>26136</v>
      </c>
      <c r="K35" s="210">
        <f>SUM(L35:M35)</f>
        <v>356613</v>
      </c>
      <c r="L35" s="210">
        <v>354721</v>
      </c>
      <c r="M35" s="210">
        <v>1892</v>
      </c>
      <c r="N35" s="210">
        <f>SUM(O35:P35)</f>
        <v>365774</v>
      </c>
      <c r="O35" s="210">
        <v>354577</v>
      </c>
      <c r="P35" s="210">
        <v>11197</v>
      </c>
      <c r="Q35" s="210" t="s">
        <v>368</v>
      </c>
      <c r="R35" s="210" t="s">
        <v>368</v>
      </c>
      <c r="S35" s="210" t="s">
        <v>368</v>
      </c>
      <c r="T35" s="210">
        <f>SUM(U35:V35)</f>
        <v>303307</v>
      </c>
      <c r="U35" s="210">
        <v>294440</v>
      </c>
      <c r="V35" s="210">
        <v>8867</v>
      </c>
      <c r="W35" s="210">
        <f>SUM(X35:Y35)</f>
        <v>294254</v>
      </c>
      <c r="X35" s="52">
        <v>294254</v>
      </c>
      <c r="Y35" s="52">
        <v>0</v>
      </c>
    </row>
    <row r="36" spans="1:25" ht="17.25" customHeight="1">
      <c r="A36" s="80" t="s">
        <v>594</v>
      </c>
      <c r="B36" s="210">
        <f>SUM(C36:D36)</f>
        <v>325424</v>
      </c>
      <c r="C36" s="210">
        <v>325424</v>
      </c>
      <c r="D36" s="210">
        <v>0</v>
      </c>
      <c r="E36" s="210">
        <f>SUM(F36:G36)</f>
        <v>327668</v>
      </c>
      <c r="F36" s="210">
        <v>327668</v>
      </c>
      <c r="G36" s="210">
        <v>0</v>
      </c>
      <c r="H36" s="210">
        <f>SUM(I36:J36)</f>
        <v>377439</v>
      </c>
      <c r="I36" s="210">
        <v>377439</v>
      </c>
      <c r="J36" s="210">
        <v>0</v>
      </c>
      <c r="K36" s="210">
        <f>SUM(L36:M36)</f>
        <v>348609</v>
      </c>
      <c r="L36" s="210">
        <v>348532</v>
      </c>
      <c r="M36" s="210">
        <v>77</v>
      </c>
      <c r="N36" s="210">
        <f>SUM(O36:P36)</f>
        <v>351990</v>
      </c>
      <c r="O36" s="210">
        <v>348433</v>
      </c>
      <c r="P36" s="210">
        <v>3557</v>
      </c>
      <c r="Q36" s="210" t="s">
        <v>368</v>
      </c>
      <c r="R36" s="210" t="s">
        <v>368</v>
      </c>
      <c r="S36" s="210" t="s">
        <v>368</v>
      </c>
      <c r="T36" s="210">
        <f>SUM(U36:V36)</f>
        <v>349647</v>
      </c>
      <c r="U36" s="210">
        <v>297617</v>
      </c>
      <c r="V36" s="210">
        <v>52030</v>
      </c>
      <c r="W36" s="210">
        <f>SUM(X36:Y36)</f>
        <v>303779</v>
      </c>
      <c r="X36" s="52">
        <v>300195</v>
      </c>
      <c r="Y36" s="52">
        <v>3584</v>
      </c>
    </row>
    <row r="37" spans="1:25" ht="17.25" customHeight="1">
      <c r="A37" s="242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36"/>
      <c r="Y37" s="36"/>
    </row>
    <row r="38" spans="1:25" ht="17.25" customHeight="1">
      <c r="A38" s="80" t="s">
        <v>595</v>
      </c>
      <c r="B38" s="210">
        <f>SUM(C38:D38)</f>
        <v>332662</v>
      </c>
      <c r="C38" s="210">
        <v>332662</v>
      </c>
      <c r="D38" s="210">
        <v>0</v>
      </c>
      <c r="E38" s="210">
        <f>SUM(F38:G38)</f>
        <v>316270</v>
      </c>
      <c r="F38" s="210">
        <v>316179</v>
      </c>
      <c r="G38" s="210">
        <v>91</v>
      </c>
      <c r="H38" s="210">
        <f>SUM(I38:J38)</f>
        <v>377723</v>
      </c>
      <c r="I38" s="210">
        <v>377723</v>
      </c>
      <c r="J38" s="210">
        <v>0</v>
      </c>
      <c r="K38" s="210">
        <f>SUM(L38:M38)</f>
        <v>346491</v>
      </c>
      <c r="L38" s="210">
        <v>346083</v>
      </c>
      <c r="M38" s="210">
        <v>408</v>
      </c>
      <c r="N38" s="210">
        <f>SUM(O38:P38)</f>
        <v>346436</v>
      </c>
      <c r="O38" s="210">
        <v>345117</v>
      </c>
      <c r="P38" s="210">
        <v>1319</v>
      </c>
      <c r="Q38" s="210" t="s">
        <v>368</v>
      </c>
      <c r="R38" s="210" t="s">
        <v>368</v>
      </c>
      <c r="S38" s="210" t="s">
        <v>368</v>
      </c>
      <c r="T38" s="210">
        <f>SUM(U38:V38)</f>
        <v>298156</v>
      </c>
      <c r="U38" s="210">
        <v>297694</v>
      </c>
      <c r="V38" s="210">
        <v>462</v>
      </c>
      <c r="W38" s="210">
        <f>SUM(X38:Y38)</f>
        <v>282367</v>
      </c>
      <c r="X38" s="52">
        <v>281582</v>
      </c>
      <c r="Y38" s="52">
        <v>785</v>
      </c>
    </row>
    <row r="39" spans="1:25" ht="17.25" customHeight="1">
      <c r="A39" s="80" t="s">
        <v>596</v>
      </c>
      <c r="B39" s="210">
        <f>SUM(C39:D39)</f>
        <v>319056</v>
      </c>
      <c r="C39" s="210">
        <v>319056</v>
      </c>
      <c r="D39" s="210">
        <v>0</v>
      </c>
      <c r="E39" s="210">
        <f>SUM(F39:G39)</f>
        <v>325281</v>
      </c>
      <c r="F39" s="210">
        <v>325281</v>
      </c>
      <c r="G39" s="210">
        <v>0</v>
      </c>
      <c r="H39" s="210">
        <f>SUM(I39:J39)</f>
        <v>769606</v>
      </c>
      <c r="I39" s="210">
        <v>369680</v>
      </c>
      <c r="J39" s="210">
        <v>399926</v>
      </c>
      <c r="K39" s="210">
        <f>SUM(L39:M39)</f>
        <v>693710</v>
      </c>
      <c r="L39" s="210">
        <v>368833</v>
      </c>
      <c r="M39" s="210">
        <v>324877</v>
      </c>
      <c r="N39" s="210">
        <f>SUM(O39:P39)</f>
        <v>618753</v>
      </c>
      <c r="O39" s="210">
        <v>353473</v>
      </c>
      <c r="P39" s="210">
        <v>265280</v>
      </c>
      <c r="Q39" s="210" t="s">
        <v>368</v>
      </c>
      <c r="R39" s="210" t="s">
        <v>368</v>
      </c>
      <c r="S39" s="210" t="s">
        <v>368</v>
      </c>
      <c r="T39" s="210">
        <f>SUM(U39:V39)</f>
        <v>609923</v>
      </c>
      <c r="U39" s="210">
        <v>301152</v>
      </c>
      <c r="V39" s="210">
        <v>308771</v>
      </c>
      <c r="W39" s="210">
        <f>SUM(X39:Y39)</f>
        <v>311759</v>
      </c>
      <c r="X39" s="52">
        <v>306916</v>
      </c>
      <c r="Y39" s="52">
        <v>4843</v>
      </c>
    </row>
    <row r="40" spans="1:25" ht="17.25" customHeight="1">
      <c r="A40" s="80" t="s">
        <v>597</v>
      </c>
      <c r="B40" s="210">
        <f>SUM(C40:D40)</f>
        <v>725008</v>
      </c>
      <c r="C40" s="210">
        <v>325231</v>
      </c>
      <c r="D40" s="210">
        <v>399777</v>
      </c>
      <c r="E40" s="210">
        <f>SUM(F40:G40)</f>
        <v>636000</v>
      </c>
      <c r="F40" s="210">
        <v>324849</v>
      </c>
      <c r="G40" s="210">
        <v>311151</v>
      </c>
      <c r="H40" s="210">
        <f>SUM(I40:J40)</f>
        <v>579606</v>
      </c>
      <c r="I40" s="210">
        <v>373092</v>
      </c>
      <c r="J40" s="210">
        <v>206514</v>
      </c>
      <c r="K40" s="210">
        <f>SUM(L40:M40)</f>
        <v>665305</v>
      </c>
      <c r="L40" s="210">
        <v>367793</v>
      </c>
      <c r="M40" s="210">
        <v>297512</v>
      </c>
      <c r="N40" s="210">
        <f>SUM(O40:P40)</f>
        <v>613395</v>
      </c>
      <c r="O40" s="210">
        <v>358214</v>
      </c>
      <c r="P40" s="210">
        <v>255181</v>
      </c>
      <c r="Q40" s="210" t="s">
        <v>368</v>
      </c>
      <c r="R40" s="210" t="s">
        <v>368</v>
      </c>
      <c r="S40" s="210" t="s">
        <v>368</v>
      </c>
      <c r="T40" s="210">
        <f>SUM(U40:V40)</f>
        <v>333560</v>
      </c>
      <c r="U40" s="210">
        <v>302082</v>
      </c>
      <c r="V40" s="210">
        <v>31478</v>
      </c>
      <c r="W40" s="210">
        <f>SUM(X40:Y40)</f>
        <v>642816</v>
      </c>
      <c r="X40" s="52">
        <v>299372</v>
      </c>
      <c r="Y40" s="52">
        <v>343444</v>
      </c>
    </row>
    <row r="41" spans="1:25" ht="17.25" customHeight="1">
      <c r="A41" s="80" t="s">
        <v>598</v>
      </c>
      <c r="B41" s="210">
        <f>SUM(C41:D41)</f>
        <v>326015</v>
      </c>
      <c r="C41" s="210">
        <v>326015</v>
      </c>
      <c r="D41" s="210">
        <v>0</v>
      </c>
      <c r="E41" s="210">
        <f>SUM(F41:G41)</f>
        <v>326081</v>
      </c>
      <c r="F41" s="210">
        <v>287419</v>
      </c>
      <c r="G41" s="210">
        <v>38662</v>
      </c>
      <c r="H41" s="210">
        <f>SUM(I41:J41)</f>
        <v>453862</v>
      </c>
      <c r="I41" s="210">
        <v>360454</v>
      </c>
      <c r="J41" s="210">
        <v>93408</v>
      </c>
      <c r="K41" s="210">
        <f>SUM(L41:M41)</f>
        <v>375346</v>
      </c>
      <c r="L41" s="210">
        <v>375333</v>
      </c>
      <c r="M41" s="210">
        <v>13</v>
      </c>
      <c r="N41" s="210">
        <f>SUM(O41:P41)</f>
        <v>382890</v>
      </c>
      <c r="O41" s="210">
        <v>353413</v>
      </c>
      <c r="P41" s="210">
        <v>29477</v>
      </c>
      <c r="Q41" s="210" t="s">
        <v>368</v>
      </c>
      <c r="R41" s="210" t="s">
        <v>368</v>
      </c>
      <c r="S41" s="210" t="s">
        <v>368</v>
      </c>
      <c r="T41" s="210">
        <f>SUM(U41:V41)</f>
        <v>331066</v>
      </c>
      <c r="U41" s="210">
        <v>297834</v>
      </c>
      <c r="V41" s="210">
        <v>33232</v>
      </c>
      <c r="W41" s="210">
        <f>SUM(X41:Y41)</f>
        <v>283630</v>
      </c>
      <c r="X41" s="52">
        <v>283396</v>
      </c>
      <c r="Y41" s="52">
        <v>234</v>
      </c>
    </row>
    <row r="42" spans="1:25" ht="17.25" customHeight="1">
      <c r="A42" s="242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36"/>
      <c r="Y42" s="36"/>
    </row>
    <row r="43" spans="1:25" ht="17.25" customHeight="1">
      <c r="A43" s="80" t="s">
        <v>587</v>
      </c>
      <c r="B43" s="210">
        <f>SUM(C43:D43)</f>
        <v>320013</v>
      </c>
      <c r="C43" s="210">
        <v>320013</v>
      </c>
      <c r="D43" s="210">
        <v>0</v>
      </c>
      <c r="E43" s="210">
        <f>SUM(F43:G43)</f>
        <v>324393</v>
      </c>
      <c r="F43" s="210">
        <v>324393</v>
      </c>
      <c r="G43" s="210">
        <v>0</v>
      </c>
      <c r="H43" s="210">
        <f>SUM(I43:J43)</f>
        <v>368316</v>
      </c>
      <c r="I43" s="210">
        <v>368316</v>
      </c>
      <c r="J43" s="210">
        <v>0</v>
      </c>
      <c r="K43" s="210">
        <f>SUM(L43:M43)</f>
        <v>374898</v>
      </c>
      <c r="L43" s="210">
        <v>374728</v>
      </c>
      <c r="M43" s="210">
        <v>170</v>
      </c>
      <c r="N43" s="210">
        <f>SUM(O43:P43)</f>
        <v>357926</v>
      </c>
      <c r="O43" s="210">
        <v>357264</v>
      </c>
      <c r="P43" s="210">
        <v>662</v>
      </c>
      <c r="Q43" s="210" t="s">
        <v>368</v>
      </c>
      <c r="R43" s="210" t="s">
        <v>368</v>
      </c>
      <c r="S43" s="210" t="s">
        <v>368</v>
      </c>
      <c r="T43" s="210">
        <f>SUM(U43:V43)</f>
        <v>312293</v>
      </c>
      <c r="U43" s="210">
        <v>307214</v>
      </c>
      <c r="V43" s="210">
        <v>5079</v>
      </c>
      <c r="W43" s="210">
        <f>SUM(X43:Y43)</f>
        <v>283409</v>
      </c>
      <c r="X43" s="52">
        <v>283409</v>
      </c>
      <c r="Y43" s="52">
        <v>0</v>
      </c>
    </row>
    <row r="44" spans="1:25" ht="17.25" customHeight="1">
      <c r="A44" s="80" t="s">
        <v>599</v>
      </c>
      <c r="B44" s="210">
        <f>SUM(C44:D44)</f>
        <v>323331</v>
      </c>
      <c r="C44" s="210">
        <v>323331</v>
      </c>
      <c r="D44" s="210">
        <v>0</v>
      </c>
      <c r="E44" s="210">
        <f>SUM(F44:G44)</f>
        <v>325316</v>
      </c>
      <c r="F44" s="210">
        <v>325316</v>
      </c>
      <c r="G44" s="210">
        <v>0</v>
      </c>
      <c r="H44" s="210">
        <f>SUM(I44:J44)</f>
        <v>368218</v>
      </c>
      <c r="I44" s="210">
        <v>368218</v>
      </c>
      <c r="J44" s="210">
        <v>0</v>
      </c>
      <c r="K44" s="210">
        <f>SUM(L44:M44)</f>
        <v>387173</v>
      </c>
      <c r="L44" s="210">
        <v>387162</v>
      </c>
      <c r="M44" s="210">
        <v>11</v>
      </c>
      <c r="N44" s="210">
        <f>SUM(O44:P44)</f>
        <v>358612</v>
      </c>
      <c r="O44" s="210">
        <v>355817</v>
      </c>
      <c r="P44" s="210">
        <v>2795</v>
      </c>
      <c r="Q44" s="210" t="s">
        <v>368</v>
      </c>
      <c r="R44" s="210" t="s">
        <v>368</v>
      </c>
      <c r="S44" s="210" t="s">
        <v>368</v>
      </c>
      <c r="T44" s="210">
        <f>SUM(U44:V44)</f>
        <v>299843</v>
      </c>
      <c r="U44" s="210">
        <v>299186</v>
      </c>
      <c r="V44" s="210">
        <v>657</v>
      </c>
      <c r="W44" s="210">
        <f>SUM(X44:Y44)</f>
        <v>268944</v>
      </c>
      <c r="X44" s="52">
        <v>266472</v>
      </c>
      <c r="Y44" s="52">
        <v>2472</v>
      </c>
    </row>
    <row r="45" spans="1:25" ht="17.25" customHeight="1">
      <c r="A45" s="80" t="s">
        <v>600</v>
      </c>
      <c r="B45" s="210">
        <f>SUM(C45:D45)</f>
        <v>315695</v>
      </c>
      <c r="C45" s="210">
        <v>315695</v>
      </c>
      <c r="D45" s="210">
        <v>0</v>
      </c>
      <c r="E45" s="210">
        <f>SUM(F45:G45)</f>
        <v>324026</v>
      </c>
      <c r="F45" s="210">
        <v>324026</v>
      </c>
      <c r="G45" s="210">
        <v>0</v>
      </c>
      <c r="H45" s="210">
        <f>SUM(I45:J45)</f>
        <v>488213</v>
      </c>
      <c r="I45" s="210">
        <v>377825</v>
      </c>
      <c r="J45" s="210">
        <v>110388</v>
      </c>
      <c r="K45" s="210">
        <f>SUM(L45:M45)</f>
        <v>383426</v>
      </c>
      <c r="L45" s="210">
        <v>383398</v>
      </c>
      <c r="M45" s="210">
        <v>28</v>
      </c>
      <c r="N45" s="210">
        <f>SUM(O45:P45)</f>
        <v>396569</v>
      </c>
      <c r="O45" s="210">
        <v>355917</v>
      </c>
      <c r="P45" s="210">
        <v>40652</v>
      </c>
      <c r="Q45" s="210" t="s">
        <v>368</v>
      </c>
      <c r="R45" s="210" t="s">
        <v>368</v>
      </c>
      <c r="S45" s="210" t="s">
        <v>368</v>
      </c>
      <c r="T45" s="210">
        <f>SUM(U45:V45)</f>
        <v>323008</v>
      </c>
      <c r="U45" s="210">
        <v>302558</v>
      </c>
      <c r="V45" s="210">
        <v>20450</v>
      </c>
      <c r="W45" s="210">
        <f>SUM(X45:Y45)</f>
        <v>303124</v>
      </c>
      <c r="X45" s="52">
        <v>303124</v>
      </c>
      <c r="Y45" s="52">
        <v>0</v>
      </c>
    </row>
    <row r="46" spans="1:25" ht="17.25" customHeight="1">
      <c r="A46" s="80" t="s">
        <v>601</v>
      </c>
      <c r="B46" s="210">
        <f>SUM(C46:D46)</f>
        <v>737593</v>
      </c>
      <c r="C46" s="210">
        <v>317733</v>
      </c>
      <c r="D46" s="210">
        <v>419860</v>
      </c>
      <c r="E46" s="210">
        <f>SUM(F46:G46)</f>
        <v>714017</v>
      </c>
      <c r="F46" s="210">
        <v>333124</v>
      </c>
      <c r="G46" s="210">
        <v>380893</v>
      </c>
      <c r="H46" s="210">
        <f>SUM(I46:J46)</f>
        <v>886665</v>
      </c>
      <c r="I46" s="210">
        <v>376332</v>
      </c>
      <c r="J46" s="210">
        <v>510333</v>
      </c>
      <c r="K46" s="210">
        <f>SUM(L46:M46)</f>
        <v>939652</v>
      </c>
      <c r="L46" s="210">
        <v>373839</v>
      </c>
      <c r="M46" s="210">
        <v>565813</v>
      </c>
      <c r="N46" s="210">
        <f>SUM(O46:P46)</f>
        <v>815286</v>
      </c>
      <c r="O46" s="210">
        <v>353021</v>
      </c>
      <c r="P46" s="210">
        <v>462265</v>
      </c>
      <c r="Q46" s="210" t="s">
        <v>368</v>
      </c>
      <c r="R46" s="210" t="s">
        <v>368</v>
      </c>
      <c r="S46" s="210" t="s">
        <v>368</v>
      </c>
      <c r="T46" s="210">
        <f>SUM(U46:V46)</f>
        <v>679051</v>
      </c>
      <c r="U46" s="210">
        <v>303064</v>
      </c>
      <c r="V46" s="210">
        <v>375987</v>
      </c>
      <c r="W46" s="210">
        <f>SUM(X46:Y46)</f>
        <v>604938</v>
      </c>
      <c r="X46" s="52">
        <v>265575</v>
      </c>
      <c r="Y46" s="52">
        <v>339363</v>
      </c>
    </row>
    <row r="47" spans="1:25" ht="17.25" customHeight="1">
      <c r="A47" s="298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64"/>
      <c r="R47" s="264"/>
      <c r="S47" s="264"/>
      <c r="T47" s="210"/>
      <c r="U47" s="210"/>
      <c r="V47" s="210"/>
      <c r="W47" s="210"/>
      <c r="X47" s="52"/>
      <c r="Y47" s="52"/>
    </row>
    <row r="48" spans="1:25" ht="17.25" customHeight="1">
      <c r="A48" s="299" t="s">
        <v>5</v>
      </c>
      <c r="B48" s="294"/>
      <c r="C48" s="210"/>
      <c r="D48" s="210"/>
      <c r="E48" s="294"/>
      <c r="F48" s="210"/>
      <c r="G48" s="210"/>
      <c r="H48" s="294"/>
      <c r="I48" s="210"/>
      <c r="J48" s="210"/>
      <c r="K48" s="294"/>
      <c r="L48" s="210"/>
      <c r="M48" s="210"/>
      <c r="N48" s="294"/>
      <c r="O48" s="210"/>
      <c r="P48" s="210"/>
      <c r="Q48" s="264"/>
      <c r="R48" s="264"/>
      <c r="S48" s="264"/>
      <c r="T48" s="294"/>
      <c r="U48" s="210"/>
      <c r="V48" s="210"/>
      <c r="W48" s="294"/>
      <c r="X48" s="52"/>
      <c r="Y48" s="52"/>
    </row>
    <row r="49" spans="1:25" ht="17.25" customHeight="1">
      <c r="A49" s="300" t="s">
        <v>591</v>
      </c>
      <c r="B49" s="210">
        <f>SUM(C49:D49)</f>
        <v>217846</v>
      </c>
      <c r="C49" s="210">
        <v>181037</v>
      </c>
      <c r="D49" s="210">
        <v>36809</v>
      </c>
      <c r="E49" s="210">
        <f>SUM(F49:G49)</f>
        <v>225978</v>
      </c>
      <c r="F49" s="210">
        <v>192450</v>
      </c>
      <c r="G49" s="210">
        <v>33528</v>
      </c>
      <c r="H49" s="210">
        <f>SUM(I49:J49)</f>
        <v>249351</v>
      </c>
      <c r="I49" s="210">
        <v>196835</v>
      </c>
      <c r="J49" s="210">
        <v>52516</v>
      </c>
      <c r="K49" s="210">
        <f>SUM(L49:M49)</f>
        <v>241641</v>
      </c>
      <c r="L49" s="210">
        <v>193146</v>
      </c>
      <c r="M49" s="210">
        <v>48495</v>
      </c>
      <c r="N49" s="210">
        <v>172852</v>
      </c>
      <c r="O49" s="210">
        <v>202778</v>
      </c>
      <c r="P49" s="210">
        <v>51074</v>
      </c>
      <c r="Q49" s="210" t="s">
        <v>636</v>
      </c>
      <c r="R49" s="210" t="s">
        <v>636</v>
      </c>
      <c r="S49" s="210" t="s">
        <v>636</v>
      </c>
      <c r="T49" s="210">
        <f>SUM(U49:V49)</f>
        <v>260845</v>
      </c>
      <c r="U49" s="210">
        <v>213001</v>
      </c>
      <c r="V49" s="210">
        <v>47844</v>
      </c>
      <c r="W49" s="210">
        <f>SUM(X49:Y49)</f>
        <v>181139</v>
      </c>
      <c r="X49" s="52">
        <v>152091</v>
      </c>
      <c r="Y49" s="52">
        <v>29048</v>
      </c>
    </row>
    <row r="50" spans="1:25" ht="17.25" customHeight="1">
      <c r="A50" s="301">
        <v>14</v>
      </c>
      <c r="B50" s="210">
        <f>SUM(C50:D50)</f>
        <v>232554</v>
      </c>
      <c r="C50" s="210">
        <v>194049</v>
      </c>
      <c r="D50" s="210">
        <v>38505</v>
      </c>
      <c r="E50" s="210">
        <f>SUM(F50:G50)</f>
        <v>239034</v>
      </c>
      <c r="F50" s="210">
        <v>194518</v>
      </c>
      <c r="G50" s="210">
        <v>44516</v>
      </c>
      <c r="H50" s="210">
        <f>SUM(I50:J50)</f>
        <v>257038</v>
      </c>
      <c r="I50" s="210">
        <v>205644</v>
      </c>
      <c r="J50" s="210">
        <v>51394</v>
      </c>
      <c r="K50" s="210">
        <f>SUM(L50:M50)</f>
        <v>226356</v>
      </c>
      <c r="L50" s="210">
        <v>180453</v>
      </c>
      <c r="M50" s="210">
        <v>45903</v>
      </c>
      <c r="N50" s="210">
        <f>SUM(O50:P50)</f>
        <v>221522</v>
      </c>
      <c r="O50" s="210">
        <v>182837</v>
      </c>
      <c r="P50" s="210">
        <v>38685</v>
      </c>
      <c r="Q50" s="210" t="s">
        <v>636</v>
      </c>
      <c r="R50" s="210" t="s">
        <v>636</v>
      </c>
      <c r="S50" s="210" t="s">
        <v>636</v>
      </c>
      <c r="T50" s="210">
        <f>SUM(U50:V50)</f>
        <v>199149</v>
      </c>
      <c r="U50" s="210">
        <v>169484</v>
      </c>
      <c r="V50" s="210">
        <v>29665</v>
      </c>
      <c r="W50" s="210">
        <f>SUM(X50:Y50)</f>
        <v>170286</v>
      </c>
      <c r="X50" s="52">
        <v>147451</v>
      </c>
      <c r="Y50" s="52">
        <v>22835</v>
      </c>
    </row>
    <row r="51" spans="1:25" ht="17.25" customHeight="1">
      <c r="A51" s="303">
        <v>15</v>
      </c>
      <c r="B51" s="199">
        <f>SUM(C51:D51)</f>
        <v>225785</v>
      </c>
      <c r="C51" s="199">
        <v>186513</v>
      </c>
      <c r="D51" s="199">
        <v>39272</v>
      </c>
      <c r="E51" s="199">
        <f>SUM(F51:G51)</f>
        <v>247974</v>
      </c>
      <c r="F51" s="199">
        <v>208148</v>
      </c>
      <c r="G51" s="199">
        <v>39826</v>
      </c>
      <c r="H51" s="199">
        <f>SUM(I51:J51)</f>
        <v>273506</v>
      </c>
      <c r="I51" s="199">
        <v>206037</v>
      </c>
      <c r="J51" s="199">
        <v>67469</v>
      </c>
      <c r="K51" s="199">
        <f>SUM(L51:M51)</f>
        <v>228852</v>
      </c>
      <c r="L51" s="199">
        <v>183027</v>
      </c>
      <c r="M51" s="199">
        <v>45825</v>
      </c>
      <c r="N51" s="199">
        <f>SUM(O51:P51)</f>
        <v>222371</v>
      </c>
      <c r="O51" s="199">
        <v>182385</v>
      </c>
      <c r="P51" s="199">
        <v>39986</v>
      </c>
      <c r="Q51" s="199" t="s">
        <v>636</v>
      </c>
      <c r="R51" s="199" t="s">
        <v>636</v>
      </c>
      <c r="S51" s="199" t="s">
        <v>636</v>
      </c>
      <c r="T51" s="199">
        <f>SUM(U51:V51)</f>
        <v>209538</v>
      </c>
      <c r="U51" s="199">
        <v>174683</v>
      </c>
      <c r="V51" s="199">
        <v>34855</v>
      </c>
      <c r="W51" s="199">
        <f>SUM(X51:Y51)</f>
        <v>162817</v>
      </c>
      <c r="X51" s="199">
        <v>141123</v>
      </c>
      <c r="Y51" s="199">
        <v>21694</v>
      </c>
    </row>
    <row r="52" spans="1:25" ht="17.25" customHeight="1">
      <c r="A52" s="297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64"/>
      <c r="R52" s="264"/>
      <c r="S52" s="264"/>
      <c r="T52" s="294"/>
      <c r="U52" s="294"/>
      <c r="V52" s="294"/>
      <c r="W52" s="294"/>
      <c r="X52" s="36"/>
      <c r="Y52" s="36"/>
    </row>
    <row r="53" spans="1:25" ht="17.25" customHeight="1">
      <c r="A53" s="209" t="s">
        <v>581</v>
      </c>
      <c r="B53" s="210">
        <f>SUM(C53:D53)</f>
        <v>186634</v>
      </c>
      <c r="C53" s="210">
        <v>186634</v>
      </c>
      <c r="D53" s="210">
        <v>0</v>
      </c>
      <c r="E53" s="210">
        <f>SUM(F53:G53)</f>
        <v>201912</v>
      </c>
      <c r="F53" s="210">
        <v>201912</v>
      </c>
      <c r="G53" s="210">
        <v>0</v>
      </c>
      <c r="H53" s="210">
        <f>SUM(I53:J53)</f>
        <v>200108</v>
      </c>
      <c r="I53" s="210">
        <v>200108</v>
      </c>
      <c r="J53" s="210">
        <v>0</v>
      </c>
      <c r="K53" s="210">
        <f>SUM(L53:M53)</f>
        <v>181993</v>
      </c>
      <c r="L53" s="210">
        <v>174597</v>
      </c>
      <c r="M53" s="210">
        <v>7396</v>
      </c>
      <c r="N53" s="210">
        <f>SUM(O53:P53)</f>
        <v>179085</v>
      </c>
      <c r="O53" s="210">
        <v>173835</v>
      </c>
      <c r="P53" s="210">
        <v>5250</v>
      </c>
      <c r="Q53" s="210" t="s">
        <v>368</v>
      </c>
      <c r="R53" s="210" t="s">
        <v>368</v>
      </c>
      <c r="S53" s="210" t="s">
        <v>368</v>
      </c>
      <c r="T53" s="210">
        <f>SUM(U53:V53)</f>
        <v>199845</v>
      </c>
      <c r="U53" s="210">
        <v>178301</v>
      </c>
      <c r="V53" s="210">
        <v>21544</v>
      </c>
      <c r="W53" s="210">
        <f>SUM(X53:Y53)</f>
        <v>155496</v>
      </c>
      <c r="X53" s="52">
        <v>140571</v>
      </c>
      <c r="Y53" s="52">
        <v>14925</v>
      </c>
    </row>
    <row r="54" spans="1:25" ht="17.25" customHeight="1">
      <c r="A54" s="80" t="s">
        <v>582</v>
      </c>
      <c r="B54" s="210">
        <f>SUM(C54:D54)</f>
        <v>186400</v>
      </c>
      <c r="C54" s="210">
        <v>186400</v>
      </c>
      <c r="D54" s="210">
        <v>0</v>
      </c>
      <c r="E54" s="210">
        <f>SUM(F54:G54)</f>
        <v>203605</v>
      </c>
      <c r="F54" s="210">
        <v>203605</v>
      </c>
      <c r="G54" s="210">
        <v>0</v>
      </c>
      <c r="H54" s="210">
        <f>SUM(I54:J54)</f>
        <v>209045</v>
      </c>
      <c r="I54" s="210">
        <v>209045</v>
      </c>
      <c r="J54" s="210">
        <v>0</v>
      </c>
      <c r="K54" s="210">
        <f>SUM(L54:M54)</f>
        <v>175853</v>
      </c>
      <c r="L54" s="210">
        <v>175836</v>
      </c>
      <c r="M54" s="210">
        <v>17</v>
      </c>
      <c r="N54" s="210">
        <f>SUM(O54:P54)</f>
        <v>184336</v>
      </c>
      <c r="O54" s="210">
        <v>184277</v>
      </c>
      <c r="P54" s="210">
        <v>59</v>
      </c>
      <c r="Q54" s="210" t="s">
        <v>368</v>
      </c>
      <c r="R54" s="210" t="s">
        <v>368</v>
      </c>
      <c r="S54" s="210" t="s">
        <v>368</v>
      </c>
      <c r="T54" s="210">
        <f>SUM(U54:V54)</f>
        <v>187294</v>
      </c>
      <c r="U54" s="210">
        <v>187140</v>
      </c>
      <c r="V54" s="210">
        <v>154</v>
      </c>
      <c r="W54" s="210">
        <f>SUM(X54:Y54)</f>
        <v>138523</v>
      </c>
      <c r="X54" s="52">
        <v>137868</v>
      </c>
      <c r="Y54" s="52">
        <v>655</v>
      </c>
    </row>
    <row r="55" spans="1:25" ht="17.25" customHeight="1">
      <c r="A55" s="80" t="s">
        <v>602</v>
      </c>
      <c r="B55" s="210">
        <f>SUM(C55:D55)</f>
        <v>185228</v>
      </c>
      <c r="C55" s="210">
        <v>185228</v>
      </c>
      <c r="D55" s="210">
        <v>0</v>
      </c>
      <c r="E55" s="210">
        <f>SUM(F55:G55)</f>
        <v>215679</v>
      </c>
      <c r="F55" s="210">
        <v>202567</v>
      </c>
      <c r="G55" s="210">
        <v>13112</v>
      </c>
      <c r="H55" s="210">
        <f>SUM(I55:J55)</f>
        <v>265008</v>
      </c>
      <c r="I55" s="210">
        <v>224541</v>
      </c>
      <c r="J55" s="210">
        <v>40467</v>
      </c>
      <c r="K55" s="210">
        <f>SUM(L55:M55)</f>
        <v>184402</v>
      </c>
      <c r="L55" s="210">
        <v>182989</v>
      </c>
      <c r="M55" s="210">
        <v>1413</v>
      </c>
      <c r="N55" s="210">
        <f>SUM(O55:P55)</f>
        <v>188124</v>
      </c>
      <c r="O55" s="210">
        <v>183150</v>
      </c>
      <c r="P55" s="210">
        <v>4974</v>
      </c>
      <c r="Q55" s="210" t="s">
        <v>368</v>
      </c>
      <c r="R55" s="210" t="s">
        <v>368</v>
      </c>
      <c r="S55" s="210" t="s">
        <v>368</v>
      </c>
      <c r="T55" s="210">
        <f>SUM(U55:V55)</f>
        <v>180019</v>
      </c>
      <c r="U55" s="210">
        <v>173328</v>
      </c>
      <c r="V55" s="210">
        <v>6691</v>
      </c>
      <c r="W55" s="210">
        <f>SUM(X55:Y55)</f>
        <v>132268</v>
      </c>
      <c r="X55" s="52">
        <v>132268</v>
      </c>
      <c r="Y55" s="52">
        <v>0</v>
      </c>
    </row>
    <row r="56" spans="1:25" ht="17.25" customHeight="1">
      <c r="A56" s="80" t="s">
        <v>603</v>
      </c>
      <c r="B56" s="210">
        <f>SUM(C56:D56)</f>
        <v>191117</v>
      </c>
      <c r="C56" s="210">
        <v>191117</v>
      </c>
      <c r="D56" s="210">
        <v>0</v>
      </c>
      <c r="E56" s="210">
        <f>SUM(F56:G56)</f>
        <v>203219</v>
      </c>
      <c r="F56" s="210">
        <v>203219</v>
      </c>
      <c r="G56" s="210">
        <v>0</v>
      </c>
      <c r="H56" s="210">
        <f>SUM(I56:J56)</f>
        <v>214018</v>
      </c>
      <c r="I56" s="210">
        <v>214018</v>
      </c>
      <c r="J56" s="210">
        <v>0</v>
      </c>
      <c r="K56" s="210">
        <f>SUM(L56:M56)</f>
        <v>183624</v>
      </c>
      <c r="L56" s="210">
        <v>183595</v>
      </c>
      <c r="M56" s="210">
        <v>29</v>
      </c>
      <c r="N56" s="210">
        <f>SUM(O56:P56)</f>
        <v>183679</v>
      </c>
      <c r="O56" s="210">
        <v>183080</v>
      </c>
      <c r="P56" s="210">
        <v>599</v>
      </c>
      <c r="Q56" s="210" t="s">
        <v>368</v>
      </c>
      <c r="R56" s="210" t="s">
        <v>368</v>
      </c>
      <c r="S56" s="210" t="s">
        <v>368</v>
      </c>
      <c r="T56" s="210">
        <f>SUM(U56:V56)</f>
        <v>186991</v>
      </c>
      <c r="U56" s="210">
        <v>180805</v>
      </c>
      <c r="V56" s="210">
        <v>6186</v>
      </c>
      <c r="W56" s="210">
        <f>SUM(X56:Y56)</f>
        <v>152065</v>
      </c>
      <c r="X56" s="52">
        <v>144122</v>
      </c>
      <c r="Y56" s="52">
        <v>7943</v>
      </c>
    </row>
    <row r="57" spans="1:25" ht="17.25" customHeight="1">
      <c r="A57" s="242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36"/>
      <c r="Y57" s="36"/>
    </row>
    <row r="58" spans="1:25" ht="17.25" customHeight="1">
      <c r="A58" s="80" t="s">
        <v>595</v>
      </c>
      <c r="B58" s="210">
        <f>SUM(C58:D58)</f>
        <v>192472</v>
      </c>
      <c r="C58" s="210">
        <v>192472</v>
      </c>
      <c r="D58" s="210">
        <v>0</v>
      </c>
      <c r="E58" s="210">
        <f>SUM(F58:G58)</f>
        <v>210049</v>
      </c>
      <c r="F58" s="210">
        <v>209966</v>
      </c>
      <c r="G58" s="210">
        <v>83</v>
      </c>
      <c r="H58" s="210">
        <f>SUM(I58:J58)</f>
        <v>209407</v>
      </c>
      <c r="I58" s="210">
        <v>209407</v>
      </c>
      <c r="J58" s="210">
        <v>0</v>
      </c>
      <c r="K58" s="210">
        <f>SUM(L58:M58)</f>
        <v>182031</v>
      </c>
      <c r="L58" s="210">
        <v>181732</v>
      </c>
      <c r="M58" s="210">
        <v>299</v>
      </c>
      <c r="N58" s="210">
        <f>SUM(O58:P58)</f>
        <v>182136</v>
      </c>
      <c r="O58" s="210">
        <v>181097</v>
      </c>
      <c r="P58" s="210">
        <v>1039</v>
      </c>
      <c r="Q58" s="210" t="s">
        <v>368</v>
      </c>
      <c r="R58" s="210" t="s">
        <v>368</v>
      </c>
      <c r="S58" s="210" t="s">
        <v>368</v>
      </c>
      <c r="T58" s="210">
        <f>SUM(U58:V58)</f>
        <v>166470</v>
      </c>
      <c r="U58" s="210">
        <v>166307</v>
      </c>
      <c r="V58" s="210">
        <v>163</v>
      </c>
      <c r="W58" s="210">
        <f>SUM(X58:Y58)</f>
        <v>141700</v>
      </c>
      <c r="X58" s="52">
        <v>141396</v>
      </c>
      <c r="Y58" s="52">
        <v>304</v>
      </c>
    </row>
    <row r="59" spans="1:25" ht="17.25" customHeight="1">
      <c r="A59" s="80" t="s">
        <v>596</v>
      </c>
      <c r="B59" s="210">
        <f>SUM(C59:D59)</f>
        <v>185776</v>
      </c>
      <c r="C59" s="210">
        <v>185776</v>
      </c>
      <c r="D59" s="210">
        <v>0</v>
      </c>
      <c r="E59" s="210">
        <f>SUM(F59:G59)</f>
        <v>204216</v>
      </c>
      <c r="F59" s="210">
        <v>204216</v>
      </c>
      <c r="G59" s="210">
        <v>0</v>
      </c>
      <c r="H59" s="210">
        <f>SUM(I59:J59)</f>
        <v>343172</v>
      </c>
      <c r="I59" s="210">
        <v>189277</v>
      </c>
      <c r="J59" s="210">
        <v>153895</v>
      </c>
      <c r="K59" s="210">
        <f>SUM(L59:M59)</f>
        <v>254095</v>
      </c>
      <c r="L59" s="210">
        <v>182682</v>
      </c>
      <c r="M59" s="210">
        <v>71413</v>
      </c>
      <c r="N59" s="210">
        <f>SUM(O59:P59)</f>
        <v>254029</v>
      </c>
      <c r="O59" s="210">
        <v>179267</v>
      </c>
      <c r="P59" s="210">
        <v>74762</v>
      </c>
      <c r="Q59" s="210" t="s">
        <v>368</v>
      </c>
      <c r="R59" s="210" t="s">
        <v>368</v>
      </c>
      <c r="S59" s="210" t="s">
        <v>368</v>
      </c>
      <c r="T59" s="210">
        <f>SUM(U59:V59)</f>
        <v>326199</v>
      </c>
      <c r="U59" s="210">
        <v>169239</v>
      </c>
      <c r="V59" s="210">
        <v>156960</v>
      </c>
      <c r="W59" s="210">
        <f>SUM(X59:Y59)</f>
        <v>149828</v>
      </c>
      <c r="X59" s="52">
        <v>145386</v>
      </c>
      <c r="Y59" s="52">
        <v>4442</v>
      </c>
    </row>
    <row r="60" spans="1:25" ht="17.25" customHeight="1">
      <c r="A60" s="80" t="s">
        <v>597</v>
      </c>
      <c r="B60" s="210">
        <f>SUM(C60:D60)</f>
        <v>411944</v>
      </c>
      <c r="C60" s="210">
        <v>185858</v>
      </c>
      <c r="D60" s="210">
        <v>226086</v>
      </c>
      <c r="E60" s="210">
        <f>SUM(F60:G60)</f>
        <v>435970</v>
      </c>
      <c r="F60" s="210">
        <v>211731</v>
      </c>
      <c r="G60" s="210">
        <v>224239</v>
      </c>
      <c r="H60" s="210">
        <f>SUM(I60:J60)</f>
        <v>349028</v>
      </c>
      <c r="I60" s="210">
        <v>189116</v>
      </c>
      <c r="J60" s="210">
        <v>159912</v>
      </c>
      <c r="K60" s="210">
        <f>SUM(L60:M60)</f>
        <v>404040</v>
      </c>
      <c r="L60" s="210">
        <v>180830</v>
      </c>
      <c r="M60" s="210">
        <v>223210</v>
      </c>
      <c r="N60" s="210">
        <f>SUM(O60:P60)</f>
        <v>341430</v>
      </c>
      <c r="O60" s="210">
        <v>181480</v>
      </c>
      <c r="P60" s="210">
        <v>159950</v>
      </c>
      <c r="Q60" s="210" t="s">
        <v>368</v>
      </c>
      <c r="R60" s="210" t="s">
        <v>368</v>
      </c>
      <c r="S60" s="210" t="s">
        <v>368</v>
      </c>
      <c r="T60" s="210">
        <f>SUM(U60:V60)</f>
        <v>198334</v>
      </c>
      <c r="U60" s="210">
        <v>171428</v>
      </c>
      <c r="V60" s="210">
        <v>26906</v>
      </c>
      <c r="W60" s="210">
        <f>SUM(X60:Y60)</f>
        <v>252279</v>
      </c>
      <c r="X60" s="52">
        <v>142426</v>
      </c>
      <c r="Y60" s="52">
        <v>109853</v>
      </c>
    </row>
    <row r="61" spans="1:25" ht="17.25" customHeight="1">
      <c r="A61" s="80" t="s">
        <v>598</v>
      </c>
      <c r="B61" s="210">
        <f>SUM(C61:D61)</f>
        <v>185866</v>
      </c>
      <c r="C61" s="210">
        <v>185866</v>
      </c>
      <c r="D61" s="210">
        <v>0</v>
      </c>
      <c r="E61" s="210">
        <f>SUM(F61:G61)</f>
        <v>219527</v>
      </c>
      <c r="F61" s="210">
        <v>206033</v>
      </c>
      <c r="G61" s="210">
        <v>13494</v>
      </c>
      <c r="H61" s="210">
        <f>SUM(I61:J61)</f>
        <v>236251</v>
      </c>
      <c r="I61" s="210">
        <v>187616</v>
      </c>
      <c r="J61" s="210">
        <v>48635</v>
      </c>
      <c r="K61" s="210">
        <f>SUM(L61:M61)</f>
        <v>183100</v>
      </c>
      <c r="L61" s="210">
        <v>183099</v>
      </c>
      <c r="M61" s="210">
        <v>1</v>
      </c>
      <c r="N61" s="210">
        <f>SUM(O61:P61)</f>
        <v>188610</v>
      </c>
      <c r="O61" s="210">
        <v>181257</v>
      </c>
      <c r="P61" s="210">
        <v>7353</v>
      </c>
      <c r="Q61" s="210" t="s">
        <v>368</v>
      </c>
      <c r="R61" s="210" t="s">
        <v>368</v>
      </c>
      <c r="S61" s="210" t="s">
        <v>368</v>
      </c>
      <c r="T61" s="210">
        <f>SUM(U61:V61)</f>
        <v>183090</v>
      </c>
      <c r="U61" s="210">
        <v>169623</v>
      </c>
      <c r="V61" s="210">
        <v>13467</v>
      </c>
      <c r="W61" s="210">
        <f>SUM(X61:Y61)</f>
        <v>144098</v>
      </c>
      <c r="X61" s="52">
        <v>141039</v>
      </c>
      <c r="Y61" s="52">
        <v>3059</v>
      </c>
    </row>
    <row r="62" spans="1:25" ht="17.25" customHeight="1">
      <c r="A62" s="242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36"/>
      <c r="Y62" s="36"/>
    </row>
    <row r="63" spans="1:25" ht="17.25" customHeight="1">
      <c r="A63" s="80" t="s">
        <v>587</v>
      </c>
      <c r="B63" s="264">
        <f>SUM(C63:D63)</f>
        <v>186333</v>
      </c>
      <c r="C63" s="264">
        <v>186333</v>
      </c>
      <c r="D63" s="264">
        <v>0</v>
      </c>
      <c r="E63" s="264">
        <f>SUM(F63:G63)</f>
        <v>213157</v>
      </c>
      <c r="F63" s="264">
        <v>213157</v>
      </c>
      <c r="G63" s="264">
        <v>0</v>
      </c>
      <c r="H63" s="264">
        <f>SUM(I63:J63)</f>
        <v>187051</v>
      </c>
      <c r="I63" s="264">
        <v>187051</v>
      </c>
      <c r="J63" s="264">
        <v>0</v>
      </c>
      <c r="K63" s="264">
        <f>SUM(L63:M63)</f>
        <v>188926</v>
      </c>
      <c r="L63" s="264">
        <v>188880</v>
      </c>
      <c r="M63" s="264">
        <v>46</v>
      </c>
      <c r="N63" s="264">
        <f>SUM(O63:P63)</f>
        <v>185116</v>
      </c>
      <c r="O63" s="264">
        <v>184199</v>
      </c>
      <c r="P63" s="264">
        <v>917</v>
      </c>
      <c r="Q63" s="264" t="s">
        <v>368</v>
      </c>
      <c r="R63" s="264" t="s">
        <v>368</v>
      </c>
      <c r="S63" s="264" t="s">
        <v>368</v>
      </c>
      <c r="T63" s="264">
        <f>SUM(U63:V63)</f>
        <v>178167</v>
      </c>
      <c r="U63" s="264">
        <v>175313</v>
      </c>
      <c r="V63" s="264">
        <v>2854</v>
      </c>
      <c r="W63" s="264">
        <f>SUM(X63:Y63)</f>
        <v>134422</v>
      </c>
      <c r="X63" s="72">
        <v>134422</v>
      </c>
      <c r="Y63" s="72">
        <v>0</v>
      </c>
    </row>
    <row r="64" spans="1:25" ht="17.25" customHeight="1">
      <c r="A64" s="80" t="s">
        <v>599</v>
      </c>
      <c r="B64" s="264">
        <f>SUM(C64:D64)</f>
        <v>184796</v>
      </c>
      <c r="C64" s="264">
        <v>184796</v>
      </c>
      <c r="D64" s="264">
        <v>0</v>
      </c>
      <c r="E64" s="264">
        <f>SUM(F64:G64)</f>
        <v>217397</v>
      </c>
      <c r="F64" s="264">
        <v>217397</v>
      </c>
      <c r="G64" s="264">
        <v>0</v>
      </c>
      <c r="H64" s="264">
        <f>SUM(I64:J64)</f>
        <v>221821</v>
      </c>
      <c r="I64" s="264">
        <v>221821</v>
      </c>
      <c r="J64" s="264">
        <v>0</v>
      </c>
      <c r="K64" s="264">
        <f>SUM(L64:M64)</f>
        <v>188059</v>
      </c>
      <c r="L64" s="264">
        <v>188058</v>
      </c>
      <c r="M64" s="264">
        <v>1</v>
      </c>
      <c r="N64" s="264">
        <f>SUM(O64:P64)</f>
        <v>185914</v>
      </c>
      <c r="O64" s="264">
        <v>185527</v>
      </c>
      <c r="P64" s="264">
        <v>387</v>
      </c>
      <c r="Q64" s="264" t="s">
        <v>368</v>
      </c>
      <c r="R64" s="264" t="s">
        <v>368</v>
      </c>
      <c r="S64" s="264" t="s">
        <v>368</v>
      </c>
      <c r="T64" s="264">
        <f>SUM(U64:V64)</f>
        <v>171219</v>
      </c>
      <c r="U64" s="264">
        <v>171039</v>
      </c>
      <c r="V64" s="264">
        <v>180</v>
      </c>
      <c r="W64" s="264">
        <f>SUM(X64:Y64)</f>
        <v>140976</v>
      </c>
      <c r="X64" s="72">
        <v>135608</v>
      </c>
      <c r="Y64" s="72">
        <v>5368</v>
      </c>
    </row>
    <row r="65" spans="1:25" ht="17.25" customHeight="1">
      <c r="A65" s="80" t="s">
        <v>600</v>
      </c>
      <c r="B65" s="264">
        <f>SUM(C65:D65)</f>
        <v>184229</v>
      </c>
      <c r="C65" s="264">
        <v>184229</v>
      </c>
      <c r="D65" s="264">
        <v>0</v>
      </c>
      <c r="E65" s="264">
        <f>SUM(F65:G65)</f>
        <v>210386</v>
      </c>
      <c r="F65" s="264">
        <v>210386</v>
      </c>
      <c r="G65" s="264">
        <v>0</v>
      </c>
      <c r="H65" s="264">
        <f>SUM(I65:J65)</f>
        <v>245997</v>
      </c>
      <c r="I65" s="264">
        <v>226907</v>
      </c>
      <c r="J65" s="264">
        <v>19090</v>
      </c>
      <c r="K65" s="264">
        <f>SUM(L65:M65)</f>
        <v>189820</v>
      </c>
      <c r="L65" s="264">
        <v>189803</v>
      </c>
      <c r="M65" s="264">
        <v>17</v>
      </c>
      <c r="N65" s="264">
        <f>SUM(O65:P65)</f>
        <v>196900</v>
      </c>
      <c r="O65" s="264">
        <v>186930</v>
      </c>
      <c r="P65" s="264">
        <v>9970</v>
      </c>
      <c r="Q65" s="264" t="s">
        <v>368</v>
      </c>
      <c r="R65" s="264" t="s">
        <v>368</v>
      </c>
      <c r="S65" s="264" t="s">
        <v>368</v>
      </c>
      <c r="T65" s="264">
        <f>SUM(U65:V65)</f>
        <v>189431</v>
      </c>
      <c r="U65" s="264">
        <v>169441</v>
      </c>
      <c r="V65" s="264">
        <v>19990</v>
      </c>
      <c r="W65" s="264">
        <f>SUM(X65:Y65)</f>
        <v>152682</v>
      </c>
      <c r="X65" s="72">
        <v>152682</v>
      </c>
      <c r="Y65" s="72">
        <v>0</v>
      </c>
    </row>
    <row r="66" spans="1:25" ht="17.25" customHeight="1">
      <c r="A66" s="239" t="s">
        <v>601</v>
      </c>
      <c r="B66" s="269">
        <f>SUM(C66:D66)</f>
        <v>422974</v>
      </c>
      <c r="C66" s="269">
        <v>183435</v>
      </c>
      <c r="D66" s="269">
        <v>239539</v>
      </c>
      <c r="E66" s="269">
        <f>SUM(F66:G66)</f>
        <v>451808</v>
      </c>
      <c r="F66" s="269">
        <v>215006</v>
      </c>
      <c r="G66" s="269">
        <v>236802</v>
      </c>
      <c r="H66" s="269">
        <f>SUM(I66:J66)</f>
        <v>611847</v>
      </c>
      <c r="I66" s="269">
        <v>224708</v>
      </c>
      <c r="J66" s="269">
        <v>387139</v>
      </c>
      <c r="K66" s="269">
        <f>SUM(L66:M66)</f>
        <v>443961</v>
      </c>
      <c r="L66" s="269">
        <v>185244</v>
      </c>
      <c r="M66" s="269">
        <v>258717</v>
      </c>
      <c r="N66" s="269">
        <f>SUM(O66:P66)</f>
        <v>401187</v>
      </c>
      <c r="O66" s="269">
        <v>184985</v>
      </c>
      <c r="P66" s="269">
        <v>216202</v>
      </c>
      <c r="Q66" s="269" t="s">
        <v>368</v>
      </c>
      <c r="R66" s="269" t="s">
        <v>368</v>
      </c>
      <c r="S66" s="269" t="s">
        <v>368</v>
      </c>
      <c r="T66" s="269">
        <f>SUM(U66:V66)</f>
        <v>358234</v>
      </c>
      <c r="U66" s="269">
        <v>183294</v>
      </c>
      <c r="V66" s="269">
        <v>174940</v>
      </c>
      <c r="W66" s="269">
        <f>SUM(X66:Y66)</f>
        <v>265509</v>
      </c>
      <c r="X66" s="156">
        <v>145888</v>
      </c>
      <c r="Y66" s="156">
        <v>119621</v>
      </c>
    </row>
    <row r="67" spans="1:25" ht="15" customHeight="1">
      <c r="A67" s="5" t="s">
        <v>329</v>
      </c>
      <c r="B67" s="13"/>
      <c r="C67" s="13"/>
      <c r="D67" s="13"/>
      <c r="E67" s="13"/>
      <c r="F67" s="13"/>
      <c r="G67" s="13"/>
      <c r="H67" s="13"/>
      <c r="I67" s="13"/>
      <c r="J67" s="13"/>
      <c r="K67" s="8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4.2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8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4.25">
      <c r="A69" s="5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4.25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4.2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4.25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8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4.25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8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4.2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8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4.25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8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4.25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8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4.2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8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4.25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8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4.25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8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8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8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8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8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8"/>
    </row>
  </sheetData>
  <sheetProtection/>
  <mergeCells count="35">
    <mergeCell ref="S6:S7"/>
    <mergeCell ref="T6:T7"/>
    <mergeCell ref="Y6:Y7"/>
    <mergeCell ref="U6:U7"/>
    <mergeCell ref="V6:V7"/>
    <mergeCell ref="W6:W7"/>
    <mergeCell ref="X6:X7"/>
    <mergeCell ref="Q6:Q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A2:Y2"/>
    <mergeCell ref="B4:P4"/>
    <mergeCell ref="Q4:S5"/>
    <mergeCell ref="T4:V5"/>
    <mergeCell ref="W4:Y5"/>
    <mergeCell ref="B5:D5"/>
    <mergeCell ref="E5:G5"/>
    <mergeCell ref="H5:J5"/>
    <mergeCell ref="K5:M5"/>
    <mergeCell ref="N5:P5"/>
    <mergeCell ref="E6:E7"/>
    <mergeCell ref="F6:F7"/>
    <mergeCell ref="O6:O7"/>
    <mergeCell ref="P6:P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zoomScale="75" zoomScaleNormal="75" zoomScalePageLayoutView="0" workbookViewId="0" topLeftCell="F1">
      <selection activeCell="S1" sqref="S1"/>
    </sheetView>
  </sheetViews>
  <sheetFormatPr defaultColWidth="10.59765625" defaultRowHeight="15"/>
  <cols>
    <col min="1" max="1" width="15.09765625" style="4" customWidth="1"/>
    <col min="2" max="19" width="11.5" style="4" customWidth="1"/>
    <col min="20" max="16384" width="10.59765625" style="4" customWidth="1"/>
  </cols>
  <sheetData>
    <row r="1" spans="1:19" s="2" customFormat="1" ht="19.5" customHeight="1">
      <c r="A1" s="1" t="s">
        <v>369</v>
      </c>
      <c r="S1" s="3" t="s">
        <v>370</v>
      </c>
    </row>
    <row r="2" spans="1:19" ht="19.5" customHeight="1">
      <c r="A2" s="327" t="s">
        <v>371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ht="18" customHeight="1" thickBot="1">
      <c r="A3" s="4" t="s">
        <v>335</v>
      </c>
      <c r="S3" s="111" t="s">
        <v>355</v>
      </c>
    </row>
    <row r="4" spans="1:19" ht="15" customHeight="1">
      <c r="A4" s="154" t="s">
        <v>337</v>
      </c>
      <c r="B4" s="334" t="s">
        <v>372</v>
      </c>
      <c r="C4" s="335"/>
      <c r="D4" s="336"/>
      <c r="E4" s="340" t="s">
        <v>373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</row>
    <row r="5" spans="1:19" ht="15" customHeight="1">
      <c r="A5" s="54"/>
      <c r="B5" s="337"/>
      <c r="C5" s="338"/>
      <c r="D5" s="339"/>
      <c r="E5" s="343" t="s">
        <v>374</v>
      </c>
      <c r="F5" s="344"/>
      <c r="G5" s="345"/>
      <c r="H5" s="343" t="s">
        <v>375</v>
      </c>
      <c r="I5" s="344"/>
      <c r="J5" s="345"/>
      <c r="K5" s="343" t="s">
        <v>376</v>
      </c>
      <c r="L5" s="344"/>
      <c r="M5" s="345"/>
      <c r="N5" s="343" t="s">
        <v>377</v>
      </c>
      <c r="O5" s="344"/>
      <c r="P5" s="345"/>
      <c r="Q5" s="343" t="s">
        <v>378</v>
      </c>
      <c r="R5" s="344"/>
      <c r="S5" s="344"/>
    </row>
    <row r="6" spans="1:27" ht="15" customHeight="1">
      <c r="A6" s="466" t="s">
        <v>379</v>
      </c>
      <c r="B6" s="465" t="s">
        <v>366</v>
      </c>
      <c r="C6" s="400" t="s">
        <v>349</v>
      </c>
      <c r="D6" s="400" t="s">
        <v>350</v>
      </c>
      <c r="E6" s="465" t="s">
        <v>366</v>
      </c>
      <c r="F6" s="400" t="s">
        <v>349</v>
      </c>
      <c r="G6" s="400" t="s">
        <v>350</v>
      </c>
      <c r="H6" s="465" t="s">
        <v>366</v>
      </c>
      <c r="I6" s="400" t="s">
        <v>349</v>
      </c>
      <c r="J6" s="400" t="s">
        <v>350</v>
      </c>
      <c r="K6" s="465" t="s">
        <v>366</v>
      </c>
      <c r="L6" s="400" t="s">
        <v>349</v>
      </c>
      <c r="M6" s="400" t="s">
        <v>350</v>
      </c>
      <c r="N6" s="465" t="s">
        <v>366</v>
      </c>
      <c r="O6" s="400" t="s">
        <v>349</v>
      </c>
      <c r="P6" s="400" t="s">
        <v>350</v>
      </c>
      <c r="Q6" s="465" t="s">
        <v>366</v>
      </c>
      <c r="R6" s="400" t="s">
        <v>349</v>
      </c>
      <c r="S6" s="369" t="s">
        <v>350</v>
      </c>
      <c r="T6" s="6"/>
      <c r="U6" s="6"/>
      <c r="V6" s="6"/>
      <c r="W6" s="6"/>
      <c r="X6" s="6"/>
      <c r="Y6" s="6"/>
      <c r="Z6" s="6"/>
      <c r="AA6" s="6"/>
    </row>
    <row r="7" spans="1:27" ht="15" customHeight="1">
      <c r="A7" s="467"/>
      <c r="B7" s="413"/>
      <c r="C7" s="401"/>
      <c r="D7" s="401"/>
      <c r="E7" s="413"/>
      <c r="F7" s="401"/>
      <c r="G7" s="401"/>
      <c r="H7" s="413"/>
      <c r="I7" s="401"/>
      <c r="J7" s="401"/>
      <c r="K7" s="413"/>
      <c r="L7" s="401"/>
      <c r="M7" s="401"/>
      <c r="N7" s="413"/>
      <c r="O7" s="401"/>
      <c r="P7" s="401"/>
      <c r="Q7" s="413"/>
      <c r="R7" s="401"/>
      <c r="S7" s="337"/>
      <c r="T7" s="6"/>
      <c r="U7" s="6"/>
      <c r="V7" s="6"/>
      <c r="W7" s="6"/>
      <c r="X7" s="6"/>
      <c r="Y7" s="6"/>
      <c r="Z7" s="6"/>
      <c r="AA7" s="6"/>
    </row>
    <row r="8" spans="1:2" ht="15" customHeight="1">
      <c r="A8" s="32" t="s">
        <v>367</v>
      </c>
      <c r="B8" s="200"/>
    </row>
    <row r="9" spans="1:19" ht="15" customHeight="1">
      <c r="A9" s="236" t="s">
        <v>591</v>
      </c>
      <c r="B9" s="304">
        <f>SUM(C9:D9)</f>
        <v>462755</v>
      </c>
      <c r="C9" s="244">
        <v>345452</v>
      </c>
      <c r="D9" s="244">
        <v>117303</v>
      </c>
      <c r="E9" s="210">
        <f>SUM(F9:G9)</f>
        <v>373249</v>
      </c>
      <c r="F9" s="244">
        <v>288359</v>
      </c>
      <c r="G9" s="244">
        <v>84890</v>
      </c>
      <c r="H9" s="210">
        <f>SUM(I9:J9)</f>
        <v>184557</v>
      </c>
      <c r="I9" s="244">
        <v>174337</v>
      </c>
      <c r="J9" s="244">
        <v>10220</v>
      </c>
      <c r="K9" s="210">
        <f>SUM(L9:M9)</f>
        <v>414205</v>
      </c>
      <c r="L9" s="244">
        <v>316730</v>
      </c>
      <c r="M9" s="244">
        <v>97475</v>
      </c>
      <c r="N9" s="210">
        <f>SUM(O9:P9)</f>
        <v>505397</v>
      </c>
      <c r="O9" s="244">
        <v>370488</v>
      </c>
      <c r="P9" s="244">
        <v>134909</v>
      </c>
      <c r="Q9" s="210">
        <f>SUM(R9:S9)</f>
        <v>338442</v>
      </c>
      <c r="R9" s="13">
        <v>264087</v>
      </c>
      <c r="S9" s="13">
        <v>74355</v>
      </c>
    </row>
    <row r="10" spans="1:19" ht="15" customHeight="1">
      <c r="A10" s="237">
        <v>14</v>
      </c>
      <c r="B10" s="304">
        <f>SUM(C10:D10)</f>
        <v>441157</v>
      </c>
      <c r="C10" s="244">
        <v>328066</v>
      </c>
      <c r="D10" s="244">
        <v>113091</v>
      </c>
      <c r="E10" s="210">
        <f>SUM(F10:G10)</f>
        <v>386189</v>
      </c>
      <c r="F10" s="244">
        <v>297941</v>
      </c>
      <c r="G10" s="244">
        <v>88248</v>
      </c>
      <c r="H10" s="210">
        <f>SUM(I10:J10)</f>
        <v>178067</v>
      </c>
      <c r="I10" s="244">
        <v>170759</v>
      </c>
      <c r="J10" s="244">
        <v>7308</v>
      </c>
      <c r="K10" s="210">
        <f>SUM(L10:M10)</f>
        <v>427789</v>
      </c>
      <c r="L10" s="244">
        <v>335217</v>
      </c>
      <c r="M10" s="244">
        <v>92572</v>
      </c>
      <c r="N10" s="210">
        <f>SUM(O10:P10)</f>
        <v>545424</v>
      </c>
      <c r="O10" s="244">
        <v>396847</v>
      </c>
      <c r="P10" s="244">
        <v>148577</v>
      </c>
      <c r="Q10" s="210">
        <f>SUM(R10:S10)</f>
        <v>340428</v>
      </c>
      <c r="R10" s="13">
        <v>261491</v>
      </c>
      <c r="S10" s="13">
        <v>78937</v>
      </c>
    </row>
    <row r="11" spans="1:19" ht="15" customHeight="1">
      <c r="A11" s="238">
        <v>15</v>
      </c>
      <c r="B11" s="307">
        <f>SUM(C11:D11)</f>
        <v>437708</v>
      </c>
      <c r="C11" s="177">
        <v>325545</v>
      </c>
      <c r="D11" s="177">
        <v>112163</v>
      </c>
      <c r="E11" s="199">
        <f>SUM(F11:G11)</f>
        <v>374676</v>
      </c>
      <c r="F11" s="177">
        <v>294480</v>
      </c>
      <c r="G11" s="177">
        <v>80196</v>
      </c>
      <c r="H11" s="199">
        <f>SUM(I11:J11)</f>
        <v>164338</v>
      </c>
      <c r="I11" s="177">
        <v>158106</v>
      </c>
      <c r="J11" s="177">
        <v>6232</v>
      </c>
      <c r="K11" s="199">
        <f>SUM(L11:M11)</f>
        <v>415382</v>
      </c>
      <c r="L11" s="177">
        <v>330599</v>
      </c>
      <c r="M11" s="177">
        <v>84783</v>
      </c>
      <c r="N11" s="199">
        <f>SUM(O11:P11)</f>
        <v>539308</v>
      </c>
      <c r="O11" s="177">
        <v>396635</v>
      </c>
      <c r="P11" s="177">
        <v>142673</v>
      </c>
      <c r="Q11" s="199">
        <f>SUM(R11:S11)</f>
        <v>334098</v>
      </c>
      <c r="R11" s="177">
        <v>263521</v>
      </c>
      <c r="S11" s="177">
        <v>70577</v>
      </c>
    </row>
    <row r="12" spans="1:19" ht="15" customHeight="1">
      <c r="A12" s="78"/>
      <c r="B12" s="305"/>
      <c r="C12" s="243"/>
      <c r="D12" s="243"/>
      <c r="E12" s="294"/>
      <c r="F12" s="243"/>
      <c r="G12" s="243"/>
      <c r="H12" s="294"/>
      <c r="I12" s="243"/>
      <c r="J12" s="243"/>
      <c r="K12" s="294"/>
      <c r="L12" s="243"/>
      <c r="M12" s="243"/>
      <c r="N12" s="294"/>
      <c r="O12" s="243"/>
      <c r="P12" s="243"/>
      <c r="Q12" s="294"/>
      <c r="R12" s="15"/>
      <c r="S12" s="15"/>
    </row>
    <row r="13" spans="1:19" ht="15" customHeight="1">
      <c r="A13" s="50" t="s">
        <v>581</v>
      </c>
      <c r="B13" s="304">
        <f>SUM(C13:D13)</f>
        <v>326692</v>
      </c>
      <c r="C13" s="244">
        <v>325318</v>
      </c>
      <c r="D13" s="244">
        <v>1374</v>
      </c>
      <c r="E13" s="210">
        <f>SUM(F13:G13)</f>
        <v>294460</v>
      </c>
      <c r="F13" s="244">
        <v>292948</v>
      </c>
      <c r="G13" s="244">
        <v>1512</v>
      </c>
      <c r="H13" s="210">
        <f>SUM(I13:J13)</f>
        <v>148571</v>
      </c>
      <c r="I13" s="244">
        <v>148571</v>
      </c>
      <c r="J13" s="244">
        <v>0</v>
      </c>
      <c r="K13" s="210">
        <f>SUM(L13:M13)</f>
        <v>338834</v>
      </c>
      <c r="L13" s="244">
        <v>338679</v>
      </c>
      <c r="M13" s="244">
        <v>155</v>
      </c>
      <c r="N13" s="210">
        <f>SUM(O13:P13)</f>
        <v>390005</v>
      </c>
      <c r="O13" s="244">
        <v>390005</v>
      </c>
      <c r="P13" s="244">
        <v>0</v>
      </c>
      <c r="Q13" s="210">
        <f>SUM(R13:S13)</f>
        <v>258802</v>
      </c>
      <c r="R13" s="13">
        <v>255401</v>
      </c>
      <c r="S13" s="13">
        <v>3401</v>
      </c>
    </row>
    <row r="14" spans="1:19" ht="15" customHeight="1">
      <c r="A14" s="41" t="s">
        <v>592</v>
      </c>
      <c r="B14" s="304">
        <f>SUM(C14:D14)</f>
        <v>328942</v>
      </c>
      <c r="C14" s="244">
        <v>324979</v>
      </c>
      <c r="D14" s="244">
        <v>3963</v>
      </c>
      <c r="E14" s="210">
        <f>SUM(F14:G14)</f>
        <v>302846</v>
      </c>
      <c r="F14" s="244">
        <v>302275</v>
      </c>
      <c r="G14" s="244">
        <v>571</v>
      </c>
      <c r="H14" s="210">
        <f>SUM(I14:J14)</f>
        <v>166466</v>
      </c>
      <c r="I14" s="244">
        <v>166466</v>
      </c>
      <c r="J14" s="244">
        <v>0</v>
      </c>
      <c r="K14" s="210">
        <f>SUM(L14:M14)</f>
        <v>336083</v>
      </c>
      <c r="L14" s="244">
        <v>336083</v>
      </c>
      <c r="M14" s="244">
        <v>0</v>
      </c>
      <c r="N14" s="210">
        <f>SUM(O14:P14)</f>
        <v>391916</v>
      </c>
      <c r="O14" s="244">
        <v>391916</v>
      </c>
      <c r="P14" s="244">
        <v>0</v>
      </c>
      <c r="Q14" s="210">
        <f>SUM(R14:S14)</f>
        <v>274343</v>
      </c>
      <c r="R14" s="13">
        <v>273016</v>
      </c>
      <c r="S14" s="13">
        <v>1327</v>
      </c>
    </row>
    <row r="15" spans="1:19" ht="15" customHeight="1">
      <c r="A15" s="41" t="s">
        <v>593</v>
      </c>
      <c r="B15" s="304">
        <f>SUM(C15:D15)</f>
        <v>343340</v>
      </c>
      <c r="C15" s="244">
        <v>319179</v>
      </c>
      <c r="D15" s="244">
        <v>24161</v>
      </c>
      <c r="E15" s="210">
        <f>SUM(F15:G15)</f>
        <v>340398</v>
      </c>
      <c r="F15" s="244">
        <v>304630</v>
      </c>
      <c r="G15" s="244">
        <v>35768</v>
      </c>
      <c r="H15" s="210">
        <f>SUM(I15:J15)</f>
        <v>177620</v>
      </c>
      <c r="I15" s="244">
        <v>177620</v>
      </c>
      <c r="J15" s="244">
        <v>0</v>
      </c>
      <c r="K15" s="210">
        <f>SUM(L15:M15)</f>
        <v>360922</v>
      </c>
      <c r="L15" s="244">
        <v>331036</v>
      </c>
      <c r="M15" s="244">
        <v>29886</v>
      </c>
      <c r="N15" s="210">
        <f>SUM(O15:P15)</f>
        <v>497968</v>
      </c>
      <c r="O15" s="244">
        <v>412787</v>
      </c>
      <c r="P15" s="244">
        <v>85181</v>
      </c>
      <c r="Q15" s="210">
        <f>SUM(R15:S15)</f>
        <v>300788</v>
      </c>
      <c r="R15" s="13">
        <v>272731</v>
      </c>
      <c r="S15" s="13">
        <v>28057</v>
      </c>
    </row>
    <row r="16" spans="1:19" ht="15" customHeight="1">
      <c r="A16" s="41" t="s">
        <v>594</v>
      </c>
      <c r="B16" s="304">
        <f>SUM(C16:D16)</f>
        <v>331601</v>
      </c>
      <c r="C16" s="244">
        <v>329786</v>
      </c>
      <c r="D16" s="244">
        <v>1815</v>
      </c>
      <c r="E16" s="210">
        <f>SUM(F16:G16)</f>
        <v>302491</v>
      </c>
      <c r="F16" s="244">
        <v>301752</v>
      </c>
      <c r="G16" s="244">
        <v>739</v>
      </c>
      <c r="H16" s="210">
        <f>SUM(I16:J16)</f>
        <v>161212</v>
      </c>
      <c r="I16" s="244">
        <v>161212</v>
      </c>
      <c r="J16" s="244">
        <v>0</v>
      </c>
      <c r="K16" s="210">
        <f>SUM(L16:M16)</f>
        <v>335584</v>
      </c>
      <c r="L16" s="244">
        <v>335584</v>
      </c>
      <c r="M16" s="244">
        <v>0</v>
      </c>
      <c r="N16" s="210">
        <f>SUM(O16:P16)</f>
        <v>411795</v>
      </c>
      <c r="O16" s="244">
        <v>411795</v>
      </c>
      <c r="P16" s="244">
        <v>0</v>
      </c>
      <c r="Q16" s="210">
        <f>SUM(R16:S16)</f>
        <v>271787</v>
      </c>
      <c r="R16" s="13">
        <v>270105</v>
      </c>
      <c r="S16" s="13">
        <v>1682</v>
      </c>
    </row>
    <row r="17" spans="1:19" ht="15" customHeight="1">
      <c r="A17" s="8"/>
      <c r="B17" s="305"/>
      <c r="C17" s="245"/>
      <c r="D17" s="245"/>
      <c r="E17" s="294"/>
      <c r="F17" s="245"/>
      <c r="G17" s="245"/>
      <c r="H17" s="294"/>
      <c r="I17" s="245"/>
      <c r="J17" s="245"/>
      <c r="K17" s="294"/>
      <c r="L17" s="245"/>
      <c r="M17" s="245"/>
      <c r="N17" s="294"/>
      <c r="O17" s="245"/>
      <c r="P17" s="245"/>
      <c r="Q17" s="294"/>
      <c r="R17" s="8"/>
      <c r="S17" s="8"/>
    </row>
    <row r="18" spans="1:19" ht="15" customHeight="1">
      <c r="A18" s="41" t="s">
        <v>583</v>
      </c>
      <c r="B18" s="304">
        <f>SUM(C18:D18)</f>
        <v>408227</v>
      </c>
      <c r="C18" s="244">
        <v>324920</v>
      </c>
      <c r="D18" s="244">
        <v>83307</v>
      </c>
      <c r="E18" s="210">
        <f>SUM(F18:G18)</f>
        <v>298756</v>
      </c>
      <c r="F18" s="244">
        <v>298609</v>
      </c>
      <c r="G18" s="244">
        <v>147</v>
      </c>
      <c r="H18" s="210">
        <f>SUM(I18:J18)</f>
        <v>156833</v>
      </c>
      <c r="I18" s="244">
        <v>156833</v>
      </c>
      <c r="J18" s="244">
        <v>0</v>
      </c>
      <c r="K18" s="210">
        <f>SUM(L18:M18)</f>
        <v>327765</v>
      </c>
      <c r="L18" s="244">
        <v>327765</v>
      </c>
      <c r="M18" s="244">
        <v>0</v>
      </c>
      <c r="N18" s="210">
        <f>SUM(O18:P18)</f>
        <v>399880</v>
      </c>
      <c r="O18" s="244">
        <v>399880</v>
      </c>
      <c r="P18" s="244">
        <v>0</v>
      </c>
      <c r="Q18" s="210">
        <f>SUM(R18:S18)</f>
        <v>274229</v>
      </c>
      <c r="R18" s="13">
        <v>273890</v>
      </c>
      <c r="S18" s="13">
        <v>339</v>
      </c>
    </row>
    <row r="19" spans="1:19" ht="15" customHeight="1">
      <c r="A19" s="41" t="s">
        <v>584</v>
      </c>
      <c r="B19" s="304">
        <f>SUM(C19:D19)</f>
        <v>611157</v>
      </c>
      <c r="C19" s="244">
        <v>320594</v>
      </c>
      <c r="D19" s="244">
        <v>290563</v>
      </c>
      <c r="E19" s="210">
        <f>SUM(F19:G19)</f>
        <v>668546</v>
      </c>
      <c r="F19" s="244">
        <v>297329</v>
      </c>
      <c r="G19" s="244">
        <v>371217</v>
      </c>
      <c r="H19" s="210">
        <f>SUM(I19:J19)</f>
        <v>181468</v>
      </c>
      <c r="I19" s="244">
        <v>162028</v>
      </c>
      <c r="J19" s="244">
        <v>19440</v>
      </c>
      <c r="K19" s="210">
        <f>SUM(L19:M19)</f>
        <v>710409</v>
      </c>
      <c r="L19" s="244">
        <v>331229</v>
      </c>
      <c r="M19" s="244">
        <v>379180</v>
      </c>
      <c r="N19" s="210">
        <f>SUM(O19:P19)</f>
        <v>1214912</v>
      </c>
      <c r="O19" s="244">
        <v>395685</v>
      </c>
      <c r="P19" s="244">
        <v>819227</v>
      </c>
      <c r="Q19" s="210">
        <f>SUM(R19:S19)</f>
        <v>543084</v>
      </c>
      <c r="R19" s="13">
        <v>269205</v>
      </c>
      <c r="S19" s="13">
        <v>273879</v>
      </c>
    </row>
    <row r="20" spans="1:19" ht="15" customHeight="1">
      <c r="A20" s="41" t="s">
        <v>585</v>
      </c>
      <c r="B20" s="304">
        <f>SUM(C20:D20)</f>
        <v>559679</v>
      </c>
      <c r="C20" s="244">
        <v>322317</v>
      </c>
      <c r="D20" s="244">
        <v>237362</v>
      </c>
      <c r="E20" s="210">
        <f>SUM(F20:G20)</f>
        <v>399508</v>
      </c>
      <c r="F20" s="244">
        <v>295838</v>
      </c>
      <c r="G20" s="244">
        <v>103670</v>
      </c>
      <c r="H20" s="210">
        <f>SUM(I20:J20)</f>
        <v>175852</v>
      </c>
      <c r="I20" s="244">
        <v>159199</v>
      </c>
      <c r="J20" s="244">
        <v>16653</v>
      </c>
      <c r="K20" s="210">
        <f>SUM(L20:M20)</f>
        <v>439711</v>
      </c>
      <c r="L20" s="244">
        <v>329435</v>
      </c>
      <c r="M20" s="244">
        <v>110276</v>
      </c>
      <c r="N20" s="210">
        <f>SUM(O20:P20)</f>
        <v>392165</v>
      </c>
      <c r="O20" s="244">
        <v>392165</v>
      </c>
      <c r="P20" s="244">
        <v>0</v>
      </c>
      <c r="Q20" s="210">
        <f>SUM(R20:S20)</f>
        <v>433974</v>
      </c>
      <c r="R20" s="13">
        <v>269777</v>
      </c>
      <c r="S20" s="13">
        <v>164197</v>
      </c>
    </row>
    <row r="21" spans="1:19" ht="15" customHeight="1">
      <c r="A21" s="41" t="s">
        <v>586</v>
      </c>
      <c r="B21" s="304">
        <f>SUM(C21:D21)</f>
        <v>336532</v>
      </c>
      <c r="C21" s="244">
        <v>332414</v>
      </c>
      <c r="D21" s="244">
        <v>4118</v>
      </c>
      <c r="E21" s="210">
        <f>SUM(F21:G21)</f>
        <v>288135</v>
      </c>
      <c r="F21" s="244">
        <v>284829</v>
      </c>
      <c r="G21" s="244">
        <v>3306</v>
      </c>
      <c r="H21" s="210">
        <f>SUM(I21:J21)</f>
        <v>147634</v>
      </c>
      <c r="I21" s="244">
        <v>147634</v>
      </c>
      <c r="J21" s="244">
        <v>0</v>
      </c>
      <c r="K21" s="210">
        <f>SUM(L21:M21)</f>
        <v>325416</v>
      </c>
      <c r="L21" s="244">
        <v>325416</v>
      </c>
      <c r="M21" s="244">
        <v>0</v>
      </c>
      <c r="N21" s="210">
        <f>SUM(O21:P21)</f>
        <v>395190</v>
      </c>
      <c r="O21" s="244">
        <v>395190</v>
      </c>
      <c r="P21" s="244">
        <v>0</v>
      </c>
      <c r="Q21" s="210">
        <f>SUM(R21:S21)</f>
        <v>257845</v>
      </c>
      <c r="R21" s="13">
        <v>250068</v>
      </c>
      <c r="S21" s="13">
        <v>7777</v>
      </c>
    </row>
    <row r="22" spans="1:19" ht="15" customHeight="1">
      <c r="A22" s="8"/>
      <c r="B22" s="305"/>
      <c r="C22" s="245"/>
      <c r="D22" s="245"/>
      <c r="E22" s="294"/>
      <c r="F22" s="245"/>
      <c r="G22" s="245"/>
      <c r="H22" s="294"/>
      <c r="I22" s="245"/>
      <c r="J22" s="245"/>
      <c r="K22" s="294"/>
      <c r="L22" s="245"/>
      <c r="M22" s="245"/>
      <c r="N22" s="294"/>
      <c r="O22" s="245"/>
      <c r="P22" s="245"/>
      <c r="Q22" s="294"/>
      <c r="R22" s="8"/>
      <c r="S22" s="8"/>
    </row>
    <row r="23" spans="1:19" ht="15" customHeight="1">
      <c r="A23" s="41" t="s">
        <v>587</v>
      </c>
      <c r="B23" s="304">
        <f>SUM(C23:D23)</f>
        <v>341221</v>
      </c>
      <c r="C23" s="244">
        <v>327536</v>
      </c>
      <c r="D23" s="244">
        <v>13685</v>
      </c>
      <c r="E23" s="210">
        <f>SUM(F23:G23)</f>
        <v>285573</v>
      </c>
      <c r="F23" s="244">
        <v>284862</v>
      </c>
      <c r="G23" s="244">
        <v>711</v>
      </c>
      <c r="H23" s="210">
        <f>SUM(I23:J23)</f>
        <v>146228</v>
      </c>
      <c r="I23" s="244">
        <v>146228</v>
      </c>
      <c r="J23" s="244">
        <v>0</v>
      </c>
      <c r="K23" s="210">
        <f>SUM(L23:M23)</f>
        <v>328974</v>
      </c>
      <c r="L23" s="244">
        <v>328974</v>
      </c>
      <c r="M23" s="244">
        <v>0</v>
      </c>
      <c r="N23" s="210">
        <f>SUM(O23:P23)</f>
        <v>390282</v>
      </c>
      <c r="O23" s="244">
        <v>390282</v>
      </c>
      <c r="P23" s="244">
        <v>0</v>
      </c>
      <c r="Q23" s="210">
        <f>SUM(R23:S23)</f>
        <v>252933</v>
      </c>
      <c r="R23" s="13">
        <v>251249</v>
      </c>
      <c r="S23" s="13">
        <v>1684</v>
      </c>
    </row>
    <row r="24" spans="1:19" ht="15" customHeight="1">
      <c r="A24" s="41" t="s">
        <v>588</v>
      </c>
      <c r="B24" s="304">
        <f>SUM(C24:D24)</f>
        <v>325699</v>
      </c>
      <c r="C24" s="244">
        <v>320390</v>
      </c>
      <c r="D24" s="244">
        <v>5309</v>
      </c>
      <c r="E24" s="210">
        <f>SUM(F24:G24)</f>
        <v>309251</v>
      </c>
      <c r="F24" s="244">
        <v>290647</v>
      </c>
      <c r="G24" s="244">
        <v>18604</v>
      </c>
      <c r="H24" s="210">
        <f>SUM(I24:J24)</f>
        <v>156591</v>
      </c>
      <c r="I24" s="244">
        <v>156591</v>
      </c>
      <c r="J24" s="244">
        <v>0</v>
      </c>
      <c r="K24" s="210">
        <f>SUM(L24:M24)</f>
        <v>340211</v>
      </c>
      <c r="L24" s="244">
        <v>323786</v>
      </c>
      <c r="M24" s="244">
        <v>16425</v>
      </c>
      <c r="N24" s="210">
        <f>SUM(O24:P24)</f>
        <v>443737</v>
      </c>
      <c r="O24" s="244">
        <v>396827</v>
      </c>
      <c r="P24" s="244">
        <v>46910</v>
      </c>
      <c r="Q24" s="210">
        <f>SUM(R24:S24)</f>
        <v>274918</v>
      </c>
      <c r="R24" s="13">
        <v>261369</v>
      </c>
      <c r="S24" s="13">
        <v>13549</v>
      </c>
    </row>
    <row r="25" spans="1:19" ht="15" customHeight="1">
      <c r="A25" s="41" t="s">
        <v>589</v>
      </c>
      <c r="B25" s="304">
        <f>SUM(C25:D25)</f>
        <v>421331</v>
      </c>
      <c r="C25" s="244">
        <v>320820</v>
      </c>
      <c r="D25" s="244">
        <v>100511</v>
      </c>
      <c r="E25" s="210">
        <f>SUM(F25:G25)</f>
        <v>295924</v>
      </c>
      <c r="F25" s="244">
        <v>295877</v>
      </c>
      <c r="G25" s="244">
        <v>47</v>
      </c>
      <c r="H25" s="210">
        <f>SUM(I25:J25)</f>
        <v>167006</v>
      </c>
      <c r="I25" s="244">
        <v>167006</v>
      </c>
      <c r="J25" s="244">
        <v>0</v>
      </c>
      <c r="K25" s="210">
        <f>SUM(L25:M25)</f>
        <v>329646</v>
      </c>
      <c r="L25" s="244">
        <v>329646</v>
      </c>
      <c r="M25" s="244">
        <v>0</v>
      </c>
      <c r="N25" s="210">
        <f>SUM(O25:P25)</f>
        <v>395870</v>
      </c>
      <c r="O25" s="244">
        <v>395870</v>
      </c>
      <c r="P25" s="244">
        <v>0</v>
      </c>
      <c r="Q25" s="210">
        <f>SUM(R25:S25)</f>
        <v>266677</v>
      </c>
      <c r="R25" s="13">
        <v>266566</v>
      </c>
      <c r="S25" s="13">
        <v>111</v>
      </c>
    </row>
    <row r="26" spans="1:19" ht="15" customHeight="1">
      <c r="A26" s="41" t="s">
        <v>590</v>
      </c>
      <c r="B26" s="304">
        <f>SUM(C26:D26)</f>
        <v>922855</v>
      </c>
      <c r="C26" s="244">
        <v>338468</v>
      </c>
      <c r="D26" s="244">
        <v>584387</v>
      </c>
      <c r="E26" s="210">
        <f>SUM(F26:G26)</f>
        <v>704655</v>
      </c>
      <c r="F26" s="244">
        <v>284907</v>
      </c>
      <c r="G26" s="244">
        <v>419748</v>
      </c>
      <c r="H26" s="210">
        <f>SUM(I26:J26)</f>
        <v>187717</v>
      </c>
      <c r="I26" s="244">
        <v>152563</v>
      </c>
      <c r="J26" s="244">
        <v>35154</v>
      </c>
      <c r="K26" s="210">
        <f>SUM(L26:M26)</f>
        <v>806127</v>
      </c>
      <c r="L26" s="244">
        <v>329840</v>
      </c>
      <c r="M26" s="244">
        <v>476287</v>
      </c>
      <c r="N26" s="210">
        <f>SUM(O26:P26)</f>
        <v>1144902</v>
      </c>
      <c r="O26" s="244">
        <v>388710</v>
      </c>
      <c r="P26" s="244">
        <v>756192</v>
      </c>
      <c r="Q26" s="210">
        <f>SUM(R26:S26)</f>
        <v>598910</v>
      </c>
      <c r="R26" s="13">
        <v>248685</v>
      </c>
      <c r="S26" s="13">
        <v>350225</v>
      </c>
    </row>
    <row r="27" spans="1:19" ht="15" customHeight="1">
      <c r="A27" s="158"/>
      <c r="B27" s="304"/>
      <c r="C27" s="244"/>
      <c r="D27" s="244"/>
      <c r="E27" s="210"/>
      <c r="F27" s="244"/>
      <c r="G27" s="244"/>
      <c r="H27" s="210"/>
      <c r="I27" s="244"/>
      <c r="J27" s="210"/>
      <c r="K27" s="210"/>
      <c r="L27" s="244"/>
      <c r="M27" s="210"/>
      <c r="N27" s="210"/>
      <c r="O27" s="244"/>
      <c r="P27" s="210"/>
      <c r="Q27" s="210"/>
      <c r="R27" s="13"/>
      <c r="S27" s="13"/>
    </row>
    <row r="28" spans="1:19" ht="15" customHeight="1">
      <c r="A28" s="159" t="s">
        <v>4</v>
      </c>
      <c r="B28" s="305"/>
      <c r="C28" s="245"/>
      <c r="D28" s="245"/>
      <c r="E28" s="294"/>
      <c r="F28" s="245"/>
      <c r="G28" s="245"/>
      <c r="H28" s="294"/>
      <c r="I28" s="245"/>
      <c r="J28" s="245"/>
      <c r="K28" s="294"/>
      <c r="L28" s="245"/>
      <c r="M28" s="245"/>
      <c r="N28" s="294"/>
      <c r="O28" s="245"/>
      <c r="P28" s="245"/>
      <c r="Q28" s="294"/>
      <c r="R28" s="8"/>
      <c r="S28" s="8"/>
    </row>
    <row r="29" spans="1:19" ht="15" customHeight="1">
      <c r="A29" s="236" t="s">
        <v>591</v>
      </c>
      <c r="B29" s="304">
        <f>SUM(C29:D29)</f>
        <v>650981</v>
      </c>
      <c r="C29" s="244">
        <v>479217</v>
      </c>
      <c r="D29" s="244">
        <v>171764</v>
      </c>
      <c r="E29" s="210">
        <f>SUM(F29:G29)</f>
        <v>460044</v>
      </c>
      <c r="F29" s="244">
        <v>353345</v>
      </c>
      <c r="G29" s="244">
        <v>106699</v>
      </c>
      <c r="H29" s="210">
        <f>SUM(I29:J29)</f>
        <v>246294</v>
      </c>
      <c r="I29" s="244">
        <v>228095</v>
      </c>
      <c r="J29" s="244">
        <v>18199</v>
      </c>
      <c r="K29" s="210">
        <f>SUM(L29:M29)</f>
        <v>554417</v>
      </c>
      <c r="L29" s="244">
        <v>432717</v>
      </c>
      <c r="M29" s="244">
        <v>121700</v>
      </c>
      <c r="N29" s="210">
        <f>SUM(O29:P29)</f>
        <v>581982</v>
      </c>
      <c r="O29" s="244">
        <v>423761</v>
      </c>
      <c r="P29" s="244">
        <v>158221</v>
      </c>
      <c r="Q29" s="210">
        <f>SUM(R29:S29)</f>
        <v>427443</v>
      </c>
      <c r="R29" s="13">
        <v>328301</v>
      </c>
      <c r="S29" s="13">
        <v>99142</v>
      </c>
    </row>
    <row r="30" spans="1:19" ht="15" customHeight="1">
      <c r="A30" s="237">
        <v>14</v>
      </c>
      <c r="B30" s="304">
        <f>SUM(C30:D30)</f>
        <v>617260</v>
      </c>
      <c r="C30" s="244">
        <v>451711</v>
      </c>
      <c r="D30" s="244">
        <v>165549</v>
      </c>
      <c r="E30" s="210">
        <f>SUM(F30:G30)</f>
        <v>484586</v>
      </c>
      <c r="F30" s="244">
        <v>370683</v>
      </c>
      <c r="G30" s="244">
        <v>113903</v>
      </c>
      <c r="H30" s="210">
        <f>SUM(I30:J30)</f>
        <v>238155</v>
      </c>
      <c r="I30" s="244">
        <v>218797</v>
      </c>
      <c r="J30" s="244">
        <v>19358</v>
      </c>
      <c r="K30" s="210">
        <f>SUM(L30:M30)</f>
        <v>596592</v>
      </c>
      <c r="L30" s="244">
        <v>480237</v>
      </c>
      <c r="M30" s="244">
        <v>116355</v>
      </c>
      <c r="N30" s="210">
        <f>SUM(O30:P30)</f>
        <v>649706</v>
      </c>
      <c r="O30" s="244">
        <v>471545</v>
      </c>
      <c r="P30" s="244">
        <v>178161</v>
      </c>
      <c r="Q30" s="210">
        <f>SUM(R30:S30)</f>
        <v>422241</v>
      </c>
      <c r="R30" s="13">
        <v>321152</v>
      </c>
      <c r="S30" s="13">
        <v>101089</v>
      </c>
    </row>
    <row r="31" spans="1:19" ht="15" customHeight="1">
      <c r="A31" s="238">
        <v>15</v>
      </c>
      <c r="B31" s="307">
        <f>SUM(C31:D31)</f>
        <v>622062</v>
      </c>
      <c r="C31" s="177">
        <v>452222</v>
      </c>
      <c r="D31" s="177">
        <v>169840</v>
      </c>
      <c r="E31" s="199">
        <f>SUM(F31:G31)</f>
        <v>470687</v>
      </c>
      <c r="F31" s="177">
        <v>367408</v>
      </c>
      <c r="G31" s="177">
        <v>103279</v>
      </c>
      <c r="H31" s="199">
        <f>SUM(I31:J31)</f>
        <v>224782</v>
      </c>
      <c r="I31" s="177">
        <v>211377</v>
      </c>
      <c r="J31" s="177">
        <v>13405</v>
      </c>
      <c r="K31" s="199">
        <f>SUM(L31:M31)</f>
        <v>593618</v>
      </c>
      <c r="L31" s="177">
        <v>483354</v>
      </c>
      <c r="M31" s="177">
        <v>110264</v>
      </c>
      <c r="N31" s="199">
        <f>SUM(O31:P31)</f>
        <v>644105</v>
      </c>
      <c r="O31" s="177">
        <v>471756</v>
      </c>
      <c r="P31" s="177">
        <v>172349</v>
      </c>
      <c r="Q31" s="199">
        <f>SUM(R31:S31)</f>
        <v>411509</v>
      </c>
      <c r="R31" s="177">
        <v>321444</v>
      </c>
      <c r="S31" s="177">
        <v>90065</v>
      </c>
    </row>
    <row r="32" spans="1:19" ht="15" customHeight="1">
      <c r="A32" s="78"/>
      <c r="B32" s="305"/>
      <c r="C32" s="245"/>
      <c r="D32" s="245"/>
      <c r="E32" s="294"/>
      <c r="F32" s="245"/>
      <c r="G32" s="245"/>
      <c r="H32" s="294"/>
      <c r="I32" s="245"/>
      <c r="J32" s="245"/>
      <c r="K32" s="294"/>
      <c r="L32" s="245"/>
      <c r="M32" s="245"/>
      <c r="N32" s="294"/>
      <c r="O32" s="245"/>
      <c r="P32" s="245"/>
      <c r="Q32" s="294"/>
      <c r="R32" s="8"/>
      <c r="S32" s="8"/>
    </row>
    <row r="33" spans="1:19" ht="15" customHeight="1">
      <c r="A33" s="50" t="s">
        <v>581</v>
      </c>
      <c r="B33" s="304">
        <f>SUM(C33:D33)</f>
        <v>456930</v>
      </c>
      <c r="C33" s="244">
        <v>455434</v>
      </c>
      <c r="D33" s="244">
        <v>1496</v>
      </c>
      <c r="E33" s="210">
        <f>SUM(F33:G33)</f>
        <v>367288</v>
      </c>
      <c r="F33" s="244">
        <v>365071</v>
      </c>
      <c r="G33" s="244">
        <v>2217</v>
      </c>
      <c r="H33" s="210">
        <f>SUM(I33:J33)</f>
        <v>218857</v>
      </c>
      <c r="I33" s="244">
        <v>218857</v>
      </c>
      <c r="J33" s="244">
        <v>0</v>
      </c>
      <c r="K33" s="210">
        <f>SUM(L33:M33)</f>
        <v>489215</v>
      </c>
      <c r="L33" s="244">
        <v>489215</v>
      </c>
      <c r="M33" s="244">
        <v>0</v>
      </c>
      <c r="N33" s="210">
        <f>SUM(O33:P33)</f>
        <v>474414</v>
      </c>
      <c r="O33" s="244">
        <v>474414</v>
      </c>
      <c r="P33" s="244">
        <v>0</v>
      </c>
      <c r="Q33" s="210">
        <f>SUM(R33:S33)</f>
        <v>316362</v>
      </c>
      <c r="R33" s="13">
        <v>312446</v>
      </c>
      <c r="S33" s="13">
        <v>3916</v>
      </c>
    </row>
    <row r="34" spans="1:19" ht="15" customHeight="1">
      <c r="A34" s="41" t="s">
        <v>582</v>
      </c>
      <c r="B34" s="304">
        <f>SUM(C34:D34)</f>
        <v>457920</v>
      </c>
      <c r="C34" s="244">
        <v>456806</v>
      </c>
      <c r="D34" s="244">
        <v>1114</v>
      </c>
      <c r="E34" s="210">
        <f>SUM(F34:G34)</f>
        <v>375947</v>
      </c>
      <c r="F34" s="244">
        <v>374689</v>
      </c>
      <c r="G34" s="244">
        <v>1258</v>
      </c>
      <c r="H34" s="210">
        <f>SUM(I34:J34)</f>
        <v>218875</v>
      </c>
      <c r="I34" s="244">
        <v>218875</v>
      </c>
      <c r="J34" s="244">
        <v>0</v>
      </c>
      <c r="K34" s="210">
        <f>SUM(L34:M34)</f>
        <v>489280</v>
      </c>
      <c r="L34" s="244">
        <v>489280</v>
      </c>
      <c r="M34" s="244">
        <v>0</v>
      </c>
      <c r="N34" s="210">
        <f>SUM(O34:P34)</f>
        <v>476755</v>
      </c>
      <c r="O34" s="244">
        <v>476755</v>
      </c>
      <c r="P34" s="244">
        <v>0</v>
      </c>
      <c r="Q34" s="210">
        <f>SUM(R34:S34)</f>
        <v>331723</v>
      </c>
      <c r="R34" s="13">
        <v>329524</v>
      </c>
      <c r="S34" s="13">
        <v>2199</v>
      </c>
    </row>
    <row r="35" spans="1:19" ht="15" customHeight="1">
      <c r="A35" s="41" t="s">
        <v>561</v>
      </c>
      <c r="B35" s="304">
        <f>SUM(C35:D35)</f>
        <v>475817</v>
      </c>
      <c r="C35" s="244">
        <v>451016</v>
      </c>
      <c r="D35" s="244">
        <v>24801</v>
      </c>
      <c r="E35" s="210">
        <f>SUM(F35:G35)</f>
        <v>412177</v>
      </c>
      <c r="F35" s="244">
        <v>372188</v>
      </c>
      <c r="G35" s="244">
        <v>39989</v>
      </c>
      <c r="H35" s="210">
        <f>SUM(I35:J35)</f>
        <v>232191</v>
      </c>
      <c r="I35" s="244">
        <v>232191</v>
      </c>
      <c r="J35" s="244">
        <v>0</v>
      </c>
      <c r="K35" s="210">
        <f>SUM(L35:M35)</f>
        <v>520816</v>
      </c>
      <c r="L35" s="244">
        <v>480721</v>
      </c>
      <c r="M35" s="244">
        <v>40095</v>
      </c>
      <c r="N35" s="210">
        <f>SUM(O35:P35)</f>
        <v>576973</v>
      </c>
      <c r="O35" s="244">
        <v>481501</v>
      </c>
      <c r="P35" s="244">
        <v>95472</v>
      </c>
      <c r="Q35" s="210">
        <f>SUM(R35:S35)</f>
        <v>350493</v>
      </c>
      <c r="R35" s="13">
        <v>324441</v>
      </c>
      <c r="S35" s="13">
        <v>26052</v>
      </c>
    </row>
    <row r="36" spans="1:19" ht="15" customHeight="1">
      <c r="A36" s="41" t="s">
        <v>562</v>
      </c>
      <c r="B36" s="304">
        <f>SUM(C36:D36)</f>
        <v>460359</v>
      </c>
      <c r="C36" s="244">
        <v>459133</v>
      </c>
      <c r="D36" s="244">
        <v>1226</v>
      </c>
      <c r="E36" s="210">
        <f>SUM(F36:G36)</f>
        <v>376483</v>
      </c>
      <c r="F36" s="244">
        <v>375458</v>
      </c>
      <c r="G36" s="244">
        <v>1025</v>
      </c>
      <c r="H36" s="210">
        <f>SUM(I36:J36)</f>
        <v>228671</v>
      </c>
      <c r="I36" s="244">
        <v>228671</v>
      </c>
      <c r="J36" s="244">
        <v>0</v>
      </c>
      <c r="K36" s="210">
        <f>SUM(L36:M36)</f>
        <v>500780</v>
      </c>
      <c r="L36" s="244">
        <v>500780</v>
      </c>
      <c r="M36" s="244">
        <v>0</v>
      </c>
      <c r="N36" s="210">
        <f>SUM(O36:P36)</f>
        <v>476442</v>
      </c>
      <c r="O36" s="244">
        <v>476442</v>
      </c>
      <c r="P36" s="244">
        <v>0</v>
      </c>
      <c r="Q36" s="210">
        <f>SUM(R36:S36)</f>
        <v>329370</v>
      </c>
      <c r="R36" s="13">
        <v>327600</v>
      </c>
      <c r="S36" s="13">
        <v>1770</v>
      </c>
    </row>
    <row r="37" spans="1:19" ht="15" customHeight="1">
      <c r="A37" s="8"/>
      <c r="B37" s="305"/>
      <c r="C37" s="245"/>
      <c r="D37" s="245"/>
      <c r="E37" s="294"/>
      <c r="F37" s="245"/>
      <c r="G37" s="245"/>
      <c r="H37" s="294"/>
      <c r="I37" s="245"/>
      <c r="J37" s="245"/>
      <c r="K37" s="294"/>
      <c r="L37" s="245"/>
      <c r="M37" s="245"/>
      <c r="N37" s="294"/>
      <c r="O37" s="245"/>
      <c r="P37" s="245"/>
      <c r="Q37" s="294"/>
      <c r="R37" s="8"/>
      <c r="S37" s="8"/>
    </row>
    <row r="38" spans="1:19" ht="15" customHeight="1">
      <c r="A38" s="41" t="s">
        <v>595</v>
      </c>
      <c r="B38" s="304">
        <f>SUM(C38:D38)</f>
        <v>565272</v>
      </c>
      <c r="C38" s="244">
        <v>443663</v>
      </c>
      <c r="D38" s="244">
        <v>121609</v>
      </c>
      <c r="E38" s="210">
        <f>SUM(F38:G38)</f>
        <v>366608</v>
      </c>
      <c r="F38" s="244">
        <v>366339</v>
      </c>
      <c r="G38" s="244">
        <v>269</v>
      </c>
      <c r="H38" s="210">
        <f>SUM(I38:J38)</f>
        <v>213459</v>
      </c>
      <c r="I38" s="244">
        <v>213459</v>
      </c>
      <c r="J38" s="244">
        <v>0</v>
      </c>
      <c r="K38" s="210">
        <f>SUM(L38:M38)</f>
        <v>479180</v>
      </c>
      <c r="L38" s="244">
        <v>479180</v>
      </c>
      <c r="M38" s="244">
        <v>0</v>
      </c>
      <c r="N38" s="210">
        <f>SUM(O38:P38)</f>
        <v>477577</v>
      </c>
      <c r="O38" s="244">
        <v>477577</v>
      </c>
      <c r="P38" s="244">
        <v>0</v>
      </c>
      <c r="Q38" s="210">
        <f>SUM(R38:S38)</f>
        <v>328540</v>
      </c>
      <c r="R38" s="13">
        <v>328060</v>
      </c>
      <c r="S38" s="13">
        <v>480</v>
      </c>
    </row>
    <row r="39" spans="1:19" ht="15" customHeight="1">
      <c r="A39" s="41" t="s">
        <v>596</v>
      </c>
      <c r="B39" s="304">
        <f>SUM(C39:D39)</f>
        <v>850868</v>
      </c>
      <c r="C39" s="244">
        <v>454921</v>
      </c>
      <c r="D39" s="244">
        <v>395947</v>
      </c>
      <c r="E39" s="210">
        <f>SUM(F39:G39)</f>
        <v>850532</v>
      </c>
      <c r="F39" s="244">
        <v>370287</v>
      </c>
      <c r="G39" s="244">
        <v>480245</v>
      </c>
      <c r="H39" s="210">
        <f>SUM(I39:J39)</f>
        <v>248937</v>
      </c>
      <c r="I39" s="244">
        <v>205782</v>
      </c>
      <c r="J39" s="244">
        <v>43155</v>
      </c>
      <c r="K39" s="210">
        <f>SUM(L39:M39)</f>
        <v>1022164</v>
      </c>
      <c r="L39" s="244">
        <v>482881</v>
      </c>
      <c r="M39" s="244">
        <v>539283</v>
      </c>
      <c r="N39" s="210">
        <f>SUM(O39:P39)</f>
        <v>1475203</v>
      </c>
      <c r="O39" s="244">
        <v>471767</v>
      </c>
      <c r="P39" s="244">
        <v>1003436</v>
      </c>
      <c r="Q39" s="210">
        <f>SUM(R39:S39)</f>
        <v>670581</v>
      </c>
      <c r="R39" s="13">
        <v>327907</v>
      </c>
      <c r="S39" s="13">
        <v>342674</v>
      </c>
    </row>
    <row r="40" spans="1:19" ht="15" customHeight="1">
      <c r="A40" s="41" t="s">
        <v>597</v>
      </c>
      <c r="B40" s="304">
        <f>SUM(C40:D40)</f>
        <v>883322</v>
      </c>
      <c r="C40" s="244">
        <v>455343</v>
      </c>
      <c r="D40" s="244">
        <v>427979</v>
      </c>
      <c r="E40" s="210">
        <f>SUM(F40:G40)</f>
        <v>505175</v>
      </c>
      <c r="F40" s="244">
        <v>366047</v>
      </c>
      <c r="G40" s="244">
        <v>139128</v>
      </c>
      <c r="H40" s="210">
        <f>SUM(I40:J40)</f>
        <v>235243</v>
      </c>
      <c r="I40" s="244">
        <v>199436</v>
      </c>
      <c r="J40" s="244">
        <v>35807</v>
      </c>
      <c r="K40" s="210">
        <f>SUM(L40:M40)</f>
        <v>602067</v>
      </c>
      <c r="L40" s="244">
        <v>486375</v>
      </c>
      <c r="M40" s="244">
        <v>115692</v>
      </c>
      <c r="N40" s="210">
        <f>SUM(O40:P40)</f>
        <v>464762</v>
      </c>
      <c r="O40" s="244">
        <v>464762</v>
      </c>
      <c r="P40" s="244">
        <v>0</v>
      </c>
      <c r="Q40" s="210">
        <f>SUM(R40:S40)</f>
        <v>532922</v>
      </c>
      <c r="R40" s="13">
        <v>324024</v>
      </c>
      <c r="S40" s="13">
        <v>208898</v>
      </c>
    </row>
    <row r="41" spans="1:19" ht="15" customHeight="1">
      <c r="A41" s="41" t="s">
        <v>598</v>
      </c>
      <c r="B41" s="304">
        <f>SUM(C41:D41)</f>
        <v>455328</v>
      </c>
      <c r="C41" s="244">
        <v>453982</v>
      </c>
      <c r="D41" s="244">
        <v>1346</v>
      </c>
      <c r="E41" s="210">
        <f>SUM(F41:G41)</f>
        <v>364727</v>
      </c>
      <c r="F41" s="244">
        <v>359139</v>
      </c>
      <c r="G41" s="244">
        <v>5588</v>
      </c>
      <c r="H41" s="210">
        <f>SUM(I41:J41)</f>
        <v>198081</v>
      </c>
      <c r="I41" s="244">
        <v>198081</v>
      </c>
      <c r="J41" s="244">
        <v>0</v>
      </c>
      <c r="K41" s="210">
        <f>SUM(L41:M41)</f>
        <v>477457</v>
      </c>
      <c r="L41" s="244">
        <v>477457</v>
      </c>
      <c r="M41" s="244">
        <v>0</v>
      </c>
      <c r="N41" s="210">
        <f>SUM(O41:P41)</f>
        <v>471899</v>
      </c>
      <c r="O41" s="244">
        <v>471899</v>
      </c>
      <c r="P41" s="244">
        <v>0</v>
      </c>
      <c r="Q41" s="210">
        <f>SUM(R41:S41)</f>
        <v>317678</v>
      </c>
      <c r="R41" s="13">
        <v>307366</v>
      </c>
      <c r="S41" s="13">
        <v>10312</v>
      </c>
    </row>
    <row r="42" spans="1:19" ht="15" customHeight="1">
      <c r="A42" s="8"/>
      <c r="B42" s="305"/>
      <c r="C42" s="245"/>
      <c r="D42" s="245"/>
      <c r="E42" s="294"/>
      <c r="F42" s="245"/>
      <c r="G42" s="245"/>
      <c r="H42" s="294"/>
      <c r="I42" s="245"/>
      <c r="J42" s="245"/>
      <c r="K42" s="294"/>
      <c r="L42" s="245"/>
      <c r="M42" s="245"/>
      <c r="N42" s="294"/>
      <c r="O42" s="245"/>
      <c r="P42" s="245"/>
      <c r="Q42" s="294"/>
      <c r="R42" s="8"/>
      <c r="S42" s="8"/>
    </row>
    <row r="43" spans="1:19" ht="15" customHeight="1">
      <c r="A43" s="41" t="s">
        <v>587</v>
      </c>
      <c r="B43" s="304">
        <f>SUM(C43:D43)</f>
        <v>462726</v>
      </c>
      <c r="C43" s="244">
        <v>458602</v>
      </c>
      <c r="D43" s="244">
        <v>4124</v>
      </c>
      <c r="E43" s="210">
        <f>SUM(F43:G43)</f>
        <v>363753</v>
      </c>
      <c r="F43" s="244">
        <v>362618</v>
      </c>
      <c r="G43" s="244">
        <v>1135</v>
      </c>
      <c r="H43" s="210">
        <f>SUM(I43:J43)</f>
        <v>204838</v>
      </c>
      <c r="I43" s="244">
        <v>204838</v>
      </c>
      <c r="J43" s="244">
        <v>0</v>
      </c>
      <c r="K43" s="210">
        <f>SUM(L43:M43)</f>
        <v>483313</v>
      </c>
      <c r="L43" s="244">
        <v>483313</v>
      </c>
      <c r="M43" s="244">
        <v>0</v>
      </c>
      <c r="N43" s="210">
        <f>SUM(O43:P43)</f>
        <v>470762</v>
      </c>
      <c r="O43" s="244">
        <v>470762</v>
      </c>
      <c r="P43" s="244">
        <v>0</v>
      </c>
      <c r="Q43" s="210">
        <f>SUM(R43:S43)</f>
        <v>311949</v>
      </c>
      <c r="R43" s="13">
        <v>309846</v>
      </c>
      <c r="S43" s="13">
        <v>2103</v>
      </c>
    </row>
    <row r="44" spans="1:19" ht="15" customHeight="1">
      <c r="A44" s="41" t="s">
        <v>605</v>
      </c>
      <c r="B44" s="304">
        <f>SUM(C44:D44)</f>
        <v>455235</v>
      </c>
      <c r="C44" s="244">
        <v>449492</v>
      </c>
      <c r="D44" s="244">
        <v>5743</v>
      </c>
      <c r="E44" s="210">
        <f>SUM(F44:G44)</f>
        <v>396771</v>
      </c>
      <c r="F44" s="244">
        <v>368034</v>
      </c>
      <c r="G44" s="244">
        <v>28737</v>
      </c>
      <c r="H44" s="210">
        <f>SUM(I44:J44)</f>
        <v>218604</v>
      </c>
      <c r="I44" s="244">
        <v>218604</v>
      </c>
      <c r="J44" s="244">
        <v>0</v>
      </c>
      <c r="K44" s="210">
        <f>SUM(L44:M44)</f>
        <v>502474</v>
      </c>
      <c r="L44" s="244">
        <v>470169</v>
      </c>
      <c r="M44" s="244">
        <v>32305</v>
      </c>
      <c r="N44" s="210">
        <f>SUM(O44:P44)</f>
        <v>533099</v>
      </c>
      <c r="O44" s="244">
        <v>469553</v>
      </c>
      <c r="P44" s="244">
        <v>63546</v>
      </c>
      <c r="Q44" s="210">
        <f>SUM(R44:S44)</f>
        <v>341946</v>
      </c>
      <c r="R44" s="13">
        <v>323178</v>
      </c>
      <c r="S44" s="13">
        <v>18768</v>
      </c>
    </row>
    <row r="45" spans="1:19" ht="15" customHeight="1">
      <c r="A45" s="41" t="s">
        <v>606</v>
      </c>
      <c r="B45" s="304">
        <f>SUM(C45:D45)</f>
        <v>611017</v>
      </c>
      <c r="C45" s="244">
        <v>456274</v>
      </c>
      <c r="D45" s="244">
        <v>154743</v>
      </c>
      <c r="E45" s="210">
        <f>SUM(F45:G45)</f>
        <v>365371</v>
      </c>
      <c r="F45" s="244">
        <v>365280</v>
      </c>
      <c r="G45" s="244">
        <v>91</v>
      </c>
      <c r="H45" s="210">
        <f>SUM(I45:J45)</f>
        <v>197752</v>
      </c>
      <c r="I45" s="244">
        <v>197752</v>
      </c>
      <c r="J45" s="244">
        <v>0</v>
      </c>
      <c r="K45" s="210">
        <f>SUM(L45:M45)</f>
        <v>478598</v>
      </c>
      <c r="L45" s="244">
        <v>478598</v>
      </c>
      <c r="M45" s="244">
        <v>0</v>
      </c>
      <c r="N45" s="210">
        <f>SUM(O45:P45)</f>
        <v>466026</v>
      </c>
      <c r="O45" s="244">
        <v>466026</v>
      </c>
      <c r="P45" s="244">
        <v>0</v>
      </c>
      <c r="Q45" s="210">
        <f>SUM(R45:S45)</f>
        <v>324508</v>
      </c>
      <c r="R45" s="13">
        <v>324340</v>
      </c>
      <c r="S45" s="13">
        <v>168</v>
      </c>
    </row>
    <row r="46" spans="1:19" ht="15" customHeight="1">
      <c r="A46" s="41" t="s">
        <v>607</v>
      </c>
      <c r="B46" s="304">
        <f>SUM(C46:D46)</f>
        <v>1239597</v>
      </c>
      <c r="C46" s="244">
        <v>434672</v>
      </c>
      <c r="D46" s="244">
        <v>804925</v>
      </c>
      <c r="E46" s="210">
        <f>SUM(F46:G46)</f>
        <v>913524</v>
      </c>
      <c r="F46" s="244">
        <v>362755</v>
      </c>
      <c r="G46" s="244">
        <v>550769</v>
      </c>
      <c r="H46" s="210">
        <f>SUM(I46:J46)</f>
        <v>284076</v>
      </c>
      <c r="I46" s="244">
        <v>206568</v>
      </c>
      <c r="J46" s="244">
        <v>77508</v>
      </c>
      <c r="K46" s="210">
        <f>SUM(L46:M46)</f>
        <v>1065101</v>
      </c>
      <c r="L46" s="244">
        <v>482521</v>
      </c>
      <c r="M46" s="244">
        <v>582580</v>
      </c>
      <c r="N46" s="210">
        <f>SUM(O46:P46)</f>
        <v>1356139</v>
      </c>
      <c r="O46" s="244">
        <v>459953</v>
      </c>
      <c r="P46" s="244">
        <v>896186</v>
      </c>
      <c r="Q46" s="210">
        <f>SUM(R46:S46)</f>
        <v>802874</v>
      </c>
      <c r="R46" s="13">
        <v>315162</v>
      </c>
      <c r="S46" s="13">
        <v>487712</v>
      </c>
    </row>
    <row r="47" spans="1:19" ht="15" customHeight="1">
      <c r="A47" s="158"/>
      <c r="B47" s="304"/>
      <c r="C47" s="244"/>
      <c r="D47" s="244"/>
      <c r="E47" s="210"/>
      <c r="F47" s="244"/>
      <c r="G47" s="244"/>
      <c r="H47" s="210"/>
      <c r="I47" s="244"/>
      <c r="J47" s="210"/>
      <c r="K47" s="210"/>
      <c r="L47" s="244"/>
      <c r="M47" s="210"/>
      <c r="N47" s="210"/>
      <c r="O47" s="244"/>
      <c r="P47" s="210"/>
      <c r="Q47" s="210"/>
      <c r="R47" s="13"/>
      <c r="S47" s="13"/>
    </row>
    <row r="48" spans="1:19" ht="15" customHeight="1">
      <c r="A48" s="160" t="s">
        <v>5</v>
      </c>
      <c r="B48" s="305"/>
      <c r="C48" s="245"/>
      <c r="D48" s="245"/>
      <c r="E48" s="294"/>
      <c r="F48" s="245"/>
      <c r="G48" s="245"/>
      <c r="H48" s="294"/>
      <c r="I48" s="245"/>
      <c r="J48" s="245"/>
      <c r="K48" s="294"/>
      <c r="L48" s="245"/>
      <c r="M48" s="245"/>
      <c r="N48" s="294"/>
      <c r="O48" s="245"/>
      <c r="P48" s="245"/>
      <c r="Q48" s="294"/>
      <c r="R48" s="8"/>
      <c r="S48" s="8"/>
    </row>
    <row r="49" spans="1:19" ht="15" customHeight="1">
      <c r="A49" s="236" t="s">
        <v>591</v>
      </c>
      <c r="B49" s="304">
        <f>SUM(C49:D49)</f>
        <v>283863</v>
      </c>
      <c r="C49" s="244">
        <v>218321</v>
      </c>
      <c r="D49" s="244">
        <v>65542</v>
      </c>
      <c r="E49" s="210">
        <f>SUM(F49:G49)</f>
        <v>300656</v>
      </c>
      <c r="F49" s="244">
        <v>234006</v>
      </c>
      <c r="G49" s="244">
        <v>66650</v>
      </c>
      <c r="H49" s="210">
        <v>148861</v>
      </c>
      <c r="I49" s="244">
        <v>143202</v>
      </c>
      <c r="J49" s="244">
        <v>5606</v>
      </c>
      <c r="K49" s="210">
        <f>SUM(L49:M49)</f>
        <v>368651</v>
      </c>
      <c r="L49" s="244">
        <v>279047</v>
      </c>
      <c r="M49" s="244">
        <v>89604</v>
      </c>
      <c r="N49" s="210">
        <f>SUM(O49:P49)</f>
        <v>435897</v>
      </c>
      <c r="O49" s="244">
        <v>322144</v>
      </c>
      <c r="P49" s="244">
        <v>113753</v>
      </c>
      <c r="Q49" s="210">
        <f>SUM(R49:S49)</f>
        <v>203218</v>
      </c>
      <c r="R49" s="13">
        <v>166524</v>
      </c>
      <c r="S49" s="13">
        <v>36694</v>
      </c>
    </row>
    <row r="50" spans="1:19" ht="15" customHeight="1">
      <c r="A50" s="237">
        <v>14</v>
      </c>
      <c r="B50" s="304">
        <f>SUM(C50:D50)</f>
        <v>289516</v>
      </c>
      <c r="C50" s="244">
        <v>221596</v>
      </c>
      <c r="D50" s="244">
        <v>67920</v>
      </c>
      <c r="E50" s="210">
        <f>SUM(F50:G50)</f>
        <v>311676</v>
      </c>
      <c r="F50" s="244">
        <v>242855</v>
      </c>
      <c r="G50" s="244">
        <v>68821</v>
      </c>
      <c r="H50" s="210">
        <f>SUM(I50:J50)</f>
        <v>150169</v>
      </c>
      <c r="I50" s="244">
        <v>148456</v>
      </c>
      <c r="J50" s="244">
        <v>1713</v>
      </c>
      <c r="K50" s="210">
        <f>SUM(L50:M50)</f>
        <v>375589</v>
      </c>
      <c r="L50" s="244">
        <v>290372</v>
      </c>
      <c r="M50" s="244">
        <v>85217</v>
      </c>
      <c r="N50" s="210">
        <f>SUM(O50:P50)</f>
        <v>436239</v>
      </c>
      <c r="O50" s="244">
        <v>318637</v>
      </c>
      <c r="P50" s="244">
        <v>117602</v>
      </c>
      <c r="Q50" s="210">
        <f>SUM(R50:S50)</f>
        <v>239509</v>
      </c>
      <c r="R50" s="13">
        <v>187896</v>
      </c>
      <c r="S50" s="13">
        <v>51613</v>
      </c>
    </row>
    <row r="51" spans="1:19" ht="15" customHeight="1">
      <c r="A51" s="238">
        <v>15</v>
      </c>
      <c r="B51" s="307">
        <f>SUM(C51:D51)</f>
        <v>281497</v>
      </c>
      <c r="C51" s="177">
        <v>218206</v>
      </c>
      <c r="D51" s="177">
        <v>63291</v>
      </c>
      <c r="E51" s="199">
        <f>SUM(F51:G51)</f>
        <v>301616</v>
      </c>
      <c r="F51" s="177">
        <v>238985</v>
      </c>
      <c r="G51" s="177">
        <v>62631</v>
      </c>
      <c r="H51" s="199">
        <f>SUM(I51:J51)</f>
        <v>132759</v>
      </c>
      <c r="I51" s="177">
        <v>130275</v>
      </c>
      <c r="J51" s="177">
        <v>2484</v>
      </c>
      <c r="K51" s="199">
        <f>SUM(L51:M51)</f>
        <v>361752</v>
      </c>
      <c r="L51" s="177">
        <v>284636</v>
      </c>
      <c r="M51" s="177">
        <v>77116</v>
      </c>
      <c r="N51" s="199">
        <f>SUM(O51:P51)</f>
        <v>432453</v>
      </c>
      <c r="O51" s="177">
        <v>320039</v>
      </c>
      <c r="P51" s="177">
        <v>112414</v>
      </c>
      <c r="Q51" s="199">
        <f>SUM(R51:S51)</f>
        <v>235689</v>
      </c>
      <c r="R51" s="177">
        <v>189887</v>
      </c>
      <c r="S51" s="177">
        <v>45802</v>
      </c>
    </row>
    <row r="52" spans="1:19" ht="15" customHeight="1">
      <c r="A52" s="78"/>
      <c r="B52" s="305"/>
      <c r="C52" s="244"/>
      <c r="D52" s="244"/>
      <c r="E52" s="294"/>
      <c r="F52" s="244"/>
      <c r="G52" s="244"/>
      <c r="H52" s="294"/>
      <c r="I52" s="244"/>
      <c r="J52" s="244"/>
      <c r="K52" s="294"/>
      <c r="L52" s="244"/>
      <c r="M52" s="244"/>
      <c r="N52" s="294"/>
      <c r="O52" s="244"/>
      <c r="P52" s="244"/>
      <c r="Q52" s="294"/>
      <c r="R52" s="13"/>
      <c r="S52" s="13"/>
    </row>
    <row r="53" spans="1:19" ht="15" customHeight="1">
      <c r="A53" s="50" t="s">
        <v>581</v>
      </c>
      <c r="B53" s="304">
        <f>SUM(C53:D53)</f>
        <v>216586</v>
      </c>
      <c r="C53" s="243">
        <v>215316</v>
      </c>
      <c r="D53" s="243">
        <v>1270</v>
      </c>
      <c r="E53" s="210">
        <f>SUM(F53:G53)</f>
        <v>237395</v>
      </c>
      <c r="F53" s="243">
        <v>236435</v>
      </c>
      <c r="G53" s="243">
        <v>960</v>
      </c>
      <c r="H53" s="210">
        <f>SUM(I53:J53)</f>
        <v>112172</v>
      </c>
      <c r="I53" s="243">
        <v>112172</v>
      </c>
      <c r="J53" s="243">
        <v>0</v>
      </c>
      <c r="K53" s="210">
        <f>SUM(L53:M53)</f>
        <v>293215</v>
      </c>
      <c r="L53" s="243">
        <v>293013</v>
      </c>
      <c r="M53" s="243">
        <v>202</v>
      </c>
      <c r="N53" s="210">
        <f>SUM(O53:P53)</f>
        <v>307246</v>
      </c>
      <c r="O53" s="243">
        <v>307246</v>
      </c>
      <c r="P53" s="243">
        <v>0</v>
      </c>
      <c r="Q53" s="210">
        <f>SUM(R53:S53)</f>
        <v>180551</v>
      </c>
      <c r="R53" s="14">
        <v>177850</v>
      </c>
      <c r="S53" s="14">
        <v>2701</v>
      </c>
    </row>
    <row r="54" spans="1:19" ht="15" customHeight="1">
      <c r="A54" s="41" t="s">
        <v>608</v>
      </c>
      <c r="B54" s="304">
        <f>SUM(C54:D54)</f>
        <v>221058</v>
      </c>
      <c r="C54" s="243">
        <v>214713</v>
      </c>
      <c r="D54" s="243">
        <v>6345</v>
      </c>
      <c r="E54" s="210">
        <f>SUM(F54:G54)</f>
        <v>243591</v>
      </c>
      <c r="F54" s="243">
        <v>243577</v>
      </c>
      <c r="G54" s="243">
        <v>14</v>
      </c>
      <c r="H54" s="210">
        <f>SUM(I54:J54)</f>
        <v>138993</v>
      </c>
      <c r="I54" s="243">
        <v>138993</v>
      </c>
      <c r="J54" s="243">
        <v>0</v>
      </c>
      <c r="K54" s="210">
        <f>SUM(L54:M54)</f>
        <v>289559</v>
      </c>
      <c r="L54" s="243">
        <v>289559</v>
      </c>
      <c r="M54" s="243">
        <v>0</v>
      </c>
      <c r="N54" s="210">
        <f>SUM(O54:P54)</f>
        <v>308881</v>
      </c>
      <c r="O54" s="243">
        <v>308881</v>
      </c>
      <c r="P54" s="243">
        <v>0</v>
      </c>
      <c r="Q54" s="210">
        <f>SUM(R54:S54)</f>
        <v>189862</v>
      </c>
      <c r="R54" s="14">
        <v>189818</v>
      </c>
      <c r="S54" s="14">
        <v>44</v>
      </c>
    </row>
    <row r="55" spans="1:19" ht="15" customHeight="1">
      <c r="A55" s="41" t="s">
        <v>572</v>
      </c>
      <c r="B55" s="304">
        <f>SUM(C55:D55)</f>
        <v>238204</v>
      </c>
      <c r="C55" s="243">
        <v>214550</v>
      </c>
      <c r="D55" s="243">
        <v>23654</v>
      </c>
      <c r="E55" s="210">
        <f>SUM(F55:G55)</f>
        <v>281144</v>
      </c>
      <c r="F55" s="243">
        <v>248861</v>
      </c>
      <c r="G55" s="243">
        <v>32283</v>
      </c>
      <c r="H55" s="210">
        <f>SUM(I55:J55)</f>
        <v>148927</v>
      </c>
      <c r="I55" s="243">
        <v>148927</v>
      </c>
      <c r="J55" s="243">
        <v>0</v>
      </c>
      <c r="K55" s="210">
        <f>SUM(L55:M55)</f>
        <v>311880</v>
      </c>
      <c r="L55" s="243">
        <v>285125</v>
      </c>
      <c r="M55" s="243">
        <v>26755</v>
      </c>
      <c r="N55" s="210">
        <f>SUM(O55:P55)</f>
        <v>413813</v>
      </c>
      <c r="O55" s="243">
        <v>339593</v>
      </c>
      <c r="P55" s="243">
        <v>74220</v>
      </c>
      <c r="Q55" s="210">
        <f>SUM(R55:S55)</f>
        <v>227809</v>
      </c>
      <c r="R55" s="14">
        <v>196807</v>
      </c>
      <c r="S55" s="14">
        <v>31002</v>
      </c>
    </row>
    <row r="56" spans="1:19" ht="15" customHeight="1">
      <c r="A56" s="41" t="s">
        <v>573</v>
      </c>
      <c r="B56" s="304">
        <f>SUM(C56:D56)</f>
        <v>224359</v>
      </c>
      <c r="C56" s="243">
        <v>222054</v>
      </c>
      <c r="D56" s="243">
        <v>2305</v>
      </c>
      <c r="E56" s="210">
        <f>SUM(F56:G56)</f>
        <v>243586</v>
      </c>
      <c r="F56" s="243">
        <v>243074</v>
      </c>
      <c r="G56" s="243">
        <v>512</v>
      </c>
      <c r="H56" s="210">
        <f>SUM(I56:J56)</f>
        <v>129270</v>
      </c>
      <c r="I56" s="243">
        <v>129270</v>
      </c>
      <c r="J56" s="243">
        <v>0</v>
      </c>
      <c r="K56" s="210">
        <f>SUM(L56:M56)</f>
        <v>286740</v>
      </c>
      <c r="L56" s="243">
        <v>286740</v>
      </c>
      <c r="M56" s="243">
        <v>0</v>
      </c>
      <c r="N56" s="210">
        <f>SUM(O56:P56)</f>
        <v>341803</v>
      </c>
      <c r="O56" s="243">
        <v>341803</v>
      </c>
      <c r="P56" s="243">
        <v>0</v>
      </c>
      <c r="Q56" s="210">
        <f>SUM(R56:S56)</f>
        <v>191029</v>
      </c>
      <c r="R56" s="14">
        <v>189472</v>
      </c>
      <c r="S56" s="14">
        <v>1557</v>
      </c>
    </row>
    <row r="57" spans="1:19" ht="15" customHeight="1">
      <c r="A57" s="8"/>
      <c r="B57" s="305"/>
      <c r="C57" s="245"/>
      <c r="D57" s="245"/>
      <c r="E57" s="294"/>
      <c r="F57" s="245"/>
      <c r="G57" s="245"/>
      <c r="H57" s="294"/>
      <c r="I57" s="245"/>
      <c r="J57" s="245"/>
      <c r="K57" s="294"/>
      <c r="L57" s="245"/>
      <c r="M57" s="245"/>
      <c r="N57" s="294"/>
      <c r="O57" s="245"/>
      <c r="P57" s="245"/>
      <c r="Q57" s="294"/>
      <c r="R57" s="8"/>
      <c r="S57" s="8"/>
    </row>
    <row r="58" spans="1:19" ht="15" customHeight="1">
      <c r="A58" s="41" t="s">
        <v>583</v>
      </c>
      <c r="B58" s="304">
        <f>SUM(C58:D58)</f>
        <v>278825</v>
      </c>
      <c r="C58" s="243">
        <v>227077</v>
      </c>
      <c r="D58" s="243">
        <v>51748</v>
      </c>
      <c r="E58" s="210">
        <f>SUM(F58:G58)</f>
        <v>241634</v>
      </c>
      <c r="F58" s="243">
        <v>241590</v>
      </c>
      <c r="G58" s="243">
        <v>44</v>
      </c>
      <c r="H58" s="210">
        <f>SUM(I58:J58)</f>
        <v>110771</v>
      </c>
      <c r="I58" s="243">
        <v>110771</v>
      </c>
      <c r="J58" s="243">
        <v>0</v>
      </c>
      <c r="K58" s="210">
        <f>SUM(L58:M58)</f>
        <v>282152</v>
      </c>
      <c r="L58" s="243">
        <v>282152</v>
      </c>
      <c r="M58" s="243">
        <v>0</v>
      </c>
      <c r="N58" s="210">
        <f>SUM(O58:P58)</f>
        <v>321773</v>
      </c>
      <c r="O58" s="243">
        <v>321773</v>
      </c>
      <c r="P58" s="243">
        <v>0</v>
      </c>
      <c r="Q58" s="210">
        <f>SUM(R58:S58)</f>
        <v>195763</v>
      </c>
      <c r="R58" s="14">
        <v>195628</v>
      </c>
      <c r="S58" s="14">
        <v>135</v>
      </c>
    </row>
    <row r="59" spans="1:19" ht="15" customHeight="1">
      <c r="A59" s="41" t="s">
        <v>584</v>
      </c>
      <c r="B59" s="304">
        <f>SUM(C59:D59)</f>
        <v>415653</v>
      </c>
      <c r="C59" s="243">
        <v>211040</v>
      </c>
      <c r="D59" s="243">
        <v>204613</v>
      </c>
      <c r="E59" s="210">
        <f>SUM(F59:G59)</f>
        <v>527047</v>
      </c>
      <c r="F59" s="243">
        <v>240603</v>
      </c>
      <c r="G59" s="243">
        <v>286444</v>
      </c>
      <c r="H59" s="210">
        <f>SUM(I59:J59)</f>
        <v>147603</v>
      </c>
      <c r="I59" s="243">
        <v>140066</v>
      </c>
      <c r="J59" s="243">
        <v>7537</v>
      </c>
      <c r="K59" s="210">
        <f>SUM(L59:M59)</f>
        <v>615665</v>
      </c>
      <c r="L59" s="243">
        <v>285141</v>
      </c>
      <c r="M59" s="243">
        <v>330524</v>
      </c>
      <c r="N59" s="210">
        <f>SUM(O59:P59)</f>
        <v>950277</v>
      </c>
      <c r="O59" s="243">
        <v>318333</v>
      </c>
      <c r="P59" s="243">
        <v>631944</v>
      </c>
      <c r="Q59" s="210">
        <f>SUM(R59:S59)</f>
        <v>371826</v>
      </c>
      <c r="R59" s="14">
        <v>190355</v>
      </c>
      <c r="S59" s="14">
        <v>181471</v>
      </c>
    </row>
    <row r="60" spans="1:19" ht="15" customHeight="1">
      <c r="A60" s="41" t="s">
        <v>585</v>
      </c>
      <c r="B60" s="304">
        <f>SUM(C60:D60)</f>
        <v>293454</v>
      </c>
      <c r="C60" s="243">
        <v>212891</v>
      </c>
      <c r="D60" s="243">
        <v>80563</v>
      </c>
      <c r="E60" s="210">
        <f>SUM(F60:G60)</f>
        <v>315609</v>
      </c>
      <c r="F60" s="243">
        <v>240093</v>
      </c>
      <c r="G60" s="243">
        <v>75516</v>
      </c>
      <c r="H60" s="210">
        <f>SUM(I60:J60)</f>
        <v>146765</v>
      </c>
      <c r="I60" s="243">
        <v>139493</v>
      </c>
      <c r="J60" s="243">
        <v>7272</v>
      </c>
      <c r="K60" s="210">
        <f>SUM(L60:M60)</f>
        <v>390549</v>
      </c>
      <c r="L60" s="243">
        <v>281913</v>
      </c>
      <c r="M60" s="243">
        <v>108636</v>
      </c>
      <c r="N60" s="210">
        <f>SUM(O60:P60)</f>
        <v>318402</v>
      </c>
      <c r="O60" s="243">
        <v>318402</v>
      </c>
      <c r="P60" s="243">
        <v>0</v>
      </c>
      <c r="Q60" s="210">
        <f>SUM(R60:S60)</f>
        <v>292090</v>
      </c>
      <c r="R60" s="14">
        <v>191991</v>
      </c>
      <c r="S60" s="14">
        <v>100099</v>
      </c>
    </row>
    <row r="61" spans="1:19" ht="15" customHeight="1">
      <c r="A61" s="41" t="s">
        <v>586</v>
      </c>
      <c r="B61" s="304">
        <f>SUM(C61:D61)</f>
        <v>237460</v>
      </c>
      <c r="C61" s="243">
        <v>231030</v>
      </c>
      <c r="D61" s="243">
        <v>6430</v>
      </c>
      <c r="E61" s="210">
        <f>SUM(F61:G61)</f>
        <v>234723</v>
      </c>
      <c r="F61" s="243">
        <v>233007</v>
      </c>
      <c r="G61" s="243">
        <v>1716</v>
      </c>
      <c r="H61" s="210">
        <f>SUM(I61:J61)</f>
        <v>124138</v>
      </c>
      <c r="I61" s="243">
        <v>124138</v>
      </c>
      <c r="J61" s="243">
        <v>0</v>
      </c>
      <c r="K61" s="210">
        <f>SUM(L61:M61)</f>
        <v>280672</v>
      </c>
      <c r="L61" s="243">
        <v>280672</v>
      </c>
      <c r="M61" s="243">
        <v>0</v>
      </c>
      <c r="N61" s="210">
        <f>SUM(O61:P61)</f>
        <v>318189</v>
      </c>
      <c r="O61" s="243">
        <v>318189</v>
      </c>
      <c r="P61" s="243">
        <v>0</v>
      </c>
      <c r="Q61" s="210">
        <f>SUM(R61:S61)</f>
        <v>192069</v>
      </c>
      <c r="R61" s="14">
        <v>187078</v>
      </c>
      <c r="S61" s="14">
        <v>4991</v>
      </c>
    </row>
    <row r="62" spans="1:19" ht="15" customHeight="1">
      <c r="A62" s="8"/>
      <c r="B62" s="305"/>
      <c r="C62" s="245"/>
      <c r="D62" s="245"/>
      <c r="E62" s="294"/>
      <c r="F62" s="245"/>
      <c r="G62" s="245"/>
      <c r="H62" s="294"/>
      <c r="I62" s="245"/>
      <c r="J62" s="245"/>
      <c r="K62" s="294"/>
      <c r="L62" s="245"/>
      <c r="M62" s="245"/>
      <c r="N62" s="294"/>
      <c r="O62" s="245"/>
      <c r="P62" s="245"/>
      <c r="Q62" s="294"/>
      <c r="R62" s="8"/>
      <c r="S62" s="8"/>
    </row>
    <row r="63" spans="1:19" ht="15" customHeight="1">
      <c r="A63" s="41" t="s">
        <v>609</v>
      </c>
      <c r="B63" s="304">
        <f>SUM(C63:D63)</f>
        <v>239263</v>
      </c>
      <c r="C63" s="243">
        <v>217555</v>
      </c>
      <c r="D63" s="243">
        <v>21708</v>
      </c>
      <c r="E63" s="264">
        <f>SUM(F63:G63)</f>
        <v>230869</v>
      </c>
      <c r="F63" s="243">
        <v>230454</v>
      </c>
      <c r="G63" s="243">
        <v>415</v>
      </c>
      <c r="H63" s="264">
        <f>SUM(I63:J63)</f>
        <v>120806</v>
      </c>
      <c r="I63" s="243">
        <v>120806</v>
      </c>
      <c r="J63" s="243">
        <v>0</v>
      </c>
      <c r="K63" s="264">
        <f>SUM(L63:M63)</f>
        <v>282113</v>
      </c>
      <c r="L63" s="243">
        <v>282113</v>
      </c>
      <c r="M63" s="243">
        <v>0</v>
      </c>
      <c r="N63" s="264">
        <f>SUM(O63:P63)</f>
        <v>308502</v>
      </c>
      <c r="O63" s="243">
        <v>308502</v>
      </c>
      <c r="P63" s="243">
        <v>0</v>
      </c>
      <c r="Q63" s="264">
        <f>SUM(R63:S63)</f>
        <v>187452</v>
      </c>
      <c r="R63" s="14">
        <v>186233</v>
      </c>
      <c r="S63" s="14">
        <v>1219</v>
      </c>
    </row>
    <row r="64" spans="1:19" ht="15" customHeight="1">
      <c r="A64" s="41" t="s">
        <v>588</v>
      </c>
      <c r="B64" s="304">
        <f>SUM(C64:D64)</f>
        <v>217466</v>
      </c>
      <c r="C64" s="243">
        <v>212519</v>
      </c>
      <c r="D64" s="243">
        <v>4947</v>
      </c>
      <c r="E64" s="264">
        <f>SUM(F64:G64)</f>
        <v>247923</v>
      </c>
      <c r="F64" s="243">
        <v>236419</v>
      </c>
      <c r="G64" s="243">
        <v>11504</v>
      </c>
      <c r="H64" s="264">
        <f>SUM(I64:J64)</f>
        <v>125454</v>
      </c>
      <c r="I64" s="243">
        <v>125454</v>
      </c>
      <c r="J64" s="243">
        <v>0</v>
      </c>
      <c r="K64" s="264">
        <f>SUM(L64:M64)</f>
        <v>292075</v>
      </c>
      <c r="L64" s="243">
        <v>280360</v>
      </c>
      <c r="M64" s="243">
        <v>11715</v>
      </c>
      <c r="N64" s="264">
        <f>SUM(O64:P64)</f>
        <v>351922</v>
      </c>
      <c r="O64" s="243">
        <v>322104</v>
      </c>
      <c r="P64" s="243">
        <v>29818</v>
      </c>
      <c r="Q64" s="264">
        <f>SUM(R64:S64)</f>
        <v>202758</v>
      </c>
      <c r="R64" s="14">
        <v>194828</v>
      </c>
      <c r="S64" s="14">
        <v>7930</v>
      </c>
    </row>
    <row r="65" spans="1:19" ht="15" customHeight="1">
      <c r="A65" s="41" t="s">
        <v>589</v>
      </c>
      <c r="B65" s="304">
        <f>SUM(C65:D65)</f>
        <v>267530</v>
      </c>
      <c r="C65" s="243">
        <v>210991</v>
      </c>
      <c r="D65" s="243">
        <v>56539</v>
      </c>
      <c r="E65" s="264">
        <f>SUM(F65:G65)</f>
        <v>244880</v>
      </c>
      <c r="F65" s="243">
        <v>244864</v>
      </c>
      <c r="G65" s="243">
        <v>16</v>
      </c>
      <c r="H65" s="264">
        <f>SUM(I65:J65)</f>
        <v>149120</v>
      </c>
      <c r="I65" s="243">
        <v>149120</v>
      </c>
      <c r="J65" s="243">
        <v>0</v>
      </c>
      <c r="K65" s="264">
        <f>SUM(L65:M65)</f>
        <v>285423</v>
      </c>
      <c r="L65" s="243">
        <v>285423</v>
      </c>
      <c r="M65" s="243">
        <v>0</v>
      </c>
      <c r="N65" s="264">
        <f>SUM(O65:P65)</f>
        <v>323817</v>
      </c>
      <c r="O65" s="243">
        <v>323817</v>
      </c>
      <c r="P65" s="243">
        <v>0</v>
      </c>
      <c r="Q65" s="264">
        <f>SUM(R65:S65)</f>
        <v>200034</v>
      </c>
      <c r="R65" s="14">
        <v>199988</v>
      </c>
      <c r="S65" s="14">
        <v>46</v>
      </c>
    </row>
    <row r="66" spans="1:19" ht="15" customHeight="1">
      <c r="A66" s="239" t="s">
        <v>590</v>
      </c>
      <c r="B66" s="306">
        <f>SUM(C66:D66)</f>
        <v>567952</v>
      </c>
      <c r="C66" s="247">
        <v>230672</v>
      </c>
      <c r="D66" s="247">
        <v>337280</v>
      </c>
      <c r="E66" s="269">
        <f>SUM(F66:G66)</f>
        <v>559755</v>
      </c>
      <c r="F66" s="247">
        <v>230901</v>
      </c>
      <c r="G66" s="247">
        <v>328854</v>
      </c>
      <c r="H66" s="269">
        <f>SUM(I66:J66)</f>
        <v>138015</v>
      </c>
      <c r="I66" s="247">
        <v>124707</v>
      </c>
      <c r="J66" s="247">
        <v>13308</v>
      </c>
      <c r="K66" s="269">
        <f>SUM(L66:M66)</f>
        <v>727895</v>
      </c>
      <c r="L66" s="247">
        <v>283718</v>
      </c>
      <c r="M66" s="247">
        <v>444177</v>
      </c>
      <c r="N66" s="269">
        <f>SUM(O66:P66)</f>
        <v>928002</v>
      </c>
      <c r="O66" s="247">
        <v>315558</v>
      </c>
      <c r="P66" s="247">
        <v>612444</v>
      </c>
      <c r="Q66" s="269">
        <f>SUM(R66:S66)</f>
        <v>387513</v>
      </c>
      <c r="R66" s="161">
        <v>179785</v>
      </c>
      <c r="S66" s="161">
        <v>207728</v>
      </c>
    </row>
    <row r="67" spans="1:19" ht="15" customHeight="1">
      <c r="A67" s="5" t="s">
        <v>329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4.2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4.25">
      <c r="A69" s="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4.25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4.2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4.25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4.25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4.2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4.25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4.25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4.2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4.25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4.25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4.25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4.25">
      <c r="A81" s="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4.25">
      <c r="A82" s="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4.25">
      <c r="A83" s="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4.25">
      <c r="A84" s="5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4.25">
      <c r="A85" s="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4.25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4.25">
      <c r="A87" s="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</sheetData>
  <sheetProtection/>
  <mergeCells count="27">
    <mergeCell ref="N5:P5"/>
    <mergeCell ref="R6:R7"/>
    <mergeCell ref="K6:K7"/>
    <mergeCell ref="L6:L7"/>
    <mergeCell ref="A2:S2"/>
    <mergeCell ref="B4:D5"/>
    <mergeCell ref="E4:S4"/>
    <mergeCell ref="Q5:S5"/>
    <mergeCell ref="E5:G5"/>
    <mergeCell ref="H5:J5"/>
    <mergeCell ref="K5:M5"/>
    <mergeCell ref="A6:A7"/>
    <mergeCell ref="B6:B7"/>
    <mergeCell ref="C6:C7"/>
    <mergeCell ref="D6:D7"/>
    <mergeCell ref="E6:E7"/>
    <mergeCell ref="I6:I7"/>
    <mergeCell ref="F6:F7"/>
    <mergeCell ref="G6:G7"/>
    <mergeCell ref="H6:H7"/>
    <mergeCell ref="S6:S7"/>
    <mergeCell ref="M6:M7"/>
    <mergeCell ref="N6:N7"/>
    <mergeCell ref="O6:O7"/>
    <mergeCell ref="P6:P7"/>
    <mergeCell ref="J6:J7"/>
    <mergeCell ref="Q6:Q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75" zoomScaleNormal="75" zoomScalePageLayoutView="0" workbookViewId="0" topLeftCell="I1">
      <selection activeCell="AG1" sqref="AG1"/>
    </sheetView>
  </sheetViews>
  <sheetFormatPr defaultColWidth="10.59765625" defaultRowHeight="15"/>
  <cols>
    <col min="1" max="1" width="15.09765625" style="4" customWidth="1"/>
    <col min="2" max="33" width="7.59765625" style="4" customWidth="1"/>
    <col min="34" max="16384" width="10.59765625" style="4" customWidth="1"/>
  </cols>
  <sheetData>
    <row r="1" spans="1:33" s="2" customFormat="1" ht="19.5" customHeight="1">
      <c r="A1" s="1" t="s">
        <v>380</v>
      </c>
      <c r="AG1" s="3" t="s">
        <v>381</v>
      </c>
    </row>
    <row r="2" spans="1:33" ht="19.5" customHeight="1">
      <c r="A2" s="327" t="s">
        <v>635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</row>
    <row r="3" spans="1:33" ht="18" customHeight="1" thickBot="1">
      <c r="A3" s="4" t="s">
        <v>335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G3" s="36" t="s">
        <v>382</v>
      </c>
    </row>
    <row r="4" spans="1:33" ht="17.25" customHeight="1">
      <c r="A4" s="154" t="s">
        <v>337</v>
      </c>
      <c r="B4" s="334" t="s">
        <v>383</v>
      </c>
      <c r="C4" s="335"/>
      <c r="D4" s="335"/>
      <c r="E4" s="336"/>
      <c r="F4" s="473" t="s">
        <v>384</v>
      </c>
      <c r="G4" s="474"/>
      <c r="H4" s="474"/>
      <c r="I4" s="475"/>
      <c r="J4" s="334" t="s">
        <v>385</v>
      </c>
      <c r="K4" s="335"/>
      <c r="L4" s="335"/>
      <c r="M4" s="336"/>
      <c r="N4" s="340" t="s">
        <v>386</v>
      </c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</row>
    <row r="5" spans="1:33" ht="17.25" customHeight="1">
      <c r="A5" s="162"/>
      <c r="B5" s="337"/>
      <c r="C5" s="338"/>
      <c r="D5" s="338"/>
      <c r="E5" s="339"/>
      <c r="F5" s="476"/>
      <c r="G5" s="477"/>
      <c r="H5" s="477"/>
      <c r="I5" s="478"/>
      <c r="J5" s="337"/>
      <c r="K5" s="338"/>
      <c r="L5" s="338"/>
      <c r="M5" s="339"/>
      <c r="N5" s="343" t="s">
        <v>387</v>
      </c>
      <c r="O5" s="344"/>
      <c r="P5" s="344"/>
      <c r="Q5" s="345"/>
      <c r="R5" s="343" t="s">
        <v>388</v>
      </c>
      <c r="S5" s="344"/>
      <c r="T5" s="344"/>
      <c r="U5" s="345"/>
      <c r="V5" s="470" t="s">
        <v>389</v>
      </c>
      <c r="W5" s="471"/>
      <c r="X5" s="471"/>
      <c r="Y5" s="472"/>
      <c r="Z5" s="470" t="s">
        <v>390</v>
      </c>
      <c r="AA5" s="471"/>
      <c r="AB5" s="471"/>
      <c r="AC5" s="472"/>
      <c r="AD5" s="470" t="s">
        <v>391</v>
      </c>
      <c r="AE5" s="471"/>
      <c r="AF5" s="471"/>
      <c r="AG5" s="471"/>
    </row>
    <row r="6" spans="1:33" ht="17.25" customHeight="1">
      <c r="A6" s="162"/>
      <c r="B6" s="465" t="s">
        <v>392</v>
      </c>
      <c r="C6" s="465" t="s">
        <v>393</v>
      </c>
      <c r="D6" s="465" t="s">
        <v>394</v>
      </c>
      <c r="E6" s="465" t="s">
        <v>395</v>
      </c>
      <c r="F6" s="465" t="s">
        <v>392</v>
      </c>
      <c r="G6" s="465" t="s">
        <v>393</v>
      </c>
      <c r="H6" s="465" t="s">
        <v>394</v>
      </c>
      <c r="I6" s="465" t="s">
        <v>395</v>
      </c>
      <c r="J6" s="465" t="s">
        <v>392</v>
      </c>
      <c r="K6" s="465" t="s">
        <v>393</v>
      </c>
      <c r="L6" s="465" t="s">
        <v>394</v>
      </c>
      <c r="M6" s="465" t="s">
        <v>395</v>
      </c>
      <c r="N6" s="465" t="s">
        <v>392</v>
      </c>
      <c r="O6" s="465" t="s">
        <v>393</v>
      </c>
      <c r="P6" s="465" t="s">
        <v>394</v>
      </c>
      <c r="Q6" s="465" t="s">
        <v>395</v>
      </c>
      <c r="R6" s="465" t="s">
        <v>392</v>
      </c>
      <c r="S6" s="465" t="s">
        <v>393</v>
      </c>
      <c r="T6" s="465" t="s">
        <v>394</v>
      </c>
      <c r="U6" s="465" t="s">
        <v>395</v>
      </c>
      <c r="V6" s="465" t="s">
        <v>392</v>
      </c>
      <c r="W6" s="465" t="s">
        <v>393</v>
      </c>
      <c r="X6" s="465" t="s">
        <v>394</v>
      </c>
      <c r="Y6" s="465" t="s">
        <v>395</v>
      </c>
      <c r="Z6" s="465" t="s">
        <v>392</v>
      </c>
      <c r="AA6" s="465" t="s">
        <v>393</v>
      </c>
      <c r="AB6" s="465" t="s">
        <v>394</v>
      </c>
      <c r="AC6" s="424" t="s">
        <v>395</v>
      </c>
      <c r="AD6" s="465" t="s">
        <v>392</v>
      </c>
      <c r="AE6" s="465" t="s">
        <v>393</v>
      </c>
      <c r="AF6" s="465" t="s">
        <v>394</v>
      </c>
      <c r="AG6" s="424" t="s">
        <v>395</v>
      </c>
    </row>
    <row r="7" spans="1:33" ht="17.25" customHeight="1">
      <c r="A7" s="49" t="s">
        <v>396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1"/>
      <c r="AD7" s="453"/>
      <c r="AE7" s="453"/>
      <c r="AF7" s="453"/>
      <c r="AG7" s="451"/>
    </row>
    <row r="8" spans="1:33" ht="17.25" customHeight="1">
      <c r="A8" s="94" t="s">
        <v>397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26"/>
      <c r="AD8" s="413"/>
      <c r="AE8" s="413"/>
      <c r="AF8" s="413"/>
      <c r="AG8" s="426"/>
    </row>
    <row r="9" spans="1:2" ht="17.25" customHeight="1">
      <c r="A9" s="159" t="s">
        <v>398</v>
      </c>
      <c r="B9" s="157"/>
    </row>
    <row r="10" spans="1:34" ht="17.25" customHeight="1">
      <c r="A10" s="232" t="s">
        <v>558</v>
      </c>
      <c r="B10" s="135">
        <v>20</v>
      </c>
      <c r="C10" s="308">
        <f>SUM(D10:E10)</f>
        <v>159.1</v>
      </c>
      <c r="D10" s="308">
        <v>148.5</v>
      </c>
      <c r="E10" s="308">
        <v>10.6</v>
      </c>
      <c r="F10" s="308">
        <v>20.1</v>
      </c>
      <c r="G10" s="308">
        <f>SUM(H10:I10)</f>
        <v>163.4</v>
      </c>
      <c r="H10" s="308">
        <v>150.8</v>
      </c>
      <c r="I10" s="308">
        <v>12.6</v>
      </c>
      <c r="J10" s="308">
        <v>20.9</v>
      </c>
      <c r="K10" s="308">
        <f>SUM(L10:M10)</f>
        <v>176.2</v>
      </c>
      <c r="L10" s="308">
        <v>163.6</v>
      </c>
      <c r="M10" s="308">
        <v>12.6</v>
      </c>
      <c r="N10" s="308">
        <v>19.9</v>
      </c>
      <c r="O10" s="308">
        <f>SUM(P10:Q10)</f>
        <v>167.8</v>
      </c>
      <c r="P10" s="308">
        <v>153</v>
      </c>
      <c r="Q10" s="308">
        <v>14.8</v>
      </c>
      <c r="R10" s="308">
        <v>21.5</v>
      </c>
      <c r="S10" s="308">
        <f>SUM(T10:U10)</f>
        <v>166.6</v>
      </c>
      <c r="T10" s="308">
        <v>155.7</v>
      </c>
      <c r="U10" s="308">
        <v>10.9</v>
      </c>
      <c r="V10" s="308">
        <v>21.2</v>
      </c>
      <c r="W10" s="308">
        <f>SUM(X10:Y10)</f>
        <v>171.5</v>
      </c>
      <c r="X10" s="308">
        <v>158.2</v>
      </c>
      <c r="Y10" s="308">
        <v>13.3</v>
      </c>
      <c r="Z10" s="308">
        <v>20.8</v>
      </c>
      <c r="AA10" s="308">
        <f>SUM(AB10:AC10)</f>
        <v>167.9</v>
      </c>
      <c r="AB10" s="308">
        <v>163.1</v>
      </c>
      <c r="AC10" s="308">
        <v>4.8</v>
      </c>
      <c r="AD10" s="308">
        <v>21.1</v>
      </c>
      <c r="AE10" s="308">
        <f>SUM(AF10:AG10)</f>
        <v>180.7</v>
      </c>
      <c r="AF10" s="206">
        <v>160.7</v>
      </c>
      <c r="AG10" s="206">
        <v>20</v>
      </c>
      <c r="AH10" s="131"/>
    </row>
    <row r="11" spans="1:34" ht="17.25" customHeight="1">
      <c r="A11" s="233">
        <v>14</v>
      </c>
      <c r="B11" s="208">
        <v>20.2</v>
      </c>
      <c r="C11" s="308">
        <f>SUM(D11:E11)</f>
        <v>158.7</v>
      </c>
      <c r="D11" s="308">
        <v>149.5</v>
      </c>
      <c r="E11" s="308">
        <v>9.2</v>
      </c>
      <c r="F11" s="308">
        <v>20.2</v>
      </c>
      <c r="G11" s="308">
        <f>SUM(H11:I11)</f>
        <v>162.29999999999998</v>
      </c>
      <c r="H11" s="308">
        <v>151.6</v>
      </c>
      <c r="I11" s="308">
        <v>10.7</v>
      </c>
      <c r="J11" s="308">
        <v>20.9</v>
      </c>
      <c r="K11" s="308">
        <f>SUM(L11:M11)</f>
        <v>168</v>
      </c>
      <c r="L11" s="308">
        <v>159.8</v>
      </c>
      <c r="M11" s="308">
        <v>8.2</v>
      </c>
      <c r="N11" s="308">
        <v>19.6</v>
      </c>
      <c r="O11" s="308">
        <f>SUM(P11:Q11)</f>
        <v>164.39999999999998</v>
      </c>
      <c r="P11" s="308">
        <v>149.2</v>
      </c>
      <c r="Q11" s="308">
        <v>15.2</v>
      </c>
      <c r="R11" s="308">
        <v>21.4</v>
      </c>
      <c r="S11" s="308">
        <f>SUM(T11:U11)</f>
        <v>158.7</v>
      </c>
      <c r="T11" s="308">
        <v>151.1</v>
      </c>
      <c r="U11" s="308">
        <v>7.6</v>
      </c>
      <c r="V11" s="308">
        <v>20.8</v>
      </c>
      <c r="W11" s="308">
        <f>SUM(X11:Y11)</f>
        <v>173</v>
      </c>
      <c r="X11" s="308">
        <v>157.9</v>
      </c>
      <c r="Y11" s="308">
        <v>15.1</v>
      </c>
      <c r="Z11" s="308">
        <v>21.2</v>
      </c>
      <c r="AA11" s="308">
        <f>SUM(AB11:AC11)</f>
        <v>164.9</v>
      </c>
      <c r="AB11" s="308">
        <v>159.3</v>
      </c>
      <c r="AC11" s="308">
        <v>5.6</v>
      </c>
      <c r="AD11" s="308">
        <v>20.8</v>
      </c>
      <c r="AE11" s="308">
        <f>SUM(AF11:AG11)</f>
        <v>169.3</v>
      </c>
      <c r="AF11" s="206">
        <v>157.3</v>
      </c>
      <c r="AG11" s="206">
        <v>12</v>
      </c>
      <c r="AH11" s="131"/>
    </row>
    <row r="12" spans="1:34" ht="17.25" customHeight="1">
      <c r="A12" s="235">
        <v>15</v>
      </c>
      <c r="B12" s="197">
        <v>20</v>
      </c>
      <c r="C12" s="163">
        <f>SUM(D12:E12)</f>
        <v>157.8</v>
      </c>
      <c r="D12" s="163">
        <v>147.9</v>
      </c>
      <c r="E12" s="163">
        <v>9.9</v>
      </c>
      <c r="F12" s="163">
        <v>20.1</v>
      </c>
      <c r="G12" s="163">
        <f>SUM(H12:I12)</f>
        <v>162.1</v>
      </c>
      <c r="H12" s="163">
        <v>150.2</v>
      </c>
      <c r="I12" s="163">
        <v>11.9</v>
      </c>
      <c r="J12" s="163">
        <v>20.6</v>
      </c>
      <c r="K12" s="163">
        <f>SUM(L12:M12)</f>
        <v>166.20000000000002</v>
      </c>
      <c r="L12" s="163">
        <v>158.8</v>
      </c>
      <c r="M12" s="163">
        <v>7.4</v>
      </c>
      <c r="N12" s="163">
        <v>19.6</v>
      </c>
      <c r="O12" s="163">
        <f>SUM(P12:Q12)</f>
        <v>165.5</v>
      </c>
      <c r="P12" s="163">
        <v>148.8</v>
      </c>
      <c r="Q12" s="163">
        <v>16.7</v>
      </c>
      <c r="R12" s="163">
        <v>21.4</v>
      </c>
      <c r="S12" s="163">
        <f>SUM(T12:U12)</f>
        <v>157.6</v>
      </c>
      <c r="T12" s="163">
        <v>149.2</v>
      </c>
      <c r="U12" s="163">
        <v>8.4</v>
      </c>
      <c r="V12" s="163">
        <v>20.8</v>
      </c>
      <c r="W12" s="163">
        <f>SUM(X12:Y12)</f>
        <v>173.60000000000002</v>
      </c>
      <c r="X12" s="163">
        <v>157.3</v>
      </c>
      <c r="Y12" s="163">
        <v>16.3</v>
      </c>
      <c r="Z12" s="163">
        <v>22</v>
      </c>
      <c r="AA12" s="163">
        <f>SUM(AB12:AC12)</f>
        <v>168.8</v>
      </c>
      <c r="AB12" s="163">
        <v>163.4</v>
      </c>
      <c r="AC12" s="163">
        <v>5.4</v>
      </c>
      <c r="AD12" s="163">
        <v>20.8</v>
      </c>
      <c r="AE12" s="163">
        <f>SUM(AF12:AG12)</f>
        <v>166.5</v>
      </c>
      <c r="AF12" s="163">
        <v>152.3</v>
      </c>
      <c r="AG12" s="163">
        <v>14.2</v>
      </c>
      <c r="AH12" s="134"/>
    </row>
    <row r="13" spans="1:33" ht="17.25" customHeight="1">
      <c r="A13" s="31"/>
      <c r="B13" s="118"/>
      <c r="C13" s="294"/>
      <c r="D13" s="294"/>
      <c r="E13" s="294"/>
      <c r="F13" s="294"/>
      <c r="G13" s="294"/>
      <c r="H13" s="308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36"/>
      <c r="AG13" s="36"/>
    </row>
    <row r="14" spans="1:34" ht="17.25" customHeight="1">
      <c r="A14" s="50" t="s">
        <v>581</v>
      </c>
      <c r="B14" s="135">
        <v>18.1</v>
      </c>
      <c r="C14" s="308">
        <f>SUM(D14:E14)</f>
        <v>143.10000000000002</v>
      </c>
      <c r="D14" s="308">
        <v>134.3</v>
      </c>
      <c r="E14" s="308">
        <v>8.8</v>
      </c>
      <c r="F14" s="308">
        <v>17.9</v>
      </c>
      <c r="G14" s="308">
        <f>SUM(H14:I14)</f>
        <v>144.1</v>
      </c>
      <c r="H14" s="308">
        <v>133.6</v>
      </c>
      <c r="I14" s="308">
        <v>10.5</v>
      </c>
      <c r="J14" s="308">
        <v>16.1</v>
      </c>
      <c r="K14" s="308">
        <f>SUM(L14:M14)</f>
        <v>129.3</v>
      </c>
      <c r="L14" s="308">
        <v>123.4</v>
      </c>
      <c r="M14" s="308">
        <v>5.9</v>
      </c>
      <c r="N14" s="308">
        <v>17.3</v>
      </c>
      <c r="O14" s="308">
        <f>SUM(P14:Q14)</f>
        <v>145.5</v>
      </c>
      <c r="P14" s="308">
        <v>131</v>
      </c>
      <c r="Q14" s="308">
        <v>14.5</v>
      </c>
      <c r="R14" s="308">
        <v>20.2</v>
      </c>
      <c r="S14" s="308">
        <f>SUM(T14:U14)</f>
        <v>146.39999999999998</v>
      </c>
      <c r="T14" s="308">
        <v>140.2</v>
      </c>
      <c r="U14" s="308">
        <v>6.2</v>
      </c>
      <c r="V14" s="308">
        <v>19</v>
      </c>
      <c r="W14" s="308">
        <f>SUM(X14:Y14)</f>
        <v>155.8</v>
      </c>
      <c r="X14" s="308">
        <v>144</v>
      </c>
      <c r="Y14" s="308">
        <v>11.8</v>
      </c>
      <c r="Z14" s="308">
        <v>18.4</v>
      </c>
      <c r="AA14" s="308">
        <f>SUM(AB14:AC14)</f>
        <v>142.79999999999998</v>
      </c>
      <c r="AB14" s="308">
        <v>138.2</v>
      </c>
      <c r="AC14" s="308">
        <v>4.6</v>
      </c>
      <c r="AD14" s="308">
        <v>18.1</v>
      </c>
      <c r="AE14" s="308">
        <f>SUM(AF14:AG14)</f>
        <v>150.8</v>
      </c>
      <c r="AF14" s="136">
        <v>138.8</v>
      </c>
      <c r="AG14" s="136">
        <v>12</v>
      </c>
      <c r="AH14" s="131"/>
    </row>
    <row r="15" spans="1:34" ht="17.25" customHeight="1">
      <c r="A15" s="41" t="s">
        <v>582</v>
      </c>
      <c r="B15" s="135">
        <v>20</v>
      </c>
      <c r="C15" s="308">
        <f>SUM(D15:E15)</f>
        <v>157</v>
      </c>
      <c r="D15" s="308">
        <v>147.6</v>
      </c>
      <c r="E15" s="308">
        <v>9.4</v>
      </c>
      <c r="F15" s="308">
        <v>20.6</v>
      </c>
      <c r="G15" s="308">
        <f>SUM(H15:I15)</f>
        <v>164.9</v>
      </c>
      <c r="H15" s="308">
        <v>153.6</v>
      </c>
      <c r="I15" s="308">
        <v>11.3</v>
      </c>
      <c r="J15" s="308">
        <v>22.1</v>
      </c>
      <c r="K15" s="308">
        <f>SUM(L15:M15)</f>
        <v>182.8</v>
      </c>
      <c r="L15" s="308">
        <v>169.8</v>
      </c>
      <c r="M15" s="308">
        <v>13</v>
      </c>
      <c r="N15" s="308">
        <v>20</v>
      </c>
      <c r="O15" s="308">
        <f>SUM(P15:Q15)</f>
        <v>165.7</v>
      </c>
      <c r="P15" s="308">
        <v>151.1</v>
      </c>
      <c r="Q15" s="308">
        <v>14.6</v>
      </c>
      <c r="R15" s="308">
        <v>20.5</v>
      </c>
      <c r="S15" s="308">
        <f>SUM(T15:U15)</f>
        <v>147.4</v>
      </c>
      <c r="T15" s="308">
        <v>140.8</v>
      </c>
      <c r="U15" s="308">
        <v>6.6</v>
      </c>
      <c r="V15" s="308">
        <v>19.4</v>
      </c>
      <c r="W15" s="308">
        <f>SUM(X15:Y15)</f>
        <v>159.9</v>
      </c>
      <c r="X15" s="308">
        <v>147</v>
      </c>
      <c r="Y15" s="308">
        <v>12.9</v>
      </c>
      <c r="Z15" s="308" t="s">
        <v>124</v>
      </c>
      <c r="AA15" s="308" t="s">
        <v>124</v>
      </c>
      <c r="AB15" s="308" t="s">
        <v>124</v>
      </c>
      <c r="AC15" s="308" t="s">
        <v>124</v>
      </c>
      <c r="AD15" s="308">
        <v>21.1</v>
      </c>
      <c r="AE15" s="308">
        <f>SUM(AF15:AG15)</f>
        <v>171.39999999999998</v>
      </c>
      <c r="AF15" s="136">
        <v>158.7</v>
      </c>
      <c r="AG15" s="136">
        <v>12.7</v>
      </c>
      <c r="AH15" s="131"/>
    </row>
    <row r="16" spans="1:34" ht="17.25" customHeight="1">
      <c r="A16" s="41" t="s">
        <v>561</v>
      </c>
      <c r="B16" s="135">
        <v>19.8</v>
      </c>
      <c r="C16" s="308">
        <f>SUM(D16:E16)</f>
        <v>157.20000000000002</v>
      </c>
      <c r="D16" s="308">
        <v>146.8</v>
      </c>
      <c r="E16" s="308">
        <v>10.4</v>
      </c>
      <c r="F16" s="308">
        <v>19.8</v>
      </c>
      <c r="G16" s="308">
        <f>SUM(H16:I16)</f>
        <v>160.39999999999998</v>
      </c>
      <c r="H16" s="308">
        <v>148.2</v>
      </c>
      <c r="I16" s="308">
        <v>12.2</v>
      </c>
      <c r="J16" s="308">
        <v>21.3</v>
      </c>
      <c r="K16" s="308">
        <f>SUM(L16:M16)</f>
        <v>176.4</v>
      </c>
      <c r="L16" s="308">
        <v>165.1</v>
      </c>
      <c r="M16" s="308">
        <v>11.3</v>
      </c>
      <c r="N16" s="308">
        <v>19.6</v>
      </c>
      <c r="O16" s="308">
        <f>SUM(P16:Q16)</f>
        <v>164.89999999999998</v>
      </c>
      <c r="P16" s="308">
        <v>148.2</v>
      </c>
      <c r="Q16" s="308">
        <v>16.7</v>
      </c>
      <c r="R16" s="308">
        <v>20.6</v>
      </c>
      <c r="S16" s="308">
        <f>SUM(T16:U16)</f>
        <v>153.20000000000002</v>
      </c>
      <c r="T16" s="308">
        <v>144.4</v>
      </c>
      <c r="U16" s="308">
        <v>8.8</v>
      </c>
      <c r="V16" s="308">
        <v>22.3</v>
      </c>
      <c r="W16" s="308">
        <f>SUM(X16:Y16)</f>
        <v>184.1</v>
      </c>
      <c r="X16" s="308">
        <v>168.7</v>
      </c>
      <c r="Y16" s="308">
        <v>15.4</v>
      </c>
      <c r="Z16" s="308" t="s">
        <v>124</v>
      </c>
      <c r="AA16" s="308" t="s">
        <v>124</v>
      </c>
      <c r="AB16" s="308" t="s">
        <v>124</v>
      </c>
      <c r="AC16" s="308" t="s">
        <v>124</v>
      </c>
      <c r="AD16" s="308">
        <v>20</v>
      </c>
      <c r="AE16" s="308">
        <f>SUM(AF16:AG16)</f>
        <v>164.8</v>
      </c>
      <c r="AF16" s="136">
        <v>149</v>
      </c>
      <c r="AG16" s="136">
        <v>15.8</v>
      </c>
      <c r="AH16" s="131"/>
    </row>
    <row r="17" spans="1:34" ht="17.25" customHeight="1">
      <c r="A17" s="41" t="s">
        <v>562</v>
      </c>
      <c r="B17" s="135">
        <v>20.6</v>
      </c>
      <c r="C17" s="308">
        <f>SUM(D17:E17)</f>
        <v>162.7</v>
      </c>
      <c r="D17" s="308">
        <v>153</v>
      </c>
      <c r="E17" s="308">
        <v>9.7</v>
      </c>
      <c r="F17" s="308">
        <v>20.8</v>
      </c>
      <c r="G17" s="308">
        <f>SUM(H17:I17)</f>
        <v>166.7</v>
      </c>
      <c r="H17" s="308">
        <v>155.7</v>
      </c>
      <c r="I17" s="308">
        <v>11</v>
      </c>
      <c r="J17" s="308">
        <v>21.7</v>
      </c>
      <c r="K17" s="308">
        <f>SUM(L17:M17)</f>
        <v>171.1</v>
      </c>
      <c r="L17" s="308">
        <v>167.1</v>
      </c>
      <c r="M17" s="308">
        <v>4</v>
      </c>
      <c r="N17" s="308">
        <v>20.2</v>
      </c>
      <c r="O17" s="308">
        <f>SUM(P17:Q17)</f>
        <v>168.5</v>
      </c>
      <c r="P17" s="308">
        <v>153.1</v>
      </c>
      <c r="Q17" s="308">
        <v>15.4</v>
      </c>
      <c r="R17" s="308">
        <v>21.8</v>
      </c>
      <c r="S17" s="308">
        <f>SUM(T17:U17)</f>
        <v>159.79999999999998</v>
      </c>
      <c r="T17" s="308">
        <v>151.2</v>
      </c>
      <c r="U17" s="308">
        <v>8.6</v>
      </c>
      <c r="V17" s="308">
        <v>20.9</v>
      </c>
      <c r="W17" s="308">
        <f>SUM(X17:Y17)</f>
        <v>173.8</v>
      </c>
      <c r="X17" s="308">
        <v>158.4</v>
      </c>
      <c r="Y17" s="308">
        <v>15.4</v>
      </c>
      <c r="Z17" s="308">
        <v>21.9</v>
      </c>
      <c r="AA17" s="308">
        <f>SUM(AB17:AC17)</f>
        <v>166.9</v>
      </c>
      <c r="AB17" s="308">
        <v>163</v>
      </c>
      <c r="AC17" s="308">
        <v>3.9</v>
      </c>
      <c r="AD17" s="308">
        <v>22.4</v>
      </c>
      <c r="AE17" s="308">
        <f>SUM(AF17:AG17)</f>
        <v>184.70000000000002</v>
      </c>
      <c r="AF17" s="136">
        <v>169.3</v>
      </c>
      <c r="AG17" s="136">
        <v>15.4</v>
      </c>
      <c r="AH17" s="131"/>
    </row>
    <row r="18" spans="1:34" ht="17.25" customHeight="1">
      <c r="A18" s="8"/>
      <c r="B18" s="118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36"/>
      <c r="AG18" s="36"/>
      <c r="AH18" s="8"/>
    </row>
    <row r="19" spans="1:34" ht="17.25" customHeight="1">
      <c r="A19" s="41" t="s">
        <v>583</v>
      </c>
      <c r="B19" s="135">
        <v>19.7</v>
      </c>
      <c r="C19" s="308">
        <f>SUM(D19:E19)</f>
        <v>155.20000000000002</v>
      </c>
      <c r="D19" s="308">
        <v>146.3</v>
      </c>
      <c r="E19" s="308">
        <v>8.9</v>
      </c>
      <c r="F19" s="308">
        <v>19.4</v>
      </c>
      <c r="G19" s="308">
        <f>SUM(H19:I19)</f>
        <v>155.5</v>
      </c>
      <c r="H19" s="308">
        <v>145.2</v>
      </c>
      <c r="I19" s="308">
        <v>10.3</v>
      </c>
      <c r="J19" s="308">
        <v>18.9</v>
      </c>
      <c r="K19" s="308">
        <f>SUM(L19:M19)</f>
        <v>152.60000000000002</v>
      </c>
      <c r="L19" s="308">
        <v>147.8</v>
      </c>
      <c r="M19" s="308">
        <v>4.8</v>
      </c>
      <c r="N19" s="308">
        <v>18.7</v>
      </c>
      <c r="O19" s="308">
        <f>SUM(P19:Q19)</f>
        <v>155.3</v>
      </c>
      <c r="P19" s="308">
        <v>141</v>
      </c>
      <c r="Q19" s="308">
        <v>14.3</v>
      </c>
      <c r="R19" s="308">
        <v>21.8</v>
      </c>
      <c r="S19" s="308">
        <f>SUM(T19:U19)</f>
        <v>155.6</v>
      </c>
      <c r="T19" s="308">
        <v>148.4</v>
      </c>
      <c r="U19" s="308">
        <v>7.2</v>
      </c>
      <c r="V19" s="308">
        <v>21.5</v>
      </c>
      <c r="W19" s="308">
        <f>SUM(X19:Y19)</f>
        <v>179.6</v>
      </c>
      <c r="X19" s="308">
        <v>162.1</v>
      </c>
      <c r="Y19" s="308">
        <v>17.5</v>
      </c>
      <c r="Z19" s="308">
        <v>20.2</v>
      </c>
      <c r="AA19" s="308">
        <f>SUM(AB19:AC19)</f>
        <v>155.70000000000002</v>
      </c>
      <c r="AB19" s="308">
        <v>151.3</v>
      </c>
      <c r="AC19" s="308">
        <v>4.4</v>
      </c>
      <c r="AD19" s="308">
        <v>20</v>
      </c>
      <c r="AE19" s="308">
        <f>SUM(AF19:AG19)</f>
        <v>163.9</v>
      </c>
      <c r="AF19" s="136">
        <v>151.6</v>
      </c>
      <c r="AG19" s="136">
        <v>12.3</v>
      </c>
      <c r="AH19" s="131"/>
    </row>
    <row r="20" spans="1:34" ht="17.25" customHeight="1">
      <c r="A20" s="41" t="s">
        <v>584</v>
      </c>
      <c r="B20" s="135">
        <v>20.7</v>
      </c>
      <c r="C20" s="308">
        <f>SUM(D20:E20)</f>
        <v>163</v>
      </c>
      <c r="D20" s="308">
        <v>153.9</v>
      </c>
      <c r="E20" s="308">
        <v>9.1</v>
      </c>
      <c r="F20" s="308">
        <v>20.9</v>
      </c>
      <c r="G20" s="308">
        <f>SUM(H20:I20)</f>
        <v>167.20000000000002</v>
      </c>
      <c r="H20" s="308">
        <v>156.4</v>
      </c>
      <c r="I20" s="308">
        <v>10.8</v>
      </c>
      <c r="J20" s="308">
        <v>21</v>
      </c>
      <c r="K20" s="308">
        <f>SUM(L20:M20)</f>
        <v>165.6</v>
      </c>
      <c r="L20" s="308">
        <v>161.5</v>
      </c>
      <c r="M20" s="308">
        <v>4.1</v>
      </c>
      <c r="N20" s="308">
        <v>20.6</v>
      </c>
      <c r="O20" s="308">
        <f>SUM(P20:Q20)</f>
        <v>172.29999999999998</v>
      </c>
      <c r="P20" s="308">
        <v>157.2</v>
      </c>
      <c r="Q20" s="308">
        <v>15.1</v>
      </c>
      <c r="R20" s="308">
        <v>21.2</v>
      </c>
      <c r="S20" s="308">
        <f>SUM(T20:U20)</f>
        <v>158</v>
      </c>
      <c r="T20" s="308">
        <v>150.8</v>
      </c>
      <c r="U20" s="308">
        <v>7.2</v>
      </c>
      <c r="V20" s="308">
        <v>21.6</v>
      </c>
      <c r="W20" s="308">
        <f>SUM(X20:Y20)</f>
        <v>177.4</v>
      </c>
      <c r="X20" s="308">
        <v>159.9</v>
      </c>
      <c r="Y20" s="308">
        <v>17.5</v>
      </c>
      <c r="Z20" s="308">
        <v>22.8</v>
      </c>
      <c r="AA20" s="308">
        <f>SUM(AB20:AC20)</f>
        <v>173.7</v>
      </c>
      <c r="AB20" s="308">
        <v>169.5</v>
      </c>
      <c r="AC20" s="308">
        <v>4.2</v>
      </c>
      <c r="AD20" s="308">
        <v>21.7</v>
      </c>
      <c r="AE20" s="308">
        <f>SUM(AF20:AG20)</f>
        <v>172.1</v>
      </c>
      <c r="AF20" s="136">
        <v>159.5</v>
      </c>
      <c r="AG20" s="136">
        <v>12.6</v>
      </c>
      <c r="AH20" s="131"/>
    </row>
    <row r="21" spans="1:34" ht="17.25" customHeight="1">
      <c r="A21" s="41" t="s">
        <v>585</v>
      </c>
      <c r="B21" s="135">
        <v>20.8</v>
      </c>
      <c r="C21" s="308">
        <f>SUM(D21:E21)</f>
        <v>163.5</v>
      </c>
      <c r="D21" s="308">
        <v>154</v>
      </c>
      <c r="E21" s="308">
        <v>9.5</v>
      </c>
      <c r="F21" s="308">
        <v>20.8</v>
      </c>
      <c r="G21" s="308">
        <f>SUM(H21:I21)</f>
        <v>167.1</v>
      </c>
      <c r="H21" s="308">
        <v>155.7</v>
      </c>
      <c r="I21" s="308">
        <v>11.4</v>
      </c>
      <c r="J21" s="308">
        <v>21</v>
      </c>
      <c r="K21" s="308">
        <f>SUM(L21:M21)</f>
        <v>166.7</v>
      </c>
      <c r="L21" s="308">
        <v>162.7</v>
      </c>
      <c r="M21" s="308">
        <v>4</v>
      </c>
      <c r="N21" s="308">
        <v>20.3</v>
      </c>
      <c r="O21" s="308">
        <f>SUM(P21:Q21)</f>
        <v>170.4</v>
      </c>
      <c r="P21" s="308">
        <v>153.9</v>
      </c>
      <c r="Q21" s="308">
        <v>16.5</v>
      </c>
      <c r="R21" s="308">
        <v>21.7</v>
      </c>
      <c r="S21" s="308">
        <f>SUM(T21:U21)</f>
        <v>166.3</v>
      </c>
      <c r="T21" s="308">
        <v>158.4</v>
      </c>
      <c r="U21" s="308">
        <v>7.9</v>
      </c>
      <c r="V21" s="308">
        <v>21.8</v>
      </c>
      <c r="W21" s="308">
        <f>SUM(X21:Y21)</f>
        <v>185.8</v>
      </c>
      <c r="X21" s="308">
        <v>164.8</v>
      </c>
      <c r="Y21" s="308">
        <v>21</v>
      </c>
      <c r="Z21" s="308">
        <v>22.2</v>
      </c>
      <c r="AA21" s="308">
        <f>SUM(AB21:AC21)</f>
        <v>168.6</v>
      </c>
      <c r="AB21" s="308">
        <v>164.4</v>
      </c>
      <c r="AC21" s="308">
        <v>4.2</v>
      </c>
      <c r="AD21" s="308">
        <v>21</v>
      </c>
      <c r="AE21" s="308">
        <f>SUM(AF21:AG21)</f>
        <v>153.8</v>
      </c>
      <c r="AF21" s="136">
        <v>137.3</v>
      </c>
      <c r="AG21" s="136">
        <v>16.5</v>
      </c>
      <c r="AH21" s="131"/>
    </row>
    <row r="22" spans="1:34" ht="17.25" customHeight="1">
      <c r="A22" s="41" t="s">
        <v>586</v>
      </c>
      <c r="B22" s="135">
        <v>19.6</v>
      </c>
      <c r="C22" s="308">
        <f>SUM(D22:E22)</f>
        <v>154.9</v>
      </c>
      <c r="D22" s="308">
        <v>144.9</v>
      </c>
      <c r="E22" s="308">
        <v>10</v>
      </c>
      <c r="F22" s="308">
        <v>19.5</v>
      </c>
      <c r="G22" s="308">
        <f>SUM(H22:I22)</f>
        <v>157.39999999999998</v>
      </c>
      <c r="H22" s="308">
        <v>145.7</v>
      </c>
      <c r="I22" s="308">
        <v>11.7</v>
      </c>
      <c r="J22" s="308">
        <v>19.4</v>
      </c>
      <c r="K22" s="308">
        <f>SUM(L22:M22)</f>
        <v>160.2</v>
      </c>
      <c r="L22" s="308">
        <v>150.1</v>
      </c>
      <c r="M22" s="308">
        <v>10.1</v>
      </c>
      <c r="N22" s="308">
        <v>18.6</v>
      </c>
      <c r="O22" s="308">
        <f>SUM(P22:Q22)</f>
        <v>158.3</v>
      </c>
      <c r="P22" s="308">
        <v>141.4</v>
      </c>
      <c r="Q22" s="308">
        <v>16.9</v>
      </c>
      <c r="R22" s="308">
        <v>22.7</v>
      </c>
      <c r="S22" s="308">
        <f>SUM(T22:U22)</f>
        <v>168.6</v>
      </c>
      <c r="T22" s="308">
        <v>160.5</v>
      </c>
      <c r="U22" s="308">
        <v>8.1</v>
      </c>
      <c r="V22" s="308">
        <v>18.7</v>
      </c>
      <c r="W22" s="308">
        <f>SUM(X22:Y22)</f>
        <v>157.1</v>
      </c>
      <c r="X22" s="308">
        <v>141.9</v>
      </c>
      <c r="Y22" s="308">
        <v>15.2</v>
      </c>
      <c r="Z22" s="308">
        <v>20.7</v>
      </c>
      <c r="AA22" s="308">
        <f>SUM(AB22:AC22)</f>
        <v>157.4</v>
      </c>
      <c r="AB22" s="308">
        <v>152.8</v>
      </c>
      <c r="AC22" s="308">
        <v>4.6</v>
      </c>
      <c r="AD22" s="308">
        <v>20.7</v>
      </c>
      <c r="AE22" s="308">
        <f>SUM(AF22:AG22)</f>
        <v>164.8</v>
      </c>
      <c r="AF22" s="136">
        <v>152.5</v>
      </c>
      <c r="AG22" s="136">
        <v>12.3</v>
      </c>
      <c r="AH22" s="131"/>
    </row>
    <row r="23" spans="1:34" ht="17.25" customHeight="1">
      <c r="A23" s="8"/>
      <c r="B23" s="118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36"/>
      <c r="AG23" s="36"/>
      <c r="AH23" s="8"/>
    </row>
    <row r="24" spans="1:34" ht="17.25" customHeight="1">
      <c r="A24" s="41" t="s">
        <v>587</v>
      </c>
      <c r="B24" s="135">
        <v>19.9</v>
      </c>
      <c r="C24" s="308">
        <f>SUM(D24:E24)</f>
        <v>157.70000000000002</v>
      </c>
      <c r="D24" s="308">
        <v>147.3</v>
      </c>
      <c r="E24" s="308">
        <v>10.4</v>
      </c>
      <c r="F24" s="308">
        <v>20.2</v>
      </c>
      <c r="G24" s="308">
        <f>SUM(H24:I24)</f>
        <v>163</v>
      </c>
      <c r="H24" s="308">
        <v>150.5</v>
      </c>
      <c r="I24" s="308">
        <v>12.5</v>
      </c>
      <c r="J24" s="308">
        <v>20.9</v>
      </c>
      <c r="K24" s="308">
        <f>SUM(L24:M24)</f>
        <v>170.6</v>
      </c>
      <c r="L24" s="308">
        <v>161.6</v>
      </c>
      <c r="M24" s="308">
        <v>9</v>
      </c>
      <c r="N24" s="308">
        <v>20</v>
      </c>
      <c r="O24" s="308">
        <f>SUM(P24:Q24)</f>
        <v>170.20000000000002</v>
      </c>
      <c r="P24" s="308">
        <v>151.8</v>
      </c>
      <c r="Q24" s="308">
        <v>18.4</v>
      </c>
      <c r="R24" s="308">
        <v>21.4</v>
      </c>
      <c r="S24" s="308">
        <f>SUM(T24:U24)</f>
        <v>161.1</v>
      </c>
      <c r="T24" s="308">
        <v>152.5</v>
      </c>
      <c r="U24" s="308">
        <v>8.6</v>
      </c>
      <c r="V24" s="308">
        <v>21.4</v>
      </c>
      <c r="W24" s="308">
        <f>SUM(X24:Y24)</f>
        <v>179</v>
      </c>
      <c r="X24" s="308">
        <v>161.7</v>
      </c>
      <c r="Y24" s="308">
        <v>17.3</v>
      </c>
      <c r="Z24" s="308" t="s">
        <v>368</v>
      </c>
      <c r="AA24" s="308" t="s">
        <v>368</v>
      </c>
      <c r="AB24" s="308" t="s">
        <v>368</v>
      </c>
      <c r="AC24" s="308" t="s">
        <v>368</v>
      </c>
      <c r="AD24" s="308">
        <v>20.7</v>
      </c>
      <c r="AE24" s="308">
        <f>SUM(AF24:AG24)</f>
        <v>165.4</v>
      </c>
      <c r="AF24" s="136">
        <v>153.5</v>
      </c>
      <c r="AG24" s="136">
        <v>11.9</v>
      </c>
      <c r="AH24" s="131"/>
    </row>
    <row r="25" spans="1:34" ht="17.25" customHeight="1">
      <c r="A25" s="33" t="s">
        <v>588</v>
      </c>
      <c r="B25" s="135">
        <v>20.4</v>
      </c>
      <c r="C25" s="308">
        <f>SUM(D25:E25)</f>
        <v>161.60000000000002</v>
      </c>
      <c r="D25" s="308">
        <v>150.8</v>
      </c>
      <c r="E25" s="308">
        <v>10.8</v>
      </c>
      <c r="F25" s="308">
        <v>20.4</v>
      </c>
      <c r="G25" s="308">
        <f>SUM(H25:I25)</f>
        <v>165</v>
      </c>
      <c r="H25" s="308">
        <v>151.8</v>
      </c>
      <c r="I25" s="308">
        <v>13.2</v>
      </c>
      <c r="J25" s="308">
        <v>20.9</v>
      </c>
      <c r="K25" s="308">
        <f>SUM(L25:M25)</f>
        <v>170.5</v>
      </c>
      <c r="L25" s="308">
        <v>161.6</v>
      </c>
      <c r="M25" s="308">
        <v>8.9</v>
      </c>
      <c r="N25" s="308">
        <v>20.1</v>
      </c>
      <c r="O25" s="308">
        <f>SUM(P25:Q25)</f>
        <v>172.5</v>
      </c>
      <c r="P25" s="308">
        <v>152.7</v>
      </c>
      <c r="Q25" s="308">
        <v>19.8</v>
      </c>
      <c r="R25" s="308">
        <v>22</v>
      </c>
      <c r="S25" s="308">
        <f>SUM(T25:U25)</f>
        <v>165</v>
      </c>
      <c r="T25" s="308">
        <v>154.2</v>
      </c>
      <c r="U25" s="308">
        <v>10.8</v>
      </c>
      <c r="V25" s="308">
        <v>21.3</v>
      </c>
      <c r="W25" s="308">
        <f>SUM(X25:Y25)</f>
        <v>177.6</v>
      </c>
      <c r="X25" s="308">
        <v>160.9</v>
      </c>
      <c r="Y25" s="308">
        <v>16.7</v>
      </c>
      <c r="Z25" s="308" t="s">
        <v>368</v>
      </c>
      <c r="AA25" s="308" t="s">
        <v>368</v>
      </c>
      <c r="AB25" s="308" t="s">
        <v>368</v>
      </c>
      <c r="AC25" s="308" t="s">
        <v>368</v>
      </c>
      <c r="AD25" s="308">
        <v>21.5</v>
      </c>
      <c r="AE25" s="308">
        <f>SUM(AF25:AG25)</f>
        <v>170.5</v>
      </c>
      <c r="AF25" s="136">
        <v>152.2</v>
      </c>
      <c r="AG25" s="136">
        <v>18.3</v>
      </c>
      <c r="AH25" s="131"/>
    </row>
    <row r="26" spans="1:34" ht="17.25" customHeight="1">
      <c r="A26" s="33" t="s">
        <v>589</v>
      </c>
      <c r="B26" s="135">
        <v>20.3</v>
      </c>
      <c r="C26" s="308">
        <f>SUM(D26:E26)</f>
        <v>161.7</v>
      </c>
      <c r="D26" s="308">
        <v>150.6</v>
      </c>
      <c r="E26" s="308">
        <v>11.1</v>
      </c>
      <c r="F26" s="308">
        <v>21</v>
      </c>
      <c r="G26" s="308">
        <f>SUM(H26:I26)</f>
        <v>170.8</v>
      </c>
      <c r="H26" s="308">
        <v>157.4</v>
      </c>
      <c r="I26" s="308">
        <v>13.4</v>
      </c>
      <c r="J26" s="308">
        <v>23</v>
      </c>
      <c r="K26" s="308">
        <f>SUM(L26:M26)</f>
        <v>180.20000000000002</v>
      </c>
      <c r="L26" s="308">
        <v>174.8</v>
      </c>
      <c r="M26" s="308">
        <v>5.4</v>
      </c>
      <c r="N26" s="308">
        <v>20.6</v>
      </c>
      <c r="O26" s="308">
        <f>SUM(P26:Q26)</f>
        <v>175.9</v>
      </c>
      <c r="P26" s="308">
        <v>155.9</v>
      </c>
      <c r="Q26" s="308">
        <v>20</v>
      </c>
      <c r="R26" s="308">
        <v>21.5</v>
      </c>
      <c r="S26" s="308">
        <f>SUM(T26:U26)</f>
        <v>158.7</v>
      </c>
      <c r="T26" s="308">
        <v>149.7</v>
      </c>
      <c r="U26" s="308">
        <v>9</v>
      </c>
      <c r="V26" s="308">
        <v>21.2</v>
      </c>
      <c r="W26" s="308">
        <f>SUM(X26:Y26)</f>
        <v>180.70000000000002</v>
      </c>
      <c r="X26" s="308">
        <v>160.8</v>
      </c>
      <c r="Y26" s="308">
        <v>19.9</v>
      </c>
      <c r="Z26" s="308" t="s">
        <v>368</v>
      </c>
      <c r="AA26" s="308" t="s">
        <v>368</v>
      </c>
      <c r="AB26" s="308" t="s">
        <v>368</v>
      </c>
      <c r="AC26" s="308" t="s">
        <v>368</v>
      </c>
      <c r="AD26" s="308">
        <v>21</v>
      </c>
      <c r="AE26" s="308">
        <f>SUM(AF26:AG26)</f>
        <v>169.89999999999998</v>
      </c>
      <c r="AF26" s="136">
        <v>153.7</v>
      </c>
      <c r="AG26" s="136">
        <v>16.2</v>
      </c>
      <c r="AH26" s="131"/>
    </row>
    <row r="27" spans="1:34" ht="17.25" customHeight="1">
      <c r="A27" s="33" t="s">
        <v>590</v>
      </c>
      <c r="B27" s="135">
        <v>19.8</v>
      </c>
      <c r="C27" s="308">
        <f>SUM(D27:E27)</f>
        <v>156.4</v>
      </c>
      <c r="D27" s="308">
        <v>145</v>
      </c>
      <c r="E27" s="308">
        <v>11.4</v>
      </c>
      <c r="F27" s="308">
        <v>20.3</v>
      </c>
      <c r="G27" s="308">
        <f>SUM(H27:I27)</f>
        <v>163.5</v>
      </c>
      <c r="H27" s="308">
        <v>149.3</v>
      </c>
      <c r="I27" s="308">
        <v>14.2</v>
      </c>
      <c r="J27" s="308">
        <v>20.8</v>
      </c>
      <c r="K27" s="308">
        <f>SUM(L27:M27)</f>
        <v>170.3</v>
      </c>
      <c r="L27" s="308">
        <v>161.3</v>
      </c>
      <c r="M27" s="308">
        <v>9</v>
      </c>
      <c r="N27" s="308">
        <v>19.8</v>
      </c>
      <c r="O27" s="308">
        <f>SUM(P27:Q27)</f>
        <v>167.5</v>
      </c>
      <c r="P27" s="308">
        <v>148.6</v>
      </c>
      <c r="Q27" s="308">
        <v>18.9</v>
      </c>
      <c r="R27" s="308">
        <v>21.9</v>
      </c>
      <c r="S27" s="308">
        <f>SUM(T27:U27)</f>
        <v>152</v>
      </c>
      <c r="T27" s="308">
        <v>140.4</v>
      </c>
      <c r="U27" s="308">
        <v>11.6</v>
      </c>
      <c r="V27" s="308">
        <v>20.8</v>
      </c>
      <c r="W27" s="308">
        <f>SUM(X27:Y27)</f>
        <v>172.79999999999998</v>
      </c>
      <c r="X27" s="308">
        <v>157.6</v>
      </c>
      <c r="Y27" s="308">
        <v>15.2</v>
      </c>
      <c r="Z27" s="308" t="s">
        <v>368</v>
      </c>
      <c r="AA27" s="308" t="s">
        <v>368</v>
      </c>
      <c r="AB27" s="308" t="s">
        <v>368</v>
      </c>
      <c r="AC27" s="308" t="s">
        <v>368</v>
      </c>
      <c r="AD27" s="308">
        <v>21</v>
      </c>
      <c r="AE27" s="308">
        <f>SUM(AF27:AG27)</f>
        <v>166.4</v>
      </c>
      <c r="AF27" s="136">
        <v>151.5</v>
      </c>
      <c r="AG27" s="136">
        <v>14.9</v>
      </c>
      <c r="AH27" s="131"/>
    </row>
    <row r="28" spans="1:33" ht="17.25" customHeight="1">
      <c r="A28" s="158"/>
      <c r="B28" s="135"/>
      <c r="C28" s="309"/>
      <c r="D28" s="309"/>
      <c r="E28" s="309"/>
      <c r="F28" s="309"/>
      <c r="G28" s="309"/>
      <c r="H28" s="308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164"/>
      <c r="AG28" s="164"/>
    </row>
    <row r="29" spans="1:33" ht="17.25" customHeight="1">
      <c r="A29" s="159" t="s">
        <v>4</v>
      </c>
      <c r="B29" s="118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36"/>
      <c r="AG29" s="36"/>
    </row>
    <row r="30" spans="1:34" ht="17.25" customHeight="1">
      <c r="A30" s="232" t="s">
        <v>591</v>
      </c>
      <c r="B30" s="135">
        <v>20.2</v>
      </c>
      <c r="C30" s="308">
        <f>SUM(D30:E30)</f>
        <v>167.5</v>
      </c>
      <c r="D30" s="308">
        <v>153.2</v>
      </c>
      <c r="E30" s="308">
        <v>14.3</v>
      </c>
      <c r="F30" s="308">
        <v>20.2</v>
      </c>
      <c r="G30" s="308">
        <f>SUM(H30:I30)</f>
        <v>170.70000000000002</v>
      </c>
      <c r="H30" s="308">
        <v>154.8</v>
      </c>
      <c r="I30" s="308">
        <v>15.9</v>
      </c>
      <c r="J30" s="308">
        <v>21</v>
      </c>
      <c r="K30" s="308">
        <f>SUM(L30:M30)</f>
        <v>177.79999999999998</v>
      </c>
      <c r="L30" s="308">
        <v>164.7</v>
      </c>
      <c r="M30" s="308">
        <v>13.1</v>
      </c>
      <c r="N30" s="308">
        <v>19.9</v>
      </c>
      <c r="O30" s="308">
        <f>SUM(P30:Q30)</f>
        <v>173.1</v>
      </c>
      <c r="P30" s="308">
        <v>154.1</v>
      </c>
      <c r="Q30" s="308">
        <v>19</v>
      </c>
      <c r="R30" s="308">
        <v>21.6</v>
      </c>
      <c r="S30" s="308">
        <f>SUM(T30:U30)</f>
        <v>178.1</v>
      </c>
      <c r="T30" s="308">
        <v>161.6</v>
      </c>
      <c r="U30" s="308">
        <v>16.5</v>
      </c>
      <c r="V30" s="308">
        <v>21.3</v>
      </c>
      <c r="W30" s="308">
        <f>SUM(X30:Y30)</f>
        <v>174.1</v>
      </c>
      <c r="X30" s="308">
        <v>159.7</v>
      </c>
      <c r="Y30" s="308">
        <v>14.4</v>
      </c>
      <c r="Z30" s="308">
        <v>21.5</v>
      </c>
      <c r="AA30" s="308">
        <f>SUM(AB30:AC30)</f>
        <v>174.60000000000002</v>
      </c>
      <c r="AB30" s="308">
        <v>170.3</v>
      </c>
      <c r="AC30" s="308">
        <v>4.3</v>
      </c>
      <c r="AD30" s="308">
        <v>21.3</v>
      </c>
      <c r="AE30" s="308">
        <f>SUM(AF30:AG30)</f>
        <v>185.3</v>
      </c>
      <c r="AF30" s="206">
        <v>163</v>
      </c>
      <c r="AG30" s="206">
        <v>22.3</v>
      </c>
      <c r="AH30" s="131"/>
    </row>
    <row r="31" spans="1:34" ht="17.25" customHeight="1">
      <c r="A31" s="233">
        <v>14</v>
      </c>
      <c r="B31" s="208">
        <v>20.2</v>
      </c>
      <c r="C31" s="308">
        <f>SUM(D31:E31)</f>
        <v>165.20000000000002</v>
      </c>
      <c r="D31" s="308">
        <v>153.8</v>
      </c>
      <c r="E31" s="308">
        <v>11.4</v>
      </c>
      <c r="F31" s="308">
        <v>20.2</v>
      </c>
      <c r="G31" s="308">
        <f>SUM(H31:I31)</f>
        <v>168.4</v>
      </c>
      <c r="H31" s="308">
        <v>155.4</v>
      </c>
      <c r="I31" s="308">
        <v>13</v>
      </c>
      <c r="J31" s="308">
        <v>20.9</v>
      </c>
      <c r="K31" s="308">
        <f>SUM(L31:M31)</f>
        <v>168.29999999999998</v>
      </c>
      <c r="L31" s="308">
        <v>159.2</v>
      </c>
      <c r="M31" s="308">
        <v>9.1</v>
      </c>
      <c r="N31" s="308">
        <v>19.5</v>
      </c>
      <c r="O31" s="308">
        <f>SUM(P31:Q31)</f>
        <v>169.60000000000002</v>
      </c>
      <c r="P31" s="308">
        <v>150.8</v>
      </c>
      <c r="Q31" s="308">
        <v>18.8</v>
      </c>
      <c r="R31" s="308">
        <v>22.3</v>
      </c>
      <c r="S31" s="308">
        <f>SUM(T31:U31)</f>
        <v>176</v>
      </c>
      <c r="T31" s="308">
        <v>165</v>
      </c>
      <c r="U31" s="308">
        <v>11</v>
      </c>
      <c r="V31" s="308">
        <v>21</v>
      </c>
      <c r="W31" s="308">
        <f>SUM(X31:Y31)</f>
        <v>179.9</v>
      </c>
      <c r="X31" s="308">
        <v>161.5</v>
      </c>
      <c r="Y31" s="308">
        <v>18.4</v>
      </c>
      <c r="Z31" s="308">
        <v>21.6</v>
      </c>
      <c r="AA31" s="308">
        <f>SUM(AB31:AC31)</f>
        <v>164.20000000000002</v>
      </c>
      <c r="AB31" s="308">
        <v>158.3</v>
      </c>
      <c r="AC31" s="308">
        <v>5.9</v>
      </c>
      <c r="AD31" s="308">
        <v>21.2</v>
      </c>
      <c r="AE31" s="308">
        <f>SUM(AF31:AG31)</f>
        <v>174</v>
      </c>
      <c r="AF31" s="206">
        <v>159.2</v>
      </c>
      <c r="AG31" s="206">
        <v>14.8</v>
      </c>
      <c r="AH31" s="131"/>
    </row>
    <row r="32" spans="1:34" ht="17.25" customHeight="1">
      <c r="A32" s="235">
        <v>15</v>
      </c>
      <c r="B32" s="197">
        <v>20.1</v>
      </c>
      <c r="C32" s="163">
        <f>SUM(D32:E32)</f>
        <v>165.8</v>
      </c>
      <c r="D32" s="163">
        <v>153.3</v>
      </c>
      <c r="E32" s="163">
        <v>12.5</v>
      </c>
      <c r="F32" s="163">
        <v>20.2</v>
      </c>
      <c r="G32" s="163">
        <f>SUM(H32:I32)</f>
        <v>169.1</v>
      </c>
      <c r="H32" s="163">
        <v>154.7</v>
      </c>
      <c r="I32" s="163">
        <v>14.4</v>
      </c>
      <c r="J32" s="163">
        <v>20.6</v>
      </c>
      <c r="K32" s="163">
        <f>SUM(L32:M32)</f>
        <v>166.4</v>
      </c>
      <c r="L32" s="163">
        <v>158.4</v>
      </c>
      <c r="M32" s="163">
        <v>8</v>
      </c>
      <c r="N32" s="163">
        <v>19.6</v>
      </c>
      <c r="O32" s="163">
        <f>SUM(P32:Q32)</f>
        <v>171.1</v>
      </c>
      <c r="P32" s="163">
        <v>150.5</v>
      </c>
      <c r="Q32" s="163">
        <v>20.6</v>
      </c>
      <c r="R32" s="163">
        <v>22.2</v>
      </c>
      <c r="S32" s="163">
        <f>SUM(T32:U32)</f>
        <v>173.1</v>
      </c>
      <c r="T32" s="163">
        <v>161.1</v>
      </c>
      <c r="U32" s="163">
        <v>12</v>
      </c>
      <c r="V32" s="163">
        <v>21.1</v>
      </c>
      <c r="W32" s="163">
        <f>SUM(X32:Y32)</f>
        <v>182.3</v>
      </c>
      <c r="X32" s="163">
        <v>162.5</v>
      </c>
      <c r="Y32" s="163">
        <v>19.8</v>
      </c>
      <c r="Z32" s="163">
        <v>21.9</v>
      </c>
      <c r="AA32" s="163">
        <f>SUM(AB32:AC32)</f>
        <v>167.70000000000002</v>
      </c>
      <c r="AB32" s="163">
        <v>160.3</v>
      </c>
      <c r="AC32" s="163">
        <v>7.4</v>
      </c>
      <c r="AD32" s="163">
        <v>21</v>
      </c>
      <c r="AE32" s="163">
        <f>SUM(AF32:AG32)</f>
        <v>171.70000000000002</v>
      </c>
      <c r="AF32" s="163">
        <v>155.3</v>
      </c>
      <c r="AG32" s="163">
        <v>16.4</v>
      </c>
      <c r="AH32" s="134"/>
    </row>
    <row r="33" spans="1:33" ht="17.25" customHeight="1">
      <c r="A33" s="31"/>
      <c r="B33" s="118"/>
      <c r="C33" s="294"/>
      <c r="D33" s="294"/>
      <c r="E33" s="294"/>
      <c r="F33" s="294"/>
      <c r="G33" s="294"/>
      <c r="H33" s="308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36"/>
      <c r="AG33" s="36"/>
    </row>
    <row r="34" spans="1:34" ht="17.25" customHeight="1">
      <c r="A34" s="50" t="s">
        <v>581</v>
      </c>
      <c r="B34" s="135">
        <v>18.1</v>
      </c>
      <c r="C34" s="308">
        <f>SUM(D34:E34)</f>
        <v>148.4</v>
      </c>
      <c r="D34" s="308">
        <v>137.5</v>
      </c>
      <c r="E34" s="308">
        <v>10.9</v>
      </c>
      <c r="F34" s="308">
        <v>17.9</v>
      </c>
      <c r="G34" s="308">
        <f>SUM(H34:I34)</f>
        <v>148.9</v>
      </c>
      <c r="H34" s="308">
        <v>136.3</v>
      </c>
      <c r="I34" s="308">
        <v>12.6</v>
      </c>
      <c r="J34" s="308">
        <v>16</v>
      </c>
      <c r="K34" s="308">
        <f>SUM(L34:M34)</f>
        <v>128.3</v>
      </c>
      <c r="L34" s="308">
        <v>121.9</v>
      </c>
      <c r="M34" s="308">
        <v>6.4</v>
      </c>
      <c r="N34" s="308">
        <v>17.2</v>
      </c>
      <c r="O34" s="308">
        <f>SUM(P34:Q34)</f>
        <v>149.6</v>
      </c>
      <c r="P34" s="308">
        <v>131.4</v>
      </c>
      <c r="Q34" s="308">
        <v>18.2</v>
      </c>
      <c r="R34" s="308">
        <v>21.4</v>
      </c>
      <c r="S34" s="308">
        <f>SUM(T34:U34)</f>
        <v>158.6</v>
      </c>
      <c r="T34" s="308">
        <v>148.5</v>
      </c>
      <c r="U34" s="308">
        <v>10.1</v>
      </c>
      <c r="V34" s="308">
        <v>19.1</v>
      </c>
      <c r="W34" s="308">
        <f>SUM(X34:Y34)</f>
        <v>162.2</v>
      </c>
      <c r="X34" s="308">
        <v>147.5</v>
      </c>
      <c r="Y34" s="308">
        <v>14.7</v>
      </c>
      <c r="Z34" s="308">
        <v>18.4</v>
      </c>
      <c r="AA34" s="308">
        <f>SUM(AB34:AC34)</f>
        <v>141.60000000000002</v>
      </c>
      <c r="AB34" s="308">
        <v>134.8</v>
      </c>
      <c r="AC34" s="308">
        <v>6.8</v>
      </c>
      <c r="AD34" s="308">
        <v>18.3</v>
      </c>
      <c r="AE34" s="308">
        <f>SUM(AF34:AG34)</f>
        <v>151.79999999999998</v>
      </c>
      <c r="AF34" s="136">
        <v>138.6</v>
      </c>
      <c r="AG34" s="136">
        <v>13.2</v>
      </c>
      <c r="AH34" s="131"/>
    </row>
    <row r="35" spans="1:34" ht="17.25" customHeight="1">
      <c r="A35" s="41" t="s">
        <v>582</v>
      </c>
      <c r="B35" s="135">
        <v>20.3</v>
      </c>
      <c r="C35" s="308">
        <f>SUM(D35:E35)</f>
        <v>166.3</v>
      </c>
      <c r="D35" s="308">
        <v>154.5</v>
      </c>
      <c r="E35" s="308">
        <v>11.8</v>
      </c>
      <c r="F35" s="308">
        <v>20.8</v>
      </c>
      <c r="G35" s="308">
        <f>SUM(H35:I35)</f>
        <v>172.5</v>
      </c>
      <c r="H35" s="308">
        <v>158.7</v>
      </c>
      <c r="I35" s="308">
        <v>13.8</v>
      </c>
      <c r="J35" s="308">
        <v>22</v>
      </c>
      <c r="K35" s="308">
        <f>SUM(L35:M35)</f>
        <v>181.8</v>
      </c>
      <c r="L35" s="308">
        <v>167.9</v>
      </c>
      <c r="M35" s="308">
        <v>13.9</v>
      </c>
      <c r="N35" s="308">
        <v>20</v>
      </c>
      <c r="O35" s="308">
        <f>SUM(P35:Q35)</f>
        <v>170</v>
      </c>
      <c r="P35" s="308">
        <v>152.3</v>
      </c>
      <c r="Q35" s="308">
        <v>17.7</v>
      </c>
      <c r="R35" s="308">
        <v>22.5</v>
      </c>
      <c r="S35" s="308">
        <f>SUM(T35:U35)</f>
        <v>163.29999999999998</v>
      </c>
      <c r="T35" s="308">
        <v>162.2</v>
      </c>
      <c r="U35" s="308">
        <v>1.1</v>
      </c>
      <c r="V35" s="308">
        <v>22.4</v>
      </c>
      <c r="W35" s="308">
        <f>SUM(X35:Y35)</f>
        <v>177.6</v>
      </c>
      <c r="X35" s="308">
        <v>170.2</v>
      </c>
      <c r="Y35" s="308">
        <v>7.4</v>
      </c>
      <c r="Z35" s="308" t="s">
        <v>124</v>
      </c>
      <c r="AA35" s="308" t="s">
        <v>124</v>
      </c>
      <c r="AB35" s="308" t="s">
        <v>124</v>
      </c>
      <c r="AC35" s="308" t="s">
        <v>124</v>
      </c>
      <c r="AD35" s="308">
        <v>21.4</v>
      </c>
      <c r="AE35" s="308">
        <f>SUM(AF35:AG35)</f>
        <v>173.6</v>
      </c>
      <c r="AF35" s="136">
        <v>159.2</v>
      </c>
      <c r="AG35" s="136">
        <v>14.4</v>
      </c>
      <c r="AH35" s="131"/>
    </row>
    <row r="36" spans="1:34" ht="17.25" customHeight="1">
      <c r="A36" s="41" t="s">
        <v>561</v>
      </c>
      <c r="B36" s="135">
        <v>20</v>
      </c>
      <c r="C36" s="308">
        <f>SUM(D36:E36)</f>
        <v>166.1</v>
      </c>
      <c r="D36" s="308">
        <v>152.7</v>
      </c>
      <c r="E36" s="308">
        <v>13.4</v>
      </c>
      <c r="F36" s="308">
        <v>20.1</v>
      </c>
      <c r="G36" s="308">
        <f>SUM(H36:I36)</f>
        <v>168.9</v>
      </c>
      <c r="H36" s="308">
        <v>153.8</v>
      </c>
      <c r="I36" s="308">
        <v>15.1</v>
      </c>
      <c r="J36" s="308">
        <v>21.3</v>
      </c>
      <c r="K36" s="308">
        <f>SUM(L36:M36)</f>
        <v>177.1</v>
      </c>
      <c r="L36" s="308">
        <v>164.6</v>
      </c>
      <c r="M36" s="308">
        <v>12.5</v>
      </c>
      <c r="N36" s="308">
        <v>19.6</v>
      </c>
      <c r="O36" s="308">
        <f>SUM(P36:Q36)</f>
        <v>171.2</v>
      </c>
      <c r="P36" s="308">
        <v>150.7</v>
      </c>
      <c r="Q36" s="308">
        <v>20.5</v>
      </c>
      <c r="R36" s="308">
        <v>22.2</v>
      </c>
      <c r="S36" s="308">
        <f>SUM(T36:U36)</f>
        <v>179</v>
      </c>
      <c r="T36" s="308">
        <v>165.7</v>
      </c>
      <c r="U36" s="308">
        <v>13.3</v>
      </c>
      <c r="V36" s="308">
        <v>22.6</v>
      </c>
      <c r="W36" s="308">
        <f>SUM(X36:Y36)</f>
        <v>192.29999999999998</v>
      </c>
      <c r="X36" s="308">
        <v>174.2</v>
      </c>
      <c r="Y36" s="308">
        <v>18.1</v>
      </c>
      <c r="Z36" s="308" t="s">
        <v>124</v>
      </c>
      <c r="AA36" s="308" t="s">
        <v>124</v>
      </c>
      <c r="AB36" s="308" t="s">
        <v>124</v>
      </c>
      <c r="AC36" s="308" t="s">
        <v>124</v>
      </c>
      <c r="AD36" s="308">
        <v>20.1</v>
      </c>
      <c r="AE36" s="308">
        <f>SUM(AF36:AG36)</f>
        <v>166.6</v>
      </c>
      <c r="AF36" s="136">
        <v>149.6</v>
      </c>
      <c r="AG36" s="136">
        <v>17</v>
      </c>
      <c r="AH36" s="131"/>
    </row>
    <row r="37" spans="1:34" ht="17.25" customHeight="1">
      <c r="A37" s="41" t="s">
        <v>562</v>
      </c>
      <c r="B37" s="135">
        <v>20.8</v>
      </c>
      <c r="C37" s="308">
        <f>SUM(D37:E37)</f>
        <v>170.4</v>
      </c>
      <c r="D37" s="308">
        <v>158.6</v>
      </c>
      <c r="E37" s="308">
        <v>11.8</v>
      </c>
      <c r="F37" s="308">
        <v>20.8</v>
      </c>
      <c r="G37" s="308">
        <f>SUM(H37:I37)</f>
        <v>173.5</v>
      </c>
      <c r="H37" s="308">
        <v>160.3</v>
      </c>
      <c r="I37" s="308">
        <v>13.2</v>
      </c>
      <c r="J37" s="308">
        <v>21.6</v>
      </c>
      <c r="K37" s="308">
        <f>SUM(L37:M37)</f>
        <v>170.6</v>
      </c>
      <c r="L37" s="308">
        <v>166</v>
      </c>
      <c r="M37" s="308">
        <v>4.6</v>
      </c>
      <c r="N37" s="308">
        <v>20.1</v>
      </c>
      <c r="O37" s="308">
        <f>SUM(P37:Q37)</f>
        <v>174</v>
      </c>
      <c r="P37" s="308">
        <v>155.2</v>
      </c>
      <c r="Q37" s="308">
        <v>18.8</v>
      </c>
      <c r="R37" s="308">
        <v>22.9</v>
      </c>
      <c r="S37" s="308">
        <f>SUM(T37:U37)</f>
        <v>179.9</v>
      </c>
      <c r="T37" s="308">
        <v>167.6</v>
      </c>
      <c r="U37" s="308">
        <v>12.3</v>
      </c>
      <c r="V37" s="308">
        <v>21.3</v>
      </c>
      <c r="W37" s="308">
        <f>SUM(X37:Y37)</f>
        <v>182.5</v>
      </c>
      <c r="X37" s="308">
        <v>164.3</v>
      </c>
      <c r="Y37" s="308">
        <v>18.2</v>
      </c>
      <c r="Z37" s="308">
        <v>21.3</v>
      </c>
      <c r="AA37" s="308">
        <f>SUM(AB37:AC37)</f>
        <v>161.2</v>
      </c>
      <c r="AB37" s="308">
        <v>156</v>
      </c>
      <c r="AC37" s="308">
        <v>5.2</v>
      </c>
      <c r="AD37" s="308">
        <v>22.6</v>
      </c>
      <c r="AE37" s="308">
        <f>SUM(AF37:AG37)</f>
        <v>186.9</v>
      </c>
      <c r="AF37" s="136">
        <v>170.5</v>
      </c>
      <c r="AG37" s="136">
        <v>16.4</v>
      </c>
      <c r="AH37" s="131"/>
    </row>
    <row r="38" spans="1:34" ht="17.25" customHeight="1">
      <c r="A38" s="8"/>
      <c r="B38" s="118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36"/>
      <c r="AG38" s="36"/>
      <c r="AH38" s="8"/>
    </row>
    <row r="39" spans="1:34" ht="17.25" customHeight="1">
      <c r="A39" s="41" t="s">
        <v>595</v>
      </c>
      <c r="B39" s="135">
        <v>19.7</v>
      </c>
      <c r="C39" s="308">
        <f>SUM(D39:E39)</f>
        <v>160.8</v>
      </c>
      <c r="D39" s="308">
        <v>149.8</v>
      </c>
      <c r="E39" s="308">
        <v>11</v>
      </c>
      <c r="F39" s="308">
        <v>19.4</v>
      </c>
      <c r="G39" s="308">
        <f>SUM(H39:I39)</f>
        <v>161.4</v>
      </c>
      <c r="H39" s="308">
        <v>148.8</v>
      </c>
      <c r="I39" s="308">
        <v>12.6</v>
      </c>
      <c r="J39" s="308">
        <v>19.1</v>
      </c>
      <c r="K39" s="308">
        <f>SUM(L39:M39)</f>
        <v>154.8</v>
      </c>
      <c r="L39" s="308">
        <v>149.3</v>
      </c>
      <c r="M39" s="308">
        <v>5.5</v>
      </c>
      <c r="N39" s="308">
        <v>18.4</v>
      </c>
      <c r="O39" s="308">
        <f>SUM(P39:Q39)</f>
        <v>159.4</v>
      </c>
      <c r="P39" s="308">
        <v>141.8</v>
      </c>
      <c r="Q39" s="308">
        <v>17.6</v>
      </c>
      <c r="R39" s="308">
        <v>22.5</v>
      </c>
      <c r="S39" s="308">
        <f>SUM(T39:U39)</f>
        <v>174.5</v>
      </c>
      <c r="T39" s="308">
        <v>163.7</v>
      </c>
      <c r="U39" s="308">
        <v>10.8</v>
      </c>
      <c r="V39" s="308">
        <v>21.7</v>
      </c>
      <c r="W39" s="308">
        <f>SUM(X39:Y39)</f>
        <v>188.79999999999998</v>
      </c>
      <c r="X39" s="308">
        <v>167.6</v>
      </c>
      <c r="Y39" s="308">
        <v>21.2</v>
      </c>
      <c r="Z39" s="308">
        <v>16.7</v>
      </c>
      <c r="AA39" s="308">
        <f>SUM(AB39:AC39)</f>
        <v>142.1</v>
      </c>
      <c r="AB39" s="308">
        <v>127.8</v>
      </c>
      <c r="AC39" s="308">
        <v>14.3</v>
      </c>
      <c r="AD39" s="308">
        <v>20.2</v>
      </c>
      <c r="AE39" s="308">
        <f>SUM(AF39:AG39)</f>
        <v>166.5</v>
      </c>
      <c r="AF39" s="136">
        <v>152.9</v>
      </c>
      <c r="AG39" s="136">
        <v>13.6</v>
      </c>
      <c r="AH39" s="131"/>
    </row>
    <row r="40" spans="1:34" ht="17.25" customHeight="1">
      <c r="A40" s="41" t="s">
        <v>596</v>
      </c>
      <c r="B40" s="135">
        <v>20.9</v>
      </c>
      <c r="C40" s="308">
        <f>SUM(D40:E40)</f>
        <v>170.9</v>
      </c>
      <c r="D40" s="308">
        <v>159.5</v>
      </c>
      <c r="E40" s="308">
        <v>11.4</v>
      </c>
      <c r="F40" s="308">
        <v>20.9</v>
      </c>
      <c r="G40" s="308">
        <f>SUM(H40:I40)</f>
        <v>174.20000000000002</v>
      </c>
      <c r="H40" s="308">
        <v>160.9</v>
      </c>
      <c r="I40" s="308">
        <v>13.3</v>
      </c>
      <c r="J40" s="308">
        <v>21.1</v>
      </c>
      <c r="K40" s="308">
        <f>SUM(L40:M40)</f>
        <v>166.29999999999998</v>
      </c>
      <c r="L40" s="308">
        <v>161.6</v>
      </c>
      <c r="M40" s="308">
        <v>4.7</v>
      </c>
      <c r="N40" s="308">
        <v>20.6</v>
      </c>
      <c r="O40" s="308">
        <f>SUM(P40:Q40)</f>
        <v>178.1</v>
      </c>
      <c r="P40" s="308">
        <v>159.2</v>
      </c>
      <c r="Q40" s="308">
        <v>18.9</v>
      </c>
      <c r="R40" s="308">
        <v>22.1</v>
      </c>
      <c r="S40" s="308">
        <f>SUM(T40:U40)</f>
        <v>169.20000000000002</v>
      </c>
      <c r="T40" s="308">
        <v>157.9</v>
      </c>
      <c r="U40" s="308">
        <v>11.3</v>
      </c>
      <c r="V40" s="308">
        <v>22.5</v>
      </c>
      <c r="W40" s="308">
        <f>SUM(X40:Y40)</f>
        <v>194.70000000000002</v>
      </c>
      <c r="X40" s="308">
        <v>173.3</v>
      </c>
      <c r="Y40" s="308">
        <v>21.4</v>
      </c>
      <c r="Z40" s="308">
        <v>22.8</v>
      </c>
      <c r="AA40" s="308">
        <f>SUM(AB40:AC40)</f>
        <v>173</v>
      </c>
      <c r="AB40" s="308">
        <v>166.2</v>
      </c>
      <c r="AC40" s="308">
        <v>6.8</v>
      </c>
      <c r="AD40" s="308">
        <v>21.7</v>
      </c>
      <c r="AE40" s="308">
        <f>SUM(AF40:AG40)</f>
        <v>173.4</v>
      </c>
      <c r="AF40" s="136">
        <v>159.3</v>
      </c>
      <c r="AG40" s="136">
        <v>14.1</v>
      </c>
      <c r="AH40" s="131"/>
    </row>
    <row r="41" spans="1:34" ht="17.25" customHeight="1">
      <c r="A41" s="41" t="s">
        <v>597</v>
      </c>
      <c r="B41" s="135">
        <v>21</v>
      </c>
      <c r="C41" s="308">
        <f>SUM(D41:E41)</f>
        <v>171.9</v>
      </c>
      <c r="D41" s="308">
        <v>160</v>
      </c>
      <c r="E41" s="308">
        <v>11.9</v>
      </c>
      <c r="F41" s="308">
        <v>20.9</v>
      </c>
      <c r="G41" s="308">
        <f>SUM(H41:I41)</f>
        <v>174.3</v>
      </c>
      <c r="H41" s="308">
        <v>160.4</v>
      </c>
      <c r="I41" s="308">
        <v>13.9</v>
      </c>
      <c r="J41" s="308">
        <v>20.9</v>
      </c>
      <c r="K41" s="308">
        <f>SUM(L41:M41)</f>
        <v>166.1</v>
      </c>
      <c r="L41" s="308">
        <v>161.5</v>
      </c>
      <c r="M41" s="308">
        <v>4.6</v>
      </c>
      <c r="N41" s="308">
        <v>20.2</v>
      </c>
      <c r="O41" s="308">
        <f>SUM(P41:Q41)</f>
        <v>177.1</v>
      </c>
      <c r="P41" s="308">
        <v>156.5</v>
      </c>
      <c r="Q41" s="308">
        <v>20.6</v>
      </c>
      <c r="R41" s="308">
        <v>22.5</v>
      </c>
      <c r="S41" s="308">
        <f>SUM(T41:U41)</f>
        <v>183.3</v>
      </c>
      <c r="T41" s="308">
        <v>171.4</v>
      </c>
      <c r="U41" s="308">
        <v>11.9</v>
      </c>
      <c r="V41" s="308">
        <v>22</v>
      </c>
      <c r="W41" s="308">
        <f>SUM(X41:Y41)</f>
        <v>194.8</v>
      </c>
      <c r="X41" s="308">
        <v>169.8</v>
      </c>
      <c r="Y41" s="308">
        <v>25</v>
      </c>
      <c r="Z41" s="308">
        <v>22.1</v>
      </c>
      <c r="AA41" s="308">
        <f>SUM(AB41:AC41)</f>
        <v>169.1</v>
      </c>
      <c r="AB41" s="308">
        <v>161.9</v>
      </c>
      <c r="AC41" s="308">
        <v>7.2</v>
      </c>
      <c r="AD41" s="308">
        <v>21.4</v>
      </c>
      <c r="AE41" s="308">
        <f>SUM(AF41:AG41)</f>
        <v>174.7</v>
      </c>
      <c r="AF41" s="136">
        <v>154.5</v>
      </c>
      <c r="AG41" s="136">
        <v>20.2</v>
      </c>
      <c r="AH41" s="131"/>
    </row>
    <row r="42" spans="1:34" ht="17.25" customHeight="1">
      <c r="A42" s="41" t="s">
        <v>598</v>
      </c>
      <c r="B42" s="135">
        <v>19.6</v>
      </c>
      <c r="C42" s="308">
        <f>SUM(D42:E42)</f>
        <v>162.2</v>
      </c>
      <c r="D42" s="308">
        <v>149.7</v>
      </c>
      <c r="E42" s="308">
        <v>12.5</v>
      </c>
      <c r="F42" s="308">
        <v>19.4</v>
      </c>
      <c r="G42" s="308">
        <f>SUM(H42:I42)</f>
        <v>163.9</v>
      </c>
      <c r="H42" s="308">
        <v>149.5</v>
      </c>
      <c r="I42" s="308">
        <v>14.4</v>
      </c>
      <c r="J42" s="308">
        <v>19.2</v>
      </c>
      <c r="K42" s="308">
        <f>SUM(L42:M42)</f>
        <v>159</v>
      </c>
      <c r="L42" s="308">
        <v>148.9</v>
      </c>
      <c r="M42" s="308">
        <v>10.1</v>
      </c>
      <c r="N42" s="308">
        <v>18.4</v>
      </c>
      <c r="O42" s="308">
        <f>SUM(P42:Q42)</f>
        <v>163</v>
      </c>
      <c r="P42" s="308">
        <v>141.9</v>
      </c>
      <c r="Q42" s="308">
        <v>21.1</v>
      </c>
      <c r="R42" s="308">
        <v>22.8</v>
      </c>
      <c r="S42" s="308">
        <f>SUM(T42:U42)</f>
        <v>179.60000000000002</v>
      </c>
      <c r="T42" s="308">
        <v>167.8</v>
      </c>
      <c r="U42" s="308">
        <v>11.8</v>
      </c>
      <c r="V42" s="308">
        <v>19.2</v>
      </c>
      <c r="W42" s="308">
        <f>SUM(X42:Y42)</f>
        <v>166.1</v>
      </c>
      <c r="X42" s="308">
        <v>148</v>
      </c>
      <c r="Y42" s="308">
        <v>18.1</v>
      </c>
      <c r="Z42" s="308">
        <v>19.9</v>
      </c>
      <c r="AA42" s="308">
        <f>SUM(AB42:AC42)</f>
        <v>153.29999999999998</v>
      </c>
      <c r="AB42" s="308">
        <v>145.7</v>
      </c>
      <c r="AC42" s="308">
        <v>7.6</v>
      </c>
      <c r="AD42" s="308">
        <v>21</v>
      </c>
      <c r="AE42" s="308">
        <f>SUM(AF42:AG42)</f>
        <v>169.20000000000002</v>
      </c>
      <c r="AF42" s="136">
        <v>154.9</v>
      </c>
      <c r="AG42" s="136">
        <v>14.3</v>
      </c>
      <c r="AH42" s="131"/>
    </row>
    <row r="43" spans="1:34" ht="17.25" customHeight="1">
      <c r="A43" s="8"/>
      <c r="B43" s="118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36"/>
      <c r="AG43" s="36"/>
      <c r="AH43" s="8"/>
    </row>
    <row r="44" spans="1:34" ht="17.25" customHeight="1">
      <c r="A44" s="41" t="s">
        <v>587</v>
      </c>
      <c r="B44" s="135">
        <v>20.2</v>
      </c>
      <c r="C44" s="308">
        <f>SUM(D44:E44)</f>
        <v>166.5</v>
      </c>
      <c r="D44" s="308">
        <v>153.3</v>
      </c>
      <c r="E44" s="308">
        <v>13.2</v>
      </c>
      <c r="F44" s="308">
        <v>20.3</v>
      </c>
      <c r="G44" s="308">
        <f>SUM(H44:I44)</f>
        <v>170.2</v>
      </c>
      <c r="H44" s="308">
        <v>155</v>
      </c>
      <c r="I44" s="308">
        <v>15.2</v>
      </c>
      <c r="J44" s="308">
        <v>20.9</v>
      </c>
      <c r="K44" s="308">
        <f>SUM(L44:M44)</f>
        <v>170.4</v>
      </c>
      <c r="L44" s="308">
        <v>161.1</v>
      </c>
      <c r="M44" s="308">
        <v>9.3</v>
      </c>
      <c r="N44" s="308">
        <v>19.8</v>
      </c>
      <c r="O44" s="308">
        <f>SUM(P44:Q44)</f>
        <v>175.4</v>
      </c>
      <c r="P44" s="308">
        <v>153</v>
      </c>
      <c r="Q44" s="308">
        <v>22.4</v>
      </c>
      <c r="R44" s="308">
        <v>22.3</v>
      </c>
      <c r="S44" s="308">
        <f>SUM(T44:U44)</f>
        <v>178.6</v>
      </c>
      <c r="T44" s="308">
        <v>166.4</v>
      </c>
      <c r="U44" s="308">
        <v>12.2</v>
      </c>
      <c r="V44" s="308">
        <v>21.5</v>
      </c>
      <c r="W44" s="308">
        <f>SUM(X44:Y44)</f>
        <v>186.8</v>
      </c>
      <c r="X44" s="308">
        <v>165.3</v>
      </c>
      <c r="Y44" s="308">
        <v>21.5</v>
      </c>
      <c r="Z44" s="308" t="s">
        <v>368</v>
      </c>
      <c r="AA44" s="308" t="s">
        <v>368</v>
      </c>
      <c r="AB44" s="308" t="s">
        <v>368</v>
      </c>
      <c r="AC44" s="308" t="s">
        <v>368</v>
      </c>
      <c r="AD44" s="308">
        <v>21</v>
      </c>
      <c r="AE44" s="308">
        <f>SUM(AF44:AG44)</f>
        <v>168.89999999999998</v>
      </c>
      <c r="AF44" s="136">
        <v>154.7</v>
      </c>
      <c r="AG44" s="136">
        <v>14.2</v>
      </c>
      <c r="AH44" s="131"/>
    </row>
    <row r="45" spans="1:34" ht="17.25" customHeight="1">
      <c r="A45" s="33" t="s">
        <v>588</v>
      </c>
      <c r="B45" s="135">
        <v>20.6</v>
      </c>
      <c r="C45" s="308">
        <f>SUM(D45:E45)</f>
        <v>170.3</v>
      </c>
      <c r="D45" s="308">
        <v>156.3</v>
      </c>
      <c r="E45" s="308">
        <v>14</v>
      </c>
      <c r="F45" s="308">
        <v>20.6</v>
      </c>
      <c r="G45" s="308">
        <f>SUM(H45:I45)</f>
        <v>172.70000000000002</v>
      </c>
      <c r="H45" s="308">
        <v>156.4</v>
      </c>
      <c r="I45" s="308">
        <v>16.3</v>
      </c>
      <c r="J45" s="308">
        <v>21.1</v>
      </c>
      <c r="K45" s="308">
        <f>SUM(L45:M45)</f>
        <v>172.5</v>
      </c>
      <c r="L45" s="308">
        <v>162.6</v>
      </c>
      <c r="M45" s="308">
        <v>9.9</v>
      </c>
      <c r="N45" s="308">
        <v>20</v>
      </c>
      <c r="O45" s="308">
        <f>SUM(P45:Q45)</f>
        <v>177.89999999999998</v>
      </c>
      <c r="P45" s="308">
        <v>153.7</v>
      </c>
      <c r="Q45" s="308">
        <v>24.2</v>
      </c>
      <c r="R45" s="308">
        <v>23.3</v>
      </c>
      <c r="S45" s="308">
        <f>SUM(T45:U45)</f>
        <v>178.7</v>
      </c>
      <c r="T45" s="308">
        <v>163.6</v>
      </c>
      <c r="U45" s="308">
        <v>15.1</v>
      </c>
      <c r="V45" s="308">
        <v>21.3</v>
      </c>
      <c r="W45" s="308">
        <f>SUM(X45:Y45)</f>
        <v>185.4</v>
      </c>
      <c r="X45" s="308">
        <v>164.3</v>
      </c>
      <c r="Y45" s="308">
        <v>21.1</v>
      </c>
      <c r="Z45" s="308" t="s">
        <v>368</v>
      </c>
      <c r="AA45" s="308" t="s">
        <v>368</v>
      </c>
      <c r="AB45" s="308" t="s">
        <v>368</v>
      </c>
      <c r="AC45" s="308" t="s">
        <v>368</v>
      </c>
      <c r="AD45" s="308">
        <v>21.5</v>
      </c>
      <c r="AE45" s="308">
        <f>SUM(AF45:AG45)</f>
        <v>177.3</v>
      </c>
      <c r="AF45" s="136">
        <v>155.3</v>
      </c>
      <c r="AG45" s="136">
        <v>22</v>
      </c>
      <c r="AH45" s="131"/>
    </row>
    <row r="46" spans="1:34" ht="17.25" customHeight="1">
      <c r="A46" s="33" t="s">
        <v>589</v>
      </c>
      <c r="B46" s="135">
        <v>20.6</v>
      </c>
      <c r="C46" s="308">
        <f>SUM(D46:E46)</f>
        <v>170.70000000000002</v>
      </c>
      <c r="D46" s="308">
        <v>156.9</v>
      </c>
      <c r="E46" s="308">
        <v>13.8</v>
      </c>
      <c r="F46" s="308">
        <v>21.2</v>
      </c>
      <c r="G46" s="308">
        <f>SUM(H46:I46)</f>
        <v>178.6</v>
      </c>
      <c r="H46" s="308">
        <v>162.4</v>
      </c>
      <c r="I46" s="308">
        <v>16.2</v>
      </c>
      <c r="J46" s="308">
        <v>23.1</v>
      </c>
      <c r="K46" s="308">
        <f>SUM(L46:M46)</f>
        <v>181</v>
      </c>
      <c r="L46" s="308">
        <v>175.2</v>
      </c>
      <c r="M46" s="308">
        <v>5.8</v>
      </c>
      <c r="N46" s="308">
        <v>20.6</v>
      </c>
      <c r="O46" s="308">
        <f>SUM(P46:Q46)</f>
        <v>183.4</v>
      </c>
      <c r="P46" s="308">
        <v>159.1</v>
      </c>
      <c r="Q46" s="308">
        <v>24.3</v>
      </c>
      <c r="R46" s="308">
        <v>22.1</v>
      </c>
      <c r="S46" s="308">
        <f>SUM(T46:U46)</f>
        <v>173</v>
      </c>
      <c r="T46" s="308">
        <v>160</v>
      </c>
      <c r="U46" s="308">
        <v>13</v>
      </c>
      <c r="V46" s="308">
        <v>21.5</v>
      </c>
      <c r="W46" s="308">
        <f>SUM(X46:Y46)</f>
        <v>189.2</v>
      </c>
      <c r="X46" s="308">
        <v>165.5</v>
      </c>
      <c r="Y46" s="308">
        <v>23.7</v>
      </c>
      <c r="Z46" s="308" t="s">
        <v>368</v>
      </c>
      <c r="AA46" s="308" t="s">
        <v>368</v>
      </c>
      <c r="AB46" s="308" t="s">
        <v>368</v>
      </c>
      <c r="AC46" s="308" t="s">
        <v>368</v>
      </c>
      <c r="AD46" s="308">
        <v>21.4</v>
      </c>
      <c r="AE46" s="308">
        <f>SUM(AF46:AG46)</f>
        <v>177.20000000000002</v>
      </c>
      <c r="AF46" s="136">
        <v>157.4</v>
      </c>
      <c r="AG46" s="136">
        <v>19.8</v>
      </c>
      <c r="AH46" s="131"/>
    </row>
    <row r="47" spans="1:34" ht="17.25" customHeight="1">
      <c r="A47" s="33" t="s">
        <v>590</v>
      </c>
      <c r="B47" s="135">
        <v>19.9</v>
      </c>
      <c r="C47" s="308">
        <f>SUM(D47:E47)</f>
        <v>165.2</v>
      </c>
      <c r="D47" s="308">
        <v>151.2</v>
      </c>
      <c r="E47" s="308">
        <v>14</v>
      </c>
      <c r="F47" s="308">
        <v>20.2</v>
      </c>
      <c r="G47" s="308">
        <f>SUM(H47:I47)</f>
        <v>170.6</v>
      </c>
      <c r="H47" s="308">
        <v>154.1</v>
      </c>
      <c r="I47" s="308">
        <v>16.5</v>
      </c>
      <c r="J47" s="308">
        <v>20.8</v>
      </c>
      <c r="K47" s="308">
        <f>SUM(L47:M47)</f>
        <v>170.70000000000002</v>
      </c>
      <c r="L47" s="308">
        <v>160.8</v>
      </c>
      <c r="M47" s="308">
        <v>9.9</v>
      </c>
      <c r="N47" s="308">
        <v>19.6</v>
      </c>
      <c r="O47" s="308">
        <f>SUM(P47:Q47)</f>
        <v>174.3</v>
      </c>
      <c r="P47" s="308">
        <v>151.5</v>
      </c>
      <c r="Q47" s="308">
        <v>22.8</v>
      </c>
      <c r="R47" s="308">
        <v>22.7</v>
      </c>
      <c r="S47" s="308">
        <f>SUM(T47:U47)</f>
        <v>181.5</v>
      </c>
      <c r="T47" s="308">
        <v>164.9</v>
      </c>
      <c r="U47" s="308">
        <v>16.6</v>
      </c>
      <c r="V47" s="308">
        <v>20.9</v>
      </c>
      <c r="W47" s="308">
        <f>SUM(X47:Y47)</f>
        <v>180.29999999999998</v>
      </c>
      <c r="X47" s="308">
        <v>161.2</v>
      </c>
      <c r="Y47" s="308">
        <v>19.1</v>
      </c>
      <c r="Z47" s="308" t="s">
        <v>368</v>
      </c>
      <c r="AA47" s="308" t="s">
        <v>368</v>
      </c>
      <c r="AB47" s="308" t="s">
        <v>368</v>
      </c>
      <c r="AC47" s="308" t="s">
        <v>368</v>
      </c>
      <c r="AD47" s="308">
        <v>21.2</v>
      </c>
      <c r="AE47" s="308">
        <f>SUM(AF47:AG47)</f>
        <v>173.8</v>
      </c>
      <c r="AF47" s="136">
        <v>156</v>
      </c>
      <c r="AG47" s="136">
        <v>17.8</v>
      </c>
      <c r="AH47" s="131"/>
    </row>
    <row r="48" spans="1:33" ht="17.25" customHeight="1">
      <c r="A48" s="158"/>
      <c r="B48" s="135"/>
      <c r="C48" s="309"/>
      <c r="D48" s="309"/>
      <c r="E48" s="309"/>
      <c r="F48" s="309"/>
      <c r="G48" s="309"/>
      <c r="H48" s="308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164"/>
      <c r="AG48" s="164"/>
    </row>
    <row r="49" spans="1:33" ht="17.25" customHeight="1">
      <c r="A49" s="159" t="s">
        <v>5</v>
      </c>
      <c r="B49" s="118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36"/>
      <c r="AG49" s="36"/>
    </row>
    <row r="50" spans="1:34" ht="17.25" customHeight="1">
      <c r="A50" s="232" t="s">
        <v>591</v>
      </c>
      <c r="B50" s="135">
        <v>19.8</v>
      </c>
      <c r="C50" s="308">
        <f>SUM(D50:E50)</f>
        <v>147.4</v>
      </c>
      <c r="D50" s="308">
        <v>141.9</v>
      </c>
      <c r="E50" s="308">
        <v>5.5</v>
      </c>
      <c r="F50" s="308">
        <v>19.8</v>
      </c>
      <c r="G50" s="308">
        <f>SUM(H50:I50)</f>
        <v>149.5</v>
      </c>
      <c r="H50" s="308">
        <v>143.2</v>
      </c>
      <c r="I50" s="308">
        <v>6.3</v>
      </c>
      <c r="J50" s="308">
        <v>20</v>
      </c>
      <c r="K50" s="308">
        <f>SUM(L50:M50)</f>
        <v>164.20000000000002</v>
      </c>
      <c r="L50" s="308">
        <v>155.4</v>
      </c>
      <c r="M50" s="308">
        <v>8.8</v>
      </c>
      <c r="N50" s="308">
        <v>20</v>
      </c>
      <c r="O50" s="308">
        <f>SUM(P50:Q50)</f>
        <v>159.39999999999998</v>
      </c>
      <c r="P50" s="308">
        <v>151.2</v>
      </c>
      <c r="Q50" s="308">
        <v>8.2</v>
      </c>
      <c r="R50" s="308">
        <v>21.4</v>
      </c>
      <c r="S50" s="308">
        <f>SUM(T50:U50)</f>
        <v>160.7</v>
      </c>
      <c r="T50" s="308">
        <v>152.7</v>
      </c>
      <c r="U50" s="308">
        <v>8</v>
      </c>
      <c r="V50" s="308">
        <v>20.9</v>
      </c>
      <c r="W50" s="308">
        <f>SUM(X50:Y50)</f>
        <v>166.7</v>
      </c>
      <c r="X50" s="308">
        <v>155.5</v>
      </c>
      <c r="Y50" s="308">
        <v>11.2</v>
      </c>
      <c r="Z50" s="308">
        <v>20.7</v>
      </c>
      <c r="AA50" s="308">
        <f>SUM(AB50:AC50)</f>
        <v>167.3</v>
      </c>
      <c r="AB50" s="308">
        <v>162.4</v>
      </c>
      <c r="AC50" s="308">
        <v>4.9</v>
      </c>
      <c r="AD50" s="308">
        <v>20.4</v>
      </c>
      <c r="AE50" s="308">
        <f>SUM(AF50:AG50)</f>
        <v>169.20000000000002</v>
      </c>
      <c r="AF50" s="206">
        <v>154.9</v>
      </c>
      <c r="AG50" s="206">
        <v>14.3</v>
      </c>
      <c r="AH50" s="131"/>
    </row>
    <row r="51" spans="1:34" s="165" customFormat="1" ht="17.25" customHeight="1">
      <c r="A51" s="233">
        <v>14</v>
      </c>
      <c r="B51" s="208">
        <v>20.1</v>
      </c>
      <c r="C51" s="308">
        <f>SUM(D51:E51)</f>
        <v>149.1</v>
      </c>
      <c r="D51" s="308">
        <v>143.2</v>
      </c>
      <c r="E51" s="308">
        <v>5.9</v>
      </c>
      <c r="F51" s="308">
        <v>20.1</v>
      </c>
      <c r="G51" s="308">
        <f>SUM(H51:I51)</f>
        <v>149.5</v>
      </c>
      <c r="H51" s="308">
        <v>143.5</v>
      </c>
      <c r="I51" s="308">
        <v>6</v>
      </c>
      <c r="J51" s="308">
        <v>20.9</v>
      </c>
      <c r="K51" s="308">
        <f>SUM(L51:M51)</f>
        <v>165.6</v>
      </c>
      <c r="L51" s="308">
        <v>162.7</v>
      </c>
      <c r="M51" s="308">
        <v>2.9</v>
      </c>
      <c r="N51" s="308">
        <v>19.8</v>
      </c>
      <c r="O51" s="308">
        <f>SUM(P51:Q51)</f>
        <v>153.7</v>
      </c>
      <c r="P51" s="308">
        <v>146</v>
      </c>
      <c r="Q51" s="308">
        <v>7.7</v>
      </c>
      <c r="R51" s="308">
        <v>20.7</v>
      </c>
      <c r="S51" s="308">
        <f>SUM(T51:U51)</f>
        <v>146.29999999999998</v>
      </c>
      <c r="T51" s="308">
        <v>141.2</v>
      </c>
      <c r="U51" s="308">
        <v>5.1</v>
      </c>
      <c r="V51" s="308">
        <v>20.5</v>
      </c>
      <c r="W51" s="308">
        <f>SUM(X51:Y51)</f>
        <v>162.2</v>
      </c>
      <c r="X51" s="308">
        <v>152.2</v>
      </c>
      <c r="Y51" s="308">
        <v>10</v>
      </c>
      <c r="Z51" s="308">
        <v>20.9</v>
      </c>
      <c r="AA51" s="308">
        <f>SUM(AB51:AC51)</f>
        <v>165.4</v>
      </c>
      <c r="AB51" s="308">
        <v>159.9</v>
      </c>
      <c r="AC51" s="308">
        <v>5.5</v>
      </c>
      <c r="AD51" s="308">
        <v>20.2</v>
      </c>
      <c r="AE51" s="308">
        <f>SUM(AF51:AG51)</f>
        <v>160.2</v>
      </c>
      <c r="AF51" s="206">
        <v>153.7</v>
      </c>
      <c r="AG51" s="206">
        <v>6.5</v>
      </c>
      <c r="AH51" s="131"/>
    </row>
    <row r="52" spans="1:34" ht="17.25" customHeight="1">
      <c r="A52" s="235">
        <v>15</v>
      </c>
      <c r="B52" s="197">
        <v>19.7</v>
      </c>
      <c r="C52" s="163">
        <f>SUM(D52:E52)</f>
        <v>146.5</v>
      </c>
      <c r="D52" s="163">
        <v>140.1</v>
      </c>
      <c r="E52" s="163">
        <v>6.4</v>
      </c>
      <c r="F52" s="163">
        <v>20</v>
      </c>
      <c r="G52" s="163">
        <f>SUM(H52:I52)</f>
        <v>147.4</v>
      </c>
      <c r="H52" s="163">
        <v>140.9</v>
      </c>
      <c r="I52" s="163">
        <v>6.5</v>
      </c>
      <c r="J52" s="163">
        <v>20.6</v>
      </c>
      <c r="K52" s="163">
        <f>SUM(L52:M52)</f>
        <v>164.9</v>
      </c>
      <c r="L52" s="163">
        <v>160.9</v>
      </c>
      <c r="M52" s="163">
        <v>4</v>
      </c>
      <c r="N52" s="163">
        <v>19.8</v>
      </c>
      <c r="O52" s="163">
        <f>SUM(P52:Q52)</f>
        <v>153.89999999999998</v>
      </c>
      <c r="P52" s="163">
        <v>145.2</v>
      </c>
      <c r="Q52" s="163">
        <v>8.7</v>
      </c>
      <c r="R52" s="163">
        <v>20.8</v>
      </c>
      <c r="S52" s="163">
        <f>SUM(T52:U52)</f>
        <v>145.4</v>
      </c>
      <c r="T52" s="163">
        <v>139.9</v>
      </c>
      <c r="U52" s="163">
        <v>5.5</v>
      </c>
      <c r="V52" s="163">
        <v>20.4</v>
      </c>
      <c r="W52" s="163">
        <f>SUM(X52:Y52)</f>
        <v>160.3</v>
      </c>
      <c r="X52" s="163">
        <v>149.4</v>
      </c>
      <c r="Y52" s="163">
        <v>10.9</v>
      </c>
      <c r="Z52" s="163">
        <v>22</v>
      </c>
      <c r="AA52" s="163">
        <f>SUM(AB52:AC52)</f>
        <v>169.6</v>
      </c>
      <c r="AB52" s="163">
        <v>165.9</v>
      </c>
      <c r="AC52" s="163">
        <v>3.7</v>
      </c>
      <c r="AD52" s="163">
        <v>20.3</v>
      </c>
      <c r="AE52" s="163">
        <f>SUM(AF52:AG52)</f>
        <v>155.79999999999998</v>
      </c>
      <c r="AF52" s="163">
        <v>146.1</v>
      </c>
      <c r="AG52" s="163">
        <v>9.7</v>
      </c>
      <c r="AH52" s="134"/>
    </row>
    <row r="53" spans="1:33" ht="17.25" customHeight="1">
      <c r="A53" s="31"/>
      <c r="B53" s="118"/>
      <c r="C53" s="294"/>
      <c r="D53" s="294"/>
      <c r="E53" s="294"/>
      <c r="F53" s="294"/>
      <c r="G53" s="294"/>
      <c r="H53" s="308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36"/>
      <c r="AG53" s="36"/>
    </row>
    <row r="54" spans="1:34" ht="17.25" customHeight="1">
      <c r="A54" s="50" t="s">
        <v>581</v>
      </c>
      <c r="B54" s="135">
        <v>18.1</v>
      </c>
      <c r="C54" s="308">
        <f>SUM(D54:E54)</f>
        <v>135.4</v>
      </c>
      <c r="D54" s="308">
        <v>129.6</v>
      </c>
      <c r="E54" s="308">
        <v>5.8</v>
      </c>
      <c r="F54" s="308">
        <v>17.9</v>
      </c>
      <c r="G54" s="308">
        <f>SUM(H54:I54)</f>
        <v>134.4</v>
      </c>
      <c r="H54" s="308">
        <v>128.1</v>
      </c>
      <c r="I54" s="308">
        <v>6.3</v>
      </c>
      <c r="J54" s="308">
        <v>16.9</v>
      </c>
      <c r="K54" s="308">
        <f>SUM(L54:M54)</f>
        <v>134.9</v>
      </c>
      <c r="L54" s="308">
        <v>132.1</v>
      </c>
      <c r="M54" s="308">
        <v>2.8</v>
      </c>
      <c r="N54" s="308">
        <v>17.6</v>
      </c>
      <c r="O54" s="308">
        <f>SUM(P54:Q54)</f>
        <v>136.9</v>
      </c>
      <c r="P54" s="308">
        <v>130</v>
      </c>
      <c r="Q54" s="308">
        <v>6.9</v>
      </c>
      <c r="R54" s="308">
        <v>19.3</v>
      </c>
      <c r="S54" s="308">
        <f>SUM(T54:U54)</f>
        <v>137.5</v>
      </c>
      <c r="T54" s="308">
        <v>134.1</v>
      </c>
      <c r="U54" s="308">
        <v>3.4</v>
      </c>
      <c r="V54" s="308">
        <v>18.7</v>
      </c>
      <c r="W54" s="308">
        <f>SUM(X54:Y54)</f>
        <v>146.20000000000002</v>
      </c>
      <c r="X54" s="308">
        <v>138.8</v>
      </c>
      <c r="Y54" s="308">
        <v>7.4</v>
      </c>
      <c r="Z54" s="308">
        <v>18.4</v>
      </c>
      <c r="AA54" s="308">
        <f>SUM(AB54:AC54)</f>
        <v>143.6</v>
      </c>
      <c r="AB54" s="308">
        <v>140.7</v>
      </c>
      <c r="AC54" s="308">
        <v>2.9</v>
      </c>
      <c r="AD54" s="308">
        <v>17.7</v>
      </c>
      <c r="AE54" s="308">
        <f>SUM(AF54:AG54)</f>
        <v>148.7</v>
      </c>
      <c r="AF54" s="136">
        <v>139.1</v>
      </c>
      <c r="AG54" s="136">
        <v>9.6</v>
      </c>
      <c r="AH54" s="166"/>
    </row>
    <row r="55" spans="1:34" ht="17.25" customHeight="1">
      <c r="A55" s="41" t="s">
        <v>592</v>
      </c>
      <c r="B55" s="135">
        <v>19.4</v>
      </c>
      <c r="C55" s="308">
        <f>SUM(D55:E55)</f>
        <v>143.1</v>
      </c>
      <c r="D55" s="308">
        <v>137.4</v>
      </c>
      <c r="E55" s="308">
        <v>5.7</v>
      </c>
      <c r="F55" s="308">
        <v>20.1</v>
      </c>
      <c r="G55" s="308">
        <f>SUM(H55:I55)</f>
        <v>148.9</v>
      </c>
      <c r="H55" s="308">
        <v>142.9</v>
      </c>
      <c r="I55" s="308">
        <v>6</v>
      </c>
      <c r="J55" s="308">
        <v>22.8</v>
      </c>
      <c r="K55" s="308">
        <f>SUM(L55:M55)</f>
        <v>187.79999999999998</v>
      </c>
      <c r="L55" s="308">
        <v>179.2</v>
      </c>
      <c r="M55" s="308">
        <v>8.6</v>
      </c>
      <c r="N55" s="308">
        <v>20.1</v>
      </c>
      <c r="O55" s="308">
        <f>SUM(P55:Q55)</f>
        <v>156.20000000000002</v>
      </c>
      <c r="P55" s="308">
        <v>148.4</v>
      </c>
      <c r="Q55" s="308">
        <v>7.8</v>
      </c>
      <c r="R55" s="308">
        <v>20</v>
      </c>
      <c r="S55" s="308">
        <f>SUM(T55:U55)</f>
        <v>141.6</v>
      </c>
      <c r="T55" s="308">
        <v>136.5</v>
      </c>
      <c r="U55" s="308">
        <v>5.1</v>
      </c>
      <c r="V55" s="308">
        <v>19.4</v>
      </c>
      <c r="W55" s="308">
        <f>SUM(X55:Y55)</f>
        <v>150.8</v>
      </c>
      <c r="X55" s="308">
        <v>142.8</v>
      </c>
      <c r="Y55" s="308">
        <v>8</v>
      </c>
      <c r="Z55" s="308" t="s">
        <v>124</v>
      </c>
      <c r="AA55" s="308" t="s">
        <v>124</v>
      </c>
      <c r="AB55" s="308" t="s">
        <v>124</v>
      </c>
      <c r="AC55" s="308" t="s">
        <v>124</v>
      </c>
      <c r="AD55" s="308">
        <v>20.5</v>
      </c>
      <c r="AE55" s="308">
        <f>SUM(AF55:AG55)</f>
        <v>167.1</v>
      </c>
      <c r="AF55" s="136">
        <v>157.7</v>
      </c>
      <c r="AG55" s="136">
        <v>9.4</v>
      </c>
      <c r="AH55" s="166"/>
    </row>
    <row r="56" spans="1:34" ht="17.25" customHeight="1">
      <c r="A56" s="41" t="s">
        <v>593</v>
      </c>
      <c r="B56" s="135">
        <v>19.5</v>
      </c>
      <c r="C56" s="308">
        <f>SUM(D56:E56)</f>
        <v>144.4</v>
      </c>
      <c r="D56" s="308">
        <v>138.4</v>
      </c>
      <c r="E56" s="308">
        <v>6</v>
      </c>
      <c r="F56" s="308">
        <v>19.3</v>
      </c>
      <c r="G56" s="308">
        <f>SUM(H56:I56)</f>
        <v>143.3</v>
      </c>
      <c r="H56" s="308">
        <v>136.9</v>
      </c>
      <c r="I56" s="308">
        <v>6.4</v>
      </c>
      <c r="J56" s="308">
        <v>21.3</v>
      </c>
      <c r="K56" s="308">
        <f>SUM(L56:M56)</f>
        <v>173.2</v>
      </c>
      <c r="L56" s="308">
        <v>168</v>
      </c>
      <c r="M56" s="308">
        <v>5.2</v>
      </c>
      <c r="N56" s="308">
        <v>19.5</v>
      </c>
      <c r="O56" s="308">
        <f>SUM(P56:Q56)</f>
        <v>152.29999999999998</v>
      </c>
      <c r="P56" s="308">
        <v>143.2</v>
      </c>
      <c r="Q56" s="308">
        <v>9.1</v>
      </c>
      <c r="R56" s="308">
        <v>19.5</v>
      </c>
      <c r="S56" s="308">
        <f>SUM(T56:U56)</f>
        <v>134.8</v>
      </c>
      <c r="T56" s="308">
        <v>129.3</v>
      </c>
      <c r="U56" s="308">
        <v>5.5</v>
      </c>
      <c r="V56" s="308">
        <v>21.8</v>
      </c>
      <c r="W56" s="308">
        <f>SUM(X56:Y56)</f>
        <v>171.6</v>
      </c>
      <c r="X56" s="308">
        <v>160.4</v>
      </c>
      <c r="Y56" s="308">
        <v>11.2</v>
      </c>
      <c r="Z56" s="308" t="s">
        <v>124</v>
      </c>
      <c r="AA56" s="308" t="s">
        <v>124</v>
      </c>
      <c r="AB56" s="308" t="s">
        <v>124</v>
      </c>
      <c r="AC56" s="308" t="s">
        <v>124</v>
      </c>
      <c r="AD56" s="308">
        <v>19.6</v>
      </c>
      <c r="AE56" s="308">
        <f>SUM(AF56:AG56)</f>
        <v>161.3</v>
      </c>
      <c r="AF56" s="136">
        <v>148</v>
      </c>
      <c r="AG56" s="136">
        <v>13.3</v>
      </c>
      <c r="AH56" s="166"/>
    </row>
    <row r="57" spans="1:34" ht="17.25" customHeight="1">
      <c r="A57" s="41" t="s">
        <v>594</v>
      </c>
      <c r="B57" s="135">
        <v>20.4</v>
      </c>
      <c r="C57" s="308">
        <f>SUM(D57:E57)</f>
        <v>151.5</v>
      </c>
      <c r="D57" s="308">
        <v>144.9</v>
      </c>
      <c r="E57" s="308">
        <v>6.6</v>
      </c>
      <c r="F57" s="308">
        <v>20.6</v>
      </c>
      <c r="G57" s="308">
        <f>SUM(H57:I57)</f>
        <v>152.8</v>
      </c>
      <c r="H57" s="308">
        <v>146.5</v>
      </c>
      <c r="I57" s="308">
        <v>6.3</v>
      </c>
      <c r="J57" s="308">
        <v>22.3</v>
      </c>
      <c r="K57" s="308">
        <f>SUM(L57:M57)</f>
        <v>174.1</v>
      </c>
      <c r="L57" s="308">
        <v>173.4</v>
      </c>
      <c r="M57" s="308">
        <v>0.7</v>
      </c>
      <c r="N57" s="308">
        <v>20.3</v>
      </c>
      <c r="O57" s="308">
        <f>SUM(P57:Q57)</f>
        <v>157.5</v>
      </c>
      <c r="P57" s="308">
        <v>148.8</v>
      </c>
      <c r="Q57" s="308">
        <v>8.7</v>
      </c>
      <c r="R57" s="308">
        <v>21.1</v>
      </c>
      <c r="S57" s="308">
        <f>SUM(T57:U57)</f>
        <v>145</v>
      </c>
      <c r="T57" s="308">
        <v>139.2</v>
      </c>
      <c r="U57" s="308">
        <v>5.8</v>
      </c>
      <c r="V57" s="308">
        <v>20.4</v>
      </c>
      <c r="W57" s="308">
        <f>SUM(X57:Y57)</f>
        <v>160.79999999999998</v>
      </c>
      <c r="X57" s="308">
        <v>149.7</v>
      </c>
      <c r="Y57" s="308">
        <v>11.1</v>
      </c>
      <c r="Z57" s="308">
        <v>22.4</v>
      </c>
      <c r="AA57" s="308">
        <f>SUM(AB57:AC57)</f>
        <v>170.9</v>
      </c>
      <c r="AB57" s="308">
        <v>167.9</v>
      </c>
      <c r="AC57" s="308">
        <v>3</v>
      </c>
      <c r="AD57" s="308">
        <v>22</v>
      </c>
      <c r="AE57" s="308">
        <f>SUM(AF57:AG57)</f>
        <v>180</v>
      </c>
      <c r="AF57" s="136">
        <v>166.8</v>
      </c>
      <c r="AG57" s="136">
        <v>13.2</v>
      </c>
      <c r="AH57" s="166"/>
    </row>
    <row r="58" spans="1:34" ht="17.25" customHeight="1">
      <c r="A58" s="8"/>
      <c r="B58" s="118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36"/>
      <c r="AG58" s="36"/>
      <c r="AH58" s="166"/>
    </row>
    <row r="59" spans="1:34" ht="17.25" customHeight="1">
      <c r="A59" s="41" t="s">
        <v>583</v>
      </c>
      <c r="B59" s="135">
        <v>19.8</v>
      </c>
      <c r="C59" s="308">
        <f>SUM(D59:E59)</f>
        <v>147.1</v>
      </c>
      <c r="D59" s="308">
        <v>141.2</v>
      </c>
      <c r="E59" s="308">
        <v>5.9</v>
      </c>
      <c r="F59" s="308">
        <v>19.5</v>
      </c>
      <c r="G59" s="308">
        <f>SUM(H59:I59)</f>
        <v>143.4</v>
      </c>
      <c r="H59" s="308">
        <v>137.8</v>
      </c>
      <c r="I59" s="308">
        <v>5.6</v>
      </c>
      <c r="J59" s="308">
        <v>17.9</v>
      </c>
      <c r="K59" s="308">
        <f>SUM(L59:M59)</f>
        <v>140.4</v>
      </c>
      <c r="L59" s="308">
        <v>139.5</v>
      </c>
      <c r="M59" s="308">
        <v>0.9</v>
      </c>
      <c r="N59" s="308">
        <v>19.2</v>
      </c>
      <c r="O59" s="308">
        <f>SUM(P59:Q59)</f>
        <v>146.9</v>
      </c>
      <c r="P59" s="308">
        <v>139.4</v>
      </c>
      <c r="Q59" s="308">
        <v>7.5</v>
      </c>
      <c r="R59" s="308">
        <v>21.2</v>
      </c>
      <c r="S59" s="308">
        <f>SUM(T59:U59)</f>
        <v>141.5</v>
      </c>
      <c r="T59" s="308">
        <v>137</v>
      </c>
      <c r="U59" s="308">
        <v>4.5</v>
      </c>
      <c r="V59" s="308">
        <v>21</v>
      </c>
      <c r="W59" s="308">
        <f>SUM(X59:Y59)</f>
        <v>166.1</v>
      </c>
      <c r="X59" s="308">
        <v>154.1</v>
      </c>
      <c r="Y59" s="308">
        <v>12</v>
      </c>
      <c r="Z59" s="308">
        <v>20.7</v>
      </c>
      <c r="AA59" s="308">
        <f>SUM(AB59:AC59)</f>
        <v>160</v>
      </c>
      <c r="AB59" s="308">
        <v>157.2</v>
      </c>
      <c r="AC59" s="308">
        <v>2.8</v>
      </c>
      <c r="AD59" s="308">
        <v>19.6</v>
      </c>
      <c r="AE59" s="308">
        <f>SUM(AF59:AG59)</f>
        <v>158.20000000000002</v>
      </c>
      <c r="AF59" s="136">
        <v>148.8</v>
      </c>
      <c r="AG59" s="136">
        <v>9.4</v>
      </c>
      <c r="AH59" s="166"/>
    </row>
    <row r="60" spans="1:34" ht="17.25" customHeight="1">
      <c r="A60" s="41" t="s">
        <v>584</v>
      </c>
      <c r="B60" s="135">
        <v>20.4</v>
      </c>
      <c r="C60" s="308">
        <f>SUM(D60:E60)</f>
        <v>151.4</v>
      </c>
      <c r="D60" s="308">
        <v>145.6</v>
      </c>
      <c r="E60" s="308">
        <v>5.8</v>
      </c>
      <c r="F60" s="308">
        <v>20.7</v>
      </c>
      <c r="G60" s="308">
        <f>SUM(H60:I60)</f>
        <v>152.1</v>
      </c>
      <c r="H60" s="308">
        <v>146.6</v>
      </c>
      <c r="I60" s="308">
        <v>5.5</v>
      </c>
      <c r="J60" s="308">
        <v>20.6</v>
      </c>
      <c r="K60" s="308">
        <f>SUM(L60:M60)</f>
        <v>161.2</v>
      </c>
      <c r="L60" s="308">
        <v>160.7</v>
      </c>
      <c r="M60" s="308">
        <v>0.5</v>
      </c>
      <c r="N60" s="308">
        <v>20.7</v>
      </c>
      <c r="O60" s="308">
        <f>SUM(P60:Q60)</f>
        <v>160.1</v>
      </c>
      <c r="P60" s="308">
        <v>153</v>
      </c>
      <c r="Q60" s="308">
        <v>7.1</v>
      </c>
      <c r="R60" s="308">
        <v>20.6</v>
      </c>
      <c r="S60" s="308">
        <f>SUM(T60:U60)</f>
        <v>150</v>
      </c>
      <c r="T60" s="308">
        <v>145.7</v>
      </c>
      <c r="U60" s="308">
        <v>4.3</v>
      </c>
      <c r="V60" s="308">
        <v>20.3</v>
      </c>
      <c r="W60" s="308">
        <f>SUM(X60:Y60)</f>
        <v>151.79999999999998</v>
      </c>
      <c r="X60" s="308">
        <v>140.1</v>
      </c>
      <c r="Y60" s="308">
        <v>11.7</v>
      </c>
      <c r="Z60" s="308">
        <v>22.8</v>
      </c>
      <c r="AA60" s="308">
        <f>SUM(AB60:AC60)</f>
        <v>174.10000000000002</v>
      </c>
      <c r="AB60" s="308">
        <v>171.8</v>
      </c>
      <c r="AC60" s="308">
        <v>2.3</v>
      </c>
      <c r="AD60" s="308">
        <v>21.7</v>
      </c>
      <c r="AE60" s="308">
        <f>SUM(AF60:AG60)</f>
        <v>169.3</v>
      </c>
      <c r="AF60" s="136">
        <v>159.9</v>
      </c>
      <c r="AG60" s="136">
        <v>9.4</v>
      </c>
      <c r="AH60" s="166"/>
    </row>
    <row r="61" spans="1:34" ht="17.25" customHeight="1">
      <c r="A61" s="41" t="s">
        <v>585</v>
      </c>
      <c r="B61" s="135">
        <v>20.5</v>
      </c>
      <c r="C61" s="308">
        <f>SUM(D61:E61)</f>
        <v>151.1</v>
      </c>
      <c r="D61" s="308">
        <v>145.2</v>
      </c>
      <c r="E61" s="308">
        <v>5.9</v>
      </c>
      <c r="F61" s="308">
        <v>20.7</v>
      </c>
      <c r="G61" s="308">
        <f>SUM(H61:I61)</f>
        <v>151.79999999999998</v>
      </c>
      <c r="H61" s="308">
        <v>145.7</v>
      </c>
      <c r="I61" s="308">
        <v>6.1</v>
      </c>
      <c r="J61" s="308">
        <v>21.7</v>
      </c>
      <c r="K61" s="308">
        <f>SUM(L61:M61)</f>
        <v>169.3</v>
      </c>
      <c r="L61" s="308">
        <v>168.9</v>
      </c>
      <c r="M61" s="308">
        <v>0.4</v>
      </c>
      <c r="N61" s="308">
        <v>20.4</v>
      </c>
      <c r="O61" s="308">
        <f>SUM(P61:Q61)</f>
        <v>156.5</v>
      </c>
      <c r="P61" s="308">
        <v>148.5</v>
      </c>
      <c r="Q61" s="308">
        <v>8</v>
      </c>
      <c r="R61" s="308">
        <v>21.1</v>
      </c>
      <c r="S61" s="308">
        <f>SUM(T61:U61)</f>
        <v>153.8</v>
      </c>
      <c r="T61" s="308">
        <v>148.8</v>
      </c>
      <c r="U61" s="308">
        <v>5</v>
      </c>
      <c r="V61" s="308">
        <v>21.5</v>
      </c>
      <c r="W61" s="308">
        <f>SUM(X61:Y61)</f>
        <v>172.3</v>
      </c>
      <c r="X61" s="308">
        <v>157.3</v>
      </c>
      <c r="Y61" s="308">
        <v>15</v>
      </c>
      <c r="Z61" s="308">
        <v>22.3</v>
      </c>
      <c r="AA61" s="308">
        <f>SUM(AB61:AC61)</f>
        <v>168.1</v>
      </c>
      <c r="AB61" s="308">
        <v>166.1</v>
      </c>
      <c r="AC61" s="308">
        <v>2</v>
      </c>
      <c r="AD61" s="308">
        <v>20.5</v>
      </c>
      <c r="AE61" s="308">
        <f>SUM(AF61:AG61)</f>
        <v>119.2</v>
      </c>
      <c r="AF61" s="136">
        <v>108.7</v>
      </c>
      <c r="AG61" s="136">
        <v>10.5</v>
      </c>
      <c r="AH61" s="166"/>
    </row>
    <row r="62" spans="1:34" ht="17.25" customHeight="1">
      <c r="A62" s="41" t="s">
        <v>586</v>
      </c>
      <c r="B62" s="135">
        <v>19.6</v>
      </c>
      <c r="C62" s="308">
        <f>SUM(D62:E62)</f>
        <v>144.70000000000002</v>
      </c>
      <c r="D62" s="308">
        <v>138.3</v>
      </c>
      <c r="E62" s="308">
        <v>6.4</v>
      </c>
      <c r="F62" s="308">
        <v>19.6</v>
      </c>
      <c r="G62" s="308">
        <f>SUM(H62:I62)</f>
        <v>143.9</v>
      </c>
      <c r="H62" s="308">
        <v>137.8</v>
      </c>
      <c r="I62" s="308">
        <v>6.1</v>
      </c>
      <c r="J62" s="308">
        <v>20</v>
      </c>
      <c r="K62" s="308">
        <f>SUM(L62:M62)</f>
        <v>167.5</v>
      </c>
      <c r="L62" s="308">
        <v>156.9</v>
      </c>
      <c r="M62" s="308">
        <v>10.6</v>
      </c>
      <c r="N62" s="308">
        <v>19.1</v>
      </c>
      <c r="O62" s="308">
        <f>SUM(P62:Q62)</f>
        <v>148.6</v>
      </c>
      <c r="P62" s="308">
        <v>140.5</v>
      </c>
      <c r="Q62" s="308">
        <v>8.1</v>
      </c>
      <c r="R62" s="308">
        <v>22.6</v>
      </c>
      <c r="S62" s="308">
        <f>SUM(T62:U62)</f>
        <v>160.5</v>
      </c>
      <c r="T62" s="308">
        <v>155.1</v>
      </c>
      <c r="U62" s="308">
        <v>5.4</v>
      </c>
      <c r="V62" s="308">
        <v>18</v>
      </c>
      <c r="W62" s="308">
        <f>SUM(X62:Y62)</f>
        <v>143.5</v>
      </c>
      <c r="X62" s="308">
        <v>132.7</v>
      </c>
      <c r="Y62" s="308">
        <v>10.8</v>
      </c>
      <c r="Z62" s="308">
        <v>21.3</v>
      </c>
      <c r="AA62" s="308">
        <f>SUM(AB62:AC62)</f>
        <v>160.4</v>
      </c>
      <c r="AB62" s="308">
        <v>157.9</v>
      </c>
      <c r="AC62" s="308">
        <v>2.5</v>
      </c>
      <c r="AD62" s="308">
        <v>20</v>
      </c>
      <c r="AE62" s="308">
        <f>SUM(AF62:AG62)</f>
        <v>155.89999999999998</v>
      </c>
      <c r="AF62" s="136">
        <v>147.7</v>
      </c>
      <c r="AG62" s="136">
        <v>8.2</v>
      </c>
      <c r="AH62" s="166"/>
    </row>
    <row r="63" spans="1:34" ht="17.25" customHeight="1">
      <c r="A63" s="8"/>
      <c r="B63" s="118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36"/>
      <c r="AG63" s="36"/>
      <c r="AH63" s="166"/>
    </row>
    <row r="64" spans="1:34" ht="17.25" customHeight="1">
      <c r="A64" s="41" t="s">
        <v>587</v>
      </c>
      <c r="B64" s="135">
        <v>19.5</v>
      </c>
      <c r="C64" s="308">
        <f>SUM(D64:E64)</f>
        <v>145.4</v>
      </c>
      <c r="D64" s="308">
        <v>139</v>
      </c>
      <c r="E64" s="308">
        <v>6.4</v>
      </c>
      <c r="F64" s="308">
        <v>20.1</v>
      </c>
      <c r="G64" s="308">
        <f>SUM(H64:I64)</f>
        <v>147.8</v>
      </c>
      <c r="H64" s="308">
        <v>141</v>
      </c>
      <c r="I64" s="308">
        <v>6.8</v>
      </c>
      <c r="J64" s="308">
        <v>21</v>
      </c>
      <c r="K64" s="308">
        <f>SUM(L64:M64)</f>
        <v>172</v>
      </c>
      <c r="L64" s="308">
        <v>164.1</v>
      </c>
      <c r="M64" s="308">
        <v>7.9</v>
      </c>
      <c r="N64" s="308">
        <v>20.3</v>
      </c>
      <c r="O64" s="308">
        <f>SUM(P64:Q64)</f>
        <v>159.1</v>
      </c>
      <c r="P64" s="308">
        <v>149.2</v>
      </c>
      <c r="Q64" s="308">
        <v>9.9</v>
      </c>
      <c r="R64" s="308">
        <v>20.7</v>
      </c>
      <c r="S64" s="308">
        <f>SUM(T64:U64)</f>
        <v>148.1</v>
      </c>
      <c r="T64" s="308">
        <v>142.2</v>
      </c>
      <c r="U64" s="308">
        <v>5.9</v>
      </c>
      <c r="V64" s="308">
        <v>21.3</v>
      </c>
      <c r="W64" s="308">
        <f>SUM(X64:Y64)</f>
        <v>167</v>
      </c>
      <c r="X64" s="308">
        <v>156.2</v>
      </c>
      <c r="Y64" s="308">
        <v>10.8</v>
      </c>
      <c r="Z64" s="308" t="s">
        <v>368</v>
      </c>
      <c r="AA64" s="308" t="s">
        <v>368</v>
      </c>
      <c r="AB64" s="308" t="s">
        <v>368</v>
      </c>
      <c r="AC64" s="308" t="s">
        <v>368</v>
      </c>
      <c r="AD64" s="308">
        <v>20.1</v>
      </c>
      <c r="AE64" s="308">
        <f>SUM(AF64:AG64)</f>
        <v>158.4</v>
      </c>
      <c r="AF64" s="136">
        <v>151.1</v>
      </c>
      <c r="AG64" s="136">
        <v>7.3</v>
      </c>
      <c r="AH64" s="166"/>
    </row>
    <row r="65" spans="1:34" ht="17.25" customHeight="1">
      <c r="A65" s="33" t="s">
        <v>605</v>
      </c>
      <c r="B65" s="135">
        <v>20.1</v>
      </c>
      <c r="C65" s="308">
        <f>SUM(D65:E65)</f>
        <v>149.79999999999998</v>
      </c>
      <c r="D65" s="308">
        <v>143.2</v>
      </c>
      <c r="E65" s="308">
        <v>6.6</v>
      </c>
      <c r="F65" s="308">
        <v>20.2</v>
      </c>
      <c r="G65" s="308">
        <f>SUM(H65:I65)</f>
        <v>149</v>
      </c>
      <c r="H65" s="308">
        <v>142.3</v>
      </c>
      <c r="I65" s="308">
        <v>6.7</v>
      </c>
      <c r="J65" s="308">
        <v>19.9</v>
      </c>
      <c r="K65" s="308">
        <f>SUM(L65:M65)</f>
        <v>159.1</v>
      </c>
      <c r="L65" s="308">
        <v>155.9</v>
      </c>
      <c r="M65" s="308">
        <v>3.2</v>
      </c>
      <c r="N65" s="308">
        <v>20.3</v>
      </c>
      <c r="O65" s="308">
        <f>SUM(P65:Q65)</f>
        <v>160.6</v>
      </c>
      <c r="P65" s="308">
        <v>150.5</v>
      </c>
      <c r="Q65" s="308">
        <v>10.1</v>
      </c>
      <c r="R65" s="308">
        <v>21</v>
      </c>
      <c r="S65" s="308">
        <f>SUM(T65:U65)</f>
        <v>154.6</v>
      </c>
      <c r="T65" s="308">
        <v>147.1</v>
      </c>
      <c r="U65" s="308">
        <v>7.5</v>
      </c>
      <c r="V65" s="308">
        <v>21.2</v>
      </c>
      <c r="W65" s="308">
        <f>SUM(X65:Y65)</f>
        <v>165.7</v>
      </c>
      <c r="X65" s="308">
        <v>155.7</v>
      </c>
      <c r="Y65" s="308">
        <v>10</v>
      </c>
      <c r="Z65" s="308" t="s">
        <v>368</v>
      </c>
      <c r="AA65" s="308" t="s">
        <v>368</v>
      </c>
      <c r="AB65" s="308" t="s">
        <v>368</v>
      </c>
      <c r="AC65" s="308" t="s">
        <v>368</v>
      </c>
      <c r="AD65" s="308">
        <v>21.7</v>
      </c>
      <c r="AE65" s="308">
        <f>SUM(AF65:AG65)</f>
        <v>155.2</v>
      </c>
      <c r="AF65" s="136">
        <v>145.1</v>
      </c>
      <c r="AG65" s="136">
        <v>10.1</v>
      </c>
      <c r="AH65" s="166"/>
    </row>
    <row r="66" spans="1:34" ht="17.25" customHeight="1">
      <c r="A66" s="33" t="s">
        <v>606</v>
      </c>
      <c r="B66" s="135">
        <v>19.8</v>
      </c>
      <c r="C66" s="308">
        <f>SUM(D66:E66)</f>
        <v>148.9</v>
      </c>
      <c r="D66" s="308">
        <v>141.6</v>
      </c>
      <c r="E66" s="308">
        <v>7.3</v>
      </c>
      <c r="F66" s="308">
        <v>20.6</v>
      </c>
      <c r="G66" s="308">
        <f>SUM(H66:I66)</f>
        <v>154.20000000000002</v>
      </c>
      <c r="H66" s="308">
        <v>146.8</v>
      </c>
      <c r="I66" s="308">
        <v>7.4</v>
      </c>
      <c r="J66" s="308">
        <v>22.5</v>
      </c>
      <c r="K66" s="308">
        <f>SUM(L66:M66)</f>
        <v>172.1</v>
      </c>
      <c r="L66" s="308">
        <v>171.4</v>
      </c>
      <c r="M66" s="308">
        <v>0.7</v>
      </c>
      <c r="N66" s="308">
        <v>20.5</v>
      </c>
      <c r="O66" s="308">
        <f>SUM(P66:Q66)</f>
        <v>159.5</v>
      </c>
      <c r="P66" s="308">
        <v>148.9</v>
      </c>
      <c r="Q66" s="308">
        <v>10.6</v>
      </c>
      <c r="R66" s="308">
        <v>21.1</v>
      </c>
      <c r="S66" s="308">
        <f>SUM(T66:U66)</f>
        <v>147.3</v>
      </c>
      <c r="T66" s="308">
        <v>141.5</v>
      </c>
      <c r="U66" s="308">
        <v>5.8</v>
      </c>
      <c r="V66" s="308">
        <v>20.9</v>
      </c>
      <c r="W66" s="308">
        <f>SUM(X66:Y66)</f>
        <v>167.7</v>
      </c>
      <c r="X66" s="308">
        <v>153.6</v>
      </c>
      <c r="Y66" s="308">
        <v>14.1</v>
      </c>
      <c r="Z66" s="308" t="s">
        <v>368</v>
      </c>
      <c r="AA66" s="308" t="s">
        <v>368</v>
      </c>
      <c r="AB66" s="308" t="s">
        <v>368</v>
      </c>
      <c r="AC66" s="308" t="s">
        <v>368</v>
      </c>
      <c r="AD66" s="308">
        <v>20.2</v>
      </c>
      <c r="AE66" s="308">
        <f>SUM(AF66:AG66)</f>
        <v>153.1</v>
      </c>
      <c r="AF66" s="136">
        <v>145.2</v>
      </c>
      <c r="AG66" s="136">
        <v>7.9</v>
      </c>
      <c r="AH66" s="166"/>
    </row>
    <row r="67" spans="1:34" ht="17.25" customHeight="1">
      <c r="A67" s="234" t="s">
        <v>607</v>
      </c>
      <c r="B67" s="167">
        <v>19.6</v>
      </c>
      <c r="C67" s="310">
        <f>SUM(D67:E67)</f>
        <v>144.3</v>
      </c>
      <c r="D67" s="311">
        <v>136.4</v>
      </c>
      <c r="E67" s="311">
        <v>7.9</v>
      </c>
      <c r="F67" s="311">
        <v>20.5</v>
      </c>
      <c r="G67" s="310">
        <f>SUM(H67:I67)</f>
        <v>148.5</v>
      </c>
      <c r="H67" s="311">
        <v>139</v>
      </c>
      <c r="I67" s="311">
        <v>9.5</v>
      </c>
      <c r="J67" s="311">
        <v>20.9</v>
      </c>
      <c r="K67" s="310">
        <f>SUM(L67:M67)</f>
        <v>168</v>
      </c>
      <c r="L67" s="311">
        <v>163.8</v>
      </c>
      <c r="M67" s="311">
        <v>4.2</v>
      </c>
      <c r="N67" s="311">
        <v>20.3</v>
      </c>
      <c r="O67" s="310">
        <f>SUM(P67:Q67)</f>
        <v>152.8</v>
      </c>
      <c r="P67" s="311">
        <v>142.5</v>
      </c>
      <c r="Q67" s="311">
        <v>10.3</v>
      </c>
      <c r="R67" s="311">
        <v>21.4</v>
      </c>
      <c r="S67" s="310">
        <f>SUM(T67:U67)</f>
        <v>128.6</v>
      </c>
      <c r="T67" s="311">
        <v>120.9</v>
      </c>
      <c r="U67" s="311">
        <v>7.7</v>
      </c>
      <c r="V67" s="311">
        <v>20.7</v>
      </c>
      <c r="W67" s="310">
        <f>SUM(X67:Y67)</f>
        <v>161.4</v>
      </c>
      <c r="X67" s="311">
        <v>152.1</v>
      </c>
      <c r="Y67" s="311">
        <v>9.3</v>
      </c>
      <c r="Z67" s="311" t="s">
        <v>368</v>
      </c>
      <c r="AA67" s="311" t="s">
        <v>368</v>
      </c>
      <c r="AB67" s="311" t="s">
        <v>368</v>
      </c>
      <c r="AC67" s="311" t="s">
        <v>368</v>
      </c>
      <c r="AD67" s="311">
        <v>20.6</v>
      </c>
      <c r="AE67" s="310">
        <f>SUM(AF67:AG67)</f>
        <v>150.2</v>
      </c>
      <c r="AF67" s="168">
        <v>141.7</v>
      </c>
      <c r="AG67" s="168">
        <v>8.5</v>
      </c>
      <c r="AH67" s="166"/>
    </row>
    <row r="68" spans="1:34" ht="15" customHeight="1">
      <c r="A68" s="5" t="s">
        <v>329</v>
      </c>
      <c r="AH68" s="166"/>
    </row>
  </sheetData>
  <sheetProtection/>
  <mergeCells count="42">
    <mergeCell ref="AF6:AF8"/>
    <mergeCell ref="AG6:AG8"/>
    <mergeCell ref="Z6:Z8"/>
    <mergeCell ref="AA6:AA8"/>
    <mergeCell ref="AB6:AB8"/>
    <mergeCell ref="AC6:AC8"/>
    <mergeCell ref="AD6:AD8"/>
    <mergeCell ref="AE6:AE8"/>
    <mergeCell ref="V6:V8"/>
    <mergeCell ref="W6:W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R5:U5"/>
    <mergeCell ref="V5:Y5"/>
    <mergeCell ref="X6:X8"/>
    <mergeCell ref="Y6:Y8"/>
    <mergeCell ref="T6:T8"/>
    <mergeCell ref="U6:U8"/>
    <mergeCell ref="B6:B8"/>
    <mergeCell ref="C6:C8"/>
    <mergeCell ref="D6:D8"/>
    <mergeCell ref="E6:E8"/>
    <mergeCell ref="F6:F8"/>
    <mergeCell ref="G6:G8"/>
    <mergeCell ref="Z5:AC5"/>
    <mergeCell ref="AD5:AG5"/>
    <mergeCell ref="H6:H8"/>
    <mergeCell ref="I6:I8"/>
    <mergeCell ref="A2:AG2"/>
    <mergeCell ref="B4:E5"/>
    <mergeCell ref="F4:I5"/>
    <mergeCell ref="J4:M5"/>
    <mergeCell ref="N4:AG4"/>
    <mergeCell ref="N5:Q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2012-05-18T04:06:01Z</cp:lastPrinted>
  <dcterms:created xsi:type="dcterms:W3CDTF">2004-09-29T07:54:09Z</dcterms:created>
  <dcterms:modified xsi:type="dcterms:W3CDTF">2012-07-05T05:35:17Z</dcterms:modified>
  <cp:category/>
  <cp:version/>
  <cp:contentType/>
  <cp:contentStatus/>
</cp:coreProperties>
</file>