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715" windowHeight="8190" activeTab="0"/>
  </bookViews>
  <sheets>
    <sheet name="36" sheetId="1" r:id="rId1"/>
    <sheet name="38" sheetId="2" r:id="rId2"/>
    <sheet name="40" sheetId="3" r:id="rId3"/>
    <sheet name="42" sheetId="4" r:id="rId4"/>
    <sheet name="44" sheetId="5" r:id="rId5"/>
    <sheet name="46" sheetId="6" r:id="rId6"/>
    <sheet name="48" sheetId="7" r:id="rId7"/>
  </sheets>
  <definedNames>
    <definedName name="_xlnm.Print_Area" localSheetId="5">'46'!$A$1:$O$45</definedName>
    <definedName name="_xlnm.Print_Area" localSheetId="6">'48'!$A$1:$Q$46</definedName>
  </definedNames>
  <calcPr calcMode="manual" fullCalcOnLoad="1"/>
</workbook>
</file>

<file path=xl/sharedStrings.xml><?xml version="1.0" encoding="utf-8"?>
<sst xmlns="http://schemas.openxmlformats.org/spreadsheetml/2006/main" count="1437" uniqueCount="481">
  <si>
    <t>（単位：戸）</t>
  </si>
  <si>
    <t>年　　次</t>
  </si>
  <si>
    <t>総　　　農　　　家　　　数</t>
  </si>
  <si>
    <t>販　　　売　　　農　　　家</t>
  </si>
  <si>
    <t>自　　給　　的　　農　　家</t>
  </si>
  <si>
    <t>市町村別</t>
  </si>
  <si>
    <t>総　数</t>
  </si>
  <si>
    <t xml:space="preserve">販　　　　売　　　　農　　　　家 </t>
  </si>
  <si>
    <t>自給的農家</t>
  </si>
  <si>
    <t>計</t>
  </si>
  <si>
    <t>専　業</t>
  </si>
  <si>
    <t>兼　　　　　　　業</t>
  </si>
  <si>
    <t>計</t>
  </si>
  <si>
    <t>第１種</t>
  </si>
  <si>
    <t>第２種</t>
  </si>
  <si>
    <t>１３ 年</t>
  </si>
  <si>
    <t>１４ 年</t>
  </si>
  <si>
    <t>金沢市</t>
  </si>
  <si>
    <t>七尾市</t>
  </si>
  <si>
    <t>注２　平成12年値以外は、ラウンドのため計と内訳が合わない場合がある。</t>
  </si>
  <si>
    <t>小松市</t>
  </si>
  <si>
    <t>資料　北陸農政局統計部「石川農林水産統計年報（農林編）」</t>
  </si>
  <si>
    <t>輪島市</t>
  </si>
  <si>
    <t>珠洲市</t>
  </si>
  <si>
    <t>加賀市</t>
  </si>
  <si>
    <t>羽咋市</t>
  </si>
  <si>
    <t>江沼郡</t>
  </si>
  <si>
    <t>２３　　農 家 数 及 び 農 家 人 口（つ づ き）</t>
  </si>
  <si>
    <t>山中町</t>
  </si>
  <si>
    <t>能美郡</t>
  </si>
  <si>
    <t>兼　　　　業　　　　農　　　　家</t>
  </si>
  <si>
    <t>第１種兼業農家</t>
  </si>
  <si>
    <t>第２種兼業農家</t>
  </si>
  <si>
    <t>川北町</t>
  </si>
  <si>
    <t>石川郡</t>
  </si>
  <si>
    <t>注１　各年の数値は１月１日現在。ただし、平成12年は２月１日現在「農林業センサス」数値。</t>
  </si>
  <si>
    <t>野々市町</t>
  </si>
  <si>
    <t>河北郡</t>
  </si>
  <si>
    <t>２３　　農 家 数 及 び 農 家 人 口（つ づ き）</t>
  </si>
  <si>
    <t>津幡町</t>
  </si>
  <si>
    <t>（３）　経営耕地面積規模別農家数（販売農家）</t>
  </si>
  <si>
    <t>0.5ha未満</t>
  </si>
  <si>
    <t>0.5～1.0</t>
  </si>
  <si>
    <r>
      <t>1.</t>
    </r>
    <r>
      <rPr>
        <sz val="12"/>
        <rFont val="ＭＳ 明朝"/>
        <family val="1"/>
      </rPr>
      <t>0～1.5</t>
    </r>
  </si>
  <si>
    <r>
      <t>1.</t>
    </r>
    <r>
      <rPr>
        <sz val="12"/>
        <rFont val="ＭＳ 明朝"/>
        <family val="1"/>
      </rPr>
      <t>5～2.0</t>
    </r>
  </si>
  <si>
    <r>
      <t>2</t>
    </r>
    <r>
      <rPr>
        <sz val="12"/>
        <rFont val="ＭＳ 明朝"/>
        <family val="1"/>
      </rPr>
      <t>.0～2.5</t>
    </r>
  </si>
  <si>
    <r>
      <t>2</t>
    </r>
    <r>
      <rPr>
        <sz val="12"/>
        <rFont val="ＭＳ 明朝"/>
        <family val="1"/>
      </rPr>
      <t>.5～3.0</t>
    </r>
  </si>
  <si>
    <t>3.0～5.0</t>
  </si>
  <si>
    <t>5.0ha以上</t>
  </si>
  <si>
    <t>内灘町</t>
  </si>
  <si>
    <t>羽咋郡</t>
  </si>
  <si>
    <t>富来町</t>
  </si>
  <si>
    <t>志雄町</t>
  </si>
  <si>
    <t>志賀町</t>
  </si>
  <si>
    <t>　２　平成12年値以外は、ラウンドのため計と内訳が合わない場合がある。</t>
  </si>
  <si>
    <t>押水町</t>
  </si>
  <si>
    <t>鹿島郡</t>
  </si>
  <si>
    <t>鳥屋町</t>
  </si>
  <si>
    <t>鹿島町</t>
  </si>
  <si>
    <t>鹿西町</t>
  </si>
  <si>
    <t>（４）　農  家  人  口  及  び  農  業  労  働  力（販売農家）</t>
  </si>
  <si>
    <t>（単位：人）</t>
  </si>
  <si>
    <t>鳳至郡</t>
  </si>
  <si>
    <t>農　　家　　人　　口</t>
  </si>
  <si>
    <t>農　業　就　業　人　口</t>
  </si>
  <si>
    <t>基 幹 的 農 業 従 事 者</t>
  </si>
  <si>
    <t>穴水町</t>
  </si>
  <si>
    <t>男</t>
  </si>
  <si>
    <t>女</t>
  </si>
  <si>
    <t>門前町</t>
  </si>
  <si>
    <t>能都町</t>
  </si>
  <si>
    <t>柳田村</t>
  </si>
  <si>
    <t>珠洲郡</t>
  </si>
  <si>
    <t>内浦町</t>
  </si>
  <si>
    <t>36 農  業</t>
  </si>
  <si>
    <t>農  業 37</t>
  </si>
  <si>
    <t>２３　　農 家 数 及 び 農 家 人 口</t>
  </si>
  <si>
    <t>２４　　市 　　 町 　　 村 　　 別 　　 農 　　 家 　　 数</t>
  </si>
  <si>
    <t>（２）　専   兼   業   別   農   家   数（販 売 農 家）</t>
  </si>
  <si>
    <t>販　 売 　農　 家</t>
  </si>
  <si>
    <t>専　 業　 農　 家</t>
  </si>
  <si>
    <t>１５ 年</t>
  </si>
  <si>
    <t>１６ 年</t>
  </si>
  <si>
    <t>県　計</t>
  </si>
  <si>
    <t>かほく市</t>
  </si>
  <si>
    <t>白山市</t>
  </si>
  <si>
    <t>能美市</t>
  </si>
  <si>
    <t>（１）　販 売 農 家（専 兼 業 別）、自 給 的 農 家 別 農 家 数（ 平 成１７ 年２月１日現在）</t>
  </si>
  <si>
    <t>資料　農林水産省「2005年農林業センサス」</t>
  </si>
  <si>
    <t>　２ 兼業農家とは、世帯員の中に兼業従事者（年間30日以上雇用兼業に従事するか、又は、年間15万円以上の売上げのある自営兼業に従事した者</t>
  </si>
  <si>
    <t>　　をいう。）がいる農家をいい、専業農家とは、それらの者がいない農家をいう。兼業農家のうち第１種兼業農家とは、 農業所得を主とする農</t>
  </si>
  <si>
    <t>　　家をいい、第２種兼業農家とは、農業所得を従とする農家をいう。</t>
  </si>
  <si>
    <t>注１ 販売農家とは、経営耕地面積が30アール以上又は農産物販売金額が50万円以上の農家をいう。</t>
  </si>
  <si>
    <t xml:space="preserve">  ３ 自給的農家とは、経営耕地面積が30アール未満かつ農産物販売金額が50万円未満の農家をいう。</t>
  </si>
  <si>
    <t>農林水産省において公表された結果と相違した場合は、農林水産省公表の数値を確定値とする。以下同じ。</t>
  </si>
  <si>
    <t>　この調査は平成17年２月１日現在で実施し、実査日現在の市町村で集計結果を表章したものである。なお、本数値は確定値ではなく概数値であり、今後、</t>
  </si>
  <si>
    <t>（１）　総　　　　農　　　　家　    　　数</t>
  </si>
  <si>
    <t>（単位：人）</t>
  </si>
  <si>
    <t>総　数</t>
  </si>
  <si>
    <t>販　　　　　　売　　　　　　農　　　　　　家</t>
  </si>
  <si>
    <t>0.1ha</t>
  </si>
  <si>
    <t>0.1～</t>
  </si>
  <si>
    <t>0.5～</t>
  </si>
  <si>
    <t>1.0～</t>
  </si>
  <si>
    <t>1.5～</t>
  </si>
  <si>
    <t>2.0～</t>
  </si>
  <si>
    <t>2.5～</t>
  </si>
  <si>
    <t>3.0～</t>
  </si>
  <si>
    <t>4.0～</t>
  </si>
  <si>
    <t>5.0～</t>
  </si>
  <si>
    <t>10.0ha</t>
  </si>
  <si>
    <t>1.0</t>
  </si>
  <si>
    <t>2.0</t>
  </si>
  <si>
    <t>2.5</t>
  </si>
  <si>
    <t>3.0</t>
  </si>
  <si>
    <t>4.0</t>
  </si>
  <si>
    <t>5.0</t>
  </si>
  <si>
    <t>10.0</t>
  </si>
  <si>
    <t>-</t>
  </si>
  <si>
    <t>注　販売農家とは、経営耕地面積が30アール以上又は農産物販売金額が50万円以上の農家をいう。</t>
  </si>
  <si>
    <t>注　１）の農家人口とは、原則として住居と生計を共にしている農家の「世帯員数」であり、出かせぎに出ている人は含めるが、勉学、就職のため</t>
  </si>
  <si>
    <t>　　　　よそに独立して住んでいる者は除く。</t>
  </si>
  <si>
    <t xml:space="preserve">    ２）の農業就業人口とは、満15歳以上の農家世帯員のうち、「農業のみに従事した世帯員」及び「農業と兼業の双方に従事したが、</t>
  </si>
  <si>
    <t>　　　　農業従事日数の方が多い世帯員」のことをいう。</t>
  </si>
  <si>
    <t>　  ３）の基幹的農業従事者とは、農業に主として従事した世帯員（農業就業人口）のうち普段の主な状態が「仕事に従事した者」のことをいう。</t>
  </si>
  <si>
    <t>資料　農林水産省「2005年農林業センサス」</t>
  </si>
  <si>
    <t>38 農  業</t>
  </si>
  <si>
    <t>農  業 39</t>
  </si>
  <si>
    <t>２４　　市 　　町　 　村　 　別　 　農　 　家　 　数（つづき）</t>
  </si>
  <si>
    <t>（３）　農 家 人 口 、 農 業 就 業 人 口 及 び 基 幹 的 農 業 従 事 者 数 （販売農家）（平 成１７年２月１日現在）</t>
  </si>
  <si>
    <t>市町村別</t>
  </si>
  <si>
    <t>市町村別</t>
  </si>
  <si>
    <t>　　農　　家　　人　　口　　１）</t>
  </si>
  <si>
    <t>　　農　業　就　業　人　口　２）</t>
  </si>
  <si>
    <r>
      <t>基 幹 的 農 業 従 事 者 数</t>
    </r>
    <r>
      <rPr>
        <sz val="12"/>
        <rFont val="ＭＳ 明朝"/>
        <family val="1"/>
      </rPr>
      <t>　３）</t>
    </r>
  </si>
  <si>
    <t>0.3～</t>
  </si>
  <si>
    <t>未満</t>
  </si>
  <si>
    <r>
      <t xml:space="preserve">以 </t>
    </r>
    <r>
      <rPr>
        <sz val="12"/>
        <rFont val="ＭＳ 明朝"/>
        <family val="1"/>
      </rPr>
      <t xml:space="preserve"> 上</t>
    </r>
  </si>
  <si>
    <t>資料　農林水産省「2005年農林業センサス」</t>
  </si>
  <si>
    <t>２６　　市町村別農業経営体組織経営体数（平 成１７年２月１日現在）</t>
  </si>
  <si>
    <t>（単位：事業体）</t>
  </si>
  <si>
    <t>市町村別</t>
  </si>
  <si>
    <t>採草地　　　　　　・　　　　　　放牧地</t>
  </si>
  <si>
    <t>市町村別</t>
  </si>
  <si>
    <t>農　業　経　営　体　組　織　経　営　体　</t>
  </si>
  <si>
    <t>法　　　　　　　人</t>
  </si>
  <si>
    <r>
      <t>国・地方　　　公</t>
    </r>
    <r>
      <rPr>
        <sz val="12"/>
        <rFont val="ＭＳ 明朝"/>
        <family val="1"/>
      </rPr>
      <t>共団体</t>
    </r>
  </si>
  <si>
    <r>
      <t>非 法</t>
    </r>
    <r>
      <rPr>
        <sz val="12"/>
        <rFont val="ＭＳ 明朝"/>
        <family val="1"/>
      </rPr>
      <t xml:space="preserve"> 人</t>
    </r>
  </si>
  <si>
    <t>総　　数</t>
  </si>
  <si>
    <t>田</t>
  </si>
  <si>
    <t>畑</t>
  </si>
  <si>
    <t>樹園地</t>
  </si>
  <si>
    <t>小　計</t>
  </si>
  <si>
    <t>農事組合　　　　法　　人</t>
  </si>
  <si>
    <t>会　社</t>
  </si>
  <si>
    <t>その他の　　法　　人</t>
  </si>
  <si>
    <t>任意組合、数戸共有、その他</t>
  </si>
  <si>
    <t>の農業団体</t>
  </si>
  <si>
    <t>注　採草地・放牧地とは、販売農家の経営耕地以外の土地（山林、原野等）で過去</t>
  </si>
  <si>
    <t>　１年間に採草地、牧草地として利用した土地面積をいう。</t>
  </si>
  <si>
    <t>40 農  業</t>
  </si>
  <si>
    <t>農  業 41</t>
  </si>
  <si>
    <t>２５　　市 町 村 別 経 営 耕 地 面 積（平 成１７年２月１日現在）</t>
  </si>
  <si>
    <t>（単位：ａ）</t>
  </si>
  <si>
    <t>経　　　営　　　　耕　　　　地</t>
  </si>
  <si>
    <t>農協・その他</t>
  </si>
  <si>
    <t>-</t>
  </si>
  <si>
    <t>かほく市</t>
  </si>
  <si>
    <t>（単位：ｔ）</t>
  </si>
  <si>
    <t>１３  年</t>
  </si>
  <si>
    <t>１４  年</t>
  </si>
  <si>
    <t>１５  年</t>
  </si>
  <si>
    <t>年次及び　　市町村別</t>
  </si>
  <si>
    <t>米</t>
  </si>
  <si>
    <t>小　　　　　　　　麦</t>
  </si>
  <si>
    <t>六　　条　　大　　麦</t>
  </si>
  <si>
    <t>作付面積</t>
  </si>
  <si>
    <t>10ａ当たり　　　　収　　　量</t>
  </si>
  <si>
    <t>収 穫 量</t>
  </si>
  <si>
    <t>収穫量</t>
  </si>
  <si>
    <t>kg</t>
  </si>
  <si>
    <t>麦　　　類</t>
  </si>
  <si>
    <t>小　　麦</t>
  </si>
  <si>
    <t>x</t>
  </si>
  <si>
    <t>x</t>
  </si>
  <si>
    <t>六条大麦</t>
  </si>
  <si>
    <t>ｘ</t>
  </si>
  <si>
    <t>１６ 年</t>
  </si>
  <si>
    <t>い　も　類</t>
  </si>
  <si>
    <t>かんしょ</t>
  </si>
  <si>
    <t>…</t>
  </si>
  <si>
    <t>金　沢　市</t>
  </si>
  <si>
    <t>ばれいしょ</t>
  </si>
  <si>
    <t>七　尾　市</t>
  </si>
  <si>
    <t>…</t>
  </si>
  <si>
    <t>小　松　市</t>
  </si>
  <si>
    <t>輪　島　市</t>
  </si>
  <si>
    <t>豆　　　類</t>
  </si>
  <si>
    <t>珠　洲　市</t>
  </si>
  <si>
    <t>大　　豆</t>
  </si>
  <si>
    <t>加　賀　市</t>
  </si>
  <si>
    <t>小　　豆</t>
  </si>
  <si>
    <t>羽　咋　市</t>
  </si>
  <si>
    <t>松　任　市</t>
  </si>
  <si>
    <t>野　　　菜</t>
  </si>
  <si>
    <t>だいこん</t>
  </si>
  <si>
    <t>かぶ</t>
  </si>
  <si>
    <t>にんじん</t>
  </si>
  <si>
    <t>ごぼう</t>
  </si>
  <si>
    <t>れんこん</t>
  </si>
  <si>
    <t>根上町</t>
  </si>
  <si>
    <t>さといも</t>
  </si>
  <si>
    <t>寺井町</t>
  </si>
  <si>
    <t>やまのいも</t>
  </si>
  <si>
    <t>辰口町</t>
  </si>
  <si>
    <t>はくさい</t>
  </si>
  <si>
    <t>キャベツ</t>
  </si>
  <si>
    <t>ほうれんそう</t>
  </si>
  <si>
    <t>ねぎ</t>
  </si>
  <si>
    <t>美川町</t>
  </si>
  <si>
    <t>たまねぎ</t>
  </si>
  <si>
    <t>鶴来町</t>
  </si>
  <si>
    <t>なす</t>
  </si>
  <si>
    <t>トマト</t>
  </si>
  <si>
    <t>河内村</t>
  </si>
  <si>
    <t>きゅうり</t>
  </si>
  <si>
    <t>吉野谷村</t>
  </si>
  <si>
    <t>かぼちゃ</t>
  </si>
  <si>
    <t>鳥越村</t>
  </si>
  <si>
    <t>ピーマン</t>
  </si>
  <si>
    <t>尾口村</t>
  </si>
  <si>
    <t>さやえんどう</t>
  </si>
  <si>
    <t>白峰村</t>
  </si>
  <si>
    <t>えだまめ</t>
  </si>
  <si>
    <t>さやいんげん</t>
  </si>
  <si>
    <t>スイートコーン</t>
  </si>
  <si>
    <t>いちご</t>
  </si>
  <si>
    <t>すいか</t>
  </si>
  <si>
    <t>メロン</t>
  </si>
  <si>
    <t>レタス</t>
  </si>
  <si>
    <t>ブロッコリー</t>
  </si>
  <si>
    <t>たけのこ</t>
  </si>
  <si>
    <t>果　　　樹</t>
  </si>
  <si>
    <t>り ん ご</t>
  </si>
  <si>
    <t>ぶどう</t>
  </si>
  <si>
    <t>日本なし</t>
  </si>
  <si>
    <t>もも</t>
  </si>
  <si>
    <t>うめ</t>
  </si>
  <si>
    <t>かき</t>
  </si>
  <si>
    <t>くり</t>
  </si>
  <si>
    <t>キウイフルーツ</t>
  </si>
  <si>
    <t>工芸農作物</t>
  </si>
  <si>
    <t>葉たばこ</t>
  </si>
  <si>
    <t>茶（未乾燥）</t>
  </si>
  <si>
    <t>注１　四捨五入の関係で計と内訳が一致しない場合がある。　</t>
  </si>
  <si>
    <r>
      <t>　２　スイートコーンは、1</t>
    </r>
    <r>
      <rPr>
        <sz val="12"/>
        <rFont val="ＭＳ 明朝"/>
        <family val="1"/>
      </rPr>
      <t>1年産までの「未成熟とうもろこし」を名称変更したものである。</t>
    </r>
  </si>
  <si>
    <t>資料　北陸農政局統計部「石川作物統計」</t>
  </si>
  <si>
    <t>資料　北陸農政局統計部「石川作物統計」及び「石川県における青果物の生産と流通」</t>
  </si>
  <si>
    <t>42 農  業</t>
  </si>
  <si>
    <t>農  業 43</t>
  </si>
  <si>
    <t>２７　　農　 作 　物 　収　 穫　 量</t>
  </si>
  <si>
    <t>２８　　市 町 村 別 米、小 麦 及 び 大 麦 収 穫 量</t>
  </si>
  <si>
    <t>（単位:ha、ｔ）</t>
  </si>
  <si>
    <t>農　    作    　物</t>
  </si>
  <si>
    <t>１６  年</t>
  </si>
  <si>
    <t>米</t>
  </si>
  <si>
    <t>か ほ く 市</t>
  </si>
  <si>
    <t>（単位：台）</t>
  </si>
  <si>
    <t>年　　  次</t>
  </si>
  <si>
    <t>乳　用　牛</t>
  </si>
  <si>
    <t>肉　用　牛</t>
  </si>
  <si>
    <t>豚</t>
  </si>
  <si>
    <t>採　卵　鶏</t>
  </si>
  <si>
    <t>ブロイラー</t>
  </si>
  <si>
    <t>動力耕うん機・農用トラクター</t>
  </si>
  <si>
    <t>動　力　　　防除機</t>
  </si>
  <si>
    <t>動　力　　　田植機</t>
  </si>
  <si>
    <r>
      <t>自脱型　　ｺ</t>
    </r>
    <r>
      <rPr>
        <sz val="12"/>
        <rFont val="ＭＳ 明朝"/>
        <family val="1"/>
      </rPr>
      <t>ﾝﾊﾞｲﾝ</t>
    </r>
  </si>
  <si>
    <t>普通型　　ｺﾝﾊﾞｲﾝ</t>
  </si>
  <si>
    <t>15馬力未満</t>
  </si>
  <si>
    <t>30馬力以上</t>
  </si>
  <si>
    <t>（頭）</t>
  </si>
  <si>
    <t>（千羽）</t>
  </si>
  <si>
    <t>かほく市</t>
  </si>
  <si>
    <t>注　採卵鶏には、種鶏を含めていない。</t>
  </si>
  <si>
    <t>白山市</t>
  </si>
  <si>
    <t>能美市</t>
  </si>
  <si>
    <t>（kg）</t>
  </si>
  <si>
    <t>（ｔ）</t>
  </si>
  <si>
    <t>注　一羽当たり産卵量は、産卵量を成鶏めす羽数で除した値である。</t>
  </si>
  <si>
    <t>生 産 量</t>
  </si>
  <si>
    <t>移 入 量</t>
  </si>
  <si>
    <t>移 出 量</t>
  </si>
  <si>
    <t>飲用牛乳等</t>
  </si>
  <si>
    <t>そ　の　他</t>
  </si>
  <si>
    <t>44 農  業</t>
  </si>
  <si>
    <t>農  業 45</t>
  </si>
  <si>
    <t>２９　　家　畜　飼　養　頭　羽　数(各年２月１日現在）</t>
  </si>
  <si>
    <t>３２　　市町村別農業用機械所有台数（販売農家）（平 成１７年２月１日現在）</t>
  </si>
  <si>
    <t>市町村別</t>
  </si>
  <si>
    <r>
      <t>15</t>
    </r>
    <r>
      <rPr>
        <sz val="12"/>
        <rFont val="ＭＳ 明朝"/>
        <family val="1"/>
      </rPr>
      <t xml:space="preserve"> ～ 30</t>
    </r>
  </si>
  <si>
    <t>３０　　成  鶏  め  す  羽  数  及  び  産  卵  量</t>
  </si>
  <si>
    <t>成  鶏  め  す  羽  数</t>
  </si>
  <si>
    <t>一 羽 当 た り 産 卵 量</t>
  </si>
  <si>
    <t>産　　　   卵　 　　  量</t>
  </si>
  <si>
    <t>３１　　生　乳　生　産　量　及　び　用　途　別　処　理　量</t>
  </si>
  <si>
    <t>処　　　　    理　    　　　量</t>
  </si>
  <si>
    <r>
      <t>乳 製</t>
    </r>
    <r>
      <rPr>
        <sz val="12"/>
        <rFont val="ＭＳ 明朝"/>
        <family val="1"/>
      </rPr>
      <t xml:space="preserve"> 品</t>
    </r>
  </si>
  <si>
    <t>46 農  業</t>
  </si>
  <si>
    <t>農  業 47</t>
  </si>
  <si>
    <t>３３　　農　　　　　家　　　　　経　　　　　済</t>
  </si>
  <si>
    <t>（１）　農　　　家　　　経　　　済　　　の　　　総　　　括</t>
  </si>
  <si>
    <t>（販売農家１戸当たり平均）</t>
  </si>
  <si>
    <t>（単位：千円）</t>
  </si>
  <si>
    <t>項　　　　　　目</t>
  </si>
  <si>
    <t>１５ 年</t>
  </si>
  <si>
    <t>経　　　営　　　耕　　　地　　　規　　　模　　　別</t>
  </si>
  <si>
    <t>0.5 ha 未満</t>
  </si>
  <si>
    <t>0.5 ～ 1.0</t>
  </si>
  <si>
    <t>1.0 ～ 1.5</t>
  </si>
  <si>
    <t>1.5 ～ 2.0</t>
  </si>
  <si>
    <r>
      <t>2</t>
    </r>
    <r>
      <rPr>
        <sz val="12"/>
        <rFont val="ＭＳ 明朝"/>
        <family val="1"/>
      </rPr>
      <t>.0 ～ 3.0</t>
    </r>
  </si>
  <si>
    <t>3.0 ha 以上</t>
  </si>
  <si>
    <t>概　　　況</t>
  </si>
  <si>
    <t>年始め世帯員（人）</t>
  </si>
  <si>
    <t>経営耕地面積（ａ）</t>
  </si>
  <si>
    <t>農業労働時間（時間）</t>
  </si>
  <si>
    <t>農　家　経　済　の　総　括</t>
  </si>
  <si>
    <t>農　家　所　得</t>
  </si>
  <si>
    <t>農　業　所　得</t>
  </si>
  <si>
    <t>農業生産関連事業所得</t>
  </si>
  <si>
    <t>収入</t>
  </si>
  <si>
    <t>支出</t>
  </si>
  <si>
    <t>農  外  所  得</t>
  </si>
  <si>
    <t>租税公課（関与者農業外経営）</t>
  </si>
  <si>
    <t>年金等の収入</t>
  </si>
  <si>
    <t>可 処 分 所 得</t>
  </si>
  <si>
    <t>農家経済余剰</t>
  </si>
  <si>
    <t>年始め手持ち現金</t>
  </si>
  <si>
    <t>年内収入</t>
  </si>
  <si>
    <t>経常的収入</t>
  </si>
  <si>
    <t>財産的収入</t>
  </si>
  <si>
    <t>年内支出</t>
  </si>
  <si>
    <t>経常的支出</t>
  </si>
  <si>
    <t>財産的支出</t>
  </si>
  <si>
    <t>資産分割による増減・不突合等</t>
  </si>
  <si>
    <t>年末手持ち現金</t>
  </si>
  <si>
    <r>
      <t>生活</t>
    </r>
    <r>
      <rPr>
        <sz val="12"/>
        <rFont val="ＭＳ 明朝"/>
        <family val="1"/>
      </rPr>
      <t>水準</t>
    </r>
  </si>
  <si>
    <t>世帯員１人当たり家計費</t>
  </si>
  <si>
    <t>エンゲル係数（％）</t>
  </si>
  <si>
    <t>平均消費性向（％）</t>
  </si>
  <si>
    <t>注１　農機具資産額には農用自動車を含む。</t>
  </si>
  <si>
    <t>　２　エンゲル係数については、平成12年から家計費の内訳の把握を廃止したことから掲載しない。</t>
  </si>
  <si>
    <t>　３　経営耕地規模別の結果は、調査農家数が少ないので、おおよその傾向をみる程度に利用されたい。</t>
  </si>
  <si>
    <t>　農業経営統計調査は、平成16年から新体系による調査を開始しており、平成15年まで実施していた</t>
  </si>
  <si>
    <t>農業経営動向統計と理論上接続するものであるが、標本数や標本抽出の設計の違いから必ずしも整合性</t>
  </si>
  <si>
    <t>のある接続となっていない場合がある。</t>
  </si>
  <si>
    <t>　平成16年より調査の仕様、定義等が変更となっており、これについては別添のとおりとなっておりますので確認等をお願いいたします。</t>
  </si>
  <si>
    <t>　なお、公表等を行っていないデータについては、「…」としておりますのでご了承願います。</t>
  </si>
  <si>
    <t>…</t>
  </si>
  <si>
    <r>
      <t>農業固定資産額（千円）　　</t>
    </r>
    <r>
      <rPr>
        <strike/>
        <sz val="12"/>
        <rFont val="ＭＳ 明朝"/>
        <family val="1"/>
      </rPr>
      <t>　　　　　　　　　　　　　　　　　　</t>
    </r>
  </si>
  <si>
    <t>　</t>
  </si>
  <si>
    <t>(単位：千円)</t>
  </si>
  <si>
    <t>項　　　　　　　目</t>
  </si>
  <si>
    <t>合　　　　　計</t>
  </si>
  <si>
    <t>う　ち　現　金</t>
  </si>
  <si>
    <t>作　物　収　入</t>
  </si>
  <si>
    <t>稲　　　　作</t>
  </si>
  <si>
    <t>林 業 収 入</t>
  </si>
  <si>
    <t>麦　　　　作</t>
  </si>
  <si>
    <t>水産業収入</t>
  </si>
  <si>
    <t>－</t>
  </si>
  <si>
    <t>い　も　　類</t>
  </si>
  <si>
    <t>農外雑収入</t>
  </si>
  <si>
    <t>野　　　　菜</t>
  </si>
  <si>
    <t>果　　　　樹</t>
  </si>
  <si>
    <t>被用労賃</t>
  </si>
  <si>
    <t>給料・俸給</t>
  </si>
  <si>
    <t>養　蚕　収　入</t>
  </si>
  <si>
    <t>畜　産　収　入</t>
  </si>
  <si>
    <t>農 業 雑 収 入</t>
  </si>
  <si>
    <t>国　　　　　税</t>
  </si>
  <si>
    <t>その他</t>
  </si>
  <si>
    <t>県　　　　　税</t>
  </si>
  <si>
    <t>合　　　　計</t>
  </si>
  <si>
    <t>市  町  村  税</t>
  </si>
  <si>
    <t>公 課 諸 負 担</t>
  </si>
  <si>
    <t>うち減価償却費</t>
  </si>
  <si>
    <t>動　　　　　物</t>
  </si>
  <si>
    <t>肥　　　　　料</t>
  </si>
  <si>
    <t>飲　　食　　費</t>
  </si>
  <si>
    <t>飼　　　　　料</t>
  </si>
  <si>
    <t>住　　居　　費</t>
  </si>
  <si>
    <t>家計光熱・水道料</t>
  </si>
  <si>
    <t>家具・家事用品費</t>
  </si>
  <si>
    <t>光　熱　動　力</t>
  </si>
  <si>
    <t>被服及び履物費</t>
  </si>
  <si>
    <t>保 健 医 療 費</t>
  </si>
  <si>
    <t>農用建物維持修繕</t>
  </si>
  <si>
    <t>交 通 通 信 費</t>
  </si>
  <si>
    <t>賃借料及び料金</t>
  </si>
  <si>
    <t>教　　育　　費</t>
  </si>
  <si>
    <t>土地改良水利費</t>
  </si>
  <si>
    <t xml:space="preserve">教 養 娯 楽 費 </t>
  </si>
  <si>
    <t>そ　　の　　他</t>
  </si>
  <si>
    <t>雑　　　　　費</t>
  </si>
  <si>
    <t>臨　　時　　費</t>
  </si>
  <si>
    <t>注　　平成12年調査から、家計費の内訳についての調査を取り止めた。</t>
  </si>
  <si>
    <t>48 農　業</t>
  </si>
  <si>
    <t>農　業 49</t>
  </si>
  <si>
    <t>３３　　農　　　家　　　経　　　済（つづき）</t>
  </si>
  <si>
    <t>（２）　農　業　粗　収　益　及　び　農　業　経　営　費</t>
  </si>
  <si>
    <t>（３）　農 外 収 入、租 税 公 課 諸 負 担 及 び 家 計 費</t>
  </si>
  <si>
    <t>１６ 年</t>
  </si>
  <si>
    <t>農  外  収  入</t>
  </si>
  <si>
    <t>粗 収 益</t>
  </si>
  <si>
    <t>農外事業等の収入</t>
  </si>
  <si>
    <t>…</t>
  </si>
  <si>
    <t>豆類</t>
  </si>
  <si>
    <t>商工鉱業等収入</t>
  </si>
  <si>
    <t>事業以外の収入</t>
  </si>
  <si>
    <t>租税公課諸負担</t>
  </si>
  <si>
    <t>…</t>
  </si>
  <si>
    <t>農  業  経  営  費</t>
  </si>
  <si>
    <t>…</t>
  </si>
  <si>
    <t>家    計    費</t>
  </si>
  <si>
    <t>…</t>
  </si>
  <si>
    <t>種苗・苗木・蚕種</t>
  </si>
  <si>
    <t>諸材料加工原料</t>
  </si>
  <si>
    <t>農機具・農用自動車等</t>
  </si>
  <si>
    <t>注１　「光熱動力」には、農用自動車に使用したガソリン・オイル等の燃料代を含む。</t>
  </si>
  <si>
    <t>　２　「農機具・農用自動車等」には、農用自動車の修繕、任意保険料などの維持費及び減価償却費、</t>
  </si>
  <si>
    <t xml:space="preserve">     農業被服費を含む。</t>
  </si>
  <si>
    <t>５　　　農　　　　　　　　　　　　　　　業</t>
  </si>
  <si>
    <t>平成12 年</t>
  </si>
  <si>
    <t xml:space="preserve">    　13</t>
  </si>
  <si>
    <t xml:space="preserve">    　14</t>
  </si>
  <si>
    <t xml:space="preserve">    　15</t>
  </si>
  <si>
    <t xml:space="preserve">     16</t>
  </si>
  <si>
    <t>注１　各年の数値は１月１日現在。ただし、平成12年は２月１日現在「農林業センサス」数値。</t>
  </si>
  <si>
    <t>（２）　経 営 耕 地 面 積 規 模 別 農 家 数（平 成１７年２月１日現在）</t>
  </si>
  <si>
    <t>平 成 １２  年</t>
  </si>
  <si>
    <t>珠洲郡</t>
  </si>
  <si>
    <t>平 成 12 年</t>
  </si>
  <si>
    <t xml:space="preserve">   13</t>
  </si>
  <si>
    <t xml:space="preserve">   15</t>
  </si>
  <si>
    <t xml:space="preserve">   16</t>
  </si>
  <si>
    <t xml:space="preserve">  ２　郡計（平均）は、該当町村分を単純に積み上げ又は平均したものである。</t>
  </si>
  <si>
    <t>注１　単位未満切り下げ等の関係で計と内訳が一致しないことがある。</t>
  </si>
  <si>
    <t xml:space="preserve">   14</t>
  </si>
  <si>
    <t>平 成 12 年</t>
  </si>
  <si>
    <t xml:space="preserve">   13</t>
  </si>
  <si>
    <t xml:space="preserve">   15</t>
  </si>
  <si>
    <t xml:space="preserve">   16</t>
  </si>
  <si>
    <t>x</t>
  </si>
  <si>
    <t>乗 用 型　ｽﾋﾟｰﾄﾞ　　ｽﾌﾟﾚｲﾔｰ</t>
  </si>
  <si>
    <t>平成 １２ 年</t>
  </si>
  <si>
    <t>現金収支の総括</t>
  </si>
  <si>
    <t xml:space="preserve">うち 農機具資産額 </t>
  </si>
  <si>
    <t>　４　農家経済については、平成15年まで実施されていた農業経営動向調査は、平成16年より新体系の農業経営統計調査に再編され、仕様定義等が変更となった。以下同じ。</t>
  </si>
  <si>
    <r>
      <t xml:space="preserve"> </t>
    </r>
    <r>
      <rPr>
        <sz val="12"/>
        <rFont val="ＭＳ 明朝"/>
        <family val="1"/>
      </rPr>
      <t>粗 収 益</t>
    </r>
  </si>
  <si>
    <r>
      <t xml:space="preserve"> </t>
    </r>
    <r>
      <rPr>
        <sz val="12"/>
        <rFont val="ＭＳ 明朝"/>
        <family val="1"/>
      </rPr>
      <t>経 営 費</t>
    </r>
  </si>
  <si>
    <r>
      <t>　</t>
    </r>
    <r>
      <rPr>
        <sz val="12"/>
        <rFont val="ＭＳ 明朝"/>
        <family val="1"/>
      </rPr>
      <t>(参考)推計家計費</t>
    </r>
  </si>
  <si>
    <t>農　業　薬　剤</t>
  </si>
  <si>
    <t>農業雇用労賃</t>
  </si>
  <si>
    <t>その他の作物</t>
  </si>
  <si>
    <t>平成１２ 年</t>
  </si>
  <si>
    <t>-</t>
  </si>
  <si>
    <t>-</t>
  </si>
  <si>
    <t>-</t>
  </si>
  <si>
    <t>-</t>
  </si>
  <si>
    <t>-</t>
  </si>
  <si>
    <t>-</t>
  </si>
  <si>
    <t>-</t>
  </si>
  <si>
    <t>…</t>
  </si>
  <si>
    <t>-</t>
  </si>
  <si>
    <t>-</t>
  </si>
  <si>
    <t>-</t>
  </si>
  <si>
    <t>-</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</si>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</sst>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0_ "/>
    <numFmt numFmtId="188" formatCode="#,##0.0_ "/>
  </numFmts>
  <fonts count="61">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sz val="14"/>
      <name val="ＭＳ ゴシック"/>
      <family val="3"/>
    </font>
    <font>
      <b/>
      <sz val="12"/>
      <name val="ＭＳ ゴシック"/>
      <family val="3"/>
    </font>
    <font>
      <b/>
      <sz val="12"/>
      <name val="ＭＳ 明朝"/>
      <family val="1"/>
    </font>
    <font>
      <sz val="12"/>
      <name val="ＭＳ ゴシック"/>
      <family val="3"/>
    </font>
    <font>
      <sz val="10"/>
      <name val="ＭＳ 明朝"/>
      <family val="1"/>
    </font>
    <font>
      <sz val="10"/>
      <name val="ＭＳ ゴシック"/>
      <family val="3"/>
    </font>
    <font>
      <sz val="8"/>
      <name val="ＭＳ 明朝"/>
      <family val="1"/>
    </font>
    <font>
      <strike/>
      <sz val="12"/>
      <name val="ＭＳ 明朝"/>
      <family val="1"/>
    </font>
    <font>
      <sz val="14"/>
      <color indexed="10"/>
      <name val="ＭＳ 明朝"/>
      <family val="1"/>
    </font>
    <font>
      <b/>
      <sz val="14"/>
      <color indexed="10"/>
      <name val="ＭＳ 明朝"/>
      <family val="1"/>
    </font>
    <font>
      <sz val="11"/>
      <color indexed="8"/>
      <name val="ＭＳ 明朝"/>
      <family val="1"/>
    </font>
    <font>
      <sz val="12"/>
      <color indexed="8"/>
      <name val="ＭＳ 明朝"/>
      <family val="1"/>
    </font>
    <font>
      <b/>
      <sz val="12"/>
      <color indexed="8"/>
      <name val="ＭＳ ゴシック"/>
      <family val="3"/>
    </font>
    <font>
      <b/>
      <sz val="12"/>
      <color indexed="8"/>
      <name val="ＭＳ 明朝"/>
      <family val="1"/>
    </font>
    <font>
      <b/>
      <sz val="14"/>
      <color indexed="8"/>
      <name val="ＭＳ 明朝"/>
      <family val="1"/>
    </font>
    <font>
      <b/>
      <sz val="16"/>
      <name val="ＭＳ ゴシック"/>
      <family val="3"/>
    </font>
    <font>
      <b/>
      <sz val="14"/>
      <name val="ＭＳ ゴシック"/>
      <family val="3"/>
    </font>
    <font>
      <b/>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color indexed="63"/>
      </top>
      <bottom>
        <color indexed="63"/>
      </bottom>
    </border>
    <border>
      <left style="thin">
        <color indexed="8"/>
      </left>
      <right style="thin">
        <color indexed="8"/>
      </right>
      <top style="medium">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color indexed="63"/>
      </top>
      <bottom style="thin"/>
    </border>
    <border>
      <left>
        <color indexed="63"/>
      </left>
      <right style="thin"/>
      <top>
        <color indexed="63"/>
      </top>
      <bottom>
        <color indexed="63"/>
      </bottom>
    </border>
    <border>
      <left style="thin">
        <color indexed="8"/>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right>
        <color indexed="63"/>
      </right>
      <top style="medium">
        <color indexed="8"/>
      </top>
      <bottom style="thin">
        <color indexed="8"/>
      </bottom>
    </border>
    <border>
      <left>
        <color indexed="63"/>
      </left>
      <right style="thin"/>
      <top style="medium">
        <color indexed="8"/>
      </top>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style="thin"/>
      <right style="thin">
        <color indexed="8"/>
      </right>
      <top style="medium">
        <color indexed="8"/>
      </top>
      <bottom>
        <color indexed="63"/>
      </bottom>
    </border>
    <border>
      <left style="thin"/>
      <right style="thin">
        <color indexed="8"/>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9" fillId="31" borderId="4" applyNumberFormat="0" applyAlignment="0" applyProtection="0"/>
    <xf numFmtId="0" fontId="5" fillId="0" borderId="0">
      <alignment/>
      <protection/>
    </xf>
    <xf numFmtId="0" fontId="60" fillId="32" borderId="0" applyNumberFormat="0" applyBorder="0" applyAlignment="0" applyProtection="0"/>
  </cellStyleXfs>
  <cellXfs count="480">
    <xf numFmtId="0" fontId="0" fillId="0" borderId="0" xfId="0" applyAlignment="1">
      <alignment/>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quotePrefix="1">
      <alignment horizontal="right"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37" fontId="0" fillId="0" borderId="15" xfId="0" applyNumberFormat="1" applyFont="1" applyFill="1" applyBorder="1" applyAlignment="1" applyProtection="1">
      <alignment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0" fillId="0" borderId="0" xfId="0"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37" fontId="10" fillId="0" borderId="15" xfId="0" applyNumberFormat="1" applyFont="1" applyFill="1" applyBorder="1" applyAlignment="1" applyProtection="1">
      <alignment vertical="center"/>
      <protection/>
    </xf>
    <xf numFmtId="0" fontId="10" fillId="0" borderId="16"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2" fillId="0" borderId="18" xfId="0" applyFont="1" applyFill="1" applyBorder="1" applyAlignment="1" applyProtection="1">
      <alignment vertical="center"/>
      <protection/>
    </xf>
    <xf numFmtId="0" fontId="12" fillId="0" borderId="19" xfId="0" applyFont="1" applyFill="1" applyBorder="1" applyAlignment="1" applyProtection="1">
      <alignment vertical="center"/>
      <protection/>
    </xf>
    <xf numFmtId="0" fontId="12" fillId="0" borderId="1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37" fontId="12" fillId="0" borderId="0" xfId="0" applyNumberFormat="1" applyFont="1" applyFill="1" applyBorder="1" applyAlignment="1" applyProtection="1">
      <alignment vertical="center"/>
      <protection/>
    </xf>
    <xf numFmtId="37" fontId="10" fillId="0" borderId="16" xfId="0" applyNumberFormat="1" applyFont="1" applyFill="1" applyBorder="1" applyAlignment="1" applyProtection="1">
      <alignment vertical="center"/>
      <protection/>
    </xf>
    <xf numFmtId="37" fontId="10" fillId="0" borderId="0" xfId="0" applyNumberFormat="1" applyFont="1" applyFill="1" applyBorder="1" applyAlignment="1" applyProtection="1">
      <alignment vertical="center"/>
      <protection/>
    </xf>
    <xf numFmtId="0" fontId="0" fillId="0" borderId="20" xfId="0" applyFont="1" applyFill="1" applyBorder="1" applyAlignment="1" applyProtection="1">
      <alignment horizontal="left" vertical="center"/>
      <protection/>
    </xf>
    <xf numFmtId="0" fontId="0" fillId="0" borderId="20" xfId="0" applyFont="1" applyFill="1" applyBorder="1" applyAlignment="1" applyProtection="1">
      <alignment horizontal="center" vertical="center"/>
      <protection/>
    </xf>
    <xf numFmtId="0" fontId="0" fillId="0" borderId="20" xfId="0" applyFont="1" applyFill="1" applyBorder="1" applyAlignment="1" applyProtection="1">
      <alignment vertical="center"/>
      <protection/>
    </xf>
    <xf numFmtId="37" fontId="10"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0" fontId="0" fillId="0" borderId="21" xfId="0" applyFont="1" applyFill="1" applyBorder="1" applyAlignment="1" applyProtection="1">
      <alignment horizontal="distributed" vertical="center"/>
      <protection/>
    </xf>
    <xf numFmtId="37" fontId="0" fillId="0" borderId="16"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16" xfId="0" applyFont="1" applyFill="1" applyBorder="1" applyAlignment="1" applyProtection="1">
      <alignment horizontal="center" vertical="center"/>
      <protection/>
    </xf>
    <xf numFmtId="0" fontId="12" fillId="0" borderId="16" xfId="0" applyFont="1" applyFill="1" applyBorder="1" applyAlignment="1" applyProtection="1">
      <alignment vertical="center"/>
      <protection/>
    </xf>
    <xf numFmtId="0" fontId="0" fillId="0" borderId="22" xfId="0" applyFont="1" applyFill="1" applyBorder="1" applyAlignment="1" applyProtection="1">
      <alignment horizontal="center" vertical="center"/>
      <protection/>
    </xf>
    <xf numFmtId="0" fontId="0" fillId="0" borderId="0" xfId="0" applyFont="1" applyAlignment="1">
      <alignment/>
    </xf>
    <xf numFmtId="37" fontId="0" fillId="0" borderId="20" xfId="0" applyNumberFormat="1" applyFont="1" applyFill="1" applyBorder="1" applyAlignment="1" applyProtection="1">
      <alignment vertical="center"/>
      <protection/>
    </xf>
    <xf numFmtId="0" fontId="12" fillId="0" borderId="0" xfId="0" applyFont="1" applyFill="1" applyAlignment="1">
      <alignment vertical="center"/>
    </xf>
    <xf numFmtId="37" fontId="0" fillId="0" borderId="0" xfId="0" applyNumberFormat="1" applyFont="1" applyFill="1" applyAlignment="1" applyProtection="1">
      <alignment vertical="center"/>
      <protection/>
    </xf>
    <xf numFmtId="37" fontId="0" fillId="0" borderId="17" xfId="0" applyNumberFormat="1"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37" fontId="11" fillId="0" borderId="0" xfId="0" applyNumberFormat="1" applyFont="1" applyFill="1" applyBorder="1" applyAlignment="1" applyProtection="1">
      <alignment vertical="center"/>
      <protection/>
    </xf>
    <xf numFmtId="0" fontId="13" fillId="0" borderId="0" xfId="0" applyFont="1" applyFill="1" applyAlignment="1">
      <alignment vertical="center"/>
    </xf>
    <xf numFmtId="0" fontId="12" fillId="0" borderId="0" xfId="0" applyFont="1" applyFill="1" applyBorder="1" applyAlignment="1" applyProtection="1">
      <alignment vertical="center"/>
      <protection/>
    </xf>
    <xf numFmtId="0" fontId="12" fillId="0" borderId="21"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11" fillId="0" borderId="23"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37" fontId="12" fillId="0" borderId="0" xfId="0" applyNumberFormat="1" applyFont="1" applyFill="1" applyBorder="1" applyAlignment="1" applyProtection="1">
      <alignment horizontal="right" vertical="center"/>
      <protection/>
    </xf>
    <xf numFmtId="0" fontId="0" fillId="0" borderId="0" xfId="0" applyFill="1" applyAlignment="1">
      <alignment vertical="center"/>
    </xf>
    <xf numFmtId="0" fontId="13" fillId="0" borderId="0" xfId="0" applyFont="1" applyFill="1" applyBorder="1" applyAlignment="1" applyProtection="1">
      <alignment horizontal="left" vertical="center"/>
      <protection/>
    </xf>
    <xf numFmtId="0" fontId="14" fillId="0" borderId="0" xfId="0" applyFont="1" applyAlignment="1">
      <alignment vertical="center"/>
    </xf>
    <xf numFmtId="0" fontId="9"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7" fillId="0" borderId="0" xfId="0" applyFont="1" applyFill="1" applyBorder="1" applyAlignment="1" applyProtection="1">
      <alignment horizontal="right" vertical="top"/>
      <protection/>
    </xf>
    <xf numFmtId="0" fontId="0" fillId="0" borderId="0" xfId="0" applyFont="1" applyFill="1" applyBorder="1" applyAlignment="1">
      <alignment vertical="center"/>
    </xf>
    <xf numFmtId="0" fontId="0" fillId="0" borderId="24" xfId="0" applyFont="1" applyFill="1" applyBorder="1" applyAlignment="1" applyProtection="1">
      <alignment vertical="center"/>
      <protection/>
    </xf>
    <xf numFmtId="0" fontId="0" fillId="0" borderId="25" xfId="0" applyFont="1" applyFill="1" applyBorder="1" applyAlignment="1">
      <alignment vertical="center"/>
    </xf>
    <xf numFmtId="0" fontId="0" fillId="0" borderId="17" xfId="0" applyFill="1" applyBorder="1" applyAlignment="1" applyProtection="1">
      <alignment horizontal="right" vertical="center"/>
      <protection/>
    </xf>
    <xf numFmtId="0" fontId="0" fillId="0" borderId="17" xfId="0" applyFont="1" applyFill="1" applyBorder="1" applyAlignment="1" applyProtection="1">
      <alignment vertical="center"/>
      <protection/>
    </xf>
    <xf numFmtId="0" fontId="0" fillId="0" borderId="26" xfId="0" applyFont="1" applyFill="1" applyBorder="1" applyAlignment="1">
      <alignment horizontal="right" vertical="center"/>
    </xf>
    <xf numFmtId="0" fontId="0" fillId="0" borderId="17" xfId="0" applyFont="1" applyFill="1" applyBorder="1" applyAlignment="1" applyProtection="1">
      <alignment horizontal="right" vertical="center"/>
      <protection/>
    </xf>
    <xf numFmtId="37" fontId="10" fillId="0" borderId="1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right" vertical="center"/>
      <protection/>
    </xf>
    <xf numFmtId="0" fontId="11" fillId="0" borderId="19" xfId="0" applyFont="1" applyFill="1" applyBorder="1" applyAlignment="1" applyProtection="1">
      <alignment vertical="center"/>
      <protection/>
    </xf>
    <xf numFmtId="0" fontId="0" fillId="0" borderId="0" xfId="0" applyFill="1" applyBorder="1" applyAlignment="1">
      <alignment vertical="center"/>
    </xf>
    <xf numFmtId="0" fontId="13"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13" fillId="0" borderId="0" xfId="0" applyFont="1" applyFill="1" applyBorder="1" applyAlignment="1">
      <alignment vertical="center"/>
    </xf>
    <xf numFmtId="0" fontId="9" fillId="0" borderId="0" xfId="0" applyFont="1" applyFill="1" applyBorder="1" applyAlignment="1" applyProtection="1">
      <alignment horizontal="left" vertical="center"/>
      <protection/>
    </xf>
    <xf numFmtId="0" fontId="0" fillId="0" borderId="0" xfId="0" applyFont="1" applyAlignment="1">
      <alignment horizontal="left" vertical="center"/>
    </xf>
    <xf numFmtId="0" fontId="0" fillId="0" borderId="0" xfId="0" applyFont="1" applyFill="1" applyAlignment="1">
      <alignment horizontal="right" vertical="center"/>
    </xf>
    <xf numFmtId="0" fontId="0" fillId="0" borderId="24" xfId="0" applyFont="1" applyFill="1" applyBorder="1" applyAlignment="1" applyProtection="1">
      <alignment horizontal="center" vertical="center" wrapText="1"/>
      <protection/>
    </xf>
    <xf numFmtId="0" fontId="15" fillId="0" borderId="24" xfId="0" applyFont="1" applyFill="1" applyBorder="1" applyAlignment="1" applyProtection="1">
      <alignment vertical="center"/>
      <protection/>
    </xf>
    <xf numFmtId="0" fontId="13" fillId="0" borderId="26" xfId="0" applyFont="1" applyBorder="1" applyAlignment="1">
      <alignment horizontal="distributed" vertical="center"/>
    </xf>
    <xf numFmtId="0" fontId="0" fillId="0" borderId="0"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37" fontId="0" fillId="0" borderId="14" xfId="0" applyNumberFormat="1" applyFont="1" applyFill="1" applyBorder="1" applyAlignment="1" applyProtection="1">
      <alignment horizontal="right" vertical="center"/>
      <protection/>
    </xf>
    <xf numFmtId="37" fontId="0" fillId="0" borderId="15" xfId="0" applyNumberFormat="1" applyFont="1" applyFill="1" applyBorder="1" applyAlignment="1" applyProtection="1">
      <alignment horizontal="right" vertical="center"/>
      <protection/>
    </xf>
    <xf numFmtId="0" fontId="0" fillId="0" borderId="21" xfId="0" applyFont="1" applyFill="1" applyBorder="1" applyAlignment="1">
      <alignment vertical="center"/>
    </xf>
    <xf numFmtId="0" fontId="0" fillId="0" borderId="16" xfId="0" applyFont="1" applyFill="1" applyBorder="1" applyAlignment="1">
      <alignment horizontal="right" vertical="center"/>
    </xf>
    <xf numFmtId="0" fontId="0" fillId="0" borderId="15"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37" fontId="0" fillId="0" borderId="16" xfId="0" applyNumberFormat="1" applyFont="1" applyFill="1" applyBorder="1" applyAlignment="1" applyProtection="1">
      <alignment horizontal="right" vertical="center"/>
      <protection/>
    </xf>
    <xf numFmtId="0" fontId="0" fillId="0" borderId="21" xfId="0" applyFont="1" applyFill="1" applyBorder="1" applyAlignment="1">
      <alignment horizontal="distributed" vertical="center"/>
    </xf>
    <xf numFmtId="37" fontId="0" fillId="0" borderId="0" xfId="0" applyNumberFormat="1" applyFill="1" applyBorder="1" applyAlignment="1" applyProtection="1">
      <alignment horizontal="right" vertical="center"/>
      <protection/>
    </xf>
    <xf numFmtId="0" fontId="0"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21" xfId="0" applyFont="1" applyFill="1" applyBorder="1" applyAlignment="1">
      <alignment vertical="center"/>
    </xf>
    <xf numFmtId="0" fontId="10"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0" fillId="0" borderId="17" xfId="0" applyFont="1" applyFill="1" applyBorder="1" applyAlignment="1">
      <alignment horizontal="distributed"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7" xfId="0" applyFont="1" applyFill="1" applyBorder="1" applyAlignment="1" applyProtection="1">
      <alignment vertical="center"/>
      <protection/>
    </xf>
    <xf numFmtId="0" fontId="0" fillId="0" borderId="21" xfId="0" applyFont="1" applyFill="1" applyBorder="1" applyAlignment="1">
      <alignment horizontal="center" vertical="center"/>
    </xf>
    <xf numFmtId="0" fontId="0" fillId="0" borderId="17" xfId="0" applyFill="1" applyBorder="1" applyAlignment="1" applyProtection="1">
      <alignment horizontal="center" vertical="center"/>
      <protection/>
    </xf>
    <xf numFmtId="0" fontId="0" fillId="0" borderId="26" xfId="0" applyFont="1" applyFill="1" applyBorder="1" applyAlignment="1" applyProtection="1">
      <alignment horizontal="right" vertical="center"/>
      <protection/>
    </xf>
    <xf numFmtId="0" fontId="0" fillId="0" borderId="18" xfId="0" applyFont="1" applyFill="1" applyBorder="1" applyAlignment="1" applyProtection="1">
      <alignment horizontal="right" vertical="center"/>
      <protection/>
    </xf>
    <xf numFmtId="0" fontId="12" fillId="0" borderId="21" xfId="0" applyFont="1" applyFill="1" applyBorder="1" applyAlignment="1" applyProtection="1">
      <alignment horizontal="distributed" vertical="center"/>
      <protection/>
    </xf>
    <xf numFmtId="183" fontId="10" fillId="0" borderId="16" xfId="0" applyNumberFormat="1" applyFont="1" applyFill="1" applyBorder="1" applyAlignment="1" applyProtection="1">
      <alignment horizontal="right" vertical="center"/>
      <protection/>
    </xf>
    <xf numFmtId="183" fontId="10" fillId="0" borderId="0" xfId="0" applyNumberFormat="1" applyFont="1" applyFill="1" applyBorder="1" applyAlignment="1" applyProtection="1">
      <alignment horizontal="right" vertical="center"/>
      <protection/>
    </xf>
    <xf numFmtId="0" fontId="0" fillId="0" borderId="21" xfId="0" applyFill="1" applyBorder="1" applyAlignment="1" applyProtection="1" quotePrefix="1">
      <alignment horizontal="center" vertical="center"/>
      <protection/>
    </xf>
    <xf numFmtId="0" fontId="13" fillId="0" borderId="20" xfId="0" applyFont="1" applyFill="1" applyBorder="1" applyAlignment="1" applyProtection="1">
      <alignment vertical="center"/>
      <protection/>
    </xf>
    <xf numFmtId="183" fontId="0" fillId="0" borderId="0" xfId="0" applyNumberFormat="1" applyFont="1" applyFill="1" applyBorder="1" applyAlignment="1" applyProtection="1">
      <alignment horizontal="right" vertical="center"/>
      <protection/>
    </xf>
    <xf numFmtId="0" fontId="0" fillId="0" borderId="18" xfId="0" applyFont="1" applyFill="1" applyBorder="1" applyAlignment="1">
      <alignment vertical="center"/>
    </xf>
    <xf numFmtId="0" fontId="0" fillId="0" borderId="19" xfId="0"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182" fontId="0" fillId="0" borderId="15" xfId="0" applyNumberFormat="1" applyFont="1" applyFill="1" applyBorder="1" applyAlignment="1" applyProtection="1">
      <alignment vertical="center"/>
      <protection/>
    </xf>
    <xf numFmtId="183" fontId="0" fillId="0" borderId="15" xfId="0" applyNumberFormat="1" applyFont="1" applyFill="1" applyBorder="1" applyAlignment="1" applyProtection="1">
      <alignment vertical="center"/>
      <protection/>
    </xf>
    <xf numFmtId="182" fontId="0" fillId="0" borderId="0" xfId="0" applyNumberFormat="1" applyFont="1" applyFill="1" applyBorder="1" applyAlignment="1">
      <alignment vertical="center"/>
    </xf>
    <xf numFmtId="183" fontId="0" fillId="0" borderId="0" xfId="0" applyNumberFormat="1" applyFont="1" applyFill="1" applyBorder="1" applyAlignment="1">
      <alignment vertical="center"/>
    </xf>
    <xf numFmtId="182" fontId="0" fillId="0" borderId="0" xfId="0" applyNumberFormat="1" applyFont="1" applyFill="1" applyBorder="1" applyAlignment="1" applyProtection="1">
      <alignment vertical="center"/>
      <protection/>
    </xf>
    <xf numFmtId="183" fontId="0" fillId="0" borderId="0" xfId="0" applyNumberFormat="1" applyFont="1"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0" fontId="0" fillId="0" borderId="16" xfId="0" applyFont="1" applyFill="1" applyBorder="1" applyAlignment="1" applyProtection="1">
      <alignment horizontal="centerContinuous" vertical="center"/>
      <protection/>
    </xf>
    <xf numFmtId="0" fontId="12" fillId="0" borderId="0" xfId="0" applyFont="1" applyFill="1" applyAlignment="1" applyProtection="1">
      <alignment vertical="center"/>
      <protection/>
    </xf>
    <xf numFmtId="37" fontId="12" fillId="0" borderId="0" xfId="0" applyNumberFormat="1" applyFont="1" applyFill="1" applyAlignment="1" applyProtection="1">
      <alignment vertical="center"/>
      <protection/>
    </xf>
    <xf numFmtId="0" fontId="0" fillId="0" borderId="16" xfId="0" applyFont="1" applyFill="1" applyBorder="1" applyAlignment="1">
      <alignment vertical="center"/>
    </xf>
    <xf numFmtId="0" fontId="0" fillId="0" borderId="15" xfId="0" applyFill="1" applyBorder="1" applyAlignment="1">
      <alignment vertical="center"/>
    </xf>
    <xf numFmtId="38" fontId="7" fillId="0" borderId="0" xfId="0" applyNumberFormat="1" applyFont="1" applyFill="1" applyAlignment="1">
      <alignment vertical="top"/>
    </xf>
    <xf numFmtId="38" fontId="0" fillId="0" borderId="0" xfId="0" applyNumberFormat="1" applyFont="1" applyFill="1" applyAlignment="1">
      <alignment vertical="top"/>
    </xf>
    <xf numFmtId="38" fontId="7" fillId="0" borderId="0" xfId="0" applyNumberFormat="1" applyFont="1" applyFill="1" applyAlignment="1">
      <alignment horizontal="right" vertical="top"/>
    </xf>
    <xf numFmtId="38" fontId="0" fillId="0" borderId="0" xfId="0" applyNumberFormat="1" applyFont="1" applyFill="1" applyAlignment="1">
      <alignment vertical="center"/>
    </xf>
    <xf numFmtId="38" fontId="0" fillId="0" borderId="0" xfId="0" applyNumberFormat="1" applyFont="1" applyFill="1" applyAlignment="1">
      <alignment horizontal="left" vertical="center"/>
    </xf>
    <xf numFmtId="38" fontId="0" fillId="0" borderId="0" xfId="0" applyNumberFormat="1" applyFont="1" applyFill="1" applyBorder="1" applyAlignment="1">
      <alignment vertical="center"/>
    </xf>
    <xf numFmtId="38" fontId="0" fillId="0" borderId="0" xfId="0" applyNumberFormat="1" applyFont="1" applyFill="1" applyBorder="1" applyAlignment="1">
      <alignment horizontal="right" vertical="center"/>
    </xf>
    <xf numFmtId="38" fontId="0" fillId="0" borderId="17" xfId="0" applyNumberFormat="1" applyFont="1" applyFill="1" applyBorder="1" applyAlignment="1" applyProtection="1">
      <alignment horizontal="center" vertical="center"/>
      <protection/>
    </xf>
    <xf numFmtId="38" fontId="0" fillId="0" borderId="19" xfId="0" applyNumberFormat="1" applyFont="1" applyFill="1" applyBorder="1" applyAlignment="1" applyProtection="1">
      <alignment horizontal="center" vertical="center"/>
      <protection/>
    </xf>
    <xf numFmtId="185" fontId="0" fillId="0" borderId="15" xfId="0" applyNumberFormat="1" applyFont="1" applyFill="1" applyBorder="1" applyAlignment="1" applyProtection="1">
      <alignment vertical="center"/>
      <protection/>
    </xf>
    <xf numFmtId="185" fontId="0" fillId="0" borderId="15" xfId="0" applyNumberFormat="1" applyFill="1" applyBorder="1" applyAlignment="1" applyProtection="1">
      <alignment horizontal="right" vertical="center"/>
      <protection/>
    </xf>
    <xf numFmtId="185" fontId="0" fillId="0" borderId="15" xfId="0" applyNumberFormat="1" applyFont="1" applyFill="1" applyBorder="1" applyAlignment="1" applyProtection="1">
      <alignment horizontal="right" vertical="center"/>
      <protection/>
    </xf>
    <xf numFmtId="185" fontId="0" fillId="0" borderId="0" xfId="0" applyNumberFormat="1" applyFont="1" applyFill="1" applyAlignment="1">
      <alignment vertical="center"/>
    </xf>
    <xf numFmtId="38" fontId="0" fillId="0" borderId="16" xfId="0" applyNumberFormat="1" applyFont="1" applyFill="1" applyBorder="1" applyAlignment="1" applyProtection="1">
      <alignment horizontal="distributed" vertical="center"/>
      <protection/>
    </xf>
    <xf numFmtId="38" fontId="0" fillId="0" borderId="0" xfId="0" applyNumberFormat="1" applyFont="1" applyFill="1" applyBorder="1" applyAlignment="1" applyProtection="1">
      <alignment horizontal="distributed" vertical="center"/>
      <protection/>
    </xf>
    <xf numFmtId="38" fontId="0" fillId="0" borderId="21" xfId="0" applyNumberFormat="1" applyFont="1" applyFill="1" applyBorder="1" applyAlignment="1" applyProtection="1">
      <alignment horizontal="distributed" vertical="center"/>
      <protection/>
    </xf>
    <xf numFmtId="180" fontId="0" fillId="0" borderId="0" xfId="0" applyNumberFormat="1" applyFont="1" applyFill="1" applyBorder="1" applyAlignment="1" applyProtection="1">
      <alignment vertical="center"/>
      <protection/>
    </xf>
    <xf numFmtId="184" fontId="0" fillId="0" borderId="0" xfId="0" applyNumberFormat="1" applyFont="1" applyFill="1" applyBorder="1" applyAlignment="1" applyProtection="1">
      <alignment vertical="center"/>
      <protection/>
    </xf>
    <xf numFmtId="184" fontId="0" fillId="0" borderId="0" xfId="0" applyNumberFormat="1" applyFont="1" applyFill="1" applyBorder="1" applyAlignment="1" applyProtection="1">
      <alignment horizontal="right" vertical="center"/>
      <protection/>
    </xf>
    <xf numFmtId="187" fontId="0" fillId="0" borderId="0" xfId="0" applyNumberFormat="1" applyFont="1" applyFill="1" applyBorder="1" applyAlignment="1" applyProtection="1">
      <alignment vertical="center"/>
      <protection/>
    </xf>
    <xf numFmtId="38" fontId="0" fillId="0" borderId="18" xfId="0" applyNumberFormat="1" applyFont="1" applyFill="1" applyBorder="1" applyAlignment="1" applyProtection="1">
      <alignment horizontal="left" vertical="center"/>
      <protection/>
    </xf>
    <xf numFmtId="38" fontId="0" fillId="0" borderId="19" xfId="0" applyNumberFormat="1" applyFont="1" applyFill="1" applyBorder="1" applyAlignment="1" applyProtection="1">
      <alignment horizontal="left" vertical="center"/>
      <protection/>
    </xf>
    <xf numFmtId="180" fontId="0" fillId="0" borderId="15" xfId="0" applyNumberFormat="1" applyFont="1" applyFill="1" applyBorder="1" applyAlignment="1" applyProtection="1">
      <alignment vertical="center"/>
      <protection/>
    </xf>
    <xf numFmtId="184" fontId="0" fillId="0" borderId="15" xfId="0" applyNumberFormat="1" applyFont="1" applyFill="1" applyBorder="1" applyAlignment="1" applyProtection="1">
      <alignment vertical="center"/>
      <protection/>
    </xf>
    <xf numFmtId="38" fontId="16" fillId="0" borderId="21" xfId="0" applyNumberFormat="1" applyFont="1" applyFill="1" applyBorder="1" applyAlignment="1" applyProtection="1">
      <alignment horizontal="distributed" vertical="center"/>
      <protection/>
    </xf>
    <xf numFmtId="180" fontId="0" fillId="0" borderId="0" xfId="0" applyNumberFormat="1" applyFont="1" applyFill="1" applyBorder="1" applyAlignment="1" applyProtection="1">
      <alignment horizontal="right" vertical="center"/>
      <protection/>
    </xf>
    <xf numFmtId="184" fontId="0" fillId="0" borderId="0" xfId="48" applyNumberFormat="1" applyFont="1" applyFill="1" applyBorder="1" applyAlignment="1" applyProtection="1">
      <alignment horizontal="right" vertical="center"/>
      <protection/>
    </xf>
    <xf numFmtId="180" fontId="0" fillId="0" borderId="19" xfId="0" applyNumberFormat="1" applyFont="1" applyFill="1" applyBorder="1" applyAlignment="1" applyProtection="1">
      <alignment vertical="center"/>
      <protection/>
    </xf>
    <xf numFmtId="184" fontId="0" fillId="0" borderId="19" xfId="0" applyNumberFormat="1" applyFont="1" applyFill="1" applyBorder="1" applyAlignment="1" applyProtection="1">
      <alignment vertical="center"/>
      <protection/>
    </xf>
    <xf numFmtId="184" fontId="0" fillId="0" borderId="15" xfId="0" applyNumberFormat="1" applyFont="1" applyFill="1" applyBorder="1" applyAlignment="1" applyProtection="1">
      <alignment horizontal="right" vertical="center"/>
      <protection/>
    </xf>
    <xf numFmtId="38" fontId="0" fillId="0" borderId="16" xfId="0" applyNumberFormat="1" applyFont="1" applyFill="1" applyBorder="1" applyAlignment="1">
      <alignment vertical="center"/>
    </xf>
    <xf numFmtId="184" fontId="0" fillId="0" borderId="0" xfId="0" applyNumberFormat="1" applyFill="1" applyBorder="1" applyAlignment="1" applyProtection="1">
      <alignment horizontal="right" vertical="center"/>
      <protection/>
    </xf>
    <xf numFmtId="177" fontId="0" fillId="0" borderId="0" xfId="0" applyNumberFormat="1" applyFont="1" applyFill="1" applyAlignment="1">
      <alignment vertical="center"/>
    </xf>
    <xf numFmtId="184" fontId="0" fillId="0" borderId="19" xfId="0" applyNumberFormat="1" applyFont="1" applyFill="1" applyBorder="1" applyAlignment="1" applyProtection="1">
      <alignment horizontal="right" vertical="center"/>
      <protection/>
    </xf>
    <xf numFmtId="180" fontId="0" fillId="0" borderId="15" xfId="0" applyNumberFormat="1" applyFont="1" applyFill="1" applyBorder="1" applyAlignment="1" applyProtection="1">
      <alignment horizontal="right" vertical="center"/>
      <protection/>
    </xf>
    <xf numFmtId="180" fontId="0" fillId="0" borderId="19" xfId="0" applyNumberFormat="1" applyFont="1" applyFill="1" applyBorder="1" applyAlignment="1" applyProtection="1">
      <alignment horizontal="right" vertical="center"/>
      <protection/>
    </xf>
    <xf numFmtId="177" fontId="0" fillId="0" borderId="19" xfId="0" applyNumberFormat="1" applyFont="1" applyFill="1" applyBorder="1" applyAlignment="1" applyProtection="1">
      <alignment horizontal="right" vertical="center"/>
      <protection/>
    </xf>
    <xf numFmtId="38" fontId="0" fillId="0" borderId="0" xfId="0" applyNumberFormat="1" applyFill="1" applyAlignment="1">
      <alignment vertical="center"/>
    </xf>
    <xf numFmtId="38" fontId="0" fillId="0" borderId="0" xfId="0" applyNumberFormat="1" applyFont="1" applyFill="1" applyAlignment="1" applyProtection="1">
      <alignment vertical="center"/>
      <protection/>
    </xf>
    <xf numFmtId="38" fontId="0" fillId="0" borderId="0" xfId="0" applyNumberFormat="1" applyFont="1" applyFill="1" applyBorder="1" applyAlignment="1" applyProtection="1">
      <alignment vertical="center"/>
      <protection/>
    </xf>
    <xf numFmtId="38" fontId="17" fillId="0" borderId="0" xfId="0" applyNumberFormat="1" applyFont="1" applyFill="1" applyAlignment="1">
      <alignment vertical="center"/>
    </xf>
    <xf numFmtId="38" fontId="18" fillId="0" borderId="0" xfId="0" applyNumberFormat="1" applyFont="1" applyFill="1" applyAlignment="1">
      <alignment vertical="center"/>
    </xf>
    <xf numFmtId="0" fontId="19" fillId="0" borderId="0" xfId="0" applyFont="1" applyFill="1" applyAlignment="1">
      <alignment vertical="top"/>
    </xf>
    <xf numFmtId="0" fontId="20" fillId="0" borderId="0" xfId="0" applyFont="1" applyFill="1" applyAlignment="1">
      <alignment vertical="top"/>
    </xf>
    <xf numFmtId="184" fontId="20" fillId="0" borderId="0" xfId="0" applyNumberFormat="1" applyFont="1" applyFill="1" applyAlignment="1">
      <alignment vertical="top"/>
    </xf>
    <xf numFmtId="183" fontId="19" fillId="0" borderId="0" xfId="0" applyNumberFormat="1" applyFont="1" applyFill="1" applyAlignment="1">
      <alignment horizontal="right" vertical="top"/>
    </xf>
    <xf numFmtId="0" fontId="20" fillId="0" borderId="0" xfId="0" applyFont="1" applyFill="1" applyAlignment="1">
      <alignment vertical="center"/>
    </xf>
    <xf numFmtId="0" fontId="20" fillId="0" borderId="0"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lignment horizontal="left" vertical="center"/>
    </xf>
    <xf numFmtId="184" fontId="20" fillId="0" borderId="0" xfId="0" applyNumberFormat="1" applyFont="1" applyFill="1" applyBorder="1" applyAlignment="1" quotePrefix="1">
      <alignment horizontal="right" vertical="center"/>
    </xf>
    <xf numFmtId="183" fontId="20" fillId="0" borderId="0" xfId="0" applyNumberFormat="1" applyFont="1" applyFill="1" applyBorder="1" applyAlignment="1">
      <alignment horizontal="right" vertical="center"/>
    </xf>
    <xf numFmtId="38" fontId="20" fillId="0" borderId="28" xfId="0" applyNumberFormat="1" applyFont="1" applyFill="1" applyBorder="1" applyAlignment="1" applyProtection="1">
      <alignment horizontal="center" vertical="center"/>
      <protection/>
    </xf>
    <xf numFmtId="38" fontId="20" fillId="0" borderId="29" xfId="0" applyNumberFormat="1" applyFont="1" applyFill="1" applyBorder="1" applyAlignment="1" applyProtection="1">
      <alignment horizontal="center" vertical="center"/>
      <protection/>
    </xf>
    <xf numFmtId="38" fontId="20" fillId="0" borderId="11" xfId="0" applyNumberFormat="1" applyFont="1" applyFill="1" applyBorder="1" applyAlignment="1" applyProtection="1">
      <alignment horizontal="center" vertical="center"/>
      <protection/>
    </xf>
    <xf numFmtId="0" fontId="20" fillId="0" borderId="21" xfId="0" applyFont="1" applyFill="1" applyBorder="1" applyAlignment="1" applyProtection="1">
      <alignment vertical="center"/>
      <protection/>
    </xf>
    <xf numFmtId="178" fontId="21" fillId="0" borderId="15" xfId="0" applyNumberFormat="1" applyFont="1" applyFill="1" applyBorder="1" applyAlignment="1" applyProtection="1">
      <alignment vertical="center"/>
      <protection/>
    </xf>
    <xf numFmtId="183" fontId="21" fillId="0" borderId="15" xfId="0" applyNumberFormat="1" applyFont="1" applyFill="1" applyBorder="1" applyAlignment="1" applyProtection="1">
      <alignment vertical="center"/>
      <protection/>
    </xf>
    <xf numFmtId="0" fontId="20" fillId="0" borderId="16" xfId="0" applyFont="1" applyFill="1" applyBorder="1" applyAlignment="1" applyProtection="1">
      <alignment vertical="center"/>
      <protection/>
    </xf>
    <xf numFmtId="0" fontId="20" fillId="0" borderId="16" xfId="0" applyFont="1" applyFill="1" applyBorder="1" applyAlignment="1" applyProtection="1">
      <alignment horizontal="center" vertical="center"/>
      <protection/>
    </xf>
    <xf numFmtId="183" fontId="20" fillId="0" borderId="0" xfId="0" applyNumberFormat="1" applyFont="1" applyFill="1" applyBorder="1" applyAlignment="1" applyProtection="1">
      <alignment horizontal="center" vertical="center"/>
      <protection/>
    </xf>
    <xf numFmtId="0" fontId="20" fillId="0" borderId="16" xfId="0" applyFont="1" applyFill="1" applyBorder="1" applyAlignment="1" applyProtection="1">
      <alignment horizontal="distributed" vertical="center"/>
      <protection/>
    </xf>
    <xf numFmtId="0" fontId="20" fillId="0" borderId="21" xfId="0" applyFont="1" applyFill="1" applyBorder="1" applyAlignment="1" applyProtection="1">
      <alignment horizontal="distributed" vertical="center"/>
      <protection/>
    </xf>
    <xf numFmtId="178" fontId="20" fillId="0" borderId="16" xfId="0" applyNumberFormat="1" applyFont="1" applyFill="1" applyBorder="1" applyAlignment="1" applyProtection="1">
      <alignment vertical="center"/>
      <protection/>
    </xf>
    <xf numFmtId="178" fontId="20" fillId="0" borderId="0" xfId="0" applyNumberFormat="1" applyFont="1" applyFill="1" applyBorder="1" applyAlignment="1" applyProtection="1">
      <alignment vertical="center"/>
      <protection/>
    </xf>
    <xf numFmtId="183" fontId="20" fillId="0" borderId="0" xfId="0" applyNumberFormat="1" applyFont="1" applyFill="1" applyBorder="1" applyAlignment="1" applyProtection="1">
      <alignment vertical="center"/>
      <protection/>
    </xf>
    <xf numFmtId="184" fontId="20" fillId="0" borderId="0" xfId="0" applyNumberFormat="1" applyFont="1" applyFill="1" applyBorder="1" applyAlignment="1" applyProtection="1">
      <alignment horizontal="right" vertical="center"/>
      <protection/>
    </xf>
    <xf numFmtId="184" fontId="20" fillId="0" borderId="0" xfId="0" applyNumberFormat="1" applyFont="1" applyFill="1" applyBorder="1" applyAlignment="1" applyProtection="1">
      <alignment vertical="center"/>
      <protection/>
    </xf>
    <xf numFmtId="178" fontId="20" fillId="0" borderId="16" xfId="0" applyNumberFormat="1" applyFont="1" applyFill="1" applyBorder="1" applyAlignment="1" applyProtection="1">
      <alignment horizontal="right" vertical="center"/>
      <protection/>
    </xf>
    <xf numFmtId="178" fontId="20" fillId="0" borderId="0" xfId="0" applyNumberFormat="1" applyFont="1" applyFill="1" applyBorder="1" applyAlignment="1" applyProtection="1">
      <alignment horizontal="right" vertical="center"/>
      <protection/>
    </xf>
    <xf numFmtId="0" fontId="20" fillId="0" borderId="17" xfId="0" applyFont="1" applyFill="1" applyBorder="1" applyAlignment="1" applyProtection="1">
      <alignment vertical="center"/>
      <protection/>
    </xf>
    <xf numFmtId="0" fontId="20" fillId="0" borderId="18" xfId="0" applyFont="1" applyFill="1" applyBorder="1" applyAlignment="1" applyProtection="1">
      <alignment vertical="center"/>
      <protection/>
    </xf>
    <xf numFmtId="0" fontId="20" fillId="0" borderId="17" xfId="0" applyFont="1" applyFill="1" applyBorder="1" applyAlignment="1" applyProtection="1">
      <alignment horizontal="distributed" vertical="center"/>
      <protection/>
    </xf>
    <xf numFmtId="184" fontId="20" fillId="0" borderId="23" xfId="0" applyNumberFormat="1" applyFont="1" applyFill="1" applyBorder="1" applyAlignment="1" applyProtection="1">
      <alignment horizontal="right" vertical="center"/>
      <protection/>
    </xf>
    <xf numFmtId="0" fontId="20" fillId="0" borderId="18" xfId="0" applyFont="1" applyFill="1" applyBorder="1" applyAlignment="1" applyProtection="1">
      <alignment horizontal="center" vertical="center"/>
      <protection/>
    </xf>
    <xf numFmtId="0" fontId="20" fillId="0" borderId="19" xfId="0" applyFont="1" applyFill="1" applyBorder="1" applyAlignment="1" applyProtection="1">
      <alignment horizontal="center" vertical="center"/>
      <protection/>
    </xf>
    <xf numFmtId="183" fontId="20" fillId="0" borderId="19" xfId="0" applyNumberFormat="1" applyFont="1" applyFill="1" applyBorder="1" applyAlignment="1" applyProtection="1">
      <alignment horizontal="center" vertical="center"/>
      <protection/>
    </xf>
    <xf numFmtId="0" fontId="20" fillId="0" borderId="21" xfId="0" applyFont="1" applyFill="1" applyBorder="1" applyAlignment="1">
      <alignment vertical="center" wrapText="1"/>
    </xf>
    <xf numFmtId="0" fontId="20" fillId="0" borderId="21" xfId="0" applyFont="1" applyFill="1" applyBorder="1" applyAlignment="1">
      <alignment vertical="center"/>
    </xf>
    <xf numFmtId="183" fontId="20" fillId="0" borderId="0" xfId="0" applyNumberFormat="1" applyFont="1" applyFill="1" applyBorder="1" applyAlignment="1">
      <alignment vertical="center"/>
    </xf>
    <xf numFmtId="0" fontId="19" fillId="0" borderId="0" xfId="0" applyFont="1" applyFill="1" applyAlignment="1" applyProtection="1">
      <alignment vertical="center"/>
      <protection/>
    </xf>
    <xf numFmtId="0" fontId="20" fillId="0" borderId="20" xfId="0" applyFont="1" applyFill="1" applyBorder="1" applyAlignment="1" applyProtection="1">
      <alignment vertical="center"/>
      <protection/>
    </xf>
    <xf numFmtId="184" fontId="20" fillId="0" borderId="0" xfId="0" applyNumberFormat="1" applyFont="1" applyFill="1" applyAlignment="1" applyProtection="1">
      <alignment vertical="center"/>
      <protection/>
    </xf>
    <xf numFmtId="0" fontId="20" fillId="0" borderId="15" xfId="0" applyFont="1" applyFill="1" applyBorder="1" applyAlignment="1">
      <alignment vertical="center"/>
    </xf>
    <xf numFmtId="0" fontId="20" fillId="0" borderId="20" xfId="0" applyFont="1" applyFill="1" applyBorder="1" applyAlignment="1">
      <alignment vertical="center"/>
    </xf>
    <xf numFmtId="183" fontId="20" fillId="0" borderId="20" xfId="0" applyNumberFormat="1" applyFont="1" applyFill="1" applyBorder="1" applyAlignment="1">
      <alignment vertical="center"/>
    </xf>
    <xf numFmtId="183" fontId="20" fillId="0" borderId="0" xfId="0" applyNumberFormat="1" applyFont="1" applyFill="1" applyAlignment="1">
      <alignment vertical="center"/>
    </xf>
    <xf numFmtId="184" fontId="20" fillId="0" borderId="0" xfId="0" applyNumberFormat="1" applyFont="1" applyFill="1" applyAlignment="1">
      <alignment vertical="center"/>
    </xf>
    <xf numFmtId="38" fontId="23" fillId="0" borderId="0" xfId="0" applyNumberFormat="1" applyFont="1" applyFill="1" applyAlignment="1">
      <alignment vertical="center"/>
    </xf>
    <xf numFmtId="0" fontId="0" fillId="0" borderId="21" xfId="0" applyFill="1" applyBorder="1" applyAlignment="1" applyProtection="1" quotePrefix="1">
      <alignment vertical="center"/>
      <protection/>
    </xf>
    <xf numFmtId="0" fontId="10" fillId="0" borderId="21" xfId="0" applyFont="1" applyFill="1" applyBorder="1" applyAlignment="1" applyProtection="1" quotePrefix="1">
      <alignment vertical="center"/>
      <protection/>
    </xf>
    <xf numFmtId="37" fontId="10" fillId="0" borderId="23" xfId="0" applyNumberFormat="1" applyFont="1" applyFill="1" applyBorder="1" applyAlignment="1" applyProtection="1">
      <alignment vertical="center"/>
      <protection/>
    </xf>
    <xf numFmtId="0" fontId="0" fillId="0" borderId="20" xfId="0" applyFill="1" applyBorder="1" applyAlignment="1" applyProtection="1">
      <alignment horizontal="left" vertical="center"/>
      <protection/>
    </xf>
    <xf numFmtId="0" fontId="0" fillId="0" borderId="21" xfId="0" applyFont="1" applyFill="1" applyBorder="1" applyAlignment="1" applyProtection="1">
      <alignment horizontal="distributed" vertical="center"/>
      <protection/>
    </xf>
    <xf numFmtId="37" fontId="0" fillId="0" borderId="0" xfId="0" applyNumberFormat="1" applyFont="1" applyFill="1" applyBorder="1" applyAlignment="1" applyProtection="1">
      <alignment vertical="center"/>
      <protection/>
    </xf>
    <xf numFmtId="0" fontId="0" fillId="0" borderId="21"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23" xfId="0" applyFont="1" applyFill="1" applyBorder="1" applyAlignment="1" applyProtection="1">
      <alignment vertical="center"/>
      <protection/>
    </xf>
    <xf numFmtId="0" fontId="0" fillId="0" borderId="30" xfId="0" applyFont="1" applyFill="1" applyBorder="1" applyAlignment="1" applyProtection="1">
      <alignment horizontal="distributed" vertical="center"/>
      <protection/>
    </xf>
    <xf numFmtId="0" fontId="13" fillId="0" borderId="0" xfId="0" applyFont="1" applyAlignment="1">
      <alignment vertical="center"/>
    </xf>
    <xf numFmtId="0" fontId="0" fillId="0" borderId="0" xfId="0" applyFont="1" applyFill="1" applyAlignment="1">
      <alignment vertical="center"/>
    </xf>
    <xf numFmtId="0" fontId="10" fillId="0" borderId="0" xfId="0" applyFont="1" applyFill="1" applyBorder="1" applyAlignment="1" applyProtection="1">
      <alignment vertical="center"/>
      <protection/>
    </xf>
    <xf numFmtId="0" fontId="10" fillId="0" borderId="0" xfId="0" applyFont="1" applyFill="1" applyBorder="1" applyAlignment="1">
      <alignment vertical="center"/>
    </xf>
    <xf numFmtId="0" fontId="1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7" xfId="0" applyFont="1" applyFill="1" applyBorder="1" applyAlignment="1" applyProtection="1">
      <alignment horizontal="distributed" vertical="center"/>
      <protection/>
    </xf>
    <xf numFmtId="0" fontId="9"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30"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17" xfId="0" applyFont="1" applyFill="1" applyBorder="1" applyAlignment="1" applyProtection="1">
      <alignment horizontal="distributed" vertical="center"/>
      <protection/>
    </xf>
    <xf numFmtId="0" fontId="0" fillId="0" borderId="11" xfId="0" applyFill="1" applyBorder="1" applyAlignment="1">
      <alignment horizontal="center" vertical="center"/>
    </xf>
    <xf numFmtId="0" fontId="12" fillId="0" borderId="0" xfId="0" applyFont="1" applyFill="1" applyBorder="1" applyAlignment="1" applyProtection="1">
      <alignment horizontal="distributed" vertical="center"/>
      <protection/>
    </xf>
    <xf numFmtId="0" fontId="10" fillId="0" borderId="21" xfId="0" applyFont="1" applyFill="1" applyBorder="1" applyAlignment="1" applyProtection="1" quotePrefix="1">
      <alignment horizontal="center" vertical="center"/>
      <protection/>
    </xf>
    <xf numFmtId="37" fontId="10" fillId="0" borderId="18" xfId="0" applyNumberFormat="1" applyFont="1" applyFill="1" applyBorder="1" applyAlignment="1" applyProtection="1">
      <alignment horizontal="right" vertical="center"/>
      <protection/>
    </xf>
    <xf numFmtId="37" fontId="10" fillId="0" borderId="19" xfId="0" applyNumberFormat="1" applyFont="1" applyFill="1" applyBorder="1" applyAlignment="1" applyProtection="1">
      <alignment horizontal="right" vertical="center"/>
      <protection/>
    </xf>
    <xf numFmtId="37" fontId="10" fillId="0" borderId="18" xfId="0" applyNumberFormat="1" applyFont="1" applyFill="1" applyBorder="1" applyAlignment="1" applyProtection="1">
      <alignment vertical="center"/>
      <protection/>
    </xf>
    <xf numFmtId="37" fontId="10" fillId="0" borderId="19" xfId="0" applyNumberFormat="1" applyFont="1" applyFill="1" applyBorder="1" applyAlignment="1" applyProtection="1">
      <alignment vertical="center"/>
      <protection/>
    </xf>
    <xf numFmtId="37" fontId="10" fillId="0" borderId="23" xfId="0" applyNumberFormat="1" applyFont="1" applyFill="1" applyBorder="1" applyAlignment="1" applyProtection="1">
      <alignment horizontal="right" vertical="center"/>
      <protection/>
    </xf>
    <xf numFmtId="182" fontId="10" fillId="0" borderId="23" xfId="0" applyNumberFormat="1" applyFont="1" applyFill="1" applyBorder="1" applyAlignment="1" applyProtection="1">
      <alignment horizontal="right" vertical="center"/>
      <protection/>
    </xf>
    <xf numFmtId="183" fontId="10" fillId="0" borderId="23"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9" xfId="0" applyFont="1" applyFill="1" applyBorder="1" applyAlignment="1" applyProtection="1">
      <alignment vertical="center"/>
      <protection/>
    </xf>
    <xf numFmtId="188" fontId="0" fillId="0" borderId="0" xfId="0" applyNumberFormat="1" applyFont="1" applyFill="1" applyBorder="1" applyAlignment="1" applyProtection="1">
      <alignment vertical="center"/>
      <protection/>
    </xf>
    <xf numFmtId="38" fontId="0" fillId="0" borderId="17" xfId="0" applyNumberFormat="1" applyFont="1" applyFill="1" applyBorder="1" applyAlignment="1" applyProtection="1">
      <alignment horizontal="distributed" vertical="center"/>
      <protection/>
    </xf>
    <xf numFmtId="38" fontId="0" fillId="0" borderId="21" xfId="0" applyNumberFormat="1" applyFont="1" applyFill="1" applyBorder="1" applyAlignment="1" applyProtection="1">
      <alignment horizontal="distributed" vertical="center"/>
      <protection/>
    </xf>
    <xf numFmtId="38" fontId="0" fillId="0" borderId="0" xfId="0" applyNumberFormat="1" applyFont="1" applyFill="1" applyBorder="1" applyAlignment="1" applyProtection="1">
      <alignment horizontal="distributed" vertical="center"/>
      <protection/>
    </xf>
    <xf numFmtId="0" fontId="20" fillId="0" borderId="31" xfId="0" applyFont="1" applyFill="1" applyBorder="1" applyAlignment="1">
      <alignment vertical="center"/>
    </xf>
    <xf numFmtId="183" fontId="20" fillId="0" borderId="11" xfId="0" applyNumberFormat="1" applyFont="1" applyFill="1" applyBorder="1" applyAlignment="1" applyProtection="1">
      <alignment horizontal="center" vertical="center"/>
      <protection/>
    </xf>
    <xf numFmtId="37" fontId="0" fillId="0" borderId="23" xfId="0" applyNumberFormat="1" applyFont="1" applyFill="1" applyBorder="1" applyAlignment="1" applyProtection="1">
      <alignment vertical="center"/>
      <protection/>
    </xf>
    <xf numFmtId="37" fontId="0" fillId="0" borderId="32" xfId="0" applyNumberFormat="1" applyFont="1" applyFill="1" applyBorder="1" applyAlignment="1" applyProtection="1">
      <alignment vertical="center"/>
      <protection/>
    </xf>
    <xf numFmtId="37" fontId="0" fillId="0" borderId="19" xfId="0" applyNumberFormat="1" applyFont="1" applyFill="1" applyBorder="1" applyAlignment="1" applyProtection="1">
      <alignment vertical="center"/>
      <protection/>
    </xf>
    <xf numFmtId="37" fontId="0" fillId="0" borderId="32" xfId="0" applyNumberFormat="1" applyFont="1" applyFill="1" applyBorder="1" applyAlignment="1" applyProtection="1">
      <alignment horizontal="right" vertical="center"/>
      <protection/>
    </xf>
    <xf numFmtId="37" fontId="0" fillId="0" borderId="19" xfId="0" applyNumberFormat="1" applyFont="1" applyFill="1" applyBorder="1" applyAlignment="1" applyProtection="1">
      <alignment horizontal="right" vertical="center"/>
      <protection/>
    </xf>
    <xf numFmtId="37" fontId="10" fillId="0" borderId="14" xfId="0" applyNumberFormat="1" applyFont="1" applyFill="1" applyBorder="1" applyAlignment="1" applyProtection="1">
      <alignment vertical="center"/>
      <protection/>
    </xf>
    <xf numFmtId="0" fontId="0" fillId="0" borderId="32" xfId="0" applyFont="1" applyFill="1" applyBorder="1" applyAlignment="1" applyProtection="1">
      <alignment horizontal="right" vertical="center"/>
      <protection/>
    </xf>
    <xf numFmtId="0" fontId="0" fillId="0" borderId="23" xfId="0" applyFont="1" applyFill="1" applyBorder="1" applyAlignment="1" applyProtection="1">
      <alignment horizontal="right" vertical="center"/>
      <protection/>
    </xf>
    <xf numFmtId="37" fontId="0" fillId="0" borderId="18" xfId="0" applyNumberFormat="1" applyFont="1" applyFill="1" applyBorder="1" applyAlignment="1" applyProtection="1">
      <alignment horizontal="right" vertical="center"/>
      <protection/>
    </xf>
    <xf numFmtId="37" fontId="0" fillId="0" borderId="23" xfId="0" applyNumberFormat="1" applyFont="1" applyFill="1" applyBorder="1" applyAlignment="1" applyProtection="1">
      <alignment horizontal="right" vertical="center"/>
      <protection/>
    </xf>
    <xf numFmtId="183" fontId="10" fillId="0" borderId="14" xfId="0" applyNumberFormat="1" applyFont="1" applyFill="1" applyBorder="1" applyAlignment="1" applyProtection="1">
      <alignment horizontal="right" vertical="center"/>
      <protection/>
    </xf>
    <xf numFmtId="183" fontId="10" fillId="0" borderId="15" xfId="0" applyNumberFormat="1" applyFont="1" applyFill="1" applyBorder="1" applyAlignment="1" applyProtection="1">
      <alignment horizontal="right" vertical="center"/>
      <protection/>
    </xf>
    <xf numFmtId="183" fontId="0" fillId="0" borderId="16" xfId="0" applyNumberFormat="1" applyFont="1" applyFill="1" applyBorder="1" applyAlignment="1" applyProtection="1">
      <alignment horizontal="right" vertical="center"/>
      <protection/>
    </xf>
    <xf numFmtId="183" fontId="0" fillId="0" borderId="32" xfId="0" applyNumberFormat="1" applyFont="1" applyFill="1" applyBorder="1" applyAlignment="1" applyProtection="1">
      <alignment horizontal="right" vertical="center"/>
      <protection/>
    </xf>
    <xf numFmtId="181" fontId="0" fillId="0" borderId="15" xfId="0" applyNumberFormat="1" applyFont="1" applyFill="1" applyBorder="1" applyAlignment="1" applyProtection="1">
      <alignment vertical="center"/>
      <protection/>
    </xf>
    <xf numFmtId="181" fontId="0" fillId="0" borderId="0" xfId="0" applyNumberFormat="1" applyFont="1" applyFill="1" applyBorder="1" applyAlignment="1" applyProtection="1">
      <alignment vertical="center"/>
      <protection/>
    </xf>
    <xf numFmtId="183" fontId="0" fillId="0" borderId="0" xfId="0" applyNumberFormat="1" applyFont="1" applyFill="1" applyBorder="1" applyAlignment="1" applyProtection="1">
      <alignment horizontal="center" vertical="center"/>
      <protection/>
    </xf>
    <xf numFmtId="184" fontId="0" fillId="0" borderId="0" xfId="0" applyNumberFormat="1" applyFont="1" applyFill="1" applyBorder="1" applyAlignment="1" applyProtection="1">
      <alignment horizontal="center" vertical="center"/>
      <protection/>
    </xf>
    <xf numFmtId="178" fontId="0" fillId="0" borderId="16"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16"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horizontal="right" vertical="center"/>
      <protection/>
    </xf>
    <xf numFmtId="184" fontId="0" fillId="0" borderId="23" xfId="0" applyNumberFormat="1" applyFont="1" applyFill="1" applyBorder="1" applyAlignment="1" applyProtection="1">
      <alignment horizontal="right" vertical="center"/>
      <protection/>
    </xf>
    <xf numFmtId="178" fontId="10" fillId="0" borderId="15" xfId="0" applyNumberFormat="1" applyFont="1" applyFill="1" applyBorder="1" applyAlignment="1" applyProtection="1">
      <alignment vertical="center"/>
      <protection/>
    </xf>
    <xf numFmtId="184" fontId="10" fillId="0" borderId="0" xfId="0" applyNumberFormat="1" applyFont="1" applyFill="1" applyBorder="1" applyAlignment="1" applyProtection="1">
      <alignment vertical="center"/>
      <protection/>
    </xf>
    <xf numFmtId="0" fontId="2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distributed" vertical="center"/>
      <protection/>
    </xf>
    <xf numFmtId="0" fontId="10" fillId="0" borderId="21" xfId="0" applyFont="1" applyFill="1" applyBorder="1" applyAlignment="1" applyProtection="1">
      <alignment horizontal="distributed" vertical="center"/>
      <protection/>
    </xf>
    <xf numFmtId="0" fontId="24"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26" xfId="0" applyFont="1" applyBorder="1" applyAlignment="1">
      <alignment horizontal="center" vertical="center"/>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Fill="1" applyBorder="1" applyAlignment="1" applyProtection="1">
      <alignment horizontal="center" vertical="center"/>
      <protection/>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33"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10" fillId="0" borderId="15" xfId="0" applyFont="1" applyFill="1" applyBorder="1" applyAlignment="1" applyProtection="1">
      <alignment horizontal="distributed" vertical="center"/>
      <protection/>
    </xf>
    <xf numFmtId="0" fontId="10" fillId="0" borderId="13" xfId="0" applyFont="1" applyFill="1" applyBorder="1" applyAlignment="1" applyProtection="1">
      <alignment horizontal="distributed" vertical="center"/>
      <protection/>
    </xf>
    <xf numFmtId="0" fontId="0" fillId="0" borderId="36" xfId="0" applyFont="1" applyFill="1" applyBorder="1" applyAlignment="1" applyProtection="1">
      <alignment horizontal="distributed" vertical="center"/>
      <protection/>
    </xf>
    <xf numFmtId="0" fontId="0" fillId="0" borderId="37"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21"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28" xfId="0" applyFont="1" applyFill="1" applyBorder="1" applyAlignment="1" applyProtection="1">
      <alignment horizontal="center" vertical="center"/>
      <protection/>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17" xfId="0" applyFont="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37" fontId="0" fillId="0" borderId="11" xfId="0" applyNumberFormat="1" applyFont="1" applyFill="1" applyBorder="1" applyAlignment="1" applyProtection="1">
      <alignment horizontal="center" vertical="center"/>
      <protection/>
    </xf>
    <xf numFmtId="0" fontId="0" fillId="0" borderId="34" xfId="0" applyBorder="1" applyAlignment="1">
      <alignment vertical="center"/>
    </xf>
    <xf numFmtId="0" fontId="0" fillId="0" borderId="33" xfId="0" applyBorder="1" applyAlignment="1">
      <alignment vertical="center"/>
    </xf>
    <xf numFmtId="0" fontId="0" fillId="0" borderId="38"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40" xfId="0" applyBorder="1" applyAlignment="1">
      <alignment vertical="center"/>
    </xf>
    <xf numFmtId="0" fontId="0" fillId="0" borderId="41" xfId="0" applyBorder="1" applyAlignment="1">
      <alignment vertical="center"/>
    </xf>
    <xf numFmtId="0" fontId="0" fillId="0" borderId="0" xfId="0" applyFont="1" applyFill="1" applyBorder="1" applyAlignment="1">
      <alignment horizontal="distributed" vertical="center"/>
    </xf>
    <xf numFmtId="0" fontId="0" fillId="0" borderId="0" xfId="0" applyAlignment="1">
      <alignment horizontal="distributed" vertical="center"/>
    </xf>
    <xf numFmtId="0" fontId="0" fillId="0" borderId="21" xfId="0" applyBorder="1" applyAlignment="1">
      <alignment horizontal="distributed" vertical="center"/>
    </xf>
    <xf numFmtId="0" fontId="0" fillId="0" borderId="19" xfId="0" applyBorder="1" applyAlignment="1">
      <alignment horizontal="distributed" vertical="center"/>
    </xf>
    <xf numFmtId="0" fontId="0" fillId="0" borderId="17" xfId="0" applyBorder="1" applyAlignment="1">
      <alignment horizontal="distributed" vertical="center"/>
    </xf>
    <xf numFmtId="0" fontId="0" fillId="0" borderId="42" xfId="0" applyFont="1" applyFill="1" applyBorder="1" applyAlignment="1" applyProtection="1">
      <alignment horizontal="center" vertical="center"/>
      <protection/>
    </xf>
    <xf numFmtId="0" fontId="0" fillId="0" borderId="42" xfId="0" applyFont="1" applyBorder="1" applyAlignment="1">
      <alignment horizontal="center" vertical="center"/>
    </xf>
    <xf numFmtId="0" fontId="0"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distributed" vertical="center"/>
      <protection/>
    </xf>
    <xf numFmtId="0" fontId="0" fillId="0" borderId="22" xfId="0" applyBorder="1" applyAlignment="1">
      <alignment vertical="center"/>
    </xf>
    <xf numFmtId="0" fontId="0" fillId="0" borderId="35" xfId="0" applyBorder="1" applyAlignment="1">
      <alignment vertical="center"/>
    </xf>
    <xf numFmtId="0" fontId="0" fillId="0" borderId="42" xfId="0" applyBorder="1" applyAlignment="1">
      <alignment vertical="center"/>
    </xf>
    <xf numFmtId="0" fontId="15" fillId="0" borderId="25" xfId="0" applyFont="1" applyFill="1" applyBorder="1" applyAlignment="1" applyProtection="1">
      <alignment horizontal="center" vertical="center" wrapText="1"/>
      <protection/>
    </xf>
    <xf numFmtId="0" fontId="15" fillId="0" borderId="26" xfId="0" applyFont="1" applyBorder="1" applyAlignment="1">
      <alignment horizontal="center" vertical="center" wrapText="1"/>
    </xf>
    <xf numFmtId="0" fontId="0" fillId="0" borderId="24" xfId="0"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Border="1" applyAlignment="1">
      <alignment horizontal="center" vertical="justify"/>
    </xf>
    <xf numFmtId="0" fontId="0" fillId="0" borderId="12" xfId="0" applyBorder="1" applyAlignment="1">
      <alignment horizontal="center" vertical="justify"/>
    </xf>
    <xf numFmtId="0" fontId="0" fillId="0" borderId="10" xfId="0" applyBorder="1" applyAlignment="1">
      <alignment horizontal="center" vertical="justify"/>
    </xf>
    <xf numFmtId="0" fontId="0" fillId="0" borderId="42" xfId="0"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22" xfId="0" applyFill="1" applyBorder="1" applyAlignment="1" applyProtection="1">
      <alignment horizontal="center" vertical="center"/>
      <protection/>
    </xf>
    <xf numFmtId="0" fontId="0" fillId="0" borderId="22" xfId="0" applyBorder="1" applyAlignment="1">
      <alignment horizontal="center" vertical="center"/>
    </xf>
    <xf numFmtId="0" fontId="0" fillId="0" borderId="42" xfId="0" applyBorder="1" applyAlignment="1">
      <alignment horizontal="center" vertical="center"/>
    </xf>
    <xf numFmtId="0" fontId="0" fillId="0" borderId="37" xfId="0" applyFont="1" applyFill="1" applyBorder="1" applyAlignment="1">
      <alignment horizontal="distributed" vertical="center"/>
    </xf>
    <xf numFmtId="0" fontId="0" fillId="0" borderId="19" xfId="0" applyFont="1" applyBorder="1" applyAlignment="1">
      <alignment horizontal="distributed" vertical="center"/>
    </xf>
    <xf numFmtId="0" fontId="0" fillId="0" borderId="17" xfId="0" applyFont="1" applyBorder="1" applyAlignment="1">
      <alignment horizontal="distributed" vertical="center"/>
    </xf>
    <xf numFmtId="0" fontId="0" fillId="0" borderId="42" xfId="0" applyFill="1" applyBorder="1" applyAlignment="1" applyProtection="1">
      <alignment horizontal="center" vertical="center"/>
      <protection/>
    </xf>
    <xf numFmtId="0" fontId="10" fillId="0" borderId="0" xfId="0" applyFont="1" applyFill="1" applyBorder="1" applyAlignment="1">
      <alignment horizontal="distributed" vertical="center"/>
    </xf>
    <xf numFmtId="0" fontId="10" fillId="0" borderId="21" xfId="0" applyFont="1" applyFill="1" applyBorder="1" applyAlignment="1">
      <alignment horizontal="distributed" vertical="center"/>
    </xf>
    <xf numFmtId="0" fontId="0" fillId="0" borderId="0" xfId="0" applyFill="1" applyBorder="1" applyAlignment="1" applyProtection="1" quotePrefix="1">
      <alignment horizontal="center" vertical="center"/>
      <protection/>
    </xf>
    <xf numFmtId="0" fontId="0" fillId="0" borderId="21" xfId="0" applyFont="1" applyBorder="1" applyAlignment="1">
      <alignment horizontal="center" vertical="center"/>
    </xf>
    <xf numFmtId="0" fontId="10" fillId="0" borderId="0" xfId="0" applyFont="1" applyFill="1" applyBorder="1" applyAlignment="1" applyProtection="1" quotePrefix="1">
      <alignment horizontal="center" vertical="center"/>
      <protection/>
    </xf>
    <xf numFmtId="0" fontId="10" fillId="0" borderId="21"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25"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3" xfId="0" applyFont="1" applyFill="1" applyBorder="1" applyAlignment="1">
      <alignment horizontal="center" vertical="center"/>
    </xf>
    <xf numFmtId="0" fontId="0" fillId="0" borderId="22" xfId="0"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3" xfId="0" applyFont="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Border="1" applyAlignment="1">
      <alignment horizontal="center" vertical="center"/>
    </xf>
    <xf numFmtId="0" fontId="10" fillId="0" borderId="21" xfId="0" applyFont="1" applyBorder="1" applyAlignment="1">
      <alignment horizontal="distributed" vertical="center"/>
    </xf>
    <xf numFmtId="0" fontId="0" fillId="0" borderId="21" xfId="0" applyBorder="1" applyAlignment="1">
      <alignment vertical="center"/>
    </xf>
    <xf numFmtId="0" fontId="0" fillId="0" borderId="43" xfId="0" applyFill="1" applyBorder="1" applyAlignment="1" applyProtection="1">
      <alignment horizontal="center" vertical="center" wrapText="1"/>
      <protection/>
    </xf>
    <xf numFmtId="0" fontId="0" fillId="0" borderId="26" xfId="0" applyBorder="1" applyAlignment="1">
      <alignment vertical="center" wrapText="1"/>
    </xf>
    <xf numFmtId="0" fontId="0" fillId="0" borderId="13" xfId="0" applyBorder="1" applyAlignment="1">
      <alignment horizontal="distributed" vertical="center"/>
    </xf>
    <xf numFmtId="0" fontId="0" fillId="0" borderId="44"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wrapText="1"/>
      <protection/>
    </xf>
    <xf numFmtId="0" fontId="0" fillId="0" borderId="47" xfId="0" applyFont="1" applyFill="1" applyBorder="1" applyAlignment="1" applyProtection="1">
      <alignment horizontal="distributed" vertical="center"/>
      <protection/>
    </xf>
    <xf numFmtId="0" fontId="0" fillId="0" borderId="48" xfId="0" applyFont="1" applyFill="1" applyBorder="1" applyAlignment="1" applyProtection="1">
      <alignment horizontal="distributed" vertical="center"/>
      <protection/>
    </xf>
    <xf numFmtId="0" fontId="0" fillId="0" borderId="49" xfId="0"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38" fontId="0" fillId="0" borderId="14" xfId="0" applyNumberFormat="1" applyFont="1" applyFill="1" applyBorder="1" applyAlignment="1" applyProtection="1">
      <alignment horizontal="distributed" vertical="center"/>
      <protection/>
    </xf>
    <xf numFmtId="38" fontId="0" fillId="0" borderId="15" xfId="0" applyNumberFormat="1" applyFont="1" applyFill="1" applyBorder="1" applyAlignment="1" applyProtection="1">
      <alignment horizontal="distributed" vertical="center"/>
      <protection/>
    </xf>
    <xf numFmtId="38" fontId="0" fillId="0" borderId="13" xfId="0" applyNumberFormat="1" applyFont="1" applyFill="1" applyBorder="1" applyAlignment="1" applyProtection="1">
      <alignment horizontal="distributed" vertical="center"/>
      <protection/>
    </xf>
    <xf numFmtId="38" fontId="0" fillId="0" borderId="16" xfId="0" applyNumberFormat="1" applyFont="1" applyFill="1" applyBorder="1" applyAlignment="1" applyProtection="1">
      <alignment horizontal="distributed" vertical="center"/>
      <protection/>
    </xf>
    <xf numFmtId="38" fontId="0" fillId="0" borderId="0" xfId="0" applyNumberFormat="1" applyFont="1" applyFill="1" applyBorder="1" applyAlignment="1" applyProtection="1">
      <alignment horizontal="distributed" vertical="center"/>
      <protection/>
    </xf>
    <xf numFmtId="38" fontId="0" fillId="0" borderId="21" xfId="0" applyNumberFormat="1" applyFont="1" applyFill="1" applyBorder="1" applyAlignment="1" applyProtection="1">
      <alignment horizontal="distributed" vertical="center"/>
      <protection/>
    </xf>
    <xf numFmtId="38" fontId="0" fillId="0" borderId="16" xfId="0" applyNumberFormat="1" applyFont="1" applyFill="1" applyBorder="1" applyAlignment="1">
      <alignment horizontal="distributed" vertical="center"/>
    </xf>
    <xf numFmtId="38" fontId="0" fillId="0" borderId="0" xfId="0" applyNumberFormat="1" applyFont="1" applyFill="1" applyBorder="1" applyAlignment="1">
      <alignment horizontal="distributed" vertical="center"/>
    </xf>
    <xf numFmtId="38" fontId="0" fillId="0" borderId="21" xfId="0" applyNumberFormat="1" applyFont="1" applyFill="1" applyBorder="1" applyAlignment="1">
      <alignment horizontal="distributed" vertical="center"/>
    </xf>
    <xf numFmtId="38" fontId="0" fillId="0" borderId="18" xfId="0" applyNumberFormat="1" applyFont="1" applyFill="1" applyBorder="1" applyAlignment="1" applyProtection="1">
      <alignment horizontal="distributed" vertical="center"/>
      <protection/>
    </xf>
    <xf numFmtId="38" fontId="0" fillId="0" borderId="19" xfId="0" applyNumberFormat="1" applyFont="1" applyFill="1" applyBorder="1" applyAlignment="1" applyProtection="1">
      <alignment horizontal="distributed" vertical="center"/>
      <protection/>
    </xf>
    <xf numFmtId="38" fontId="0" fillId="0" borderId="17" xfId="0" applyNumberFormat="1" applyFont="1" applyFill="1" applyBorder="1" applyAlignment="1" applyProtection="1">
      <alignment horizontal="distributed" vertical="center"/>
      <protection/>
    </xf>
    <xf numFmtId="38" fontId="0" fillId="0" borderId="0" xfId="0" applyNumberFormat="1" applyFont="1" applyFill="1" applyBorder="1" applyAlignment="1" applyProtection="1">
      <alignment horizontal="distributed" vertical="center"/>
      <protection/>
    </xf>
    <xf numFmtId="0" fontId="0" fillId="0" borderId="21" xfId="0" applyFont="1" applyBorder="1" applyAlignment="1">
      <alignment horizontal="distributed" vertical="center"/>
    </xf>
    <xf numFmtId="38" fontId="0" fillId="0" borderId="16" xfId="0" applyNumberFormat="1" applyFont="1" applyFill="1" applyBorder="1" applyAlignment="1" applyProtection="1">
      <alignment horizontal="distributed" vertical="center"/>
      <protection/>
    </xf>
    <xf numFmtId="38" fontId="0" fillId="0" borderId="21" xfId="0" applyNumberFormat="1" applyFont="1" applyFill="1" applyBorder="1" applyAlignment="1" applyProtection="1">
      <alignment horizontal="distributed" vertical="center"/>
      <protection/>
    </xf>
    <xf numFmtId="38" fontId="0" fillId="0" borderId="13" xfId="0" applyNumberFormat="1" applyFont="1" applyFill="1" applyBorder="1" applyAlignment="1" applyProtection="1">
      <alignment horizontal="center" vertical="center" textRotation="255"/>
      <protection/>
    </xf>
    <xf numFmtId="38" fontId="0" fillId="0" borderId="21" xfId="0" applyNumberFormat="1" applyFont="1" applyBorder="1" applyAlignment="1">
      <alignment horizontal="center" vertical="center" textRotation="255"/>
    </xf>
    <xf numFmtId="38" fontId="0" fillId="0" borderId="17" xfId="0" applyNumberFormat="1" applyFont="1" applyBorder="1" applyAlignment="1">
      <alignment horizontal="center" vertical="center" textRotation="255"/>
    </xf>
    <xf numFmtId="38" fontId="0" fillId="0" borderId="13" xfId="0" applyNumberFormat="1" applyFont="1" applyFill="1" applyBorder="1" applyAlignment="1">
      <alignment horizontal="distributed" vertical="center"/>
    </xf>
    <xf numFmtId="38" fontId="0" fillId="0" borderId="13" xfId="0" applyNumberFormat="1" applyFill="1" applyBorder="1" applyAlignment="1" applyProtection="1">
      <alignment horizontal="center" vertical="center" textRotation="255"/>
      <protection/>
    </xf>
    <xf numFmtId="38" fontId="0" fillId="0" borderId="21" xfId="0" applyNumberFormat="1" applyFont="1" applyFill="1" applyBorder="1" applyAlignment="1" applyProtection="1">
      <alignment horizontal="center" vertical="center" textRotation="255"/>
      <protection/>
    </xf>
    <xf numFmtId="38" fontId="0" fillId="0" borderId="17" xfId="0" applyNumberFormat="1" applyFont="1" applyFill="1" applyBorder="1" applyAlignment="1" applyProtection="1">
      <alignment horizontal="center" vertical="center" textRotation="255"/>
      <protection/>
    </xf>
    <xf numFmtId="38" fontId="25" fillId="0" borderId="0" xfId="0" applyNumberFormat="1" applyFont="1" applyFill="1" applyBorder="1" applyAlignment="1" applyProtection="1">
      <alignment horizontal="center" vertical="center"/>
      <protection/>
    </xf>
    <xf numFmtId="0" fontId="11" fillId="0" borderId="0" xfId="0" applyFont="1" applyAlignment="1">
      <alignment horizontal="center" vertical="center"/>
    </xf>
    <xf numFmtId="38" fontId="0" fillId="0" borderId="0" xfId="0" applyNumberFormat="1" applyFont="1" applyFill="1" applyBorder="1" applyAlignment="1" applyProtection="1">
      <alignment horizontal="center" vertical="center"/>
      <protection/>
    </xf>
    <xf numFmtId="0" fontId="0" fillId="0" borderId="0" xfId="0" applyFont="1" applyAlignment="1">
      <alignment horizontal="center" vertical="center"/>
    </xf>
    <xf numFmtId="38" fontId="0" fillId="0" borderId="36" xfId="0" applyNumberFormat="1" applyFont="1" applyFill="1" applyBorder="1" applyAlignment="1" applyProtection="1">
      <alignment horizontal="center" vertical="center"/>
      <protection/>
    </xf>
    <xf numFmtId="38" fontId="0" fillId="0" borderId="36" xfId="0" applyNumberFormat="1" applyFont="1" applyFill="1" applyBorder="1" applyAlignment="1">
      <alignment horizontal="center" vertical="center"/>
    </xf>
    <xf numFmtId="38" fontId="0" fillId="0" borderId="37" xfId="0" applyNumberFormat="1" applyFont="1" applyFill="1" applyBorder="1" applyAlignment="1">
      <alignment horizontal="center" vertical="center"/>
    </xf>
    <xf numFmtId="38" fontId="0" fillId="0" borderId="19" xfId="0" applyNumberFormat="1" applyFont="1" applyFill="1" applyBorder="1" applyAlignment="1">
      <alignment horizontal="center" vertical="center"/>
    </xf>
    <xf numFmtId="38" fontId="0" fillId="0" borderId="17" xfId="0" applyNumberFormat="1" applyFont="1" applyFill="1" applyBorder="1" applyAlignment="1">
      <alignment horizontal="center" vertical="center"/>
    </xf>
    <xf numFmtId="38" fontId="0" fillId="0" borderId="28" xfId="0" applyNumberFormat="1" applyFill="1" applyBorder="1" applyAlignment="1" applyProtection="1">
      <alignment horizontal="center" vertical="center"/>
      <protection/>
    </xf>
    <xf numFmtId="0" fontId="0" fillId="0" borderId="26" xfId="0" applyBorder="1" applyAlignment="1">
      <alignment horizontal="center" vertical="center"/>
    </xf>
    <xf numFmtId="38" fontId="0" fillId="0" borderId="28" xfId="0" applyNumberFormat="1" applyFont="1" applyFill="1" applyBorder="1" applyAlignment="1" applyProtection="1">
      <alignment horizontal="center" vertical="center"/>
      <protection/>
    </xf>
    <xf numFmtId="38" fontId="0" fillId="0" borderId="21" xfId="0" applyNumberFormat="1" applyFont="1" applyFill="1" applyBorder="1" applyAlignment="1">
      <alignment horizontal="center" vertical="center" textRotation="255"/>
    </xf>
    <xf numFmtId="38" fontId="0" fillId="0" borderId="17" xfId="0" applyNumberFormat="1" applyFont="1" applyFill="1" applyBorder="1" applyAlignment="1">
      <alignment horizontal="center" vertical="center" textRotation="255"/>
    </xf>
    <xf numFmtId="0" fontId="0" fillId="0" borderId="21" xfId="0" applyFont="1" applyBorder="1" applyAlignment="1">
      <alignment horizontal="distributed" vertical="center"/>
    </xf>
    <xf numFmtId="38" fontId="0" fillId="0" borderId="29" xfId="0" applyNumberFormat="1" applyFill="1" applyBorder="1" applyAlignment="1" applyProtection="1">
      <alignment horizontal="center" vertical="center"/>
      <protection/>
    </xf>
    <xf numFmtId="38" fontId="0" fillId="0" borderId="50" xfId="0" applyNumberFormat="1" applyFill="1" applyBorder="1" applyAlignment="1" applyProtection="1">
      <alignment horizontal="center" vertical="center"/>
      <protection/>
    </xf>
    <xf numFmtId="0" fontId="0" fillId="0" borderId="51" xfId="0" applyFont="1" applyBorder="1" applyAlignment="1">
      <alignment horizontal="center" vertical="center"/>
    </xf>
    <xf numFmtId="38" fontId="0" fillId="0" borderId="11" xfId="0" applyNumberFormat="1" applyFont="1" applyFill="1" applyBorder="1" applyAlignment="1" applyProtection="1">
      <alignment horizontal="center" vertical="center"/>
      <protection/>
    </xf>
    <xf numFmtId="38" fontId="0" fillId="0" borderId="12" xfId="0" applyNumberFormat="1" applyFont="1" applyFill="1" applyBorder="1" applyAlignment="1" applyProtection="1">
      <alignment horizontal="center" vertical="center"/>
      <protection/>
    </xf>
    <xf numFmtId="185" fontId="0" fillId="0" borderId="14" xfId="0" applyNumberFormat="1" applyFont="1" applyFill="1" applyBorder="1" applyAlignment="1" applyProtection="1">
      <alignment horizontal="distributed" vertical="center"/>
      <protection/>
    </xf>
    <xf numFmtId="185" fontId="0" fillId="0" borderId="15" xfId="0" applyNumberFormat="1" applyFont="1" applyFill="1" applyBorder="1" applyAlignment="1" applyProtection="1">
      <alignment horizontal="distributed" vertical="center"/>
      <protection/>
    </xf>
    <xf numFmtId="185" fontId="0" fillId="0" borderId="13" xfId="0" applyNumberFormat="1" applyFont="1" applyFill="1" applyBorder="1" applyAlignment="1" applyProtection="1">
      <alignment horizontal="distributed" vertical="center"/>
      <protection/>
    </xf>
    <xf numFmtId="38" fontId="0" fillId="0" borderId="16" xfId="0" applyNumberFormat="1" applyFont="1" applyFill="1" applyBorder="1" applyAlignment="1" applyProtection="1">
      <alignment horizontal="distributed" vertical="center"/>
      <protection/>
    </xf>
    <xf numFmtId="0" fontId="0" fillId="0" borderId="0" xfId="0" applyAlignment="1">
      <alignment horizontal="distributed" vertical="center"/>
    </xf>
    <xf numFmtId="0" fontId="0" fillId="0" borderId="21" xfId="0" applyBorder="1" applyAlignment="1">
      <alignment horizontal="distributed" vertical="center"/>
    </xf>
    <xf numFmtId="0" fontId="20" fillId="0" borderId="16" xfId="0" applyFont="1" applyFill="1" applyBorder="1" applyAlignment="1" applyProtection="1">
      <alignment horizontal="distributed" vertical="center"/>
      <protection/>
    </xf>
    <xf numFmtId="0" fontId="20" fillId="0" borderId="21" xfId="0" applyFont="1" applyFill="1" applyBorder="1" applyAlignment="1" applyProtection="1">
      <alignment horizontal="distributed" vertical="center"/>
      <protection/>
    </xf>
    <xf numFmtId="0" fontId="19" fillId="0" borderId="0" xfId="0" applyFont="1" applyFill="1" applyAlignment="1">
      <alignment vertical="center"/>
    </xf>
    <xf numFmtId="0" fontId="20" fillId="0" borderId="18" xfId="0" applyFont="1" applyFill="1" applyBorder="1" applyAlignment="1" applyProtection="1">
      <alignment horizontal="distributed" vertical="center"/>
      <protection/>
    </xf>
    <xf numFmtId="0" fontId="20" fillId="0" borderId="17" xfId="0" applyFont="1" applyFill="1" applyBorder="1" applyAlignment="1" applyProtection="1">
      <alignment horizontal="distributed" vertical="center"/>
      <protection/>
    </xf>
    <xf numFmtId="0" fontId="20" fillId="0" borderId="21" xfId="0" applyFont="1" applyFill="1" applyBorder="1" applyAlignment="1" applyProtection="1">
      <alignment horizontal="center" vertical="center" textRotation="255"/>
      <protection/>
    </xf>
    <xf numFmtId="0" fontId="20" fillId="0" borderId="21" xfId="0" applyFont="1" applyFill="1" applyBorder="1" applyAlignment="1">
      <alignment horizontal="center" vertical="center" textRotation="255"/>
    </xf>
    <xf numFmtId="0" fontId="21" fillId="0" borderId="14" xfId="0" applyFont="1" applyFill="1" applyBorder="1" applyAlignment="1" applyProtection="1">
      <alignment horizontal="distributed" vertical="center"/>
      <protection/>
    </xf>
    <xf numFmtId="0" fontId="22" fillId="0" borderId="13" xfId="0" applyFont="1" applyBorder="1" applyAlignment="1">
      <alignment horizontal="distributed" vertical="center"/>
    </xf>
    <xf numFmtId="0" fontId="21" fillId="0" borderId="13" xfId="0" applyFont="1" applyFill="1" applyBorder="1" applyAlignment="1" applyProtection="1">
      <alignment horizontal="distributed" vertical="center"/>
      <protection/>
    </xf>
    <xf numFmtId="0" fontId="20" fillId="0" borderId="16" xfId="0" applyFont="1" applyFill="1" applyBorder="1" applyAlignment="1" applyProtection="1">
      <alignment horizontal="center" vertical="center"/>
      <protection/>
    </xf>
    <xf numFmtId="0" fontId="20" fillId="0" borderId="21"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textRotation="255"/>
      <protection/>
    </xf>
    <xf numFmtId="0" fontId="20" fillId="0" borderId="17" xfId="0" applyFont="1" applyFill="1" applyBorder="1" applyAlignment="1">
      <alignment horizontal="center" vertical="center" textRotation="255"/>
    </xf>
    <xf numFmtId="0" fontId="0" fillId="0" borderId="17" xfId="0" applyBorder="1" applyAlignment="1">
      <alignment vertical="center"/>
    </xf>
    <xf numFmtId="0" fontId="26" fillId="0" borderId="0" xfId="0" applyFont="1" applyFill="1" applyAlignment="1">
      <alignment horizontal="center" vertical="center"/>
    </xf>
    <xf numFmtId="0" fontId="20" fillId="0" borderId="0" xfId="0" applyFont="1" applyFill="1" applyBorder="1" applyAlignment="1" applyProtection="1">
      <alignment horizontal="center" vertical="center"/>
      <protection/>
    </xf>
    <xf numFmtId="0" fontId="20" fillId="0" borderId="12"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6</xdr:row>
      <xdr:rowOff>28575</xdr:rowOff>
    </xdr:from>
    <xdr:to>
      <xdr:col>17</xdr:col>
      <xdr:colOff>152400</xdr:colOff>
      <xdr:row>7</xdr:row>
      <xdr:rowOff>161925</xdr:rowOff>
    </xdr:to>
    <xdr:sp>
      <xdr:nvSpPr>
        <xdr:cNvPr id="1" name="AutoShape 1"/>
        <xdr:cNvSpPr>
          <a:spLocks/>
        </xdr:cNvSpPr>
      </xdr:nvSpPr>
      <xdr:spPr>
        <a:xfrm>
          <a:off x="17135475" y="1381125"/>
          <a:ext cx="95250"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866775</xdr:colOff>
      <xdr:row>6</xdr:row>
      <xdr:rowOff>28575</xdr:rowOff>
    </xdr:from>
    <xdr:to>
      <xdr:col>17</xdr:col>
      <xdr:colOff>962025</xdr:colOff>
      <xdr:row>7</xdr:row>
      <xdr:rowOff>180975</xdr:rowOff>
    </xdr:to>
    <xdr:sp>
      <xdr:nvSpPr>
        <xdr:cNvPr id="2" name="AutoShape 2"/>
        <xdr:cNvSpPr>
          <a:spLocks/>
        </xdr:cNvSpPr>
      </xdr:nvSpPr>
      <xdr:spPr>
        <a:xfrm>
          <a:off x="17945100" y="1381125"/>
          <a:ext cx="95250" cy="342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tabSelected="1" view="pageBreakPreview" zoomScale="60" zoomScalePageLayoutView="0" workbookViewId="0" topLeftCell="P1">
      <selection activeCell="U1" sqref="U1"/>
    </sheetView>
  </sheetViews>
  <sheetFormatPr defaultColWidth="10.59765625" defaultRowHeight="15"/>
  <cols>
    <col min="1" max="1" width="13.59765625" style="4" customWidth="1"/>
    <col min="2" max="11" width="10.59765625" style="4" customWidth="1"/>
    <col min="12" max="12" width="8.8984375" style="4" customWidth="1"/>
    <col min="13" max="13" width="2.59765625" style="4" customWidth="1"/>
    <col min="14" max="14" width="9.59765625" style="4" customWidth="1"/>
    <col min="15" max="21" width="14.59765625" style="4" customWidth="1"/>
    <col min="22" max="16384" width="10.59765625" style="4" customWidth="1"/>
  </cols>
  <sheetData>
    <row r="1" spans="1:21" s="2" customFormat="1" ht="19.5" customHeight="1">
      <c r="A1" s="1" t="s">
        <v>74</v>
      </c>
      <c r="U1" s="3" t="s">
        <v>75</v>
      </c>
    </row>
    <row r="2" spans="1:21" ht="24.75" customHeight="1">
      <c r="A2" s="301" t="s">
        <v>433</v>
      </c>
      <c r="B2" s="301"/>
      <c r="C2" s="301"/>
      <c r="D2" s="301"/>
      <c r="E2" s="301"/>
      <c r="F2" s="301"/>
      <c r="G2" s="301"/>
      <c r="H2" s="301"/>
      <c r="I2" s="301"/>
      <c r="J2" s="301"/>
      <c r="K2" s="301"/>
      <c r="L2" s="301"/>
      <c r="M2" s="301"/>
      <c r="N2" s="301"/>
      <c r="O2" s="301"/>
      <c r="P2" s="301"/>
      <c r="Q2" s="301"/>
      <c r="R2" s="301"/>
      <c r="S2" s="301"/>
      <c r="T2" s="301"/>
      <c r="U2" s="301"/>
    </row>
    <row r="3" spans="1:21" ht="19.5" customHeight="1">
      <c r="A3" s="302" t="s">
        <v>76</v>
      </c>
      <c r="B3" s="302"/>
      <c r="C3" s="302"/>
      <c r="D3" s="302"/>
      <c r="E3" s="302"/>
      <c r="F3" s="302"/>
      <c r="G3" s="302"/>
      <c r="H3" s="302"/>
      <c r="I3" s="302"/>
      <c r="J3" s="302"/>
      <c r="K3" s="5"/>
      <c r="L3" s="5"/>
      <c r="M3" s="302" t="s">
        <v>77</v>
      </c>
      <c r="N3" s="302"/>
      <c r="O3" s="302"/>
      <c r="P3" s="302"/>
      <c r="Q3" s="302"/>
      <c r="R3" s="302"/>
      <c r="S3" s="302"/>
      <c r="T3" s="302"/>
      <c r="U3" s="302"/>
    </row>
    <row r="4" spans="1:21" ht="19.5" customHeight="1">
      <c r="A4" s="303" t="s">
        <v>96</v>
      </c>
      <c r="B4" s="304"/>
      <c r="C4" s="304"/>
      <c r="D4" s="304"/>
      <c r="E4" s="304"/>
      <c r="F4" s="304"/>
      <c r="G4" s="304"/>
      <c r="H4" s="304"/>
      <c r="I4" s="304"/>
      <c r="J4" s="304"/>
      <c r="K4" s="5"/>
      <c r="L4" s="5"/>
      <c r="O4" s="56" t="s">
        <v>87</v>
      </c>
      <c r="P4" s="7"/>
      <c r="Q4" s="7"/>
      <c r="R4" s="7"/>
      <c r="S4" s="7"/>
      <c r="T4" s="7"/>
      <c r="U4" s="7"/>
    </row>
    <row r="5" spans="2:21" ht="18" customHeight="1" thickBot="1">
      <c r="B5" s="8"/>
      <c r="C5" s="8"/>
      <c r="D5" s="8"/>
      <c r="E5" s="8"/>
      <c r="F5" s="8"/>
      <c r="G5" s="8"/>
      <c r="H5" s="8"/>
      <c r="I5" s="8"/>
      <c r="J5" s="9" t="s">
        <v>0</v>
      </c>
      <c r="K5" s="5"/>
      <c r="L5" s="5"/>
      <c r="M5" s="8"/>
      <c r="N5" s="8"/>
      <c r="O5" s="8"/>
      <c r="P5" s="8"/>
      <c r="Q5" s="8"/>
      <c r="R5" s="8"/>
      <c r="S5" s="8"/>
      <c r="T5" s="8"/>
      <c r="U5" s="10" t="s">
        <v>0</v>
      </c>
    </row>
    <row r="6" spans="1:21" ht="14.25" customHeight="1">
      <c r="A6" s="11" t="s">
        <v>1</v>
      </c>
      <c r="B6" s="307" t="s">
        <v>2</v>
      </c>
      <c r="C6" s="308"/>
      <c r="D6" s="309"/>
      <c r="E6" s="307" t="s">
        <v>3</v>
      </c>
      <c r="F6" s="308"/>
      <c r="G6" s="309"/>
      <c r="H6" s="307" t="s">
        <v>4</v>
      </c>
      <c r="I6" s="308"/>
      <c r="J6" s="308"/>
      <c r="K6" s="5"/>
      <c r="L6" s="5"/>
      <c r="M6" s="320" t="s">
        <v>5</v>
      </c>
      <c r="N6" s="321"/>
      <c r="O6" s="326" t="s">
        <v>6</v>
      </c>
      <c r="P6" s="307" t="s">
        <v>7</v>
      </c>
      <c r="Q6" s="310"/>
      <c r="R6" s="310"/>
      <c r="S6" s="310"/>
      <c r="T6" s="311"/>
      <c r="U6" s="312" t="s">
        <v>8</v>
      </c>
    </row>
    <row r="7" spans="1:21" ht="14.25" customHeight="1">
      <c r="A7" s="14" t="s">
        <v>434</v>
      </c>
      <c r="B7" s="15"/>
      <c r="C7" s="16"/>
      <c r="D7" s="17">
        <f>SUM(G7,J7)</f>
        <v>36653</v>
      </c>
      <c r="E7" s="18"/>
      <c r="F7" s="18"/>
      <c r="G7" s="17">
        <v>28407</v>
      </c>
      <c r="H7" s="17"/>
      <c r="I7" s="17"/>
      <c r="J7" s="17">
        <v>8246</v>
      </c>
      <c r="K7" s="5"/>
      <c r="L7" s="5"/>
      <c r="M7" s="322"/>
      <c r="N7" s="323"/>
      <c r="O7" s="327"/>
      <c r="P7" s="305" t="s">
        <v>9</v>
      </c>
      <c r="Q7" s="329" t="s">
        <v>10</v>
      </c>
      <c r="R7" s="315" t="s">
        <v>11</v>
      </c>
      <c r="S7" s="316"/>
      <c r="T7" s="317"/>
      <c r="U7" s="313"/>
    </row>
    <row r="8" spans="1:21" ht="14.25" customHeight="1">
      <c r="A8" s="228" t="s">
        <v>435</v>
      </c>
      <c r="B8" s="19"/>
      <c r="C8" s="20"/>
      <c r="D8" s="21">
        <v>35830</v>
      </c>
      <c r="E8" s="6"/>
      <c r="F8" s="6"/>
      <c r="G8" s="21">
        <v>27740</v>
      </c>
      <c r="H8" s="20"/>
      <c r="I8" s="21"/>
      <c r="J8" s="21">
        <v>8100</v>
      </c>
      <c r="K8" s="5"/>
      <c r="L8" s="5"/>
      <c r="M8" s="324"/>
      <c r="N8" s="325"/>
      <c r="O8" s="328"/>
      <c r="P8" s="306"/>
      <c r="Q8" s="328"/>
      <c r="R8" s="22" t="s">
        <v>12</v>
      </c>
      <c r="S8" s="22" t="s">
        <v>13</v>
      </c>
      <c r="T8" s="22" t="s">
        <v>14</v>
      </c>
      <c r="U8" s="314"/>
    </row>
    <row r="9" spans="1:21" ht="14.25" customHeight="1">
      <c r="A9" s="228" t="s">
        <v>436</v>
      </c>
      <c r="B9" s="19"/>
      <c r="C9" s="20"/>
      <c r="D9" s="21">
        <f>SUM(G9,J9)</f>
        <v>35310</v>
      </c>
      <c r="E9" s="6"/>
      <c r="F9" s="6"/>
      <c r="G9" s="21">
        <v>27000</v>
      </c>
      <c r="H9" s="21"/>
      <c r="I9" s="21"/>
      <c r="J9" s="21">
        <v>8310</v>
      </c>
      <c r="K9" s="5"/>
      <c r="L9" s="5"/>
      <c r="M9" s="318" t="s">
        <v>83</v>
      </c>
      <c r="N9" s="319"/>
      <c r="O9" s="23">
        <f>SUM(O11:O20,O22,O25,O28,O31,O35,O41,O46,O52)</f>
        <v>31784</v>
      </c>
      <c r="P9" s="23">
        <f aca="true" t="shared" si="0" ref="P9:U9">SUM(P11:P20,P22,P25,P28,P31,P35,P41,P46,P52)</f>
        <v>22297</v>
      </c>
      <c r="Q9" s="23">
        <f t="shared" si="0"/>
        <v>3306</v>
      </c>
      <c r="R9" s="23">
        <f t="shared" si="0"/>
        <v>18991</v>
      </c>
      <c r="S9" s="23">
        <f t="shared" si="0"/>
        <v>2337</v>
      </c>
      <c r="T9" s="23">
        <f t="shared" si="0"/>
        <v>16654</v>
      </c>
      <c r="U9" s="23">
        <f t="shared" si="0"/>
        <v>9487</v>
      </c>
    </row>
    <row r="10" spans="1:21" ht="14.25" customHeight="1">
      <c r="A10" s="228" t="s">
        <v>437</v>
      </c>
      <c r="B10" s="19"/>
      <c r="C10" s="20"/>
      <c r="D10" s="21">
        <f>SUM(G10,J10)</f>
        <v>34820</v>
      </c>
      <c r="E10" s="6"/>
      <c r="F10" s="6"/>
      <c r="G10" s="21">
        <v>26440</v>
      </c>
      <c r="H10" s="21"/>
      <c r="I10" s="21"/>
      <c r="J10" s="21">
        <v>8380</v>
      </c>
      <c r="K10" s="5"/>
      <c r="L10" s="5"/>
      <c r="M10" s="52"/>
      <c r="N10" s="53"/>
      <c r="O10" s="24"/>
      <c r="P10" s="25"/>
      <c r="Q10" s="25"/>
      <c r="R10" s="25"/>
      <c r="S10" s="25"/>
      <c r="T10" s="25"/>
      <c r="U10" s="25"/>
    </row>
    <row r="11" spans="1:21" ht="14.25" customHeight="1">
      <c r="A11" s="229" t="s">
        <v>438</v>
      </c>
      <c r="B11" s="26"/>
      <c r="C11" s="27"/>
      <c r="D11" s="32">
        <f>SUM(G11,J11)</f>
        <v>34280</v>
      </c>
      <c r="E11" s="28"/>
      <c r="F11" s="29"/>
      <c r="G11" s="230">
        <v>25840</v>
      </c>
      <c r="H11" s="30"/>
      <c r="I11" s="30"/>
      <c r="J11" s="230">
        <v>8440</v>
      </c>
      <c r="K11" s="5"/>
      <c r="L11" s="5"/>
      <c r="M11" s="299" t="s">
        <v>17</v>
      </c>
      <c r="N11" s="300"/>
      <c r="O11" s="31">
        <f>SUM(P11,U11)</f>
        <v>3667</v>
      </c>
      <c r="P11" s="32">
        <f>SUM(Q11,R11)</f>
        <v>2632</v>
      </c>
      <c r="Q11" s="32">
        <v>443</v>
      </c>
      <c r="R11" s="32">
        <f>SUM(S11:T11)</f>
        <v>2189</v>
      </c>
      <c r="S11" s="32">
        <v>346</v>
      </c>
      <c r="T11" s="32">
        <v>1843</v>
      </c>
      <c r="U11" s="32">
        <v>1035</v>
      </c>
    </row>
    <row r="12" spans="1:21" ht="14.25" customHeight="1">
      <c r="A12" s="231" t="s">
        <v>439</v>
      </c>
      <c r="B12" s="5"/>
      <c r="C12" s="5"/>
      <c r="D12" s="34"/>
      <c r="E12" s="5"/>
      <c r="F12" s="35"/>
      <c r="G12" s="35"/>
      <c r="H12" s="35"/>
      <c r="I12" s="35"/>
      <c r="J12" s="35"/>
      <c r="K12" s="5"/>
      <c r="L12" s="5"/>
      <c r="M12" s="299" t="s">
        <v>18</v>
      </c>
      <c r="N12" s="300"/>
      <c r="O12" s="31">
        <f aca="true" t="shared" si="1" ref="O12:O20">SUM(P12,U12)</f>
        <v>3785</v>
      </c>
      <c r="P12" s="32">
        <f aca="true" t="shared" si="2" ref="P12:P20">SUM(Q12,R12)</f>
        <v>2489</v>
      </c>
      <c r="Q12" s="32">
        <v>295</v>
      </c>
      <c r="R12" s="32">
        <f aca="true" t="shared" si="3" ref="R12:R20">SUM(S12:T12)</f>
        <v>2194</v>
      </c>
      <c r="S12" s="32">
        <v>115</v>
      </c>
      <c r="T12" s="32">
        <v>2079</v>
      </c>
      <c r="U12" s="32">
        <v>1296</v>
      </c>
    </row>
    <row r="13" spans="1:21" ht="14.25" customHeight="1">
      <c r="A13" s="7" t="s">
        <v>19</v>
      </c>
      <c r="B13" s="5"/>
      <c r="C13" s="5"/>
      <c r="D13" s="6"/>
      <c r="E13" s="5"/>
      <c r="F13" s="5"/>
      <c r="G13" s="5"/>
      <c r="H13" s="5"/>
      <c r="K13" s="5"/>
      <c r="L13" s="5"/>
      <c r="M13" s="299" t="s">
        <v>20</v>
      </c>
      <c r="N13" s="300"/>
      <c r="O13" s="31">
        <f t="shared" si="1"/>
        <v>1996</v>
      </c>
      <c r="P13" s="32">
        <f t="shared" si="2"/>
        <v>1634</v>
      </c>
      <c r="Q13" s="32">
        <v>191</v>
      </c>
      <c r="R13" s="32">
        <f t="shared" si="3"/>
        <v>1443</v>
      </c>
      <c r="S13" s="32">
        <v>241</v>
      </c>
      <c r="T13" s="32">
        <v>1202</v>
      </c>
      <c r="U13" s="32">
        <v>362</v>
      </c>
    </row>
    <row r="14" spans="1:21" ht="14.25" customHeight="1">
      <c r="A14" s="5" t="s">
        <v>21</v>
      </c>
      <c r="K14" s="5"/>
      <c r="L14" s="5"/>
      <c r="M14" s="299" t="s">
        <v>22</v>
      </c>
      <c r="N14" s="300"/>
      <c r="O14" s="31">
        <f t="shared" si="1"/>
        <v>1832</v>
      </c>
      <c r="P14" s="32">
        <f t="shared" si="2"/>
        <v>1101</v>
      </c>
      <c r="Q14" s="32">
        <v>215</v>
      </c>
      <c r="R14" s="32">
        <f t="shared" si="3"/>
        <v>886</v>
      </c>
      <c r="S14" s="32">
        <v>66</v>
      </c>
      <c r="T14" s="32">
        <v>820</v>
      </c>
      <c r="U14" s="36">
        <v>731</v>
      </c>
    </row>
    <row r="15" spans="1:21" ht="14.25" customHeight="1">
      <c r="A15" s="5"/>
      <c r="B15" s="5"/>
      <c r="C15" s="5"/>
      <c r="D15" s="5"/>
      <c r="E15" s="5"/>
      <c r="F15" s="5"/>
      <c r="G15" s="5"/>
      <c r="H15" s="5"/>
      <c r="I15" s="5"/>
      <c r="J15" s="5"/>
      <c r="K15" s="5"/>
      <c r="L15" s="5"/>
      <c r="M15" s="299" t="s">
        <v>23</v>
      </c>
      <c r="N15" s="300"/>
      <c r="O15" s="31">
        <f t="shared" si="1"/>
        <v>2187</v>
      </c>
      <c r="P15" s="32">
        <f t="shared" si="2"/>
        <v>1175</v>
      </c>
      <c r="Q15" s="32">
        <v>251</v>
      </c>
      <c r="R15" s="32">
        <f t="shared" si="3"/>
        <v>924</v>
      </c>
      <c r="S15" s="32">
        <v>81</v>
      </c>
      <c r="T15" s="32">
        <v>843</v>
      </c>
      <c r="U15" s="32">
        <v>1012</v>
      </c>
    </row>
    <row r="16" spans="1:21" ht="14.25" customHeight="1">
      <c r="A16" s="5"/>
      <c r="B16" s="5"/>
      <c r="C16" s="5"/>
      <c r="D16" s="5"/>
      <c r="E16" s="5"/>
      <c r="F16" s="5"/>
      <c r="G16" s="5"/>
      <c r="H16" s="5"/>
      <c r="I16" s="5"/>
      <c r="J16" s="5"/>
      <c r="K16" s="5"/>
      <c r="L16" s="5"/>
      <c r="M16" s="299" t="s">
        <v>24</v>
      </c>
      <c r="N16" s="300"/>
      <c r="O16" s="31">
        <f t="shared" si="1"/>
        <v>1437</v>
      </c>
      <c r="P16" s="32">
        <f t="shared" si="2"/>
        <v>1275</v>
      </c>
      <c r="Q16" s="32">
        <v>122</v>
      </c>
      <c r="R16" s="32">
        <f t="shared" si="3"/>
        <v>1153</v>
      </c>
      <c r="S16" s="32">
        <v>212</v>
      </c>
      <c r="T16" s="32">
        <v>941</v>
      </c>
      <c r="U16" s="32">
        <v>162</v>
      </c>
    </row>
    <row r="17" spans="1:21" ht="14.25" customHeight="1">
      <c r="A17" s="5"/>
      <c r="B17" s="5"/>
      <c r="C17" s="5"/>
      <c r="D17" s="5"/>
      <c r="E17" s="5"/>
      <c r="F17" s="5"/>
      <c r="G17" s="5"/>
      <c r="H17" s="5"/>
      <c r="I17" s="5"/>
      <c r="J17" s="5"/>
      <c r="K17" s="5"/>
      <c r="L17" s="5"/>
      <c r="M17" s="299" t="s">
        <v>25</v>
      </c>
      <c r="N17" s="300"/>
      <c r="O17" s="31">
        <f t="shared" si="1"/>
        <v>1222</v>
      </c>
      <c r="P17" s="32">
        <f t="shared" si="2"/>
        <v>1006</v>
      </c>
      <c r="Q17" s="32">
        <v>166</v>
      </c>
      <c r="R17" s="32">
        <f t="shared" si="3"/>
        <v>840</v>
      </c>
      <c r="S17" s="32">
        <v>133</v>
      </c>
      <c r="T17" s="32">
        <v>707</v>
      </c>
      <c r="U17" s="32">
        <v>216</v>
      </c>
    </row>
    <row r="18" spans="1:21" ht="14.25" customHeight="1">
      <c r="A18" s="5"/>
      <c r="B18" s="5"/>
      <c r="C18" s="5"/>
      <c r="D18" s="5"/>
      <c r="E18" s="5"/>
      <c r="F18" s="5"/>
      <c r="G18" s="5"/>
      <c r="H18" s="5"/>
      <c r="I18" s="5"/>
      <c r="J18" s="5"/>
      <c r="K18" s="5"/>
      <c r="L18" s="5"/>
      <c r="M18" s="299" t="s">
        <v>84</v>
      </c>
      <c r="N18" s="300"/>
      <c r="O18" s="31">
        <f t="shared" si="1"/>
        <v>847</v>
      </c>
      <c r="P18" s="32">
        <f t="shared" si="2"/>
        <v>566</v>
      </c>
      <c r="Q18" s="32">
        <v>71</v>
      </c>
      <c r="R18" s="32">
        <f t="shared" si="3"/>
        <v>495</v>
      </c>
      <c r="S18" s="32">
        <v>41</v>
      </c>
      <c r="T18" s="32">
        <v>454</v>
      </c>
      <c r="U18" s="32">
        <v>281</v>
      </c>
    </row>
    <row r="19" spans="12:21" ht="14.25" customHeight="1">
      <c r="L19" s="5"/>
      <c r="M19" s="299" t="s">
        <v>85</v>
      </c>
      <c r="N19" s="300"/>
      <c r="O19" s="31">
        <f t="shared" si="1"/>
        <v>2443</v>
      </c>
      <c r="P19" s="32">
        <f t="shared" si="2"/>
        <v>2001</v>
      </c>
      <c r="Q19" s="32">
        <v>183</v>
      </c>
      <c r="R19" s="32">
        <f t="shared" si="3"/>
        <v>1818</v>
      </c>
      <c r="S19" s="32">
        <v>297</v>
      </c>
      <c r="T19" s="32">
        <v>1521</v>
      </c>
      <c r="U19" s="32">
        <v>442</v>
      </c>
    </row>
    <row r="20" spans="12:21" ht="14.25" customHeight="1">
      <c r="L20" s="5"/>
      <c r="M20" s="299" t="s">
        <v>86</v>
      </c>
      <c r="N20" s="300"/>
      <c r="O20" s="31">
        <f t="shared" si="1"/>
        <v>942</v>
      </c>
      <c r="P20" s="32">
        <f t="shared" si="2"/>
        <v>762</v>
      </c>
      <c r="Q20" s="32">
        <v>77</v>
      </c>
      <c r="R20" s="32">
        <f t="shared" si="3"/>
        <v>685</v>
      </c>
      <c r="S20" s="32">
        <v>88</v>
      </c>
      <c r="T20" s="32">
        <v>597</v>
      </c>
      <c r="U20" s="36">
        <v>180</v>
      </c>
    </row>
    <row r="21" spans="1:21" ht="18" customHeight="1">
      <c r="A21" s="302" t="s">
        <v>27</v>
      </c>
      <c r="B21" s="302"/>
      <c r="C21" s="302"/>
      <c r="D21" s="302"/>
      <c r="E21" s="302"/>
      <c r="F21" s="302"/>
      <c r="G21" s="302"/>
      <c r="H21" s="302"/>
      <c r="I21" s="302"/>
      <c r="J21" s="302"/>
      <c r="K21" s="302"/>
      <c r="L21" s="5"/>
      <c r="M21" s="52"/>
      <c r="N21" s="53"/>
      <c r="O21" s="31"/>
      <c r="P21" s="32"/>
      <c r="Q21" s="32"/>
      <c r="R21" s="32"/>
      <c r="S21" s="32"/>
      <c r="T21" s="32"/>
      <c r="U21" s="36"/>
    </row>
    <row r="22" spans="1:21" ht="18" customHeight="1">
      <c r="A22" s="304" t="s">
        <v>78</v>
      </c>
      <c r="B22" s="304"/>
      <c r="C22" s="304"/>
      <c r="D22" s="304"/>
      <c r="E22" s="304"/>
      <c r="F22" s="304"/>
      <c r="G22" s="304"/>
      <c r="H22" s="304"/>
      <c r="I22" s="304"/>
      <c r="J22" s="304"/>
      <c r="K22" s="304"/>
      <c r="L22" s="5"/>
      <c r="M22" s="299" t="s">
        <v>26</v>
      </c>
      <c r="N22" s="300"/>
      <c r="O22" s="72">
        <f>SUM(O23)</f>
        <v>84</v>
      </c>
      <c r="P22" s="36">
        <f aca="true" t="shared" si="4" ref="P22:U22">SUM(P23)</f>
        <v>56</v>
      </c>
      <c r="Q22" s="36">
        <f t="shared" si="4"/>
        <v>3</v>
      </c>
      <c r="R22" s="36">
        <f t="shared" si="4"/>
        <v>53</v>
      </c>
      <c r="S22" s="36">
        <f t="shared" si="4"/>
        <v>4</v>
      </c>
      <c r="T22" s="36">
        <f t="shared" si="4"/>
        <v>49</v>
      </c>
      <c r="U22" s="36">
        <f t="shared" si="4"/>
        <v>28</v>
      </c>
    </row>
    <row r="23" spans="2:21" ht="14.25" customHeight="1" thickBot="1">
      <c r="B23" s="8"/>
      <c r="C23" s="8"/>
      <c r="D23" s="8"/>
      <c r="E23" s="8"/>
      <c r="F23" s="8"/>
      <c r="G23" s="8"/>
      <c r="H23" s="8"/>
      <c r="I23" s="8"/>
      <c r="J23" s="8"/>
      <c r="K23" s="9" t="s">
        <v>0</v>
      </c>
      <c r="L23" s="5"/>
      <c r="M23" s="37"/>
      <c r="N23" s="232" t="s">
        <v>28</v>
      </c>
      <c r="O23" s="39">
        <f>SUM(P23,U23)</f>
        <v>84</v>
      </c>
      <c r="P23" s="21">
        <f>SUM(Q23,R23)</f>
        <v>56</v>
      </c>
      <c r="Q23" s="21">
        <v>3</v>
      </c>
      <c r="R23" s="21">
        <f>SUM(S23:T23)</f>
        <v>53</v>
      </c>
      <c r="S23" s="21">
        <v>4</v>
      </c>
      <c r="T23" s="21">
        <v>49</v>
      </c>
      <c r="U23" s="21">
        <v>28</v>
      </c>
    </row>
    <row r="24" spans="1:21" ht="14.25" customHeight="1">
      <c r="A24" s="330" t="s">
        <v>1</v>
      </c>
      <c r="B24" s="312" t="s">
        <v>79</v>
      </c>
      <c r="C24" s="332"/>
      <c r="D24" s="312" t="s">
        <v>80</v>
      </c>
      <c r="E24" s="332"/>
      <c r="F24" s="307" t="s">
        <v>30</v>
      </c>
      <c r="G24" s="310"/>
      <c r="H24" s="310"/>
      <c r="I24" s="310"/>
      <c r="J24" s="310"/>
      <c r="K24" s="310"/>
      <c r="L24" s="5"/>
      <c r="M24" s="37"/>
      <c r="N24" s="54"/>
      <c r="O24" s="39"/>
      <c r="P24" s="21"/>
      <c r="Q24" s="21"/>
      <c r="R24" s="21"/>
      <c r="S24" s="21"/>
      <c r="T24" s="21"/>
      <c r="U24" s="21"/>
    </row>
    <row r="25" spans="1:21" ht="14.25" customHeight="1">
      <c r="A25" s="331"/>
      <c r="B25" s="314"/>
      <c r="C25" s="331"/>
      <c r="D25" s="314"/>
      <c r="E25" s="331"/>
      <c r="F25" s="315" t="s">
        <v>12</v>
      </c>
      <c r="G25" s="333"/>
      <c r="H25" s="315" t="s">
        <v>31</v>
      </c>
      <c r="I25" s="333"/>
      <c r="J25" s="315" t="s">
        <v>32</v>
      </c>
      <c r="K25" s="334"/>
      <c r="L25" s="5"/>
      <c r="M25" s="299" t="s">
        <v>29</v>
      </c>
      <c r="N25" s="300"/>
      <c r="O25" s="36">
        <f aca="true" t="shared" si="5" ref="O25:U25">SUM(O26)</f>
        <v>388</v>
      </c>
      <c r="P25" s="36">
        <f t="shared" si="5"/>
        <v>347</v>
      </c>
      <c r="Q25" s="36">
        <f t="shared" si="5"/>
        <v>29</v>
      </c>
      <c r="R25" s="36">
        <f t="shared" si="5"/>
        <v>318</v>
      </c>
      <c r="S25" s="36">
        <f t="shared" si="5"/>
        <v>46</v>
      </c>
      <c r="T25" s="36">
        <f t="shared" si="5"/>
        <v>272</v>
      </c>
      <c r="U25" s="36">
        <f t="shared" si="5"/>
        <v>41</v>
      </c>
    </row>
    <row r="26" spans="1:21" ht="14.25" customHeight="1">
      <c r="A26" s="14" t="s">
        <v>434</v>
      </c>
      <c r="B26" s="15"/>
      <c r="C26" s="17">
        <f>SUM(E26,G26)</f>
        <v>28407</v>
      </c>
      <c r="D26" s="18"/>
      <c r="E26" s="17">
        <v>3068</v>
      </c>
      <c r="F26" s="18"/>
      <c r="G26" s="17">
        <f>SUM(I26,K26)</f>
        <v>25339</v>
      </c>
      <c r="H26" s="18"/>
      <c r="I26" s="17">
        <v>1896</v>
      </c>
      <c r="J26" s="18"/>
      <c r="K26" s="17">
        <v>23443</v>
      </c>
      <c r="L26" s="5"/>
      <c r="M26" s="37"/>
      <c r="N26" s="234" t="s">
        <v>33</v>
      </c>
      <c r="O26" s="39">
        <f>SUM(P26,U26)</f>
        <v>388</v>
      </c>
      <c r="P26" s="21">
        <f>SUM(Q26,R26)</f>
        <v>347</v>
      </c>
      <c r="Q26" s="21">
        <v>29</v>
      </c>
      <c r="R26" s="21">
        <f>SUM(S26:T26)</f>
        <v>318</v>
      </c>
      <c r="S26" s="21">
        <v>46</v>
      </c>
      <c r="T26" s="21">
        <v>272</v>
      </c>
      <c r="U26" s="21">
        <v>41</v>
      </c>
    </row>
    <row r="27" spans="1:21" ht="14.25" customHeight="1">
      <c r="A27" s="228" t="s">
        <v>435</v>
      </c>
      <c r="B27" s="19"/>
      <c r="C27" s="21">
        <f>SUM(E27,G27)</f>
        <v>27740</v>
      </c>
      <c r="D27" s="6"/>
      <c r="E27" s="21">
        <v>3170</v>
      </c>
      <c r="F27" s="6"/>
      <c r="G27" s="21">
        <f>SUM(I27,K27)</f>
        <v>24570</v>
      </c>
      <c r="H27" s="6"/>
      <c r="I27" s="21">
        <v>1640</v>
      </c>
      <c r="J27" s="6"/>
      <c r="K27" s="21">
        <v>22930</v>
      </c>
      <c r="L27" s="5"/>
      <c r="M27" s="37"/>
      <c r="N27" s="54"/>
      <c r="O27" s="39"/>
      <c r="P27" s="21"/>
      <c r="Q27" s="21"/>
      <c r="R27" s="21"/>
      <c r="S27" s="21"/>
      <c r="T27" s="21"/>
      <c r="U27" s="21"/>
    </row>
    <row r="28" spans="1:21" ht="14.25" customHeight="1">
      <c r="A28" s="228" t="s">
        <v>436</v>
      </c>
      <c r="B28" s="19"/>
      <c r="C28" s="21">
        <f>SUM(E28,G28)</f>
        <v>27000</v>
      </c>
      <c r="D28" s="6"/>
      <c r="E28" s="21">
        <v>3190</v>
      </c>
      <c r="F28" s="6"/>
      <c r="G28" s="21">
        <f>SUM(I28,K28)</f>
        <v>23810</v>
      </c>
      <c r="H28" s="6"/>
      <c r="I28" s="21">
        <v>1590</v>
      </c>
      <c r="J28" s="6"/>
      <c r="K28" s="21">
        <v>22220</v>
      </c>
      <c r="L28" s="5"/>
      <c r="M28" s="299" t="s">
        <v>34</v>
      </c>
      <c r="N28" s="300"/>
      <c r="O28" s="36">
        <f aca="true" t="shared" si="6" ref="O28:U28">SUM(O29)</f>
        <v>343</v>
      </c>
      <c r="P28" s="36">
        <f t="shared" si="6"/>
        <v>231</v>
      </c>
      <c r="Q28" s="36">
        <f t="shared" si="6"/>
        <v>17</v>
      </c>
      <c r="R28" s="36">
        <f t="shared" si="6"/>
        <v>214</v>
      </c>
      <c r="S28" s="36">
        <f t="shared" si="6"/>
        <v>11</v>
      </c>
      <c r="T28" s="36">
        <f t="shared" si="6"/>
        <v>203</v>
      </c>
      <c r="U28" s="36">
        <f t="shared" si="6"/>
        <v>112</v>
      </c>
    </row>
    <row r="29" spans="1:21" ht="14.25" customHeight="1">
      <c r="A29" s="228" t="s">
        <v>437</v>
      </c>
      <c r="B29" s="19"/>
      <c r="C29" s="21">
        <v>26440</v>
      </c>
      <c r="D29" s="6"/>
      <c r="E29" s="21">
        <v>3250</v>
      </c>
      <c r="F29" s="6"/>
      <c r="G29" s="21">
        <f>SUM(I29,K29)</f>
        <v>23180</v>
      </c>
      <c r="H29" s="6"/>
      <c r="I29" s="21">
        <v>1540</v>
      </c>
      <c r="J29" s="6"/>
      <c r="K29" s="21">
        <v>21640</v>
      </c>
      <c r="L29" s="5"/>
      <c r="M29" s="37"/>
      <c r="N29" s="234" t="s">
        <v>36</v>
      </c>
      <c r="O29" s="39">
        <f>SUM(P29,U29)</f>
        <v>343</v>
      </c>
      <c r="P29" s="21">
        <f>SUM(Q29,R29)</f>
        <v>231</v>
      </c>
      <c r="Q29" s="21">
        <v>17</v>
      </c>
      <c r="R29" s="21">
        <f>SUM(S29:T29)</f>
        <v>214</v>
      </c>
      <c r="S29" s="21">
        <v>11</v>
      </c>
      <c r="T29" s="21">
        <v>203</v>
      </c>
      <c r="U29" s="21">
        <v>112</v>
      </c>
    </row>
    <row r="30" spans="1:21" ht="14.25" customHeight="1">
      <c r="A30" s="229" t="s">
        <v>438</v>
      </c>
      <c r="B30" s="42"/>
      <c r="C30" s="32">
        <f>SUM(E30,G30)</f>
        <v>25840</v>
      </c>
      <c r="D30" s="25"/>
      <c r="E30" s="230">
        <v>3210</v>
      </c>
      <c r="F30" s="25"/>
      <c r="G30" s="32">
        <f>SUM(I30,K30)</f>
        <v>22630</v>
      </c>
      <c r="H30" s="29"/>
      <c r="I30" s="230">
        <v>1540</v>
      </c>
      <c r="J30" s="29"/>
      <c r="K30" s="230">
        <v>21090</v>
      </c>
      <c r="L30" s="5"/>
      <c r="M30" s="37"/>
      <c r="N30" s="54"/>
      <c r="O30" s="39"/>
      <c r="P30" s="21"/>
      <c r="Q30" s="21"/>
      <c r="R30" s="21"/>
      <c r="S30" s="21"/>
      <c r="T30" s="21"/>
      <c r="U30" s="21"/>
    </row>
    <row r="31" spans="1:21" ht="14.25" customHeight="1">
      <c r="A31" s="33" t="s">
        <v>35</v>
      </c>
      <c r="B31" s="35"/>
      <c r="C31" s="35"/>
      <c r="D31" s="35"/>
      <c r="E31" s="35"/>
      <c r="F31" s="35"/>
      <c r="G31" s="35"/>
      <c r="H31" s="35"/>
      <c r="I31" s="35"/>
      <c r="J31" s="35"/>
      <c r="K31" s="35"/>
      <c r="L31" s="5"/>
      <c r="M31" s="299" t="s">
        <v>37</v>
      </c>
      <c r="N31" s="300"/>
      <c r="O31" s="31">
        <f>SUM(O32:O33)</f>
        <v>1509</v>
      </c>
      <c r="P31" s="32">
        <f aca="true" t="shared" si="7" ref="P31:U31">SUM(P32:P33)</f>
        <v>1067</v>
      </c>
      <c r="Q31" s="32">
        <f t="shared" si="7"/>
        <v>160</v>
      </c>
      <c r="R31" s="32">
        <f t="shared" si="7"/>
        <v>907</v>
      </c>
      <c r="S31" s="32">
        <f t="shared" si="7"/>
        <v>99</v>
      </c>
      <c r="T31" s="32">
        <f t="shared" si="7"/>
        <v>808</v>
      </c>
      <c r="U31" s="32">
        <f t="shared" si="7"/>
        <v>442</v>
      </c>
    </row>
    <row r="32" spans="1:21" ht="14.25" customHeight="1">
      <c r="A32" s="4" t="s">
        <v>19</v>
      </c>
      <c r="L32" s="5"/>
      <c r="M32" s="235"/>
      <c r="N32" s="234" t="s">
        <v>39</v>
      </c>
      <c r="O32" s="39">
        <f>SUM(P32,U32)</f>
        <v>1285</v>
      </c>
      <c r="P32" s="21">
        <f>SUM(Q32,R32)</f>
        <v>979</v>
      </c>
      <c r="Q32" s="21">
        <v>144</v>
      </c>
      <c r="R32" s="21">
        <f>SUM(S32:T32)</f>
        <v>835</v>
      </c>
      <c r="S32" s="21">
        <v>88</v>
      </c>
      <c r="T32" s="21">
        <v>747</v>
      </c>
      <c r="U32" s="21">
        <v>306</v>
      </c>
    </row>
    <row r="33" spans="1:21" ht="14.25" customHeight="1">
      <c r="A33" s="5" t="s">
        <v>21</v>
      </c>
      <c r="L33" s="5"/>
      <c r="M33" s="235"/>
      <c r="N33" s="234" t="s">
        <v>49</v>
      </c>
      <c r="O33" s="39">
        <f>SUM(P33,U33)</f>
        <v>224</v>
      </c>
      <c r="P33" s="21">
        <f>SUM(Q33,R33)</f>
        <v>88</v>
      </c>
      <c r="Q33" s="21">
        <v>16</v>
      </c>
      <c r="R33" s="21">
        <f>SUM(S33:T33)</f>
        <v>72</v>
      </c>
      <c r="S33" s="21">
        <v>11</v>
      </c>
      <c r="T33" s="21">
        <v>61</v>
      </c>
      <c r="U33" s="21">
        <v>136</v>
      </c>
    </row>
    <row r="34" spans="12:21" ht="14.25" customHeight="1">
      <c r="L34" s="5"/>
      <c r="M34" s="37"/>
      <c r="N34" s="54"/>
      <c r="O34" s="39"/>
      <c r="P34" s="21"/>
      <c r="Q34" s="21"/>
      <c r="R34" s="21"/>
      <c r="S34" s="21"/>
      <c r="T34" s="21"/>
      <c r="U34" s="21"/>
    </row>
    <row r="35" spans="12:21" ht="14.25" customHeight="1">
      <c r="L35" s="5"/>
      <c r="M35" s="299" t="s">
        <v>50</v>
      </c>
      <c r="N35" s="300"/>
      <c r="O35" s="31">
        <f>SUM(O36:O39)</f>
        <v>3514</v>
      </c>
      <c r="P35" s="32">
        <f aca="true" t="shared" si="8" ref="P35:U35">SUM(P36:P39)</f>
        <v>2552</v>
      </c>
      <c r="Q35" s="32">
        <f t="shared" si="8"/>
        <v>376</v>
      </c>
      <c r="R35" s="32">
        <f t="shared" si="8"/>
        <v>2176</v>
      </c>
      <c r="S35" s="32">
        <f t="shared" si="8"/>
        <v>245</v>
      </c>
      <c r="T35" s="32">
        <f t="shared" si="8"/>
        <v>1931</v>
      </c>
      <c r="U35" s="32">
        <f t="shared" si="8"/>
        <v>962</v>
      </c>
    </row>
    <row r="36" spans="1:21" ht="14.25" customHeight="1">
      <c r="A36" s="5"/>
      <c r="B36" s="5"/>
      <c r="C36" s="5"/>
      <c r="D36" s="5"/>
      <c r="E36" s="5"/>
      <c r="F36" s="5"/>
      <c r="G36" s="5"/>
      <c r="H36" s="5"/>
      <c r="I36" s="5"/>
      <c r="J36" s="5"/>
      <c r="K36" s="5"/>
      <c r="L36" s="5"/>
      <c r="M36" s="235"/>
      <c r="N36" s="234" t="s">
        <v>51</v>
      </c>
      <c r="O36" s="39">
        <f>SUM(P36,U36)</f>
        <v>1007</v>
      </c>
      <c r="P36" s="21">
        <f>SUM(Q36,R36)</f>
        <v>654</v>
      </c>
      <c r="Q36" s="21">
        <v>120</v>
      </c>
      <c r="R36" s="21">
        <f>SUM(S36:T36)</f>
        <v>534</v>
      </c>
      <c r="S36" s="21">
        <v>68</v>
      </c>
      <c r="T36" s="21">
        <v>466</v>
      </c>
      <c r="U36" s="21">
        <v>353</v>
      </c>
    </row>
    <row r="37" spans="1:21" ht="14.25" customHeight="1">
      <c r="A37" s="5"/>
      <c r="B37" s="5"/>
      <c r="C37" s="5"/>
      <c r="D37" s="5"/>
      <c r="E37" s="5"/>
      <c r="F37" s="5"/>
      <c r="G37" s="5"/>
      <c r="H37" s="5"/>
      <c r="I37" s="5"/>
      <c r="J37" s="5"/>
      <c r="K37" s="5"/>
      <c r="L37" s="5"/>
      <c r="M37" s="235"/>
      <c r="N37" s="234" t="s">
        <v>52</v>
      </c>
      <c r="O37" s="39">
        <f>SUM(P37,U37)</f>
        <v>540</v>
      </c>
      <c r="P37" s="21">
        <f>SUM(Q37,R37)</f>
        <v>397</v>
      </c>
      <c r="Q37" s="21">
        <v>65</v>
      </c>
      <c r="R37" s="21">
        <f>SUM(S37:T37)</f>
        <v>332</v>
      </c>
      <c r="S37" s="21">
        <v>42</v>
      </c>
      <c r="T37" s="21">
        <v>290</v>
      </c>
      <c r="U37" s="21">
        <v>143</v>
      </c>
    </row>
    <row r="38" spans="11:21" ht="14.25" customHeight="1">
      <c r="K38" s="5"/>
      <c r="L38" s="5"/>
      <c r="M38" s="235"/>
      <c r="N38" s="234" t="s">
        <v>53</v>
      </c>
      <c r="O38" s="39">
        <f>SUM(P38,U38)</f>
        <v>1491</v>
      </c>
      <c r="P38" s="21">
        <f>SUM(Q38,R38)</f>
        <v>1132</v>
      </c>
      <c r="Q38" s="21">
        <v>137</v>
      </c>
      <c r="R38" s="21">
        <f>SUM(S38:T38)</f>
        <v>995</v>
      </c>
      <c r="S38" s="9">
        <v>86</v>
      </c>
      <c r="T38" s="9">
        <v>909</v>
      </c>
      <c r="U38" s="9">
        <v>359</v>
      </c>
    </row>
    <row r="39" spans="11:21" ht="14.25" customHeight="1">
      <c r="K39" s="5"/>
      <c r="L39" s="5"/>
      <c r="M39" s="235"/>
      <c r="N39" s="234" t="s">
        <v>55</v>
      </c>
      <c r="O39" s="39">
        <f>SUM(P39,U39)</f>
        <v>476</v>
      </c>
      <c r="P39" s="21">
        <f>SUM(Q39,R39)</f>
        <v>369</v>
      </c>
      <c r="Q39" s="21">
        <v>54</v>
      </c>
      <c r="R39" s="21">
        <f>SUM(S39:T39)</f>
        <v>315</v>
      </c>
      <c r="S39" s="40">
        <v>49</v>
      </c>
      <c r="T39" s="40">
        <v>266</v>
      </c>
      <c r="U39" s="40">
        <v>107</v>
      </c>
    </row>
    <row r="40" spans="1:21" ht="18" customHeight="1">
      <c r="A40" s="302" t="s">
        <v>38</v>
      </c>
      <c r="B40" s="302"/>
      <c r="C40" s="302"/>
      <c r="D40" s="302"/>
      <c r="E40" s="302"/>
      <c r="F40" s="302"/>
      <c r="G40" s="302"/>
      <c r="H40" s="302"/>
      <c r="I40" s="302"/>
      <c r="J40" s="302"/>
      <c r="L40" s="5"/>
      <c r="M40" s="20"/>
      <c r="N40" s="54"/>
      <c r="O40" s="39"/>
      <c r="P40" s="21"/>
      <c r="Q40" s="21"/>
      <c r="R40" s="21"/>
      <c r="S40" s="21"/>
      <c r="T40" s="21"/>
      <c r="U40" s="21"/>
    </row>
    <row r="41" spans="1:21" ht="18" customHeight="1">
      <c r="A41" s="304" t="s">
        <v>40</v>
      </c>
      <c r="B41" s="304"/>
      <c r="C41" s="304"/>
      <c r="D41" s="304"/>
      <c r="E41" s="304"/>
      <c r="F41" s="304"/>
      <c r="G41" s="304"/>
      <c r="H41" s="304"/>
      <c r="I41" s="304"/>
      <c r="J41" s="304"/>
      <c r="L41" s="5"/>
      <c r="M41" s="299" t="s">
        <v>56</v>
      </c>
      <c r="N41" s="300"/>
      <c r="O41" s="31">
        <f>SUM(O42:O44)</f>
        <v>1340</v>
      </c>
      <c r="P41" s="32">
        <f aca="true" t="shared" si="9" ref="P41:U41">SUM(P42:P44)</f>
        <v>874</v>
      </c>
      <c r="Q41" s="32">
        <f t="shared" si="9"/>
        <v>161</v>
      </c>
      <c r="R41" s="32">
        <f t="shared" si="9"/>
        <v>713</v>
      </c>
      <c r="S41" s="32">
        <f t="shared" si="9"/>
        <v>87</v>
      </c>
      <c r="T41" s="32">
        <f t="shared" si="9"/>
        <v>626</v>
      </c>
      <c r="U41" s="32">
        <f t="shared" si="9"/>
        <v>466</v>
      </c>
    </row>
    <row r="42" spans="2:21" ht="14.25" customHeight="1" thickBot="1">
      <c r="B42" s="8"/>
      <c r="C42" s="8"/>
      <c r="D42" s="8"/>
      <c r="E42" s="8"/>
      <c r="F42" s="8"/>
      <c r="G42" s="8"/>
      <c r="H42" s="8"/>
      <c r="I42" s="8"/>
      <c r="J42" s="9" t="s">
        <v>0</v>
      </c>
      <c r="L42" s="5"/>
      <c r="M42" s="235"/>
      <c r="N42" s="234" t="s">
        <v>57</v>
      </c>
      <c r="O42" s="39">
        <f>SUM(P42,U42)</f>
        <v>450</v>
      </c>
      <c r="P42" s="21">
        <f>SUM(Q42,R42)</f>
        <v>291</v>
      </c>
      <c r="Q42" s="21">
        <v>50</v>
      </c>
      <c r="R42" s="21">
        <f>SUM(S42:T42)</f>
        <v>241</v>
      </c>
      <c r="S42" s="21">
        <v>17</v>
      </c>
      <c r="T42" s="21">
        <v>224</v>
      </c>
      <c r="U42" s="21">
        <v>159</v>
      </c>
    </row>
    <row r="43" spans="1:21" ht="14.25" customHeight="1">
      <c r="A43" s="11" t="s">
        <v>1</v>
      </c>
      <c r="B43" s="12" t="s">
        <v>12</v>
      </c>
      <c r="C43" s="12" t="s">
        <v>41</v>
      </c>
      <c r="D43" s="43" t="s">
        <v>42</v>
      </c>
      <c r="E43" s="43" t="s">
        <v>43</v>
      </c>
      <c r="F43" s="43" t="s">
        <v>44</v>
      </c>
      <c r="G43" s="43" t="s">
        <v>45</v>
      </c>
      <c r="H43" s="43" t="s">
        <v>46</v>
      </c>
      <c r="I43" s="11" t="s">
        <v>47</v>
      </c>
      <c r="J43" s="13" t="s">
        <v>48</v>
      </c>
      <c r="L43" s="5"/>
      <c r="M43" s="235"/>
      <c r="N43" s="234" t="s">
        <v>58</v>
      </c>
      <c r="O43" s="39">
        <f>SUM(P43,U43)</f>
        <v>636</v>
      </c>
      <c r="P43" s="21">
        <f>SUM(Q43,R43)</f>
        <v>406</v>
      </c>
      <c r="Q43" s="21">
        <v>79</v>
      </c>
      <c r="R43" s="21">
        <f>SUM(S43:T43)</f>
        <v>327</v>
      </c>
      <c r="S43" s="21">
        <v>50</v>
      </c>
      <c r="T43" s="21">
        <v>277</v>
      </c>
      <c r="U43" s="21">
        <v>230</v>
      </c>
    </row>
    <row r="44" spans="1:21" ht="14.25" customHeight="1">
      <c r="A44" s="14" t="s">
        <v>434</v>
      </c>
      <c r="B44" s="39">
        <f>SUM(C44:J44)</f>
        <v>28407</v>
      </c>
      <c r="C44" s="17">
        <v>6732</v>
      </c>
      <c r="D44" s="17">
        <v>10408</v>
      </c>
      <c r="E44" s="17">
        <v>4929</v>
      </c>
      <c r="F44" s="17">
        <v>2483</v>
      </c>
      <c r="G44" s="17">
        <v>1294</v>
      </c>
      <c r="H44" s="17">
        <v>709</v>
      </c>
      <c r="I44" s="17">
        <v>1168</v>
      </c>
      <c r="J44" s="17">
        <v>684</v>
      </c>
      <c r="L44" s="5"/>
      <c r="M44" s="235"/>
      <c r="N44" s="234" t="s">
        <v>59</v>
      </c>
      <c r="O44" s="39">
        <f>SUM(P44,U44)</f>
        <v>254</v>
      </c>
      <c r="P44" s="21">
        <f>SUM(Q44,R44)</f>
        <v>177</v>
      </c>
      <c r="Q44" s="21">
        <v>32</v>
      </c>
      <c r="R44" s="21">
        <f>SUM(S44:T44)</f>
        <v>145</v>
      </c>
      <c r="S44" s="21">
        <v>20</v>
      </c>
      <c r="T44" s="21">
        <v>125</v>
      </c>
      <c r="U44" s="21">
        <v>77</v>
      </c>
    </row>
    <row r="45" spans="1:21" ht="14.25" customHeight="1">
      <c r="A45" s="228" t="s">
        <v>435</v>
      </c>
      <c r="B45" s="39">
        <v>27740</v>
      </c>
      <c r="C45" s="21">
        <v>6520</v>
      </c>
      <c r="D45" s="21">
        <v>10050</v>
      </c>
      <c r="E45" s="21">
        <v>4920</v>
      </c>
      <c r="F45" s="21">
        <v>2460</v>
      </c>
      <c r="G45" s="21">
        <v>1280</v>
      </c>
      <c r="H45" s="21">
        <v>700</v>
      </c>
      <c r="I45" s="21">
        <v>1140</v>
      </c>
      <c r="J45" s="21">
        <v>660</v>
      </c>
      <c r="K45" s="5"/>
      <c r="L45" s="5"/>
      <c r="M45" s="37"/>
      <c r="N45" s="38"/>
      <c r="O45" s="41"/>
      <c r="P45" s="6"/>
      <c r="Q45" s="6"/>
      <c r="R45" s="6"/>
      <c r="S45" s="6"/>
      <c r="T45" s="6"/>
      <c r="U45" s="6"/>
    </row>
    <row r="46" spans="1:21" ht="14.25" customHeight="1">
      <c r="A46" s="228" t="s">
        <v>436</v>
      </c>
      <c r="B46" s="39">
        <v>27000</v>
      </c>
      <c r="C46" s="21">
        <v>6340</v>
      </c>
      <c r="D46" s="21">
        <v>9740</v>
      </c>
      <c r="E46" s="21">
        <v>4800</v>
      </c>
      <c r="F46" s="21">
        <v>2400</v>
      </c>
      <c r="G46" s="21">
        <v>1240</v>
      </c>
      <c r="H46" s="21">
        <v>690</v>
      </c>
      <c r="I46" s="21">
        <v>1140</v>
      </c>
      <c r="J46" s="21">
        <v>670</v>
      </c>
      <c r="K46" s="5"/>
      <c r="L46" s="5"/>
      <c r="M46" s="299" t="s">
        <v>62</v>
      </c>
      <c r="N46" s="300"/>
      <c r="O46" s="32">
        <f aca="true" t="shared" si="10" ref="O46:U46">SUM(O47:O50)</f>
        <v>3599</v>
      </c>
      <c r="P46" s="32">
        <f t="shared" si="10"/>
        <v>2203</v>
      </c>
      <c r="Q46" s="32">
        <f t="shared" si="10"/>
        <v>472</v>
      </c>
      <c r="R46" s="32">
        <f t="shared" si="10"/>
        <v>1731</v>
      </c>
      <c r="S46" s="32">
        <f t="shared" si="10"/>
        <v>188</v>
      </c>
      <c r="T46" s="32">
        <f t="shared" si="10"/>
        <v>1543</v>
      </c>
      <c r="U46" s="32">
        <f t="shared" si="10"/>
        <v>1396</v>
      </c>
    </row>
    <row r="47" spans="1:21" ht="14.25" customHeight="1">
      <c r="A47" s="228" t="s">
        <v>437</v>
      </c>
      <c r="B47" s="39">
        <f>SUM(C47:J47)</f>
        <v>26440</v>
      </c>
      <c r="C47" s="21">
        <v>6140</v>
      </c>
      <c r="D47" s="21">
        <v>9510</v>
      </c>
      <c r="E47" s="21">
        <v>4660</v>
      </c>
      <c r="F47" s="21">
        <v>2370</v>
      </c>
      <c r="G47" s="21">
        <v>1210</v>
      </c>
      <c r="H47" s="21">
        <v>700</v>
      </c>
      <c r="I47" s="21">
        <v>1160</v>
      </c>
      <c r="J47" s="21">
        <v>690</v>
      </c>
      <c r="L47" s="5"/>
      <c r="M47" s="235"/>
      <c r="N47" s="234" t="s">
        <v>66</v>
      </c>
      <c r="O47" s="39">
        <f>SUM(P47,U47)</f>
        <v>1143</v>
      </c>
      <c r="P47" s="21">
        <f>SUM(Q47,R47)</f>
        <v>696</v>
      </c>
      <c r="Q47" s="21">
        <v>154</v>
      </c>
      <c r="R47" s="21">
        <f>SUM(S47:T47)</f>
        <v>542</v>
      </c>
      <c r="S47" s="21">
        <v>73</v>
      </c>
      <c r="T47" s="21">
        <v>469</v>
      </c>
      <c r="U47" s="21">
        <v>447</v>
      </c>
    </row>
    <row r="48" spans="1:21" ht="14.25" customHeight="1">
      <c r="A48" s="229" t="s">
        <v>438</v>
      </c>
      <c r="B48" s="31">
        <f>SUM(C48:J48)</f>
        <v>25840</v>
      </c>
      <c r="C48" s="230">
        <v>5940</v>
      </c>
      <c r="D48" s="230">
        <v>9270</v>
      </c>
      <c r="E48" s="230">
        <v>4540</v>
      </c>
      <c r="F48" s="230">
        <v>2310</v>
      </c>
      <c r="G48" s="230">
        <v>1180</v>
      </c>
      <c r="H48" s="230">
        <v>700</v>
      </c>
      <c r="I48" s="230">
        <v>1200</v>
      </c>
      <c r="J48" s="230">
        <v>700</v>
      </c>
      <c r="K48" s="44"/>
      <c r="L48" s="5"/>
      <c r="M48" s="235"/>
      <c r="N48" s="234" t="s">
        <v>69</v>
      </c>
      <c r="O48" s="39">
        <f>SUM(P48,U48)</f>
        <v>1037</v>
      </c>
      <c r="P48" s="21">
        <f>SUM(Q48,R48)</f>
        <v>593</v>
      </c>
      <c r="Q48" s="21">
        <v>148</v>
      </c>
      <c r="R48" s="21">
        <f>SUM(S48:T48)</f>
        <v>445</v>
      </c>
      <c r="S48" s="21">
        <v>43</v>
      </c>
      <c r="T48" s="21">
        <v>402</v>
      </c>
      <c r="U48" s="21">
        <v>444</v>
      </c>
    </row>
    <row r="49" spans="1:21" ht="14.25" customHeight="1">
      <c r="A49" s="33" t="s">
        <v>35</v>
      </c>
      <c r="B49" s="45"/>
      <c r="C49" s="35"/>
      <c r="D49" s="35"/>
      <c r="E49" s="35"/>
      <c r="F49" s="35"/>
      <c r="G49" s="35"/>
      <c r="H49" s="35"/>
      <c r="I49" s="35"/>
      <c r="J49" s="35"/>
      <c r="K49" s="44"/>
      <c r="L49" s="5"/>
      <c r="M49" s="235"/>
      <c r="N49" s="234" t="s">
        <v>70</v>
      </c>
      <c r="O49" s="39">
        <f>SUM(P49,U49)</f>
        <v>659</v>
      </c>
      <c r="P49" s="21">
        <f>SUM(Q49,R49)</f>
        <v>368</v>
      </c>
      <c r="Q49" s="21">
        <v>86</v>
      </c>
      <c r="R49" s="21">
        <f>SUM(S49:T49)</f>
        <v>282</v>
      </c>
      <c r="S49" s="21">
        <v>29</v>
      </c>
      <c r="T49" s="21">
        <v>253</v>
      </c>
      <c r="U49" s="21">
        <v>291</v>
      </c>
    </row>
    <row r="50" spans="1:21" ht="14.25" customHeight="1">
      <c r="A50" s="5" t="s">
        <v>54</v>
      </c>
      <c r="K50" s="44"/>
      <c r="L50" s="5"/>
      <c r="M50" s="235"/>
      <c r="N50" s="234" t="s">
        <v>71</v>
      </c>
      <c r="O50" s="39">
        <f>SUM(P50,U50)</f>
        <v>760</v>
      </c>
      <c r="P50" s="21">
        <f>SUM(Q50,R50)</f>
        <v>546</v>
      </c>
      <c r="Q50" s="21">
        <v>84</v>
      </c>
      <c r="R50" s="21">
        <f>SUM(S50:T50)</f>
        <v>462</v>
      </c>
      <c r="S50" s="21">
        <v>43</v>
      </c>
      <c r="T50" s="21">
        <v>419</v>
      </c>
      <c r="U50" s="21">
        <v>214</v>
      </c>
    </row>
    <row r="51" spans="1:21" ht="14.25" customHeight="1">
      <c r="A51" s="4" t="s">
        <v>21</v>
      </c>
      <c r="K51" s="44"/>
      <c r="L51" s="5"/>
      <c r="M51" s="37"/>
      <c r="N51" s="54"/>
      <c r="O51" s="41"/>
      <c r="P51" s="6"/>
      <c r="Q51" s="6"/>
      <c r="R51" s="6"/>
      <c r="S51" s="6"/>
      <c r="T51" s="6"/>
      <c r="U51" s="6"/>
    </row>
    <row r="52" spans="11:22" ht="14.25" customHeight="1">
      <c r="K52" s="44"/>
      <c r="L52" s="5"/>
      <c r="M52" s="299" t="s">
        <v>72</v>
      </c>
      <c r="N52" s="300"/>
      <c r="O52" s="36">
        <f aca="true" t="shared" si="11" ref="O52:U52">SUM(O53)</f>
        <v>649</v>
      </c>
      <c r="P52" s="36">
        <f t="shared" si="11"/>
        <v>326</v>
      </c>
      <c r="Q52" s="36">
        <f t="shared" si="11"/>
        <v>74</v>
      </c>
      <c r="R52" s="36">
        <f t="shared" si="11"/>
        <v>252</v>
      </c>
      <c r="S52" s="36">
        <f t="shared" si="11"/>
        <v>37</v>
      </c>
      <c r="T52" s="36">
        <f t="shared" si="11"/>
        <v>215</v>
      </c>
      <c r="U52" s="36">
        <f t="shared" si="11"/>
        <v>323</v>
      </c>
      <c r="V52" s="46"/>
    </row>
    <row r="53" spans="11:21" ht="14.25" customHeight="1">
      <c r="K53" s="44"/>
      <c r="L53" s="5"/>
      <c r="M53" s="238"/>
      <c r="N53" s="239" t="s">
        <v>73</v>
      </c>
      <c r="O53" s="274">
        <f>SUM(P53,U53)</f>
        <v>649</v>
      </c>
      <c r="P53" s="273">
        <f>SUM(Q53,R53)</f>
        <v>326</v>
      </c>
      <c r="Q53" s="275">
        <v>74</v>
      </c>
      <c r="R53" s="273">
        <f>SUM(S53:T53)</f>
        <v>252</v>
      </c>
      <c r="S53" s="273">
        <v>37</v>
      </c>
      <c r="T53" s="273">
        <v>215</v>
      </c>
      <c r="U53" s="273">
        <v>323</v>
      </c>
    </row>
    <row r="54" spans="11:13" ht="14.25" customHeight="1">
      <c r="K54" s="44"/>
      <c r="L54" s="5"/>
      <c r="M54" s="51" t="s">
        <v>92</v>
      </c>
    </row>
    <row r="55" spans="2:13" ht="14.25" customHeight="1">
      <c r="B55" s="47"/>
      <c r="C55" s="5"/>
      <c r="D55" s="5"/>
      <c r="E55" s="5"/>
      <c r="F55" s="5"/>
      <c r="G55" s="5"/>
      <c r="H55" s="5"/>
      <c r="I55" s="5"/>
      <c r="J55" s="5"/>
      <c r="K55" s="5"/>
      <c r="L55" s="5"/>
      <c r="M55" s="51" t="s">
        <v>89</v>
      </c>
    </row>
    <row r="56" spans="1:13" ht="14.25" customHeight="1">
      <c r="A56" s="5"/>
      <c r="B56" s="47"/>
      <c r="C56" s="5"/>
      <c r="D56" s="5"/>
      <c r="E56" s="5"/>
      <c r="F56" s="5"/>
      <c r="G56" s="5"/>
      <c r="H56" s="5"/>
      <c r="I56" s="5"/>
      <c r="J56" s="5"/>
      <c r="K56" s="5"/>
      <c r="L56" s="5"/>
      <c r="M56" s="51" t="s">
        <v>90</v>
      </c>
    </row>
    <row r="57" spans="11:13" ht="14.25" customHeight="1">
      <c r="K57" s="5"/>
      <c r="L57" s="5"/>
      <c r="M57" s="51" t="s">
        <v>91</v>
      </c>
    </row>
    <row r="58" spans="1:13" ht="18" customHeight="1">
      <c r="A58" s="302" t="s">
        <v>27</v>
      </c>
      <c r="B58" s="302"/>
      <c r="C58" s="302"/>
      <c r="D58" s="302"/>
      <c r="E58" s="302"/>
      <c r="F58" s="302"/>
      <c r="G58" s="302"/>
      <c r="H58" s="302"/>
      <c r="I58" s="302"/>
      <c r="J58" s="302"/>
      <c r="K58" s="5"/>
      <c r="L58" s="5"/>
      <c r="M58" s="51" t="s">
        <v>93</v>
      </c>
    </row>
    <row r="59" spans="1:13" ht="18" customHeight="1">
      <c r="A59" s="304" t="s">
        <v>60</v>
      </c>
      <c r="B59" s="304"/>
      <c r="C59" s="304"/>
      <c r="D59" s="304"/>
      <c r="E59" s="304"/>
      <c r="F59" s="304"/>
      <c r="G59" s="304"/>
      <c r="H59" s="304"/>
      <c r="I59" s="304"/>
      <c r="J59" s="304"/>
      <c r="L59" s="5"/>
      <c r="M59" s="58" t="s">
        <v>88</v>
      </c>
    </row>
    <row r="60" spans="10:21" ht="14.25" customHeight="1" thickBot="1">
      <c r="J60" s="9" t="s">
        <v>61</v>
      </c>
      <c r="L60" s="5"/>
      <c r="M60" s="240" t="s">
        <v>95</v>
      </c>
      <c r="N60" s="241"/>
      <c r="O60" s="241"/>
      <c r="P60" s="241"/>
      <c r="Q60" s="241"/>
      <c r="R60" s="241"/>
      <c r="S60" s="241"/>
      <c r="T60" s="241"/>
      <c r="U60" s="241"/>
    </row>
    <row r="61" spans="1:21" ht="14.25" customHeight="1">
      <c r="A61" s="330" t="s">
        <v>1</v>
      </c>
      <c r="B61" s="335" t="s">
        <v>63</v>
      </c>
      <c r="C61" s="310"/>
      <c r="D61" s="311"/>
      <c r="E61" s="307" t="s">
        <v>64</v>
      </c>
      <c r="F61" s="310"/>
      <c r="G61" s="311"/>
      <c r="H61" s="307" t="s">
        <v>65</v>
      </c>
      <c r="I61" s="310"/>
      <c r="J61" s="310"/>
      <c r="L61" s="5"/>
      <c r="M61" s="59" t="s">
        <v>94</v>
      </c>
      <c r="N61" s="241"/>
      <c r="O61" s="241"/>
      <c r="P61" s="241"/>
      <c r="Q61" s="241"/>
      <c r="R61" s="241"/>
      <c r="S61" s="241"/>
      <c r="T61" s="241"/>
      <c r="U61" s="241"/>
    </row>
    <row r="62" spans="1:12" ht="14.25" customHeight="1">
      <c r="A62" s="331"/>
      <c r="B62" s="48" t="s">
        <v>12</v>
      </c>
      <c r="C62" s="22" t="s">
        <v>67</v>
      </c>
      <c r="D62" s="22" t="s">
        <v>68</v>
      </c>
      <c r="E62" s="22" t="s">
        <v>12</v>
      </c>
      <c r="F62" s="22" t="s">
        <v>67</v>
      </c>
      <c r="G62" s="22" t="s">
        <v>68</v>
      </c>
      <c r="H62" s="22" t="s">
        <v>12</v>
      </c>
      <c r="I62" s="22" t="s">
        <v>67</v>
      </c>
      <c r="J62" s="49" t="s">
        <v>68</v>
      </c>
      <c r="L62" s="5"/>
    </row>
    <row r="63" spans="1:12" ht="14.25" customHeight="1">
      <c r="A63" s="14" t="s">
        <v>434</v>
      </c>
      <c r="B63" s="21">
        <f>SUM(C63:D63)</f>
        <v>126821</v>
      </c>
      <c r="C63" s="17">
        <v>61505</v>
      </c>
      <c r="D63" s="17">
        <v>65316</v>
      </c>
      <c r="E63" s="21">
        <f>SUM(F63:G63)</f>
        <v>37660</v>
      </c>
      <c r="F63" s="17">
        <v>16080</v>
      </c>
      <c r="G63" s="17">
        <v>21580</v>
      </c>
      <c r="H63" s="21">
        <f>SUM(I63:J63)</f>
        <v>17316</v>
      </c>
      <c r="I63" s="17">
        <v>9270</v>
      </c>
      <c r="J63" s="17">
        <v>8046</v>
      </c>
      <c r="L63" s="5"/>
    </row>
    <row r="64" spans="1:12" ht="14.25" customHeight="1">
      <c r="A64" s="228" t="s">
        <v>435</v>
      </c>
      <c r="B64" s="21">
        <f>SUM(C64:D64)</f>
        <v>123530</v>
      </c>
      <c r="C64" s="21">
        <v>60640</v>
      </c>
      <c r="D64" s="21">
        <v>62890</v>
      </c>
      <c r="E64" s="21">
        <f>SUM(F64:G64)</f>
        <v>37690</v>
      </c>
      <c r="F64" s="21">
        <v>16110</v>
      </c>
      <c r="G64" s="21">
        <v>21580</v>
      </c>
      <c r="H64" s="21">
        <f>SUM(I64:J64)</f>
        <v>17110</v>
      </c>
      <c r="I64" s="21">
        <v>9170</v>
      </c>
      <c r="J64" s="21">
        <v>7940</v>
      </c>
      <c r="K64" s="5"/>
      <c r="L64" s="5"/>
    </row>
    <row r="65" spans="1:12" ht="14.25" customHeight="1">
      <c r="A65" s="228" t="s">
        <v>436</v>
      </c>
      <c r="B65" s="21">
        <f>SUM(C65:D65)</f>
        <v>119330</v>
      </c>
      <c r="C65" s="21">
        <v>58380</v>
      </c>
      <c r="D65" s="21">
        <v>60950</v>
      </c>
      <c r="E65" s="21">
        <f>SUM(F65:G65)</f>
        <v>37220</v>
      </c>
      <c r="F65" s="21">
        <v>15910</v>
      </c>
      <c r="G65" s="21">
        <v>21310</v>
      </c>
      <c r="H65" s="21">
        <f>SUM(I65:J65)</f>
        <v>16940</v>
      </c>
      <c r="I65" s="21">
        <v>9060</v>
      </c>
      <c r="J65" s="21">
        <v>7880</v>
      </c>
      <c r="K65" s="5"/>
      <c r="L65" s="5"/>
    </row>
    <row r="66" spans="1:12" ht="14.25" customHeight="1">
      <c r="A66" s="228" t="s">
        <v>437</v>
      </c>
      <c r="B66" s="21">
        <f>SUM(C66:D66)</f>
        <v>116620</v>
      </c>
      <c r="C66" s="21">
        <v>56850</v>
      </c>
      <c r="D66" s="21">
        <v>59770</v>
      </c>
      <c r="E66" s="21">
        <f>SUM(F66:G66)</f>
        <v>36470</v>
      </c>
      <c r="F66" s="21">
        <v>15590</v>
      </c>
      <c r="G66" s="21">
        <v>20880</v>
      </c>
      <c r="H66" s="21">
        <v>16780</v>
      </c>
      <c r="I66" s="21">
        <v>8990</v>
      </c>
      <c r="J66" s="21">
        <v>7780</v>
      </c>
      <c r="K66" s="5"/>
      <c r="L66" s="5"/>
    </row>
    <row r="67" spans="1:12" ht="14.25" customHeight="1">
      <c r="A67" s="229" t="s">
        <v>438</v>
      </c>
      <c r="B67" s="32">
        <f>SUM(C67:D67)</f>
        <v>112900</v>
      </c>
      <c r="C67" s="230">
        <v>55100</v>
      </c>
      <c r="D67" s="230">
        <v>57800</v>
      </c>
      <c r="E67" s="32">
        <f>SUM(F67:G67)</f>
        <v>35650</v>
      </c>
      <c r="F67" s="230">
        <v>15200</v>
      </c>
      <c r="G67" s="230">
        <v>20450</v>
      </c>
      <c r="H67" s="32">
        <f>SUM(I67:J67)</f>
        <v>16500</v>
      </c>
      <c r="I67" s="230">
        <v>8860</v>
      </c>
      <c r="J67" s="230">
        <v>7640</v>
      </c>
      <c r="K67" s="5"/>
      <c r="L67" s="5"/>
    </row>
    <row r="68" spans="1:12" ht="14.25" customHeight="1">
      <c r="A68" s="33" t="s">
        <v>35</v>
      </c>
      <c r="B68" s="45"/>
      <c r="C68" s="35"/>
      <c r="D68" s="35"/>
      <c r="E68" s="35"/>
      <c r="F68" s="35"/>
      <c r="G68" s="35"/>
      <c r="H68" s="35"/>
      <c r="I68" s="35"/>
      <c r="J68" s="35"/>
      <c r="K68" s="5"/>
      <c r="L68" s="5"/>
    </row>
    <row r="69" spans="1:12" ht="14.25" customHeight="1">
      <c r="A69" s="5" t="s">
        <v>54</v>
      </c>
      <c r="K69" s="5"/>
      <c r="L69" s="5"/>
    </row>
    <row r="70" spans="1:11" ht="14.25" customHeight="1">
      <c r="A70" s="4" t="s">
        <v>21</v>
      </c>
      <c r="K70" s="5"/>
    </row>
    <row r="71" ht="14.25" customHeight="1">
      <c r="K71" s="5"/>
    </row>
    <row r="72" ht="14.25" customHeight="1">
      <c r="K72" s="5"/>
    </row>
    <row r="73" ht="14.25">
      <c r="K73" s="5"/>
    </row>
    <row r="74" ht="14.25">
      <c r="K74" s="5"/>
    </row>
    <row r="75" ht="14.25">
      <c r="K75" s="5"/>
    </row>
    <row r="76" ht="14.25">
      <c r="K76" s="5"/>
    </row>
    <row r="78" spans="1:11" ht="14.25">
      <c r="A78" s="5"/>
      <c r="B78" s="5"/>
      <c r="C78" s="5"/>
      <c r="D78" s="5"/>
      <c r="E78" s="5"/>
      <c r="F78" s="5"/>
      <c r="G78" s="5"/>
      <c r="H78" s="5"/>
      <c r="I78" s="5"/>
      <c r="J78" s="5"/>
      <c r="K78" s="5"/>
    </row>
  </sheetData>
  <sheetProtection/>
  <mergeCells count="50">
    <mergeCell ref="A61:A62"/>
    <mergeCell ref="B61:D61"/>
    <mergeCell ref="E61:G61"/>
    <mergeCell ref="H61:J61"/>
    <mergeCell ref="M46:N46"/>
    <mergeCell ref="M52:N52"/>
    <mergeCell ref="A58:J58"/>
    <mergeCell ref="A59:J59"/>
    <mergeCell ref="A40:J40"/>
    <mergeCell ref="A41:J41"/>
    <mergeCell ref="M31:N31"/>
    <mergeCell ref="M35:N35"/>
    <mergeCell ref="M41:N41"/>
    <mergeCell ref="M28:N28"/>
    <mergeCell ref="M14:N14"/>
    <mergeCell ref="A24:A25"/>
    <mergeCell ref="B24:C25"/>
    <mergeCell ref="D24:E25"/>
    <mergeCell ref="F24:K24"/>
    <mergeCell ref="F25:G25"/>
    <mergeCell ref="H25:I25"/>
    <mergeCell ref="J25:K25"/>
    <mergeCell ref="M25:N25"/>
    <mergeCell ref="A21:K21"/>
    <mergeCell ref="A22:K22"/>
    <mergeCell ref="M15:N15"/>
    <mergeCell ref="M16:N16"/>
    <mergeCell ref="M17:N17"/>
    <mergeCell ref="M18:N18"/>
    <mergeCell ref="M19:N19"/>
    <mergeCell ref="M22:N22"/>
    <mergeCell ref="M20:N20"/>
    <mergeCell ref="H6:J6"/>
    <mergeCell ref="P6:T6"/>
    <mergeCell ref="U6:U8"/>
    <mergeCell ref="R7:T7"/>
    <mergeCell ref="M9:N9"/>
    <mergeCell ref="M6:N8"/>
    <mergeCell ref="O6:O8"/>
    <mergeCell ref="Q7:Q8"/>
    <mergeCell ref="M13:N13"/>
    <mergeCell ref="A2:U2"/>
    <mergeCell ref="A3:J3"/>
    <mergeCell ref="M3:U3"/>
    <mergeCell ref="A4:J4"/>
    <mergeCell ref="M11:N11"/>
    <mergeCell ref="M12:N12"/>
    <mergeCell ref="P7:P8"/>
    <mergeCell ref="B6:D6"/>
    <mergeCell ref="E6:G6"/>
  </mergeCells>
  <printOptions/>
  <pageMargins left="1.3779527559055118" right="0.1968503937007874" top="0.984251968503937" bottom="0.984251968503937" header="0.5118110236220472" footer="0.5118110236220472"/>
  <pageSetup fitToHeight="1" fitToWidth="1" horizontalDpi="600" verticalDpi="600" orientation="landscape" paperSize="8" scale="69" r:id="rId1"/>
</worksheet>
</file>

<file path=xl/worksheets/sheet2.xml><?xml version="1.0" encoding="utf-8"?>
<worksheet xmlns="http://schemas.openxmlformats.org/spreadsheetml/2006/main" xmlns:r="http://schemas.openxmlformats.org/officeDocument/2006/relationships">
  <sheetPr>
    <pageSetUpPr fitToPage="1"/>
  </sheetPr>
  <dimension ref="A1:GS70"/>
  <sheetViews>
    <sheetView tabSelected="1" view="pageBreakPreview" zoomScale="60" zoomScalePageLayoutView="0" workbookViewId="0" topLeftCell="T1">
      <selection activeCell="U1" sqref="U1"/>
    </sheetView>
  </sheetViews>
  <sheetFormatPr defaultColWidth="10.59765625" defaultRowHeight="15"/>
  <cols>
    <col min="1" max="1" width="2.59765625" style="20" customWidth="1"/>
    <col min="2" max="2" width="9.59765625" style="20" customWidth="1"/>
    <col min="3" max="3" width="9.5" style="20" customWidth="1"/>
    <col min="4" max="4" width="8.59765625" style="20" customWidth="1"/>
    <col min="5" max="8" width="7.59765625" style="20" customWidth="1"/>
    <col min="9" max="9" width="8.09765625" style="20" customWidth="1"/>
    <col min="10" max="16" width="7.59765625" style="20" customWidth="1"/>
    <col min="17" max="17" width="2.59765625" style="20" customWidth="1"/>
    <col min="18" max="18" width="9.69921875" style="20" customWidth="1"/>
    <col min="19" max="19" width="11.59765625" style="20" customWidth="1"/>
    <col min="20" max="20" width="11.09765625" style="20" customWidth="1"/>
    <col min="21" max="21" width="10.69921875" style="20" customWidth="1"/>
    <col min="22" max="29" width="11.59765625" style="20" customWidth="1"/>
    <col min="30" max="201" width="10.59765625" style="20" customWidth="1"/>
    <col min="202" max="16384" width="10.59765625" style="4" customWidth="1"/>
  </cols>
  <sheetData>
    <row r="1" spans="1:201" s="2" customFormat="1" ht="19.5" customHeight="1">
      <c r="A1" s="62" t="s">
        <v>126</v>
      </c>
      <c r="B1" s="63"/>
      <c r="C1" s="63"/>
      <c r="D1" s="63"/>
      <c r="E1" s="63"/>
      <c r="F1" s="63"/>
      <c r="G1" s="63"/>
      <c r="H1" s="63"/>
      <c r="I1" s="63"/>
      <c r="J1" s="63"/>
      <c r="K1" s="63"/>
      <c r="L1" s="63"/>
      <c r="M1" s="63"/>
      <c r="N1" s="63"/>
      <c r="O1" s="63"/>
      <c r="P1" s="63"/>
      <c r="Q1" s="63"/>
      <c r="R1" s="63"/>
      <c r="S1" s="63"/>
      <c r="T1" s="63"/>
      <c r="U1" s="63"/>
      <c r="V1" s="63"/>
      <c r="W1" s="63"/>
      <c r="X1" s="63"/>
      <c r="Y1" s="63"/>
      <c r="Z1" s="63"/>
      <c r="AA1" s="64" t="s">
        <v>127</v>
      </c>
      <c r="AB1" s="63"/>
      <c r="AC1" s="64"/>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row>
    <row r="2" spans="1:201" s="2" customFormat="1" ht="19.5" customHeight="1">
      <c r="A2" s="62"/>
      <c r="B2" s="63"/>
      <c r="C2" s="63"/>
      <c r="D2" s="63"/>
      <c r="E2" s="63"/>
      <c r="F2" s="63"/>
      <c r="G2" s="63"/>
      <c r="H2" s="63"/>
      <c r="I2" s="63"/>
      <c r="J2" s="63"/>
      <c r="K2" s="63"/>
      <c r="L2" s="63"/>
      <c r="M2" s="63"/>
      <c r="N2" s="63"/>
      <c r="O2" s="63"/>
      <c r="P2" s="63"/>
      <c r="Q2" s="63"/>
      <c r="R2" s="63"/>
      <c r="S2" s="63"/>
      <c r="T2" s="63"/>
      <c r="U2" s="63"/>
      <c r="V2" s="63"/>
      <c r="W2" s="63"/>
      <c r="X2" s="63"/>
      <c r="Y2" s="63"/>
      <c r="Z2" s="63"/>
      <c r="AA2" s="64"/>
      <c r="AB2" s="63"/>
      <c r="AC2" s="64"/>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row>
    <row r="3" spans="1:201" s="65" customFormat="1" ht="19.5" customHeight="1">
      <c r="A3" s="302" t="s">
        <v>128</v>
      </c>
      <c r="B3" s="302"/>
      <c r="C3" s="302"/>
      <c r="D3" s="302"/>
      <c r="E3" s="302"/>
      <c r="F3" s="302"/>
      <c r="G3" s="302"/>
      <c r="H3" s="302"/>
      <c r="I3" s="302"/>
      <c r="J3" s="302"/>
      <c r="K3" s="302"/>
      <c r="L3" s="302"/>
      <c r="M3" s="302"/>
      <c r="N3" s="302"/>
      <c r="O3" s="302"/>
      <c r="P3" s="248"/>
      <c r="Q3" s="302" t="s">
        <v>128</v>
      </c>
      <c r="R3" s="302"/>
      <c r="S3" s="302"/>
      <c r="T3" s="302"/>
      <c r="U3" s="302"/>
      <c r="V3" s="302"/>
      <c r="W3" s="302"/>
      <c r="X3" s="302"/>
      <c r="Y3" s="302"/>
      <c r="Z3" s="302"/>
      <c r="AA3" s="302"/>
      <c r="AB3" s="248"/>
      <c r="AC3" s="248"/>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row>
    <row r="4" spans="1:29" ht="19.5" customHeight="1">
      <c r="A4" s="303" t="s">
        <v>440</v>
      </c>
      <c r="B4" s="303"/>
      <c r="C4" s="303"/>
      <c r="D4" s="303"/>
      <c r="E4" s="303"/>
      <c r="F4" s="303"/>
      <c r="G4" s="303"/>
      <c r="H4" s="303"/>
      <c r="I4" s="303"/>
      <c r="J4" s="303"/>
      <c r="K4" s="303"/>
      <c r="L4" s="303"/>
      <c r="M4" s="303"/>
      <c r="N4" s="303"/>
      <c r="O4" s="303"/>
      <c r="P4" s="6"/>
      <c r="Q4" s="6"/>
      <c r="R4" s="303" t="s">
        <v>129</v>
      </c>
      <c r="S4" s="303"/>
      <c r="T4" s="303"/>
      <c r="U4" s="303"/>
      <c r="V4" s="303"/>
      <c r="W4" s="303"/>
      <c r="X4" s="303"/>
      <c r="Y4" s="303"/>
      <c r="Z4" s="303"/>
      <c r="AA4" s="303"/>
      <c r="AB4" s="7"/>
      <c r="AC4" s="7"/>
    </row>
    <row r="5" spans="1:201" s="65" customFormat="1" ht="18" customHeight="1" thickBot="1">
      <c r="A5" s="4"/>
      <c r="B5" s="8"/>
      <c r="C5" s="8"/>
      <c r="D5" s="8"/>
      <c r="E5" s="8"/>
      <c r="F5" s="8"/>
      <c r="G5" s="8"/>
      <c r="H5" s="8"/>
      <c r="I5" s="8"/>
      <c r="J5" s="8"/>
      <c r="K5" s="8"/>
      <c r="L5" s="8"/>
      <c r="M5" s="8"/>
      <c r="N5" s="8"/>
      <c r="O5" s="9" t="s">
        <v>0</v>
      </c>
      <c r="P5" s="8"/>
      <c r="Q5" s="9"/>
      <c r="R5" s="20"/>
      <c r="S5" s="4"/>
      <c r="T5" s="8"/>
      <c r="U5" s="8"/>
      <c r="V5" s="8"/>
      <c r="W5" s="8"/>
      <c r="X5" s="8"/>
      <c r="Y5" s="8"/>
      <c r="Z5" s="8"/>
      <c r="AA5" s="9" t="s">
        <v>97</v>
      </c>
      <c r="AB5" s="8"/>
      <c r="AC5" s="9"/>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row>
    <row r="6" spans="1:199" s="65" customFormat="1" ht="15" customHeight="1">
      <c r="A6" s="320" t="s">
        <v>130</v>
      </c>
      <c r="B6" s="321"/>
      <c r="C6" s="326" t="s">
        <v>98</v>
      </c>
      <c r="D6" s="307" t="s">
        <v>99</v>
      </c>
      <c r="E6" s="308"/>
      <c r="F6" s="308"/>
      <c r="G6" s="308"/>
      <c r="H6" s="308"/>
      <c r="I6" s="308"/>
      <c r="J6" s="308"/>
      <c r="K6" s="308"/>
      <c r="L6" s="308"/>
      <c r="M6" s="308"/>
      <c r="N6" s="308"/>
      <c r="O6" s="308"/>
      <c r="P6" s="20"/>
      <c r="Q6" s="320" t="s">
        <v>131</v>
      </c>
      <c r="R6" s="321"/>
      <c r="S6" s="307" t="s">
        <v>132</v>
      </c>
      <c r="T6" s="308"/>
      <c r="U6" s="308"/>
      <c r="V6" s="338" t="s">
        <v>133</v>
      </c>
      <c r="W6" s="308"/>
      <c r="X6" s="339"/>
      <c r="Y6" s="308" t="s">
        <v>134</v>
      </c>
      <c r="Z6" s="308"/>
      <c r="AA6" s="308"/>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row>
    <row r="7" spans="1:199" s="65" customFormat="1" ht="15" customHeight="1">
      <c r="A7" s="322"/>
      <c r="B7" s="323"/>
      <c r="C7" s="327"/>
      <c r="D7" s="54" t="s">
        <v>100</v>
      </c>
      <c r="E7" s="54" t="s">
        <v>101</v>
      </c>
      <c r="F7" s="66" t="s">
        <v>135</v>
      </c>
      <c r="G7" s="54" t="s">
        <v>102</v>
      </c>
      <c r="H7" s="54" t="s">
        <v>103</v>
      </c>
      <c r="I7" s="54" t="s">
        <v>104</v>
      </c>
      <c r="J7" s="54" t="s">
        <v>105</v>
      </c>
      <c r="K7" s="54" t="s">
        <v>106</v>
      </c>
      <c r="L7" s="54" t="s">
        <v>107</v>
      </c>
      <c r="M7" s="54" t="s">
        <v>108</v>
      </c>
      <c r="N7" s="54" t="s">
        <v>109</v>
      </c>
      <c r="O7" s="6" t="s">
        <v>110</v>
      </c>
      <c r="P7" s="20"/>
      <c r="Q7" s="342"/>
      <c r="R7" s="323"/>
      <c r="S7" s="337"/>
      <c r="T7" s="336"/>
      <c r="U7" s="336"/>
      <c r="V7" s="340"/>
      <c r="W7" s="336"/>
      <c r="X7" s="341"/>
      <c r="Y7" s="336"/>
      <c r="Z7" s="336"/>
      <c r="AA7" s="336"/>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row>
    <row r="8" spans="1:199" s="65" customFormat="1" ht="15" customHeight="1">
      <c r="A8" s="322"/>
      <c r="B8" s="323"/>
      <c r="C8" s="327"/>
      <c r="D8" s="54"/>
      <c r="E8" s="54"/>
      <c r="F8" s="67"/>
      <c r="G8" s="54"/>
      <c r="H8" s="54"/>
      <c r="I8" s="54"/>
      <c r="J8" s="54"/>
      <c r="K8" s="54"/>
      <c r="L8" s="54"/>
      <c r="M8" s="54"/>
      <c r="N8" s="54"/>
      <c r="O8" s="20"/>
      <c r="P8" s="20"/>
      <c r="Q8" s="343"/>
      <c r="R8" s="344"/>
      <c r="S8" s="315" t="s">
        <v>12</v>
      </c>
      <c r="T8" s="315" t="s">
        <v>67</v>
      </c>
      <c r="U8" s="315" t="s">
        <v>68</v>
      </c>
      <c r="V8" s="315" t="s">
        <v>12</v>
      </c>
      <c r="W8" s="315" t="s">
        <v>67</v>
      </c>
      <c r="X8" s="315" t="s">
        <v>68</v>
      </c>
      <c r="Y8" s="315" t="s">
        <v>12</v>
      </c>
      <c r="Z8" s="315" t="s">
        <v>67</v>
      </c>
      <c r="AA8" s="315" t="s">
        <v>68</v>
      </c>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row>
    <row r="9" spans="1:190" s="65" customFormat="1" ht="15" customHeight="1">
      <c r="A9" s="324"/>
      <c r="B9" s="325"/>
      <c r="C9" s="328"/>
      <c r="D9" s="68" t="s">
        <v>136</v>
      </c>
      <c r="E9" s="69">
        <v>0.3</v>
      </c>
      <c r="F9" s="70">
        <v>0.5</v>
      </c>
      <c r="G9" s="71" t="s">
        <v>111</v>
      </c>
      <c r="H9" s="69">
        <v>1.5</v>
      </c>
      <c r="I9" s="71" t="s">
        <v>112</v>
      </c>
      <c r="J9" s="71" t="s">
        <v>113</v>
      </c>
      <c r="K9" s="71" t="s">
        <v>114</v>
      </c>
      <c r="L9" s="71" t="s">
        <v>115</v>
      </c>
      <c r="M9" s="71" t="s">
        <v>116</v>
      </c>
      <c r="N9" s="71" t="s">
        <v>117</v>
      </c>
      <c r="O9" s="49" t="s">
        <v>137</v>
      </c>
      <c r="P9" s="20"/>
      <c r="Q9" s="345"/>
      <c r="R9" s="346"/>
      <c r="S9" s="337"/>
      <c r="T9" s="337"/>
      <c r="U9" s="337"/>
      <c r="V9" s="337"/>
      <c r="W9" s="337"/>
      <c r="X9" s="337"/>
      <c r="Y9" s="337"/>
      <c r="Z9" s="337"/>
      <c r="AA9" s="337"/>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row>
    <row r="10" spans="1:199" s="243" customFormat="1" ht="15" customHeight="1">
      <c r="A10" s="318" t="s">
        <v>83</v>
      </c>
      <c r="B10" s="319"/>
      <c r="C10" s="23">
        <f>SUM(C12:C21,C23,C26,C29,C32,C36,C42,C47,C53)</f>
        <v>22297</v>
      </c>
      <c r="D10" s="23">
        <f aca="true" t="shared" si="0" ref="D10:O10">SUM(D12:D21,D23,D26,D29,D32,D36,D42,D47,D53)</f>
        <v>33</v>
      </c>
      <c r="E10" s="23">
        <f t="shared" si="0"/>
        <v>90</v>
      </c>
      <c r="F10" s="23">
        <f t="shared" si="0"/>
        <v>4759</v>
      </c>
      <c r="G10" s="23">
        <f t="shared" si="0"/>
        <v>7953</v>
      </c>
      <c r="H10" s="23">
        <f t="shared" si="0"/>
        <v>3866</v>
      </c>
      <c r="I10" s="23">
        <f t="shared" si="0"/>
        <v>2048</v>
      </c>
      <c r="J10" s="23">
        <f t="shared" si="0"/>
        <v>1087</v>
      </c>
      <c r="K10" s="23">
        <f t="shared" si="0"/>
        <v>595</v>
      </c>
      <c r="L10" s="23">
        <f t="shared" si="0"/>
        <v>718</v>
      </c>
      <c r="M10" s="23">
        <f t="shared" si="0"/>
        <v>366</v>
      </c>
      <c r="N10" s="23">
        <f t="shared" si="0"/>
        <v>576</v>
      </c>
      <c r="O10" s="23">
        <f t="shared" si="0"/>
        <v>206</v>
      </c>
      <c r="P10" s="32"/>
      <c r="Q10" s="318" t="s">
        <v>83</v>
      </c>
      <c r="R10" s="319"/>
      <c r="S10" s="23">
        <f aca="true" t="shared" si="1" ref="S10:AA10">SUM(S12:S21,S23,S26,S29,S32,S36,S42,S47,S53)</f>
        <v>94914</v>
      </c>
      <c r="T10" s="23">
        <f t="shared" si="1"/>
        <v>46214</v>
      </c>
      <c r="U10" s="23">
        <f t="shared" si="1"/>
        <v>48700</v>
      </c>
      <c r="V10" s="23">
        <f t="shared" si="1"/>
        <v>31241</v>
      </c>
      <c r="W10" s="23">
        <f t="shared" si="1"/>
        <v>14258</v>
      </c>
      <c r="X10" s="23">
        <f t="shared" si="1"/>
        <v>16983</v>
      </c>
      <c r="Y10" s="23">
        <f t="shared" si="1"/>
        <v>20294</v>
      </c>
      <c r="Z10" s="23">
        <f t="shared" si="1"/>
        <v>11188</v>
      </c>
      <c r="AA10" s="23">
        <f t="shared" si="1"/>
        <v>9106</v>
      </c>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c r="CV10" s="242"/>
      <c r="CW10" s="242"/>
      <c r="CX10" s="242"/>
      <c r="CY10" s="242"/>
      <c r="CZ10" s="242"/>
      <c r="DA10" s="242"/>
      <c r="DB10" s="242"/>
      <c r="DC10" s="242"/>
      <c r="DD10" s="242"/>
      <c r="DE10" s="242"/>
      <c r="DF10" s="242"/>
      <c r="DG10" s="242"/>
      <c r="DH10" s="242"/>
      <c r="DI10" s="242"/>
      <c r="DJ10" s="242"/>
      <c r="DK10" s="242"/>
      <c r="DL10" s="242"/>
      <c r="DM10" s="242"/>
      <c r="DN10" s="242"/>
      <c r="DO10" s="242"/>
      <c r="DP10" s="242"/>
      <c r="DQ10" s="242"/>
      <c r="DR10" s="242"/>
      <c r="DS10" s="242"/>
      <c r="DT10" s="242"/>
      <c r="DU10" s="242"/>
      <c r="DV10" s="242"/>
      <c r="DW10" s="242"/>
      <c r="DX10" s="242"/>
      <c r="DY10" s="242"/>
      <c r="DZ10" s="242"/>
      <c r="EA10" s="242"/>
      <c r="EB10" s="242"/>
      <c r="EC10" s="242"/>
      <c r="ED10" s="242"/>
      <c r="EE10" s="242"/>
      <c r="EF10" s="242"/>
      <c r="EG10" s="242"/>
      <c r="EH10" s="242"/>
      <c r="EI10" s="242"/>
      <c r="EJ10" s="242"/>
      <c r="EK10" s="242"/>
      <c r="EL10" s="242"/>
      <c r="EM10" s="242"/>
      <c r="EN10" s="242"/>
      <c r="EO10" s="242"/>
      <c r="EP10" s="242"/>
      <c r="EQ10" s="242"/>
      <c r="ER10" s="242"/>
      <c r="ES10" s="242"/>
      <c r="ET10" s="242"/>
      <c r="EU10" s="242"/>
      <c r="EV10" s="242"/>
      <c r="EW10" s="242"/>
      <c r="EX10" s="242"/>
      <c r="EY10" s="242"/>
      <c r="EZ10" s="242"/>
      <c r="FA10" s="242"/>
      <c r="FB10" s="242"/>
      <c r="FC10" s="242"/>
      <c r="FD10" s="242"/>
      <c r="FE10" s="242"/>
      <c r="FF10" s="242"/>
      <c r="FG10" s="242"/>
      <c r="FH10" s="242"/>
      <c r="FI10" s="242"/>
      <c r="FJ10" s="242"/>
      <c r="FK10" s="242"/>
      <c r="FL10" s="242"/>
      <c r="FM10" s="242"/>
      <c r="FN10" s="242"/>
      <c r="FO10" s="242"/>
      <c r="FP10" s="242"/>
      <c r="FQ10" s="242"/>
      <c r="FR10" s="242"/>
      <c r="FS10" s="242"/>
      <c r="FT10" s="242"/>
      <c r="FU10" s="242"/>
      <c r="FV10" s="242"/>
      <c r="FW10" s="242"/>
      <c r="FX10" s="242"/>
      <c r="FY10" s="242"/>
      <c r="FZ10" s="242"/>
      <c r="GA10" s="242"/>
      <c r="GB10" s="242"/>
      <c r="GC10" s="242"/>
      <c r="GD10" s="242"/>
      <c r="GE10" s="242"/>
      <c r="GF10" s="242"/>
      <c r="GG10" s="242"/>
      <c r="GH10" s="242"/>
      <c r="GI10" s="242"/>
      <c r="GJ10" s="242"/>
      <c r="GK10" s="242"/>
      <c r="GL10" s="242"/>
      <c r="GM10" s="242"/>
      <c r="GN10" s="242"/>
      <c r="GO10" s="242"/>
      <c r="GP10" s="242"/>
      <c r="GQ10" s="242"/>
    </row>
    <row r="11" spans="1:199" s="65" customFormat="1" ht="15" customHeight="1">
      <c r="A11" s="52"/>
      <c r="B11" s="53"/>
      <c r="C11" s="32"/>
      <c r="D11" s="32"/>
      <c r="E11" s="32"/>
      <c r="F11" s="32"/>
      <c r="G11" s="32"/>
      <c r="H11" s="32"/>
      <c r="I11" s="32"/>
      <c r="J11" s="32"/>
      <c r="K11" s="32"/>
      <c r="L11" s="32"/>
      <c r="M11" s="32"/>
      <c r="N11" s="32"/>
      <c r="O11" s="32"/>
      <c r="P11" s="21"/>
      <c r="Q11" s="52"/>
      <c r="R11" s="53"/>
      <c r="S11" s="31"/>
      <c r="T11" s="32"/>
      <c r="U11" s="32"/>
      <c r="V11" s="32"/>
      <c r="W11" s="32"/>
      <c r="X11" s="32"/>
      <c r="Y11" s="32"/>
      <c r="Z11" s="32"/>
      <c r="AA11" s="32"/>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row>
    <row r="12" spans="1:199" s="243" customFormat="1" ht="15" customHeight="1">
      <c r="A12" s="299" t="s">
        <v>17</v>
      </c>
      <c r="B12" s="300"/>
      <c r="C12" s="72">
        <f>SUM(D12:O12)</f>
        <v>2632</v>
      </c>
      <c r="D12" s="36">
        <v>3</v>
      </c>
      <c r="E12" s="36">
        <v>31</v>
      </c>
      <c r="F12" s="36">
        <v>570</v>
      </c>
      <c r="G12" s="36">
        <v>1012</v>
      </c>
      <c r="H12" s="36">
        <v>511</v>
      </c>
      <c r="I12" s="36">
        <v>203</v>
      </c>
      <c r="J12" s="36">
        <v>111</v>
      </c>
      <c r="K12" s="36">
        <v>55</v>
      </c>
      <c r="L12" s="36">
        <v>64</v>
      </c>
      <c r="M12" s="36">
        <v>25</v>
      </c>
      <c r="N12" s="36">
        <v>31</v>
      </c>
      <c r="O12" s="36">
        <v>16</v>
      </c>
      <c r="P12" s="32"/>
      <c r="Q12" s="299" t="s">
        <v>17</v>
      </c>
      <c r="R12" s="300"/>
      <c r="S12" s="32">
        <f>SUM(T12:U12)</f>
        <v>12021</v>
      </c>
      <c r="T12" s="32">
        <v>5819</v>
      </c>
      <c r="U12" s="32">
        <v>6202</v>
      </c>
      <c r="V12" s="32">
        <f>SUM(W12:X12)</f>
        <v>4412</v>
      </c>
      <c r="W12" s="32">
        <v>2021</v>
      </c>
      <c r="X12" s="32">
        <v>2391</v>
      </c>
      <c r="Y12" s="32">
        <f>SUM(Z12:AA12)</f>
        <v>2961</v>
      </c>
      <c r="Z12" s="32">
        <v>1621</v>
      </c>
      <c r="AA12" s="32">
        <v>1340</v>
      </c>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42"/>
      <c r="DC12" s="242"/>
      <c r="DD12" s="242"/>
      <c r="DE12" s="242"/>
      <c r="DF12" s="242"/>
      <c r="DG12" s="242"/>
      <c r="DH12" s="242"/>
      <c r="DI12" s="242"/>
      <c r="DJ12" s="242"/>
      <c r="DK12" s="242"/>
      <c r="DL12" s="242"/>
      <c r="DM12" s="242"/>
      <c r="DN12" s="242"/>
      <c r="DO12" s="242"/>
      <c r="DP12" s="242"/>
      <c r="DQ12" s="242"/>
      <c r="DR12" s="242"/>
      <c r="DS12" s="242"/>
      <c r="DT12" s="242"/>
      <c r="DU12" s="242"/>
      <c r="DV12" s="242"/>
      <c r="DW12" s="242"/>
      <c r="DX12" s="242"/>
      <c r="DY12" s="242"/>
      <c r="DZ12" s="242"/>
      <c r="EA12" s="242"/>
      <c r="EB12" s="242"/>
      <c r="EC12" s="242"/>
      <c r="ED12" s="242"/>
      <c r="EE12" s="242"/>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42"/>
      <c r="GJ12" s="242"/>
      <c r="GK12" s="242"/>
      <c r="GL12" s="242"/>
      <c r="GM12" s="242"/>
      <c r="GN12" s="242"/>
      <c r="GO12" s="242"/>
      <c r="GP12" s="242"/>
      <c r="GQ12" s="242"/>
    </row>
    <row r="13" spans="1:199" s="244" customFormat="1" ht="15" customHeight="1">
      <c r="A13" s="299" t="s">
        <v>18</v>
      </c>
      <c r="B13" s="300"/>
      <c r="C13" s="72">
        <f aca="true" t="shared" si="2" ref="C13:C21">SUM(D13:O13)</f>
        <v>2489</v>
      </c>
      <c r="D13" s="36" t="s">
        <v>118</v>
      </c>
      <c r="E13" s="36">
        <v>1</v>
      </c>
      <c r="F13" s="36">
        <v>743</v>
      </c>
      <c r="G13" s="36">
        <v>1118</v>
      </c>
      <c r="H13" s="36">
        <v>351</v>
      </c>
      <c r="I13" s="36">
        <v>133</v>
      </c>
      <c r="J13" s="36">
        <v>62</v>
      </c>
      <c r="K13" s="36">
        <v>15</v>
      </c>
      <c r="L13" s="36">
        <v>26</v>
      </c>
      <c r="M13" s="36">
        <v>13</v>
      </c>
      <c r="N13" s="36">
        <v>23</v>
      </c>
      <c r="O13" s="36">
        <v>4</v>
      </c>
      <c r="P13" s="32"/>
      <c r="Q13" s="299" t="s">
        <v>18</v>
      </c>
      <c r="R13" s="300"/>
      <c r="S13" s="32">
        <f aca="true" t="shared" si="3" ref="S13:S21">SUM(T13:U13)</f>
        <v>10284</v>
      </c>
      <c r="T13" s="32">
        <v>5043</v>
      </c>
      <c r="U13" s="32">
        <v>5241</v>
      </c>
      <c r="V13" s="32">
        <f aca="true" t="shared" si="4" ref="V13:V21">SUM(W13:X13)</f>
        <v>3020</v>
      </c>
      <c r="W13" s="32">
        <v>1384</v>
      </c>
      <c r="X13" s="32">
        <v>1636</v>
      </c>
      <c r="Y13" s="32">
        <f aca="true" t="shared" si="5" ref="Y13:Y21">SUM(Z13:AA13)</f>
        <v>1876</v>
      </c>
      <c r="Z13" s="32">
        <v>1026</v>
      </c>
      <c r="AA13" s="32">
        <v>850</v>
      </c>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2"/>
      <c r="EV13" s="242"/>
      <c r="EW13" s="242"/>
      <c r="EX13" s="242"/>
      <c r="EY13" s="242"/>
      <c r="EZ13" s="242"/>
      <c r="FA13" s="242"/>
      <c r="FB13" s="242"/>
      <c r="FC13" s="242"/>
      <c r="FD13" s="242"/>
      <c r="FE13" s="242"/>
      <c r="FF13" s="242"/>
      <c r="FG13" s="242"/>
      <c r="FH13" s="242"/>
      <c r="FI13" s="242"/>
      <c r="FJ13" s="242"/>
      <c r="FK13" s="242"/>
      <c r="FL13" s="242"/>
      <c r="FM13" s="242"/>
      <c r="FN13" s="242"/>
      <c r="FO13" s="242"/>
      <c r="FP13" s="242"/>
      <c r="FQ13" s="242"/>
      <c r="FR13" s="242"/>
      <c r="FS13" s="242"/>
      <c r="FT13" s="242"/>
      <c r="FU13" s="242"/>
      <c r="FV13" s="242"/>
      <c r="FW13" s="242"/>
      <c r="FX13" s="242"/>
      <c r="FY13" s="242"/>
      <c r="FZ13" s="242"/>
      <c r="GA13" s="242"/>
      <c r="GB13" s="242"/>
      <c r="GC13" s="242"/>
      <c r="GD13" s="242"/>
      <c r="GE13" s="242"/>
      <c r="GF13" s="242"/>
      <c r="GG13" s="242"/>
      <c r="GH13" s="242"/>
      <c r="GI13" s="242"/>
      <c r="GJ13" s="242"/>
      <c r="GK13" s="242"/>
      <c r="GL13" s="242"/>
      <c r="GM13" s="242"/>
      <c r="GN13" s="242"/>
      <c r="GO13" s="242"/>
      <c r="GP13" s="242"/>
      <c r="GQ13" s="242"/>
    </row>
    <row r="14" spans="1:199" s="244" customFormat="1" ht="15" customHeight="1">
      <c r="A14" s="299" t="s">
        <v>20</v>
      </c>
      <c r="B14" s="300"/>
      <c r="C14" s="72">
        <f t="shared" si="2"/>
        <v>1634</v>
      </c>
      <c r="D14" s="36">
        <v>3</v>
      </c>
      <c r="E14" s="36">
        <v>3</v>
      </c>
      <c r="F14" s="36">
        <v>194</v>
      </c>
      <c r="G14" s="36">
        <v>461</v>
      </c>
      <c r="H14" s="36">
        <v>287</v>
      </c>
      <c r="I14" s="36">
        <v>184</v>
      </c>
      <c r="J14" s="36">
        <v>106</v>
      </c>
      <c r="K14" s="36">
        <v>72</v>
      </c>
      <c r="L14" s="36">
        <v>122</v>
      </c>
      <c r="M14" s="36">
        <v>70</v>
      </c>
      <c r="N14" s="36">
        <v>101</v>
      </c>
      <c r="O14" s="36">
        <v>31</v>
      </c>
      <c r="P14" s="32"/>
      <c r="Q14" s="299" t="s">
        <v>20</v>
      </c>
      <c r="R14" s="300"/>
      <c r="S14" s="32">
        <f t="shared" si="3"/>
        <v>7709</v>
      </c>
      <c r="T14" s="32">
        <v>3743</v>
      </c>
      <c r="U14" s="32">
        <v>3966</v>
      </c>
      <c r="V14" s="32">
        <f t="shared" si="4"/>
        <v>2224</v>
      </c>
      <c r="W14" s="32">
        <v>1075</v>
      </c>
      <c r="X14" s="32">
        <v>1149</v>
      </c>
      <c r="Y14" s="32">
        <f t="shared" si="5"/>
        <v>1324</v>
      </c>
      <c r="Z14" s="32">
        <v>812</v>
      </c>
      <c r="AA14" s="32">
        <v>512</v>
      </c>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c r="DD14" s="242"/>
      <c r="DE14" s="242"/>
      <c r="DF14" s="242"/>
      <c r="DG14" s="242"/>
      <c r="DH14" s="242"/>
      <c r="DI14" s="242"/>
      <c r="DJ14" s="242"/>
      <c r="DK14" s="242"/>
      <c r="DL14" s="242"/>
      <c r="DM14" s="242"/>
      <c r="DN14" s="242"/>
      <c r="DO14" s="242"/>
      <c r="DP14" s="242"/>
      <c r="DQ14" s="242"/>
      <c r="DR14" s="242"/>
      <c r="DS14" s="242"/>
      <c r="DT14" s="242"/>
      <c r="DU14" s="242"/>
      <c r="DV14" s="242"/>
      <c r="DW14" s="242"/>
      <c r="DX14" s="242"/>
      <c r="DY14" s="242"/>
      <c r="DZ14" s="242"/>
      <c r="EA14" s="242"/>
      <c r="EB14" s="242"/>
      <c r="EC14" s="242"/>
      <c r="ED14" s="242"/>
      <c r="EE14" s="242"/>
      <c r="EF14" s="242"/>
      <c r="EG14" s="242"/>
      <c r="EH14" s="242"/>
      <c r="EI14" s="242"/>
      <c r="EJ14" s="242"/>
      <c r="EK14" s="242"/>
      <c r="EL14" s="242"/>
      <c r="EM14" s="242"/>
      <c r="EN14" s="242"/>
      <c r="EO14" s="242"/>
      <c r="EP14" s="242"/>
      <c r="EQ14" s="242"/>
      <c r="ER14" s="242"/>
      <c r="ES14" s="242"/>
      <c r="ET14" s="242"/>
      <c r="EU14" s="242"/>
      <c r="EV14" s="242"/>
      <c r="EW14" s="242"/>
      <c r="EX14" s="242"/>
      <c r="EY14" s="242"/>
      <c r="EZ14" s="242"/>
      <c r="FA14" s="242"/>
      <c r="FB14" s="242"/>
      <c r="FC14" s="242"/>
      <c r="FD14" s="242"/>
      <c r="FE14" s="242"/>
      <c r="FF14" s="242"/>
      <c r="FG14" s="242"/>
      <c r="FH14" s="242"/>
      <c r="FI14" s="242"/>
      <c r="FJ14" s="242"/>
      <c r="FK14" s="242"/>
      <c r="FL14" s="242"/>
      <c r="FM14" s="242"/>
      <c r="FN14" s="242"/>
      <c r="FO14" s="242"/>
      <c r="FP14" s="242"/>
      <c r="FQ14" s="242"/>
      <c r="FR14" s="242"/>
      <c r="FS14" s="242"/>
      <c r="FT14" s="242"/>
      <c r="FU14" s="242"/>
      <c r="FV14" s="242"/>
      <c r="FW14" s="242"/>
      <c r="FX14" s="242"/>
      <c r="FY14" s="242"/>
      <c r="FZ14" s="242"/>
      <c r="GA14" s="242"/>
      <c r="GB14" s="242"/>
      <c r="GC14" s="242"/>
      <c r="GD14" s="242"/>
      <c r="GE14" s="242"/>
      <c r="GF14" s="242"/>
      <c r="GG14" s="242"/>
      <c r="GH14" s="242"/>
      <c r="GI14" s="242"/>
      <c r="GJ14" s="242"/>
      <c r="GK14" s="242"/>
      <c r="GL14" s="242"/>
      <c r="GM14" s="242"/>
      <c r="GN14" s="242"/>
      <c r="GO14" s="242"/>
      <c r="GP14" s="242"/>
      <c r="GQ14" s="242"/>
    </row>
    <row r="15" spans="1:199" s="244" customFormat="1" ht="15" customHeight="1">
      <c r="A15" s="299" t="s">
        <v>22</v>
      </c>
      <c r="B15" s="300"/>
      <c r="C15" s="72">
        <f t="shared" si="2"/>
        <v>1101</v>
      </c>
      <c r="D15" s="36">
        <v>1</v>
      </c>
      <c r="E15" s="36">
        <v>3</v>
      </c>
      <c r="F15" s="36">
        <v>414</v>
      </c>
      <c r="G15" s="36">
        <v>491</v>
      </c>
      <c r="H15" s="36">
        <v>103</v>
      </c>
      <c r="I15" s="36">
        <v>46</v>
      </c>
      <c r="J15" s="36">
        <v>18</v>
      </c>
      <c r="K15" s="36">
        <v>10</v>
      </c>
      <c r="L15" s="36">
        <v>2</v>
      </c>
      <c r="M15" s="36">
        <v>6</v>
      </c>
      <c r="N15" s="36">
        <v>5</v>
      </c>
      <c r="O15" s="36">
        <v>2</v>
      </c>
      <c r="P15" s="32"/>
      <c r="Q15" s="299" t="s">
        <v>22</v>
      </c>
      <c r="R15" s="300"/>
      <c r="S15" s="32">
        <f t="shared" si="3"/>
        <v>4096</v>
      </c>
      <c r="T15" s="32">
        <v>1984</v>
      </c>
      <c r="U15" s="32">
        <v>2112</v>
      </c>
      <c r="V15" s="32">
        <f t="shared" si="4"/>
        <v>1441</v>
      </c>
      <c r="W15" s="32">
        <v>632</v>
      </c>
      <c r="X15" s="32">
        <v>809</v>
      </c>
      <c r="Y15" s="32">
        <f t="shared" si="5"/>
        <v>1029</v>
      </c>
      <c r="Z15" s="32">
        <v>517</v>
      </c>
      <c r="AA15" s="32">
        <v>512</v>
      </c>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c r="CW15" s="242"/>
      <c r="CX15" s="242"/>
      <c r="CY15" s="242"/>
      <c r="CZ15" s="242"/>
      <c r="DA15" s="242"/>
      <c r="DB15" s="242"/>
      <c r="DC15" s="242"/>
      <c r="DD15" s="242"/>
      <c r="DE15" s="242"/>
      <c r="DF15" s="242"/>
      <c r="DG15" s="242"/>
      <c r="DH15" s="242"/>
      <c r="DI15" s="242"/>
      <c r="DJ15" s="242"/>
      <c r="DK15" s="242"/>
      <c r="DL15" s="242"/>
      <c r="DM15" s="242"/>
      <c r="DN15" s="242"/>
      <c r="DO15" s="242"/>
      <c r="DP15" s="242"/>
      <c r="DQ15" s="242"/>
      <c r="DR15" s="242"/>
      <c r="DS15" s="242"/>
      <c r="DT15" s="242"/>
      <c r="DU15" s="242"/>
      <c r="DV15" s="242"/>
      <c r="DW15" s="242"/>
      <c r="DX15" s="242"/>
      <c r="DY15" s="242"/>
      <c r="DZ15" s="242"/>
      <c r="EA15" s="242"/>
      <c r="EB15" s="242"/>
      <c r="EC15" s="242"/>
      <c r="ED15" s="242"/>
      <c r="EE15" s="242"/>
      <c r="EF15" s="242"/>
      <c r="EG15" s="242"/>
      <c r="EH15" s="242"/>
      <c r="EI15" s="242"/>
      <c r="EJ15" s="242"/>
      <c r="EK15" s="242"/>
      <c r="EL15" s="242"/>
      <c r="EM15" s="242"/>
      <c r="EN15" s="242"/>
      <c r="EO15" s="242"/>
      <c r="EP15" s="242"/>
      <c r="EQ15" s="242"/>
      <c r="ER15" s="242"/>
      <c r="ES15" s="242"/>
      <c r="ET15" s="242"/>
      <c r="EU15" s="242"/>
      <c r="EV15" s="242"/>
      <c r="EW15" s="242"/>
      <c r="EX15" s="242"/>
      <c r="EY15" s="242"/>
      <c r="EZ15" s="242"/>
      <c r="FA15" s="242"/>
      <c r="FB15" s="242"/>
      <c r="FC15" s="242"/>
      <c r="FD15" s="242"/>
      <c r="FE15" s="242"/>
      <c r="FF15" s="242"/>
      <c r="FG15" s="242"/>
      <c r="FH15" s="242"/>
      <c r="FI15" s="242"/>
      <c r="FJ15" s="242"/>
      <c r="FK15" s="242"/>
      <c r="FL15" s="242"/>
      <c r="FM15" s="242"/>
      <c r="FN15" s="242"/>
      <c r="FO15" s="242"/>
      <c r="FP15" s="242"/>
      <c r="FQ15" s="242"/>
      <c r="FR15" s="242"/>
      <c r="FS15" s="242"/>
      <c r="FT15" s="242"/>
      <c r="FU15" s="242"/>
      <c r="FV15" s="242"/>
      <c r="FW15" s="242"/>
      <c r="FX15" s="242"/>
      <c r="FY15" s="242"/>
      <c r="FZ15" s="242"/>
      <c r="GA15" s="242"/>
      <c r="GB15" s="242"/>
      <c r="GC15" s="242"/>
      <c r="GD15" s="242"/>
      <c r="GE15" s="242"/>
      <c r="GF15" s="242"/>
      <c r="GG15" s="242"/>
      <c r="GH15" s="242"/>
      <c r="GI15" s="242"/>
      <c r="GJ15" s="242"/>
      <c r="GK15" s="242"/>
      <c r="GL15" s="242"/>
      <c r="GM15" s="242"/>
      <c r="GN15" s="242"/>
      <c r="GO15" s="242"/>
      <c r="GP15" s="242"/>
      <c r="GQ15" s="242"/>
    </row>
    <row r="16" spans="1:199" s="244" customFormat="1" ht="15" customHeight="1">
      <c r="A16" s="299" t="s">
        <v>23</v>
      </c>
      <c r="B16" s="300"/>
      <c r="C16" s="72">
        <f t="shared" si="2"/>
        <v>1175</v>
      </c>
      <c r="D16" s="36">
        <v>7</v>
      </c>
      <c r="E16" s="36">
        <v>4</v>
      </c>
      <c r="F16" s="36">
        <v>437</v>
      </c>
      <c r="G16" s="36">
        <v>435</v>
      </c>
      <c r="H16" s="36">
        <v>140</v>
      </c>
      <c r="I16" s="36">
        <v>46</v>
      </c>
      <c r="J16" s="36">
        <v>24</v>
      </c>
      <c r="K16" s="36">
        <v>16</v>
      </c>
      <c r="L16" s="36">
        <v>24</v>
      </c>
      <c r="M16" s="36">
        <v>7</v>
      </c>
      <c r="N16" s="36">
        <v>21</v>
      </c>
      <c r="O16" s="36">
        <v>14</v>
      </c>
      <c r="P16" s="32"/>
      <c r="Q16" s="299" t="s">
        <v>23</v>
      </c>
      <c r="R16" s="300"/>
      <c r="S16" s="32">
        <f t="shared" si="3"/>
        <v>4159</v>
      </c>
      <c r="T16" s="32">
        <v>2036</v>
      </c>
      <c r="U16" s="32">
        <v>2123</v>
      </c>
      <c r="V16" s="32">
        <f t="shared" si="4"/>
        <v>1605</v>
      </c>
      <c r="W16" s="32">
        <v>710</v>
      </c>
      <c r="X16" s="32">
        <v>895</v>
      </c>
      <c r="Y16" s="32">
        <f t="shared" si="5"/>
        <v>1098</v>
      </c>
      <c r="Z16" s="32">
        <v>580</v>
      </c>
      <c r="AA16" s="32">
        <v>518</v>
      </c>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2"/>
      <c r="EN16" s="242"/>
      <c r="EO16" s="242"/>
      <c r="EP16" s="242"/>
      <c r="EQ16" s="242"/>
      <c r="ER16" s="242"/>
      <c r="ES16" s="242"/>
      <c r="ET16" s="242"/>
      <c r="EU16" s="242"/>
      <c r="EV16" s="242"/>
      <c r="EW16" s="242"/>
      <c r="EX16" s="242"/>
      <c r="EY16" s="242"/>
      <c r="EZ16" s="242"/>
      <c r="FA16" s="242"/>
      <c r="FB16" s="242"/>
      <c r="FC16" s="242"/>
      <c r="FD16" s="242"/>
      <c r="FE16" s="242"/>
      <c r="FF16" s="242"/>
      <c r="FG16" s="242"/>
      <c r="FH16" s="242"/>
      <c r="FI16" s="242"/>
      <c r="FJ16" s="242"/>
      <c r="FK16" s="242"/>
      <c r="FL16" s="242"/>
      <c r="FM16" s="242"/>
      <c r="FN16" s="242"/>
      <c r="FO16" s="242"/>
      <c r="FP16" s="242"/>
      <c r="FQ16" s="242"/>
      <c r="FR16" s="242"/>
      <c r="FS16" s="242"/>
      <c r="FT16" s="242"/>
      <c r="FU16" s="242"/>
      <c r="FV16" s="242"/>
      <c r="FW16" s="242"/>
      <c r="FX16" s="242"/>
      <c r="FY16" s="242"/>
      <c r="FZ16" s="242"/>
      <c r="GA16" s="242"/>
      <c r="GB16" s="242"/>
      <c r="GC16" s="242"/>
      <c r="GD16" s="242"/>
      <c r="GE16" s="242"/>
      <c r="GF16" s="242"/>
      <c r="GG16" s="242"/>
      <c r="GH16" s="242"/>
      <c r="GI16" s="242"/>
      <c r="GJ16" s="242"/>
      <c r="GK16" s="242"/>
      <c r="GL16" s="242"/>
      <c r="GM16" s="242"/>
      <c r="GN16" s="242"/>
      <c r="GO16" s="242"/>
      <c r="GP16" s="242"/>
      <c r="GQ16" s="242"/>
    </row>
    <row r="17" spans="1:199" s="244" customFormat="1" ht="15" customHeight="1">
      <c r="A17" s="299" t="s">
        <v>24</v>
      </c>
      <c r="B17" s="300"/>
      <c r="C17" s="72">
        <f t="shared" si="2"/>
        <v>1275</v>
      </c>
      <c r="D17" s="36">
        <v>1</v>
      </c>
      <c r="E17" s="36">
        <v>2</v>
      </c>
      <c r="F17" s="36">
        <v>66</v>
      </c>
      <c r="G17" s="36">
        <v>241</v>
      </c>
      <c r="H17" s="36">
        <v>221</v>
      </c>
      <c r="I17" s="36">
        <v>182</v>
      </c>
      <c r="J17" s="36">
        <v>159</v>
      </c>
      <c r="K17" s="36">
        <v>99</v>
      </c>
      <c r="L17" s="36">
        <v>134</v>
      </c>
      <c r="M17" s="36">
        <v>57</v>
      </c>
      <c r="N17" s="36">
        <v>91</v>
      </c>
      <c r="O17" s="36">
        <v>22</v>
      </c>
      <c r="P17" s="32"/>
      <c r="Q17" s="299" t="s">
        <v>24</v>
      </c>
      <c r="R17" s="300"/>
      <c r="S17" s="32">
        <f t="shared" si="3"/>
        <v>6132</v>
      </c>
      <c r="T17" s="32">
        <v>2954</v>
      </c>
      <c r="U17" s="32">
        <v>3178</v>
      </c>
      <c r="V17" s="32">
        <f t="shared" si="4"/>
        <v>1823</v>
      </c>
      <c r="W17" s="32">
        <v>892</v>
      </c>
      <c r="X17" s="32">
        <v>931</v>
      </c>
      <c r="Y17" s="32">
        <f t="shared" si="5"/>
        <v>1205</v>
      </c>
      <c r="Z17" s="32">
        <v>693</v>
      </c>
      <c r="AA17" s="32">
        <v>512</v>
      </c>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2"/>
      <c r="CW17" s="242"/>
      <c r="CX17" s="242"/>
      <c r="CY17" s="242"/>
      <c r="CZ17" s="242"/>
      <c r="DA17" s="242"/>
      <c r="DB17" s="242"/>
      <c r="DC17" s="242"/>
      <c r="DD17" s="242"/>
      <c r="DE17" s="242"/>
      <c r="DF17" s="242"/>
      <c r="DG17" s="242"/>
      <c r="DH17" s="242"/>
      <c r="DI17" s="242"/>
      <c r="DJ17" s="242"/>
      <c r="DK17" s="242"/>
      <c r="DL17" s="242"/>
      <c r="DM17" s="242"/>
      <c r="DN17" s="242"/>
      <c r="DO17" s="242"/>
      <c r="DP17" s="242"/>
      <c r="DQ17" s="242"/>
      <c r="DR17" s="242"/>
      <c r="DS17" s="242"/>
      <c r="DT17" s="242"/>
      <c r="DU17" s="242"/>
      <c r="DV17" s="242"/>
      <c r="DW17" s="242"/>
      <c r="DX17" s="242"/>
      <c r="DY17" s="242"/>
      <c r="DZ17" s="242"/>
      <c r="EA17" s="242"/>
      <c r="EB17" s="242"/>
      <c r="EC17" s="242"/>
      <c r="ED17" s="242"/>
      <c r="EE17" s="242"/>
      <c r="EF17" s="242"/>
      <c r="EG17" s="242"/>
      <c r="EH17" s="242"/>
      <c r="EI17" s="242"/>
      <c r="EJ17" s="242"/>
      <c r="EK17" s="242"/>
      <c r="EL17" s="242"/>
      <c r="EM17" s="242"/>
      <c r="EN17" s="242"/>
      <c r="EO17" s="242"/>
      <c r="EP17" s="242"/>
      <c r="EQ17" s="242"/>
      <c r="ER17" s="242"/>
      <c r="ES17" s="242"/>
      <c r="ET17" s="242"/>
      <c r="EU17" s="242"/>
      <c r="EV17" s="242"/>
      <c r="EW17" s="242"/>
      <c r="EX17" s="242"/>
      <c r="EY17" s="242"/>
      <c r="EZ17" s="242"/>
      <c r="FA17" s="242"/>
      <c r="FB17" s="242"/>
      <c r="FC17" s="242"/>
      <c r="FD17" s="242"/>
      <c r="FE17" s="242"/>
      <c r="FF17" s="242"/>
      <c r="FG17" s="242"/>
      <c r="FH17" s="242"/>
      <c r="FI17" s="242"/>
      <c r="FJ17" s="242"/>
      <c r="FK17" s="242"/>
      <c r="FL17" s="242"/>
      <c r="FM17" s="242"/>
      <c r="FN17" s="242"/>
      <c r="FO17" s="242"/>
      <c r="FP17" s="242"/>
      <c r="FQ17" s="242"/>
      <c r="FR17" s="242"/>
      <c r="FS17" s="242"/>
      <c r="FT17" s="242"/>
      <c r="FU17" s="242"/>
      <c r="FV17" s="242"/>
      <c r="FW17" s="242"/>
      <c r="FX17" s="242"/>
      <c r="FY17" s="242"/>
      <c r="FZ17" s="242"/>
      <c r="GA17" s="242"/>
      <c r="GB17" s="242"/>
      <c r="GC17" s="242"/>
      <c r="GD17" s="242"/>
      <c r="GE17" s="242"/>
      <c r="GF17" s="242"/>
      <c r="GG17" s="242"/>
      <c r="GH17" s="242"/>
      <c r="GI17" s="242"/>
      <c r="GJ17" s="242"/>
      <c r="GK17" s="242"/>
      <c r="GL17" s="242"/>
      <c r="GM17" s="242"/>
      <c r="GN17" s="242"/>
      <c r="GO17" s="242"/>
      <c r="GP17" s="242"/>
      <c r="GQ17" s="242"/>
    </row>
    <row r="18" spans="1:199" s="243" customFormat="1" ht="15" customHeight="1">
      <c r="A18" s="299" t="s">
        <v>25</v>
      </c>
      <c r="B18" s="300"/>
      <c r="C18" s="72">
        <f t="shared" si="2"/>
        <v>1006</v>
      </c>
      <c r="D18" s="36" t="s">
        <v>118</v>
      </c>
      <c r="E18" s="36">
        <v>0</v>
      </c>
      <c r="F18" s="36">
        <v>113</v>
      </c>
      <c r="G18" s="36">
        <v>293</v>
      </c>
      <c r="H18" s="36">
        <v>209</v>
      </c>
      <c r="I18" s="73">
        <v>129</v>
      </c>
      <c r="J18" s="36">
        <v>68</v>
      </c>
      <c r="K18" s="36">
        <v>43</v>
      </c>
      <c r="L18" s="36">
        <v>51</v>
      </c>
      <c r="M18" s="36">
        <v>30</v>
      </c>
      <c r="N18" s="36">
        <v>50</v>
      </c>
      <c r="O18" s="36">
        <v>20</v>
      </c>
      <c r="P18" s="32"/>
      <c r="Q18" s="299" t="s">
        <v>25</v>
      </c>
      <c r="R18" s="300"/>
      <c r="S18" s="32">
        <f t="shared" si="3"/>
        <v>4154</v>
      </c>
      <c r="T18" s="32">
        <v>2033</v>
      </c>
      <c r="U18" s="32">
        <v>2121</v>
      </c>
      <c r="V18" s="32">
        <f t="shared" si="4"/>
        <v>1391</v>
      </c>
      <c r="W18" s="32">
        <v>668</v>
      </c>
      <c r="X18" s="32">
        <v>723</v>
      </c>
      <c r="Y18" s="32">
        <f t="shared" si="5"/>
        <v>881</v>
      </c>
      <c r="Z18" s="32">
        <v>525</v>
      </c>
      <c r="AA18" s="32">
        <v>356</v>
      </c>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c r="DM18" s="242"/>
      <c r="DN18" s="242"/>
      <c r="DO18" s="242"/>
      <c r="DP18" s="242"/>
      <c r="DQ18" s="242"/>
      <c r="DR18" s="242"/>
      <c r="DS18" s="242"/>
      <c r="DT18" s="242"/>
      <c r="DU18" s="242"/>
      <c r="DV18" s="242"/>
      <c r="DW18" s="242"/>
      <c r="DX18" s="242"/>
      <c r="DY18" s="242"/>
      <c r="DZ18" s="242"/>
      <c r="EA18" s="242"/>
      <c r="EB18" s="242"/>
      <c r="EC18" s="242"/>
      <c r="ED18" s="242"/>
      <c r="EE18" s="242"/>
      <c r="EF18" s="242"/>
      <c r="EG18" s="242"/>
      <c r="EH18" s="242"/>
      <c r="EI18" s="242"/>
      <c r="EJ18" s="242"/>
      <c r="EK18" s="242"/>
      <c r="EL18" s="242"/>
      <c r="EM18" s="242"/>
      <c r="EN18" s="242"/>
      <c r="EO18" s="242"/>
      <c r="EP18" s="242"/>
      <c r="EQ18" s="242"/>
      <c r="ER18" s="242"/>
      <c r="ES18" s="242"/>
      <c r="ET18" s="242"/>
      <c r="EU18" s="242"/>
      <c r="EV18" s="242"/>
      <c r="EW18" s="242"/>
      <c r="EX18" s="242"/>
      <c r="EY18" s="242"/>
      <c r="EZ18" s="242"/>
      <c r="FA18" s="242"/>
      <c r="FB18" s="242"/>
      <c r="FC18" s="242"/>
      <c r="FD18" s="242"/>
      <c r="FE18" s="242"/>
      <c r="FF18" s="242"/>
      <c r="FG18" s="242"/>
      <c r="FH18" s="242"/>
      <c r="FI18" s="242"/>
      <c r="FJ18" s="242"/>
      <c r="FK18" s="242"/>
      <c r="FL18" s="242"/>
      <c r="FM18" s="242"/>
      <c r="FN18" s="242"/>
      <c r="FO18" s="242"/>
      <c r="FP18" s="242"/>
      <c r="FQ18" s="242"/>
      <c r="FR18" s="242"/>
      <c r="FS18" s="242"/>
      <c r="FT18" s="242"/>
      <c r="FU18" s="242"/>
      <c r="FV18" s="242"/>
      <c r="FW18" s="242"/>
      <c r="FX18" s="242"/>
      <c r="FY18" s="242"/>
      <c r="FZ18" s="242"/>
      <c r="GA18" s="242"/>
      <c r="GB18" s="242"/>
      <c r="GC18" s="242"/>
      <c r="GD18" s="242"/>
      <c r="GE18" s="242"/>
      <c r="GF18" s="242"/>
      <c r="GG18" s="242"/>
      <c r="GH18" s="242"/>
      <c r="GI18" s="242"/>
      <c r="GJ18" s="242"/>
      <c r="GK18" s="242"/>
      <c r="GL18" s="242"/>
      <c r="GM18" s="242"/>
      <c r="GN18" s="242"/>
      <c r="GO18" s="242"/>
      <c r="GP18" s="242"/>
      <c r="GQ18" s="242"/>
    </row>
    <row r="19" spans="1:199" s="243" customFormat="1" ht="15" customHeight="1">
      <c r="A19" s="299" t="s">
        <v>84</v>
      </c>
      <c r="B19" s="300"/>
      <c r="C19" s="72">
        <f t="shared" si="2"/>
        <v>566</v>
      </c>
      <c r="D19" s="36">
        <v>2</v>
      </c>
      <c r="E19" s="36">
        <v>13</v>
      </c>
      <c r="F19" s="36">
        <v>95</v>
      </c>
      <c r="G19" s="36">
        <v>190</v>
      </c>
      <c r="H19" s="36">
        <v>121</v>
      </c>
      <c r="I19" s="36">
        <v>54</v>
      </c>
      <c r="J19" s="36">
        <v>21</v>
      </c>
      <c r="K19" s="36">
        <v>17</v>
      </c>
      <c r="L19" s="36">
        <v>25</v>
      </c>
      <c r="M19" s="36">
        <v>12</v>
      </c>
      <c r="N19" s="36">
        <v>10</v>
      </c>
      <c r="O19" s="36">
        <v>6</v>
      </c>
      <c r="P19" s="32"/>
      <c r="Q19" s="299" t="s">
        <v>84</v>
      </c>
      <c r="R19" s="300"/>
      <c r="S19" s="32">
        <f t="shared" si="3"/>
        <v>2615</v>
      </c>
      <c r="T19" s="32">
        <v>1260</v>
      </c>
      <c r="U19" s="32">
        <v>1355</v>
      </c>
      <c r="V19" s="32">
        <f t="shared" si="4"/>
        <v>803</v>
      </c>
      <c r="W19" s="32">
        <v>373</v>
      </c>
      <c r="X19" s="32">
        <v>430</v>
      </c>
      <c r="Y19" s="32">
        <f t="shared" si="5"/>
        <v>511</v>
      </c>
      <c r="Z19" s="32">
        <v>298</v>
      </c>
      <c r="AA19" s="32">
        <v>213</v>
      </c>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42"/>
      <c r="FG19" s="242"/>
      <c r="FH19" s="242"/>
      <c r="FI19" s="242"/>
      <c r="FJ19" s="242"/>
      <c r="FK19" s="242"/>
      <c r="FL19" s="242"/>
      <c r="FM19" s="242"/>
      <c r="FN19" s="242"/>
      <c r="FO19" s="242"/>
      <c r="FP19" s="242"/>
      <c r="FQ19" s="242"/>
      <c r="FR19" s="242"/>
      <c r="FS19" s="242"/>
      <c r="FT19" s="242"/>
      <c r="FU19" s="242"/>
      <c r="FV19" s="242"/>
      <c r="FW19" s="242"/>
      <c r="FX19" s="242"/>
      <c r="FY19" s="242"/>
      <c r="FZ19" s="242"/>
      <c r="GA19" s="242"/>
      <c r="GB19" s="242"/>
      <c r="GC19" s="242"/>
      <c r="GD19" s="242"/>
      <c r="GE19" s="242"/>
      <c r="GF19" s="242"/>
      <c r="GG19" s="242"/>
      <c r="GH19" s="242"/>
      <c r="GI19" s="242"/>
      <c r="GJ19" s="242"/>
      <c r="GK19" s="242"/>
      <c r="GL19" s="242"/>
      <c r="GM19" s="242"/>
      <c r="GN19" s="242"/>
      <c r="GO19" s="242"/>
      <c r="GP19" s="242"/>
      <c r="GQ19" s="242"/>
    </row>
    <row r="20" spans="1:199" s="243" customFormat="1" ht="15" customHeight="1">
      <c r="A20" s="299" t="s">
        <v>85</v>
      </c>
      <c r="B20" s="300"/>
      <c r="C20" s="72">
        <f t="shared" si="2"/>
        <v>2001</v>
      </c>
      <c r="D20" s="36">
        <v>4</v>
      </c>
      <c r="E20" s="36">
        <v>19</v>
      </c>
      <c r="F20" s="36">
        <v>222</v>
      </c>
      <c r="G20" s="36">
        <v>549</v>
      </c>
      <c r="H20" s="36">
        <v>450</v>
      </c>
      <c r="I20" s="36">
        <v>334</v>
      </c>
      <c r="J20" s="36">
        <v>154</v>
      </c>
      <c r="K20" s="36">
        <v>82</v>
      </c>
      <c r="L20" s="36">
        <v>65</v>
      </c>
      <c r="M20" s="36">
        <v>34</v>
      </c>
      <c r="N20" s="36">
        <v>57</v>
      </c>
      <c r="O20" s="36">
        <v>31</v>
      </c>
      <c r="P20" s="32"/>
      <c r="Q20" s="299" t="s">
        <v>85</v>
      </c>
      <c r="R20" s="300"/>
      <c r="S20" s="32">
        <f t="shared" si="3"/>
        <v>9604</v>
      </c>
      <c r="T20" s="32">
        <v>4697</v>
      </c>
      <c r="U20" s="32">
        <v>4907</v>
      </c>
      <c r="V20" s="32">
        <f t="shared" si="4"/>
        <v>3123</v>
      </c>
      <c r="W20" s="32">
        <v>1383</v>
      </c>
      <c r="X20" s="32">
        <v>1740</v>
      </c>
      <c r="Y20" s="32">
        <f t="shared" si="5"/>
        <v>2001</v>
      </c>
      <c r="Z20" s="32">
        <v>1070</v>
      </c>
      <c r="AA20" s="32">
        <v>931</v>
      </c>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242"/>
      <c r="FA20" s="242"/>
      <c r="FB20" s="242"/>
      <c r="FC20" s="242"/>
      <c r="FD20" s="242"/>
      <c r="FE20" s="242"/>
      <c r="FF20" s="242"/>
      <c r="FG20" s="242"/>
      <c r="FH20" s="242"/>
      <c r="FI20" s="242"/>
      <c r="FJ20" s="242"/>
      <c r="FK20" s="242"/>
      <c r="FL20" s="242"/>
      <c r="FM20" s="242"/>
      <c r="FN20" s="242"/>
      <c r="FO20" s="242"/>
      <c r="FP20" s="242"/>
      <c r="FQ20" s="242"/>
      <c r="FR20" s="242"/>
      <c r="FS20" s="242"/>
      <c r="FT20" s="242"/>
      <c r="FU20" s="242"/>
      <c r="FV20" s="242"/>
      <c r="FW20" s="242"/>
      <c r="FX20" s="242"/>
      <c r="FY20" s="242"/>
      <c r="FZ20" s="242"/>
      <c r="GA20" s="242"/>
      <c r="GB20" s="242"/>
      <c r="GC20" s="242"/>
      <c r="GD20" s="242"/>
      <c r="GE20" s="242"/>
      <c r="GF20" s="242"/>
      <c r="GG20" s="242"/>
      <c r="GH20" s="242"/>
      <c r="GI20" s="242"/>
      <c r="GJ20" s="242"/>
      <c r="GK20" s="242"/>
      <c r="GL20" s="242"/>
      <c r="GM20" s="242"/>
      <c r="GN20" s="242"/>
      <c r="GO20" s="242"/>
      <c r="GP20" s="242"/>
      <c r="GQ20" s="242"/>
    </row>
    <row r="21" spans="1:199" s="243" customFormat="1" ht="15" customHeight="1">
      <c r="A21" s="299" t="s">
        <v>86</v>
      </c>
      <c r="B21" s="300"/>
      <c r="C21" s="72">
        <f t="shared" si="2"/>
        <v>762</v>
      </c>
      <c r="D21" s="36" t="s">
        <v>118</v>
      </c>
      <c r="E21" s="36">
        <v>2</v>
      </c>
      <c r="F21" s="36">
        <v>99</v>
      </c>
      <c r="G21" s="36">
        <v>207</v>
      </c>
      <c r="H21" s="36">
        <v>151</v>
      </c>
      <c r="I21" s="36">
        <v>109</v>
      </c>
      <c r="J21" s="36">
        <v>55</v>
      </c>
      <c r="K21" s="36">
        <v>39</v>
      </c>
      <c r="L21" s="36">
        <v>29</v>
      </c>
      <c r="M21" s="36">
        <v>21</v>
      </c>
      <c r="N21" s="36">
        <v>36</v>
      </c>
      <c r="O21" s="36">
        <v>14</v>
      </c>
      <c r="P21" s="32"/>
      <c r="Q21" s="299" t="s">
        <v>86</v>
      </c>
      <c r="R21" s="300"/>
      <c r="S21" s="32">
        <f t="shared" si="3"/>
        <v>3614</v>
      </c>
      <c r="T21" s="32">
        <v>1787</v>
      </c>
      <c r="U21" s="32">
        <v>1827</v>
      </c>
      <c r="V21" s="32">
        <f t="shared" si="4"/>
        <v>1086</v>
      </c>
      <c r="W21" s="32">
        <v>510</v>
      </c>
      <c r="X21" s="32">
        <v>576</v>
      </c>
      <c r="Y21" s="32">
        <f t="shared" si="5"/>
        <v>614</v>
      </c>
      <c r="Z21" s="32">
        <v>370</v>
      </c>
      <c r="AA21" s="32">
        <v>244</v>
      </c>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DQ21" s="242"/>
      <c r="DR21" s="242"/>
      <c r="DS21" s="242"/>
      <c r="DT21" s="242"/>
      <c r="DU21" s="242"/>
      <c r="DV21" s="242"/>
      <c r="DW21" s="242"/>
      <c r="DX21" s="242"/>
      <c r="DY21" s="242"/>
      <c r="DZ21" s="242"/>
      <c r="EA21" s="242"/>
      <c r="EB21" s="242"/>
      <c r="EC21" s="242"/>
      <c r="ED21" s="242"/>
      <c r="EE21" s="242"/>
      <c r="EF21" s="242"/>
      <c r="EG21" s="242"/>
      <c r="EH21" s="242"/>
      <c r="EI21" s="242"/>
      <c r="EJ21" s="242"/>
      <c r="EK21" s="242"/>
      <c r="EL21" s="242"/>
      <c r="EM21" s="242"/>
      <c r="EN21" s="242"/>
      <c r="EO21" s="242"/>
      <c r="EP21" s="242"/>
      <c r="EQ21" s="242"/>
      <c r="ER21" s="242"/>
      <c r="ES21" s="242"/>
      <c r="ET21" s="242"/>
      <c r="EU21" s="242"/>
      <c r="EV21" s="242"/>
      <c r="EW21" s="242"/>
      <c r="EX21" s="242"/>
      <c r="EY21" s="242"/>
      <c r="EZ21" s="242"/>
      <c r="FA21" s="242"/>
      <c r="FB21" s="242"/>
      <c r="FC21" s="242"/>
      <c r="FD21" s="242"/>
      <c r="FE21" s="242"/>
      <c r="FF21" s="242"/>
      <c r="FG21" s="242"/>
      <c r="FH21" s="242"/>
      <c r="FI21" s="242"/>
      <c r="FJ21" s="242"/>
      <c r="FK21" s="242"/>
      <c r="FL21" s="242"/>
      <c r="FM21" s="242"/>
      <c r="FN21" s="242"/>
      <c r="FO21" s="242"/>
      <c r="FP21" s="242"/>
      <c r="FQ21" s="242"/>
      <c r="FR21" s="242"/>
      <c r="FS21" s="242"/>
      <c r="FT21" s="242"/>
      <c r="FU21" s="242"/>
      <c r="FV21" s="242"/>
      <c r="FW21" s="242"/>
      <c r="FX21" s="242"/>
      <c r="FY21" s="242"/>
      <c r="FZ21" s="242"/>
      <c r="GA21" s="242"/>
      <c r="GB21" s="242"/>
      <c r="GC21" s="242"/>
      <c r="GD21" s="242"/>
      <c r="GE21" s="242"/>
      <c r="GF21" s="242"/>
      <c r="GG21" s="242"/>
      <c r="GH21" s="242"/>
      <c r="GI21" s="242"/>
      <c r="GJ21" s="242"/>
      <c r="GK21" s="242"/>
      <c r="GL21" s="242"/>
      <c r="GM21" s="242"/>
      <c r="GN21" s="242"/>
      <c r="GO21" s="242"/>
      <c r="GP21" s="242"/>
      <c r="GQ21" s="242"/>
    </row>
    <row r="22" spans="1:199" s="65" customFormat="1" ht="15" customHeight="1">
      <c r="A22" s="52"/>
      <c r="B22" s="53"/>
      <c r="C22" s="31"/>
      <c r="D22" s="36"/>
      <c r="E22" s="36"/>
      <c r="F22" s="36"/>
      <c r="G22" s="36"/>
      <c r="H22" s="36"/>
      <c r="I22" s="36"/>
      <c r="J22" s="36"/>
      <c r="K22" s="36"/>
      <c r="L22" s="36"/>
      <c r="M22" s="36"/>
      <c r="N22" s="36"/>
      <c r="O22" s="36"/>
      <c r="P22" s="21"/>
      <c r="Q22" s="52"/>
      <c r="R22" s="53"/>
      <c r="S22" s="31"/>
      <c r="T22" s="32"/>
      <c r="U22" s="32"/>
      <c r="V22" s="32"/>
      <c r="W22" s="32"/>
      <c r="X22" s="32"/>
      <c r="Y22" s="32"/>
      <c r="Z22" s="32"/>
      <c r="AA22" s="32"/>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row>
    <row r="23" spans="1:199" s="243" customFormat="1" ht="15" customHeight="1">
      <c r="A23" s="299" t="s">
        <v>26</v>
      </c>
      <c r="B23" s="300"/>
      <c r="C23" s="31">
        <f>SUM(C24)</f>
        <v>56</v>
      </c>
      <c r="D23" s="36" t="s">
        <v>118</v>
      </c>
      <c r="E23" s="32">
        <f aca="true" t="shared" si="6" ref="E23:K23">SUM(E24)</f>
        <v>1</v>
      </c>
      <c r="F23" s="32">
        <f t="shared" si="6"/>
        <v>18</v>
      </c>
      <c r="G23" s="32">
        <f t="shared" si="6"/>
        <v>25</v>
      </c>
      <c r="H23" s="32">
        <f t="shared" si="6"/>
        <v>6</v>
      </c>
      <c r="I23" s="32">
        <f t="shared" si="6"/>
        <v>2</v>
      </c>
      <c r="J23" s="32">
        <f t="shared" si="6"/>
        <v>1</v>
      </c>
      <c r="K23" s="32">
        <f t="shared" si="6"/>
        <v>1</v>
      </c>
      <c r="L23" s="36" t="s">
        <v>118</v>
      </c>
      <c r="M23" s="36" t="s">
        <v>118</v>
      </c>
      <c r="N23" s="32">
        <f>SUM(N24)</f>
        <v>2</v>
      </c>
      <c r="O23" s="36" t="s">
        <v>118</v>
      </c>
      <c r="P23" s="32"/>
      <c r="Q23" s="299" t="s">
        <v>26</v>
      </c>
      <c r="R23" s="300"/>
      <c r="S23" s="32">
        <f aca="true" t="shared" si="7" ref="S23:AA23">SUM(S24)</f>
        <v>263</v>
      </c>
      <c r="T23" s="32">
        <f t="shared" si="7"/>
        <v>131</v>
      </c>
      <c r="U23" s="32">
        <f t="shared" si="7"/>
        <v>132</v>
      </c>
      <c r="V23" s="32">
        <f t="shared" si="7"/>
        <v>64</v>
      </c>
      <c r="W23" s="32">
        <f t="shared" si="7"/>
        <v>31</v>
      </c>
      <c r="X23" s="32">
        <f t="shared" si="7"/>
        <v>33</v>
      </c>
      <c r="Y23" s="32">
        <f t="shared" si="7"/>
        <v>50</v>
      </c>
      <c r="Z23" s="32">
        <f t="shared" si="7"/>
        <v>25</v>
      </c>
      <c r="AA23" s="32">
        <f t="shared" si="7"/>
        <v>25</v>
      </c>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42"/>
      <c r="CJ23" s="242"/>
      <c r="CK23" s="242"/>
      <c r="CL23" s="242"/>
      <c r="CM23" s="242"/>
      <c r="CN23" s="242"/>
      <c r="CO23" s="242"/>
      <c r="CP23" s="242"/>
      <c r="CQ23" s="242"/>
      <c r="CR23" s="242"/>
      <c r="CS23" s="242"/>
      <c r="CT23" s="242"/>
      <c r="CU23" s="242"/>
      <c r="CV23" s="242"/>
      <c r="CW23" s="242"/>
      <c r="CX23" s="242"/>
      <c r="CY23" s="242"/>
      <c r="CZ23" s="242"/>
      <c r="DA23" s="242"/>
      <c r="DB23" s="242"/>
      <c r="DC23" s="242"/>
      <c r="DD23" s="242"/>
      <c r="DE23" s="242"/>
      <c r="DF23" s="242"/>
      <c r="DG23" s="242"/>
      <c r="DH23" s="242"/>
      <c r="DI23" s="242"/>
      <c r="DJ23" s="242"/>
      <c r="DK23" s="242"/>
      <c r="DL23" s="242"/>
      <c r="DM23" s="242"/>
      <c r="DN23" s="242"/>
      <c r="DO23" s="242"/>
      <c r="DP23" s="242"/>
      <c r="DQ23" s="242"/>
      <c r="DR23" s="242"/>
      <c r="DS23" s="242"/>
      <c r="DT23" s="242"/>
      <c r="DU23" s="242"/>
      <c r="DV23" s="242"/>
      <c r="DW23" s="242"/>
      <c r="DX23" s="242"/>
      <c r="DY23" s="242"/>
      <c r="DZ23" s="242"/>
      <c r="EA23" s="242"/>
      <c r="EB23" s="242"/>
      <c r="EC23" s="242"/>
      <c r="ED23" s="242"/>
      <c r="EE23" s="242"/>
      <c r="EF23" s="242"/>
      <c r="EG23" s="242"/>
      <c r="EH23" s="242"/>
      <c r="EI23" s="242"/>
      <c r="EJ23" s="242"/>
      <c r="EK23" s="242"/>
      <c r="EL23" s="242"/>
      <c r="EM23" s="242"/>
      <c r="EN23" s="242"/>
      <c r="EO23" s="242"/>
      <c r="EP23" s="242"/>
      <c r="EQ23" s="242"/>
      <c r="ER23" s="242"/>
      <c r="ES23" s="242"/>
      <c r="ET23" s="242"/>
      <c r="EU23" s="242"/>
      <c r="EV23" s="242"/>
      <c r="EW23" s="242"/>
      <c r="EX23" s="242"/>
      <c r="EY23" s="242"/>
      <c r="EZ23" s="242"/>
      <c r="FA23" s="242"/>
      <c r="FB23" s="242"/>
      <c r="FC23" s="242"/>
      <c r="FD23" s="242"/>
      <c r="FE23" s="242"/>
      <c r="FF23" s="242"/>
      <c r="FG23" s="242"/>
      <c r="FH23" s="242"/>
      <c r="FI23" s="242"/>
      <c r="FJ23" s="242"/>
      <c r="FK23" s="242"/>
      <c r="FL23" s="242"/>
      <c r="FM23" s="242"/>
      <c r="FN23" s="242"/>
      <c r="FO23" s="242"/>
      <c r="FP23" s="242"/>
      <c r="FQ23" s="242"/>
      <c r="FR23" s="242"/>
      <c r="FS23" s="242"/>
      <c r="FT23" s="242"/>
      <c r="FU23" s="242"/>
      <c r="FV23" s="242"/>
      <c r="FW23" s="242"/>
      <c r="FX23" s="242"/>
      <c r="FY23" s="242"/>
      <c r="FZ23" s="242"/>
      <c r="GA23" s="242"/>
      <c r="GB23" s="242"/>
      <c r="GC23" s="242"/>
      <c r="GD23" s="242"/>
      <c r="GE23" s="242"/>
      <c r="GF23" s="242"/>
      <c r="GG23" s="242"/>
      <c r="GH23" s="242"/>
      <c r="GI23" s="242"/>
      <c r="GJ23" s="242"/>
      <c r="GK23" s="242"/>
      <c r="GL23" s="242"/>
      <c r="GM23" s="242"/>
      <c r="GN23" s="242"/>
      <c r="GO23" s="242"/>
      <c r="GP23" s="242"/>
      <c r="GQ23" s="242"/>
    </row>
    <row r="24" spans="1:199" s="245" customFormat="1" ht="15" customHeight="1">
      <c r="A24" s="37"/>
      <c r="B24" s="232" t="s">
        <v>28</v>
      </c>
      <c r="C24" s="100">
        <f>SUM(D24:O24)</f>
        <v>56</v>
      </c>
      <c r="D24" s="237" t="s">
        <v>118</v>
      </c>
      <c r="E24" s="236">
        <v>1</v>
      </c>
      <c r="F24" s="236">
        <v>18</v>
      </c>
      <c r="G24" s="236">
        <v>25</v>
      </c>
      <c r="H24" s="236">
        <v>6</v>
      </c>
      <c r="I24" s="236">
        <v>2</v>
      </c>
      <c r="J24" s="236">
        <v>1</v>
      </c>
      <c r="K24" s="236">
        <v>1</v>
      </c>
      <c r="L24" s="236" t="s">
        <v>118</v>
      </c>
      <c r="M24" s="236" t="s">
        <v>118</v>
      </c>
      <c r="N24" s="236">
        <v>2</v>
      </c>
      <c r="O24" s="236" t="s">
        <v>118</v>
      </c>
      <c r="P24" s="233"/>
      <c r="Q24" s="37"/>
      <c r="R24" s="232" t="s">
        <v>28</v>
      </c>
      <c r="S24" s="21">
        <f>SUM(T24:U24)</f>
        <v>263</v>
      </c>
      <c r="T24" s="21">
        <v>131</v>
      </c>
      <c r="U24" s="21">
        <v>132</v>
      </c>
      <c r="V24" s="21">
        <f>SUM(W24:X24)</f>
        <v>64</v>
      </c>
      <c r="W24" s="21">
        <v>31</v>
      </c>
      <c r="X24" s="21">
        <v>33</v>
      </c>
      <c r="Y24" s="21">
        <f>SUM(Z24:AA24)</f>
        <v>50</v>
      </c>
      <c r="Z24" s="21">
        <v>25</v>
      </c>
      <c r="AA24" s="21">
        <v>25</v>
      </c>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35"/>
      <c r="CJ24" s="235"/>
      <c r="CK24" s="235"/>
      <c r="CL24" s="235"/>
      <c r="CM24" s="235"/>
      <c r="CN24" s="235"/>
      <c r="CO24" s="235"/>
      <c r="CP24" s="235"/>
      <c r="CQ24" s="235"/>
      <c r="CR24" s="235"/>
      <c r="CS24" s="235"/>
      <c r="CT24" s="235"/>
      <c r="CU24" s="235"/>
      <c r="CV24" s="235"/>
      <c r="CW24" s="235"/>
      <c r="CX24" s="235"/>
      <c r="CY24" s="235"/>
      <c r="CZ24" s="235"/>
      <c r="DA24" s="235"/>
      <c r="DB24" s="235"/>
      <c r="DC24" s="235"/>
      <c r="DD24" s="235"/>
      <c r="DE24" s="235"/>
      <c r="DF24" s="235"/>
      <c r="DG24" s="235"/>
      <c r="DH24" s="235"/>
      <c r="DI24" s="235"/>
      <c r="DJ24" s="235"/>
      <c r="DK24" s="235"/>
      <c r="DL24" s="235"/>
      <c r="DM24" s="235"/>
      <c r="DN24" s="235"/>
      <c r="DO24" s="235"/>
      <c r="DP24" s="235"/>
      <c r="DQ24" s="235"/>
      <c r="DR24" s="235"/>
      <c r="DS24" s="235"/>
      <c r="DT24" s="235"/>
      <c r="DU24" s="235"/>
      <c r="DV24" s="235"/>
      <c r="DW24" s="235"/>
      <c r="DX24" s="235"/>
      <c r="DY24" s="235"/>
      <c r="DZ24" s="235"/>
      <c r="EA24" s="235"/>
      <c r="EB24" s="235"/>
      <c r="EC24" s="235"/>
      <c r="ED24" s="235"/>
      <c r="EE24" s="235"/>
      <c r="EF24" s="235"/>
      <c r="EG24" s="235"/>
      <c r="EH24" s="235"/>
      <c r="EI24" s="235"/>
      <c r="EJ24" s="235"/>
      <c r="EK24" s="235"/>
      <c r="EL24" s="235"/>
      <c r="EM24" s="235"/>
      <c r="EN24" s="235"/>
      <c r="EO24" s="235"/>
      <c r="EP24" s="235"/>
      <c r="EQ24" s="235"/>
      <c r="ER24" s="235"/>
      <c r="ES24" s="235"/>
      <c r="ET24" s="235"/>
      <c r="EU24" s="235"/>
      <c r="EV24" s="235"/>
      <c r="EW24" s="235"/>
      <c r="EX24" s="235"/>
      <c r="EY24" s="235"/>
      <c r="EZ24" s="235"/>
      <c r="FA24" s="235"/>
      <c r="FB24" s="235"/>
      <c r="FC24" s="235"/>
      <c r="FD24" s="235"/>
      <c r="FE24" s="235"/>
      <c r="FF24" s="235"/>
      <c r="FG24" s="235"/>
      <c r="FH24" s="235"/>
      <c r="FI24" s="235"/>
      <c r="FJ24" s="235"/>
      <c r="FK24" s="235"/>
      <c r="FL24" s="235"/>
      <c r="FM24" s="235"/>
      <c r="FN24" s="235"/>
      <c r="FO24" s="235"/>
      <c r="FP24" s="235"/>
      <c r="FQ24" s="235"/>
      <c r="FR24" s="235"/>
      <c r="FS24" s="235"/>
      <c r="FT24" s="235"/>
      <c r="FU24" s="235"/>
      <c r="FV24" s="235"/>
      <c r="FW24" s="235"/>
      <c r="FX24" s="235"/>
      <c r="FY24" s="235"/>
      <c r="FZ24" s="235"/>
      <c r="GA24" s="235"/>
      <c r="GB24" s="235"/>
      <c r="GC24" s="235"/>
      <c r="GD24" s="235"/>
      <c r="GE24" s="235"/>
      <c r="GF24" s="235"/>
      <c r="GG24" s="235"/>
      <c r="GH24" s="235"/>
      <c r="GI24" s="235"/>
      <c r="GJ24" s="235"/>
      <c r="GK24" s="235"/>
      <c r="GL24" s="235"/>
      <c r="GM24" s="235"/>
      <c r="GN24" s="235"/>
      <c r="GO24" s="235"/>
      <c r="GP24" s="235"/>
      <c r="GQ24" s="235"/>
    </row>
    <row r="25" spans="1:199" s="65" customFormat="1" ht="15" customHeight="1">
      <c r="A25" s="37"/>
      <c r="B25" s="54"/>
      <c r="C25" s="31"/>
      <c r="D25" s="57"/>
      <c r="E25" s="74"/>
      <c r="F25" s="74"/>
      <c r="G25" s="74"/>
      <c r="H25" s="74"/>
      <c r="I25" s="74"/>
      <c r="J25" s="74"/>
      <c r="K25" s="74"/>
      <c r="L25" s="74"/>
      <c r="M25" s="74"/>
      <c r="N25" s="74"/>
      <c r="O25" s="74"/>
      <c r="P25" s="21"/>
      <c r="Q25" s="37"/>
      <c r="R25" s="54"/>
      <c r="S25" s="39"/>
      <c r="T25" s="21"/>
      <c r="U25" s="21"/>
      <c r="V25" s="21"/>
      <c r="W25" s="21"/>
      <c r="X25" s="21"/>
      <c r="Y25" s="21"/>
      <c r="Z25" s="21"/>
      <c r="AA25" s="21"/>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row>
    <row r="26" spans="1:199" s="243" customFormat="1" ht="15" customHeight="1">
      <c r="A26" s="299" t="s">
        <v>29</v>
      </c>
      <c r="B26" s="300"/>
      <c r="C26" s="32">
        <f>SUM(C27)</f>
        <v>347</v>
      </c>
      <c r="D26" s="36" t="s">
        <v>118</v>
      </c>
      <c r="E26" s="32">
        <f aca="true" t="shared" si="8" ref="E26:O26">SUM(E27)</f>
        <v>1</v>
      </c>
      <c r="F26" s="32">
        <f t="shared" si="8"/>
        <v>25</v>
      </c>
      <c r="G26" s="32">
        <f t="shared" si="8"/>
        <v>71</v>
      </c>
      <c r="H26" s="32">
        <f t="shared" si="8"/>
        <v>83</v>
      </c>
      <c r="I26" s="32">
        <f t="shared" si="8"/>
        <v>59</v>
      </c>
      <c r="J26" s="32">
        <f t="shared" si="8"/>
        <v>34</v>
      </c>
      <c r="K26" s="32">
        <f t="shared" si="8"/>
        <v>20</v>
      </c>
      <c r="L26" s="32">
        <f t="shared" si="8"/>
        <v>17</v>
      </c>
      <c r="M26" s="32">
        <f t="shared" si="8"/>
        <v>16</v>
      </c>
      <c r="N26" s="32">
        <f t="shared" si="8"/>
        <v>19</v>
      </c>
      <c r="O26" s="32">
        <f t="shared" si="8"/>
        <v>2</v>
      </c>
      <c r="P26" s="32"/>
      <c r="Q26" s="299" t="s">
        <v>29</v>
      </c>
      <c r="R26" s="300"/>
      <c r="S26" s="32">
        <f aca="true" t="shared" si="9" ref="S26:AA26">SUM(S27)</f>
        <v>1620</v>
      </c>
      <c r="T26" s="32">
        <f t="shared" si="9"/>
        <v>774</v>
      </c>
      <c r="U26" s="32">
        <f t="shared" si="9"/>
        <v>846</v>
      </c>
      <c r="V26" s="32">
        <f t="shared" si="9"/>
        <v>493</v>
      </c>
      <c r="W26" s="32">
        <f t="shared" si="9"/>
        <v>224</v>
      </c>
      <c r="X26" s="32">
        <f t="shared" si="9"/>
        <v>269</v>
      </c>
      <c r="Y26" s="32">
        <f t="shared" si="9"/>
        <v>297</v>
      </c>
      <c r="Z26" s="32">
        <f t="shared" si="9"/>
        <v>168</v>
      </c>
      <c r="AA26" s="32">
        <f t="shared" si="9"/>
        <v>129</v>
      </c>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c r="CN26" s="242"/>
      <c r="CO26" s="242"/>
      <c r="CP26" s="242"/>
      <c r="CQ26" s="242"/>
      <c r="CR26" s="242"/>
      <c r="CS26" s="242"/>
      <c r="CT26" s="242"/>
      <c r="CU26" s="242"/>
      <c r="CV26" s="242"/>
      <c r="CW26" s="242"/>
      <c r="CX26" s="242"/>
      <c r="CY26" s="242"/>
      <c r="CZ26" s="242"/>
      <c r="DA26" s="242"/>
      <c r="DB26" s="242"/>
      <c r="DC26" s="242"/>
      <c r="DD26" s="242"/>
      <c r="DE26" s="242"/>
      <c r="DF26" s="242"/>
      <c r="DG26" s="242"/>
      <c r="DH26" s="242"/>
      <c r="DI26" s="242"/>
      <c r="DJ26" s="242"/>
      <c r="DK26" s="242"/>
      <c r="DL26" s="242"/>
      <c r="DM26" s="242"/>
      <c r="DN26" s="242"/>
      <c r="DO26" s="242"/>
      <c r="DP26" s="242"/>
      <c r="DQ26" s="242"/>
      <c r="DR26" s="242"/>
      <c r="DS26" s="242"/>
      <c r="DT26" s="242"/>
      <c r="DU26" s="242"/>
      <c r="DV26" s="242"/>
      <c r="DW26" s="242"/>
      <c r="DX26" s="242"/>
      <c r="DY26" s="242"/>
      <c r="DZ26" s="242"/>
      <c r="EA26" s="242"/>
      <c r="EB26" s="242"/>
      <c r="EC26" s="242"/>
      <c r="ED26" s="242"/>
      <c r="EE26" s="242"/>
      <c r="EF26" s="242"/>
      <c r="EG26" s="242"/>
      <c r="EH26" s="242"/>
      <c r="EI26" s="242"/>
      <c r="EJ26" s="242"/>
      <c r="EK26" s="242"/>
      <c r="EL26" s="242"/>
      <c r="EM26" s="242"/>
      <c r="EN26" s="242"/>
      <c r="EO26" s="242"/>
      <c r="EP26" s="242"/>
      <c r="EQ26" s="242"/>
      <c r="ER26" s="242"/>
      <c r="ES26" s="242"/>
      <c r="ET26" s="242"/>
      <c r="EU26" s="242"/>
      <c r="EV26" s="242"/>
      <c r="EW26" s="242"/>
      <c r="EX26" s="242"/>
      <c r="EY26" s="242"/>
      <c r="EZ26" s="242"/>
      <c r="FA26" s="242"/>
      <c r="FB26" s="242"/>
      <c r="FC26" s="242"/>
      <c r="FD26" s="242"/>
      <c r="FE26" s="242"/>
      <c r="FF26" s="242"/>
      <c r="FG26" s="242"/>
      <c r="FH26" s="242"/>
      <c r="FI26" s="242"/>
      <c r="FJ26" s="242"/>
      <c r="FK26" s="242"/>
      <c r="FL26" s="242"/>
      <c r="FM26" s="242"/>
      <c r="FN26" s="242"/>
      <c r="FO26" s="242"/>
      <c r="FP26" s="242"/>
      <c r="FQ26" s="242"/>
      <c r="FR26" s="242"/>
      <c r="FS26" s="242"/>
      <c r="FT26" s="242"/>
      <c r="FU26" s="242"/>
      <c r="FV26" s="242"/>
      <c r="FW26" s="242"/>
      <c r="FX26" s="242"/>
      <c r="FY26" s="242"/>
      <c r="FZ26" s="242"/>
      <c r="GA26" s="242"/>
      <c r="GB26" s="242"/>
      <c r="GC26" s="242"/>
      <c r="GD26" s="242"/>
      <c r="GE26" s="242"/>
      <c r="GF26" s="242"/>
      <c r="GG26" s="242"/>
      <c r="GH26" s="242"/>
      <c r="GI26" s="242"/>
      <c r="GJ26" s="242"/>
      <c r="GK26" s="242"/>
      <c r="GL26" s="242"/>
      <c r="GM26" s="242"/>
      <c r="GN26" s="242"/>
      <c r="GO26" s="242"/>
      <c r="GP26" s="242"/>
      <c r="GQ26" s="242"/>
    </row>
    <row r="27" spans="1:199" s="246" customFormat="1" ht="15" customHeight="1">
      <c r="A27" s="37"/>
      <c r="B27" s="232" t="s">
        <v>33</v>
      </c>
      <c r="C27" s="100">
        <f>SUM(D27:O27)</f>
        <v>347</v>
      </c>
      <c r="D27" s="40" t="s">
        <v>118</v>
      </c>
      <c r="E27" s="40">
        <v>1</v>
      </c>
      <c r="F27" s="40">
        <v>25</v>
      </c>
      <c r="G27" s="40">
        <v>71</v>
      </c>
      <c r="H27" s="40">
        <v>83</v>
      </c>
      <c r="I27" s="40">
        <v>59</v>
      </c>
      <c r="J27" s="40">
        <v>34</v>
      </c>
      <c r="K27" s="40">
        <v>20</v>
      </c>
      <c r="L27" s="40">
        <v>17</v>
      </c>
      <c r="M27" s="40">
        <v>16</v>
      </c>
      <c r="N27" s="40">
        <v>19</v>
      </c>
      <c r="O27" s="40">
        <v>2</v>
      </c>
      <c r="P27" s="233"/>
      <c r="Q27" s="37"/>
      <c r="R27" s="232" t="s">
        <v>33</v>
      </c>
      <c r="S27" s="21">
        <f>SUM(T27:U27)</f>
        <v>1620</v>
      </c>
      <c r="T27" s="21">
        <v>774</v>
      </c>
      <c r="U27" s="21">
        <v>846</v>
      </c>
      <c r="V27" s="21">
        <f>SUM(W27:X27)</f>
        <v>493</v>
      </c>
      <c r="W27" s="21">
        <v>224</v>
      </c>
      <c r="X27" s="21">
        <v>269</v>
      </c>
      <c r="Y27" s="21">
        <f>SUM(Z27:AA27)</f>
        <v>297</v>
      </c>
      <c r="Z27" s="21">
        <v>168</v>
      </c>
      <c r="AA27" s="21">
        <v>129</v>
      </c>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c r="DG27" s="235"/>
      <c r="DH27" s="235"/>
      <c r="DI27" s="235"/>
      <c r="DJ27" s="235"/>
      <c r="DK27" s="235"/>
      <c r="DL27" s="235"/>
      <c r="DM27" s="235"/>
      <c r="DN27" s="235"/>
      <c r="DO27" s="235"/>
      <c r="DP27" s="235"/>
      <c r="DQ27" s="235"/>
      <c r="DR27" s="235"/>
      <c r="DS27" s="235"/>
      <c r="DT27" s="235"/>
      <c r="DU27" s="235"/>
      <c r="DV27" s="235"/>
      <c r="DW27" s="235"/>
      <c r="DX27" s="235"/>
      <c r="DY27" s="235"/>
      <c r="DZ27" s="235"/>
      <c r="EA27" s="235"/>
      <c r="EB27" s="235"/>
      <c r="EC27" s="235"/>
      <c r="ED27" s="235"/>
      <c r="EE27" s="235"/>
      <c r="EF27" s="235"/>
      <c r="EG27" s="235"/>
      <c r="EH27" s="235"/>
      <c r="EI27" s="235"/>
      <c r="EJ27" s="235"/>
      <c r="EK27" s="235"/>
      <c r="EL27" s="235"/>
      <c r="EM27" s="235"/>
      <c r="EN27" s="235"/>
      <c r="EO27" s="235"/>
      <c r="EP27" s="235"/>
      <c r="EQ27" s="235"/>
      <c r="ER27" s="235"/>
      <c r="ES27" s="235"/>
      <c r="ET27" s="235"/>
      <c r="EU27" s="235"/>
      <c r="EV27" s="235"/>
      <c r="EW27" s="235"/>
      <c r="EX27" s="235"/>
      <c r="EY27" s="235"/>
      <c r="EZ27" s="235"/>
      <c r="FA27" s="235"/>
      <c r="FB27" s="235"/>
      <c r="FC27" s="235"/>
      <c r="FD27" s="235"/>
      <c r="FE27" s="235"/>
      <c r="FF27" s="235"/>
      <c r="FG27" s="235"/>
      <c r="FH27" s="235"/>
      <c r="FI27" s="235"/>
      <c r="FJ27" s="235"/>
      <c r="FK27" s="235"/>
      <c r="FL27" s="235"/>
      <c r="FM27" s="235"/>
      <c r="FN27" s="235"/>
      <c r="FO27" s="235"/>
      <c r="FP27" s="235"/>
      <c r="FQ27" s="235"/>
      <c r="FR27" s="235"/>
      <c r="FS27" s="235"/>
      <c r="FT27" s="235"/>
      <c r="FU27" s="235"/>
      <c r="FV27" s="235"/>
      <c r="FW27" s="235"/>
      <c r="FX27" s="235"/>
      <c r="FY27" s="235"/>
      <c r="FZ27" s="235"/>
      <c r="GA27" s="235"/>
      <c r="GB27" s="235"/>
      <c r="GC27" s="235"/>
      <c r="GD27" s="235"/>
      <c r="GE27" s="235"/>
      <c r="GF27" s="235"/>
      <c r="GG27" s="235"/>
      <c r="GH27" s="235"/>
      <c r="GI27" s="235"/>
      <c r="GJ27" s="235"/>
      <c r="GK27" s="235"/>
      <c r="GL27" s="235"/>
      <c r="GM27" s="235"/>
      <c r="GN27" s="235"/>
      <c r="GO27" s="235"/>
      <c r="GP27" s="235"/>
      <c r="GQ27" s="235"/>
    </row>
    <row r="28" spans="1:199" s="65" customFormat="1" ht="15" customHeight="1">
      <c r="A28" s="37"/>
      <c r="B28" s="54"/>
      <c r="C28" s="39"/>
      <c r="D28" s="40"/>
      <c r="E28" s="40"/>
      <c r="F28" s="40"/>
      <c r="G28" s="40"/>
      <c r="H28" s="40"/>
      <c r="I28" s="40"/>
      <c r="J28" s="40"/>
      <c r="K28" s="40"/>
      <c r="L28" s="40"/>
      <c r="M28" s="40"/>
      <c r="N28" s="40"/>
      <c r="O28" s="40"/>
      <c r="P28" s="21"/>
      <c r="Q28" s="37"/>
      <c r="R28" s="54"/>
      <c r="S28" s="39"/>
      <c r="T28" s="21"/>
      <c r="U28" s="21"/>
      <c r="V28" s="21"/>
      <c r="W28" s="21"/>
      <c r="X28" s="21"/>
      <c r="Y28" s="21"/>
      <c r="Z28" s="21"/>
      <c r="AA28" s="21"/>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row>
    <row r="29" spans="1:199" s="244" customFormat="1" ht="15" customHeight="1">
      <c r="A29" s="299" t="s">
        <v>34</v>
      </c>
      <c r="B29" s="300"/>
      <c r="C29" s="32">
        <f>SUM(C30)</f>
        <v>231</v>
      </c>
      <c r="D29" s="73" t="s">
        <v>118</v>
      </c>
      <c r="E29" s="73" t="s">
        <v>118</v>
      </c>
      <c r="F29" s="32">
        <f aca="true" t="shared" si="10" ref="F29:N29">SUM(F30)</f>
        <v>51</v>
      </c>
      <c r="G29" s="32">
        <f t="shared" si="10"/>
        <v>76</v>
      </c>
      <c r="H29" s="32">
        <f t="shared" si="10"/>
        <v>49</v>
      </c>
      <c r="I29" s="32">
        <f t="shared" si="10"/>
        <v>34</v>
      </c>
      <c r="J29" s="32">
        <f t="shared" si="10"/>
        <v>11</v>
      </c>
      <c r="K29" s="32">
        <f t="shared" si="10"/>
        <v>4</v>
      </c>
      <c r="L29" s="32">
        <f t="shared" si="10"/>
        <v>3</v>
      </c>
      <c r="M29" s="32">
        <f t="shared" si="10"/>
        <v>1</v>
      </c>
      <c r="N29" s="32">
        <f t="shared" si="10"/>
        <v>2</v>
      </c>
      <c r="O29" s="73" t="s">
        <v>118</v>
      </c>
      <c r="P29" s="32"/>
      <c r="Q29" s="299" t="s">
        <v>34</v>
      </c>
      <c r="R29" s="300"/>
      <c r="S29" s="32">
        <f aca="true" t="shared" si="11" ref="S29:AA29">SUM(S30)</f>
        <v>1201</v>
      </c>
      <c r="T29" s="32">
        <f t="shared" si="11"/>
        <v>576</v>
      </c>
      <c r="U29" s="32">
        <f t="shared" si="11"/>
        <v>625</v>
      </c>
      <c r="V29" s="32">
        <f t="shared" si="11"/>
        <v>395</v>
      </c>
      <c r="W29" s="32">
        <f t="shared" si="11"/>
        <v>145</v>
      </c>
      <c r="X29" s="32">
        <f t="shared" si="11"/>
        <v>250</v>
      </c>
      <c r="Y29" s="32">
        <f t="shared" si="11"/>
        <v>218</v>
      </c>
      <c r="Z29" s="32">
        <f t="shared" si="11"/>
        <v>99</v>
      </c>
      <c r="AA29" s="32">
        <f t="shared" si="11"/>
        <v>119</v>
      </c>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2"/>
      <c r="BX29" s="242"/>
      <c r="BY29" s="242"/>
      <c r="BZ29" s="242"/>
      <c r="CA29" s="242"/>
      <c r="CB29" s="242"/>
      <c r="CC29" s="242"/>
      <c r="CD29" s="242"/>
      <c r="CE29" s="242"/>
      <c r="CF29" s="242"/>
      <c r="CG29" s="242"/>
      <c r="CH29" s="242"/>
      <c r="CI29" s="242"/>
      <c r="CJ29" s="242"/>
      <c r="CK29" s="242"/>
      <c r="CL29" s="242"/>
      <c r="CM29" s="242"/>
      <c r="CN29" s="242"/>
      <c r="CO29" s="242"/>
      <c r="CP29" s="242"/>
      <c r="CQ29" s="242"/>
      <c r="CR29" s="242"/>
      <c r="CS29" s="242"/>
      <c r="CT29" s="242"/>
      <c r="CU29" s="242"/>
      <c r="CV29" s="242"/>
      <c r="CW29" s="242"/>
      <c r="CX29" s="242"/>
      <c r="CY29" s="242"/>
      <c r="CZ29" s="242"/>
      <c r="DA29" s="242"/>
      <c r="DB29" s="242"/>
      <c r="DC29" s="242"/>
      <c r="DD29" s="242"/>
      <c r="DE29" s="242"/>
      <c r="DF29" s="242"/>
      <c r="DG29" s="242"/>
      <c r="DH29" s="242"/>
      <c r="DI29" s="242"/>
      <c r="DJ29" s="242"/>
      <c r="DK29" s="242"/>
      <c r="DL29" s="242"/>
      <c r="DM29" s="242"/>
      <c r="DN29" s="242"/>
      <c r="DO29" s="242"/>
      <c r="DP29" s="242"/>
      <c r="DQ29" s="242"/>
      <c r="DR29" s="242"/>
      <c r="DS29" s="242"/>
      <c r="DT29" s="242"/>
      <c r="DU29" s="242"/>
      <c r="DV29" s="242"/>
      <c r="DW29" s="242"/>
      <c r="DX29" s="242"/>
      <c r="DY29" s="242"/>
      <c r="DZ29" s="242"/>
      <c r="EA29" s="242"/>
      <c r="EB29" s="242"/>
      <c r="EC29" s="242"/>
      <c r="ED29" s="242"/>
      <c r="EE29" s="242"/>
      <c r="EF29" s="242"/>
      <c r="EG29" s="242"/>
      <c r="EH29" s="242"/>
      <c r="EI29" s="242"/>
      <c r="EJ29" s="242"/>
      <c r="EK29" s="242"/>
      <c r="EL29" s="242"/>
      <c r="EM29" s="242"/>
      <c r="EN29" s="242"/>
      <c r="EO29" s="242"/>
      <c r="EP29" s="242"/>
      <c r="EQ29" s="242"/>
      <c r="ER29" s="242"/>
      <c r="ES29" s="242"/>
      <c r="ET29" s="242"/>
      <c r="EU29" s="242"/>
      <c r="EV29" s="242"/>
      <c r="EW29" s="242"/>
      <c r="EX29" s="242"/>
      <c r="EY29" s="242"/>
      <c r="EZ29" s="242"/>
      <c r="FA29" s="242"/>
      <c r="FB29" s="242"/>
      <c r="FC29" s="242"/>
      <c r="FD29" s="242"/>
      <c r="FE29" s="242"/>
      <c r="FF29" s="242"/>
      <c r="FG29" s="242"/>
      <c r="FH29" s="242"/>
      <c r="FI29" s="242"/>
      <c r="FJ29" s="242"/>
      <c r="FK29" s="242"/>
      <c r="FL29" s="242"/>
      <c r="FM29" s="242"/>
      <c r="FN29" s="242"/>
      <c r="FO29" s="242"/>
      <c r="FP29" s="242"/>
      <c r="FQ29" s="242"/>
      <c r="FR29" s="242"/>
      <c r="FS29" s="242"/>
      <c r="FT29" s="242"/>
      <c r="FU29" s="242"/>
      <c r="FV29" s="242"/>
      <c r="FW29" s="242"/>
      <c r="FX29" s="242"/>
      <c r="FY29" s="242"/>
      <c r="FZ29" s="242"/>
      <c r="GA29" s="242"/>
      <c r="GB29" s="242"/>
      <c r="GC29" s="242"/>
      <c r="GD29" s="242"/>
      <c r="GE29" s="242"/>
      <c r="GF29" s="242"/>
      <c r="GG29" s="242"/>
      <c r="GH29" s="242"/>
      <c r="GI29" s="242"/>
      <c r="GJ29" s="242"/>
      <c r="GK29" s="242"/>
      <c r="GL29" s="242"/>
      <c r="GM29" s="242"/>
      <c r="GN29" s="242"/>
      <c r="GO29" s="242"/>
      <c r="GP29" s="242"/>
      <c r="GQ29" s="242"/>
    </row>
    <row r="30" spans="1:199" s="246" customFormat="1" ht="15" customHeight="1">
      <c r="A30" s="37"/>
      <c r="B30" s="232" t="s">
        <v>36</v>
      </c>
      <c r="C30" s="100">
        <f>SUM(D30:O30)</f>
        <v>231</v>
      </c>
      <c r="D30" s="40" t="s">
        <v>118</v>
      </c>
      <c r="E30" s="40" t="s">
        <v>118</v>
      </c>
      <c r="F30" s="40">
        <v>51</v>
      </c>
      <c r="G30" s="40">
        <v>76</v>
      </c>
      <c r="H30" s="40">
        <v>49</v>
      </c>
      <c r="I30" s="40">
        <v>34</v>
      </c>
      <c r="J30" s="40">
        <v>11</v>
      </c>
      <c r="K30" s="40">
        <v>4</v>
      </c>
      <c r="L30" s="40">
        <v>3</v>
      </c>
      <c r="M30" s="40">
        <v>1</v>
      </c>
      <c r="N30" s="40">
        <v>2</v>
      </c>
      <c r="O30" s="40" t="s">
        <v>118</v>
      </c>
      <c r="P30" s="233"/>
      <c r="Q30" s="37"/>
      <c r="R30" s="232" t="s">
        <v>36</v>
      </c>
      <c r="S30" s="21">
        <f>SUM(T30:U30)</f>
        <v>1201</v>
      </c>
      <c r="T30" s="21">
        <v>576</v>
      </c>
      <c r="U30" s="21">
        <v>625</v>
      </c>
      <c r="V30" s="21">
        <f>SUM(W30:X30)</f>
        <v>395</v>
      </c>
      <c r="W30" s="21">
        <v>145</v>
      </c>
      <c r="X30" s="21">
        <v>250</v>
      </c>
      <c r="Y30" s="21">
        <f>SUM(Z30:AA30)</f>
        <v>218</v>
      </c>
      <c r="Z30" s="21">
        <v>99</v>
      </c>
      <c r="AA30" s="21">
        <v>119</v>
      </c>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235"/>
      <c r="BT30" s="235"/>
      <c r="BU30" s="235"/>
      <c r="BV30" s="235"/>
      <c r="BW30" s="235"/>
      <c r="BX30" s="235"/>
      <c r="BY30" s="235"/>
      <c r="BZ30" s="235"/>
      <c r="CA30" s="235"/>
      <c r="CB30" s="235"/>
      <c r="CC30" s="235"/>
      <c r="CD30" s="235"/>
      <c r="CE30" s="235"/>
      <c r="CF30" s="235"/>
      <c r="CG30" s="235"/>
      <c r="CH30" s="235"/>
      <c r="CI30" s="235"/>
      <c r="CJ30" s="235"/>
      <c r="CK30" s="235"/>
      <c r="CL30" s="235"/>
      <c r="CM30" s="235"/>
      <c r="CN30" s="235"/>
      <c r="CO30" s="235"/>
      <c r="CP30" s="235"/>
      <c r="CQ30" s="235"/>
      <c r="CR30" s="235"/>
      <c r="CS30" s="235"/>
      <c r="CT30" s="235"/>
      <c r="CU30" s="235"/>
      <c r="CV30" s="235"/>
      <c r="CW30" s="235"/>
      <c r="CX30" s="235"/>
      <c r="CY30" s="235"/>
      <c r="CZ30" s="235"/>
      <c r="DA30" s="235"/>
      <c r="DB30" s="235"/>
      <c r="DC30" s="235"/>
      <c r="DD30" s="235"/>
      <c r="DE30" s="235"/>
      <c r="DF30" s="235"/>
      <c r="DG30" s="235"/>
      <c r="DH30" s="235"/>
      <c r="DI30" s="235"/>
      <c r="DJ30" s="235"/>
      <c r="DK30" s="235"/>
      <c r="DL30" s="235"/>
      <c r="DM30" s="235"/>
      <c r="DN30" s="235"/>
      <c r="DO30" s="235"/>
      <c r="DP30" s="235"/>
      <c r="DQ30" s="235"/>
      <c r="DR30" s="235"/>
      <c r="DS30" s="235"/>
      <c r="DT30" s="235"/>
      <c r="DU30" s="235"/>
      <c r="DV30" s="235"/>
      <c r="DW30" s="235"/>
      <c r="DX30" s="235"/>
      <c r="DY30" s="235"/>
      <c r="DZ30" s="235"/>
      <c r="EA30" s="235"/>
      <c r="EB30" s="235"/>
      <c r="EC30" s="235"/>
      <c r="ED30" s="235"/>
      <c r="EE30" s="235"/>
      <c r="EF30" s="235"/>
      <c r="EG30" s="235"/>
      <c r="EH30" s="235"/>
      <c r="EI30" s="235"/>
      <c r="EJ30" s="235"/>
      <c r="EK30" s="235"/>
      <c r="EL30" s="235"/>
      <c r="EM30" s="235"/>
      <c r="EN30" s="235"/>
      <c r="EO30" s="235"/>
      <c r="EP30" s="235"/>
      <c r="EQ30" s="235"/>
      <c r="ER30" s="235"/>
      <c r="ES30" s="235"/>
      <c r="ET30" s="235"/>
      <c r="EU30" s="235"/>
      <c r="EV30" s="235"/>
      <c r="EW30" s="235"/>
      <c r="EX30" s="235"/>
      <c r="EY30" s="235"/>
      <c r="EZ30" s="235"/>
      <c r="FA30" s="235"/>
      <c r="FB30" s="235"/>
      <c r="FC30" s="235"/>
      <c r="FD30" s="235"/>
      <c r="FE30" s="235"/>
      <c r="FF30" s="235"/>
      <c r="FG30" s="235"/>
      <c r="FH30" s="235"/>
      <c r="FI30" s="235"/>
      <c r="FJ30" s="235"/>
      <c r="FK30" s="235"/>
      <c r="FL30" s="235"/>
      <c r="FM30" s="235"/>
      <c r="FN30" s="235"/>
      <c r="FO30" s="235"/>
      <c r="FP30" s="235"/>
      <c r="FQ30" s="235"/>
      <c r="FR30" s="235"/>
      <c r="FS30" s="235"/>
      <c r="FT30" s="235"/>
      <c r="FU30" s="235"/>
      <c r="FV30" s="235"/>
      <c r="FW30" s="235"/>
      <c r="FX30" s="235"/>
      <c r="FY30" s="235"/>
      <c r="FZ30" s="235"/>
      <c r="GA30" s="235"/>
      <c r="GB30" s="235"/>
      <c r="GC30" s="235"/>
      <c r="GD30" s="235"/>
      <c r="GE30" s="235"/>
      <c r="GF30" s="235"/>
      <c r="GG30" s="235"/>
      <c r="GH30" s="235"/>
      <c r="GI30" s="235"/>
      <c r="GJ30" s="235"/>
      <c r="GK30" s="235"/>
      <c r="GL30" s="235"/>
      <c r="GM30" s="235"/>
      <c r="GN30" s="235"/>
      <c r="GO30" s="235"/>
      <c r="GP30" s="235"/>
      <c r="GQ30" s="235"/>
    </row>
    <row r="31" spans="1:201" ht="15" customHeight="1">
      <c r="A31" s="37"/>
      <c r="B31" s="54"/>
      <c r="C31" s="39"/>
      <c r="D31" s="40"/>
      <c r="E31" s="40"/>
      <c r="F31" s="40"/>
      <c r="G31" s="40"/>
      <c r="H31" s="40"/>
      <c r="I31" s="40"/>
      <c r="J31" s="40"/>
      <c r="K31" s="40"/>
      <c r="L31" s="40"/>
      <c r="M31" s="40"/>
      <c r="N31" s="40"/>
      <c r="O31" s="40"/>
      <c r="P31" s="21"/>
      <c r="Q31" s="37"/>
      <c r="R31" s="54"/>
      <c r="S31" s="39"/>
      <c r="T31" s="21"/>
      <c r="U31" s="21"/>
      <c r="V31" s="21"/>
      <c r="W31" s="21"/>
      <c r="X31" s="21"/>
      <c r="Y31" s="21"/>
      <c r="Z31" s="21"/>
      <c r="AA31" s="21"/>
      <c r="GR31" s="4"/>
      <c r="GS31" s="4"/>
    </row>
    <row r="32" spans="1:199" s="244" customFormat="1" ht="15" customHeight="1">
      <c r="A32" s="299" t="s">
        <v>37</v>
      </c>
      <c r="B32" s="300"/>
      <c r="C32" s="31">
        <f>SUM(C33:C34)</f>
        <v>1067</v>
      </c>
      <c r="D32" s="32">
        <f>SUM(D33:D34)</f>
        <v>1</v>
      </c>
      <c r="E32" s="36" t="s">
        <v>118</v>
      </c>
      <c r="F32" s="32">
        <f aca="true" t="shared" si="12" ref="F32:O32">SUM(F33:F34)</f>
        <v>187</v>
      </c>
      <c r="G32" s="32">
        <f t="shared" si="12"/>
        <v>425</v>
      </c>
      <c r="H32" s="32">
        <f t="shared" si="12"/>
        <v>231</v>
      </c>
      <c r="I32" s="32">
        <f t="shared" si="12"/>
        <v>105</v>
      </c>
      <c r="J32" s="32">
        <f t="shared" si="12"/>
        <v>37</v>
      </c>
      <c r="K32" s="32">
        <f t="shared" si="12"/>
        <v>18</v>
      </c>
      <c r="L32" s="32">
        <f t="shared" si="12"/>
        <v>22</v>
      </c>
      <c r="M32" s="32">
        <f t="shared" si="12"/>
        <v>7</v>
      </c>
      <c r="N32" s="32">
        <f t="shared" si="12"/>
        <v>24</v>
      </c>
      <c r="O32" s="32">
        <f t="shared" si="12"/>
        <v>10</v>
      </c>
      <c r="P32" s="32"/>
      <c r="Q32" s="299" t="s">
        <v>37</v>
      </c>
      <c r="R32" s="300"/>
      <c r="S32" s="32">
        <f aca="true" t="shared" si="13" ref="S32:AA32">SUM(S33:S34)</f>
        <v>4465</v>
      </c>
      <c r="T32" s="32">
        <f t="shared" si="13"/>
        <v>2153</v>
      </c>
      <c r="U32" s="32">
        <f t="shared" si="13"/>
        <v>2312</v>
      </c>
      <c r="V32" s="32">
        <f t="shared" si="13"/>
        <v>1468</v>
      </c>
      <c r="W32" s="32">
        <f t="shared" si="13"/>
        <v>671</v>
      </c>
      <c r="X32" s="32">
        <f t="shared" si="13"/>
        <v>797</v>
      </c>
      <c r="Y32" s="32">
        <f t="shared" si="13"/>
        <v>849</v>
      </c>
      <c r="Z32" s="32">
        <f t="shared" si="13"/>
        <v>499</v>
      </c>
      <c r="AA32" s="32">
        <f t="shared" si="13"/>
        <v>350</v>
      </c>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2"/>
      <c r="BX32" s="242"/>
      <c r="BY32" s="242"/>
      <c r="BZ32" s="242"/>
      <c r="CA32" s="242"/>
      <c r="CB32" s="242"/>
      <c r="CC32" s="242"/>
      <c r="CD32" s="242"/>
      <c r="CE32" s="242"/>
      <c r="CF32" s="242"/>
      <c r="CG32" s="242"/>
      <c r="CH32" s="242"/>
      <c r="CI32" s="242"/>
      <c r="CJ32" s="242"/>
      <c r="CK32" s="242"/>
      <c r="CL32" s="242"/>
      <c r="CM32" s="242"/>
      <c r="CN32" s="242"/>
      <c r="CO32" s="242"/>
      <c r="CP32" s="242"/>
      <c r="CQ32" s="242"/>
      <c r="CR32" s="242"/>
      <c r="CS32" s="242"/>
      <c r="CT32" s="242"/>
      <c r="CU32" s="242"/>
      <c r="CV32" s="242"/>
      <c r="CW32" s="242"/>
      <c r="CX32" s="242"/>
      <c r="CY32" s="242"/>
      <c r="CZ32" s="242"/>
      <c r="DA32" s="242"/>
      <c r="DB32" s="242"/>
      <c r="DC32" s="242"/>
      <c r="DD32" s="242"/>
      <c r="DE32" s="242"/>
      <c r="DF32" s="242"/>
      <c r="DG32" s="242"/>
      <c r="DH32" s="242"/>
      <c r="DI32" s="242"/>
      <c r="DJ32" s="242"/>
      <c r="DK32" s="242"/>
      <c r="DL32" s="242"/>
      <c r="DM32" s="242"/>
      <c r="DN32" s="242"/>
      <c r="DO32" s="242"/>
      <c r="DP32" s="242"/>
      <c r="DQ32" s="242"/>
      <c r="DR32" s="242"/>
      <c r="DS32" s="242"/>
      <c r="DT32" s="242"/>
      <c r="DU32" s="242"/>
      <c r="DV32" s="242"/>
      <c r="DW32" s="242"/>
      <c r="DX32" s="242"/>
      <c r="DY32" s="242"/>
      <c r="DZ32" s="242"/>
      <c r="EA32" s="242"/>
      <c r="EB32" s="242"/>
      <c r="EC32" s="242"/>
      <c r="ED32" s="242"/>
      <c r="EE32" s="242"/>
      <c r="EF32" s="242"/>
      <c r="EG32" s="242"/>
      <c r="EH32" s="242"/>
      <c r="EI32" s="242"/>
      <c r="EJ32" s="242"/>
      <c r="EK32" s="242"/>
      <c r="EL32" s="242"/>
      <c r="EM32" s="242"/>
      <c r="EN32" s="242"/>
      <c r="EO32" s="242"/>
      <c r="EP32" s="242"/>
      <c r="EQ32" s="242"/>
      <c r="ER32" s="242"/>
      <c r="ES32" s="242"/>
      <c r="ET32" s="242"/>
      <c r="EU32" s="242"/>
      <c r="EV32" s="242"/>
      <c r="EW32" s="242"/>
      <c r="EX32" s="242"/>
      <c r="EY32" s="242"/>
      <c r="EZ32" s="242"/>
      <c r="FA32" s="242"/>
      <c r="FB32" s="242"/>
      <c r="FC32" s="242"/>
      <c r="FD32" s="242"/>
      <c r="FE32" s="242"/>
      <c r="FF32" s="242"/>
      <c r="FG32" s="242"/>
      <c r="FH32" s="242"/>
      <c r="FI32" s="242"/>
      <c r="FJ32" s="242"/>
      <c r="FK32" s="242"/>
      <c r="FL32" s="242"/>
      <c r="FM32" s="242"/>
      <c r="FN32" s="242"/>
      <c r="FO32" s="242"/>
      <c r="FP32" s="242"/>
      <c r="FQ32" s="242"/>
      <c r="FR32" s="242"/>
      <c r="FS32" s="242"/>
      <c r="FT32" s="242"/>
      <c r="FU32" s="242"/>
      <c r="FV32" s="242"/>
      <c r="FW32" s="242"/>
      <c r="FX32" s="242"/>
      <c r="FY32" s="242"/>
      <c r="FZ32" s="242"/>
      <c r="GA32" s="242"/>
      <c r="GB32" s="242"/>
      <c r="GC32" s="242"/>
      <c r="GD32" s="242"/>
      <c r="GE32" s="242"/>
      <c r="GF32" s="242"/>
      <c r="GG32" s="242"/>
      <c r="GH32" s="242"/>
      <c r="GI32" s="242"/>
      <c r="GJ32" s="242"/>
      <c r="GK32" s="242"/>
      <c r="GL32" s="242"/>
      <c r="GM32" s="242"/>
      <c r="GN32" s="242"/>
      <c r="GO32" s="242"/>
      <c r="GP32" s="242"/>
      <c r="GQ32" s="242"/>
    </row>
    <row r="33" spans="1:199" s="246" customFormat="1" ht="15" customHeight="1">
      <c r="A33" s="37"/>
      <c r="B33" s="232" t="s">
        <v>39</v>
      </c>
      <c r="C33" s="100">
        <f>SUM(D33:O33)</f>
        <v>979</v>
      </c>
      <c r="D33" s="9">
        <v>1</v>
      </c>
      <c r="E33" s="9" t="s">
        <v>118</v>
      </c>
      <c r="F33" s="9">
        <v>153</v>
      </c>
      <c r="G33" s="9">
        <v>403</v>
      </c>
      <c r="H33" s="9">
        <v>223</v>
      </c>
      <c r="I33" s="9">
        <v>102</v>
      </c>
      <c r="J33" s="9">
        <v>34</v>
      </c>
      <c r="K33" s="9">
        <v>17</v>
      </c>
      <c r="L33" s="9">
        <v>20</v>
      </c>
      <c r="M33" s="9">
        <v>6</v>
      </c>
      <c r="N33" s="9">
        <v>16</v>
      </c>
      <c r="O33" s="9">
        <v>4</v>
      </c>
      <c r="P33" s="233"/>
      <c r="Q33" s="37"/>
      <c r="R33" s="232" t="s">
        <v>39</v>
      </c>
      <c r="S33" s="21">
        <f>SUM(T33:U33)</f>
        <v>4101</v>
      </c>
      <c r="T33" s="21">
        <v>1976</v>
      </c>
      <c r="U33" s="21">
        <v>2125</v>
      </c>
      <c r="V33" s="21">
        <f>SUM(W33:X33)</f>
        <v>1352</v>
      </c>
      <c r="W33" s="21">
        <v>612</v>
      </c>
      <c r="X33" s="21">
        <v>740</v>
      </c>
      <c r="Y33" s="21">
        <f>SUM(Z33:AA33)</f>
        <v>773</v>
      </c>
      <c r="Z33" s="21">
        <v>454</v>
      </c>
      <c r="AA33" s="21">
        <v>319</v>
      </c>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5"/>
      <c r="DW33" s="235"/>
      <c r="DX33" s="235"/>
      <c r="DY33" s="235"/>
      <c r="DZ33" s="235"/>
      <c r="EA33" s="235"/>
      <c r="EB33" s="235"/>
      <c r="EC33" s="235"/>
      <c r="ED33" s="235"/>
      <c r="EE33" s="235"/>
      <c r="EF33" s="235"/>
      <c r="EG33" s="235"/>
      <c r="EH33" s="235"/>
      <c r="EI33" s="235"/>
      <c r="EJ33" s="235"/>
      <c r="EK33" s="235"/>
      <c r="EL33" s="235"/>
      <c r="EM33" s="235"/>
      <c r="EN33" s="235"/>
      <c r="EO33" s="235"/>
      <c r="EP33" s="235"/>
      <c r="EQ33" s="235"/>
      <c r="ER33" s="235"/>
      <c r="ES33" s="235"/>
      <c r="ET33" s="235"/>
      <c r="EU33" s="235"/>
      <c r="EV33" s="235"/>
      <c r="EW33" s="235"/>
      <c r="EX33" s="235"/>
      <c r="EY33" s="235"/>
      <c r="EZ33" s="235"/>
      <c r="FA33" s="235"/>
      <c r="FB33" s="235"/>
      <c r="FC33" s="235"/>
      <c r="FD33" s="235"/>
      <c r="FE33" s="235"/>
      <c r="FF33" s="235"/>
      <c r="FG33" s="235"/>
      <c r="FH33" s="235"/>
      <c r="FI33" s="235"/>
      <c r="FJ33" s="235"/>
      <c r="FK33" s="235"/>
      <c r="FL33" s="235"/>
      <c r="FM33" s="235"/>
      <c r="FN33" s="235"/>
      <c r="FO33" s="235"/>
      <c r="FP33" s="235"/>
      <c r="FQ33" s="235"/>
      <c r="FR33" s="235"/>
      <c r="FS33" s="235"/>
      <c r="FT33" s="235"/>
      <c r="FU33" s="235"/>
      <c r="FV33" s="235"/>
      <c r="FW33" s="235"/>
      <c r="FX33" s="235"/>
      <c r="FY33" s="235"/>
      <c r="FZ33" s="235"/>
      <c r="GA33" s="235"/>
      <c r="GB33" s="235"/>
      <c r="GC33" s="235"/>
      <c r="GD33" s="235"/>
      <c r="GE33" s="235"/>
      <c r="GF33" s="235"/>
      <c r="GG33" s="235"/>
      <c r="GH33" s="235"/>
      <c r="GI33" s="235"/>
      <c r="GJ33" s="235"/>
      <c r="GK33" s="235"/>
      <c r="GL33" s="235"/>
      <c r="GM33" s="235"/>
      <c r="GN33" s="235"/>
      <c r="GO33" s="235"/>
      <c r="GP33" s="235"/>
      <c r="GQ33" s="235"/>
    </row>
    <row r="34" spans="1:199" s="246" customFormat="1" ht="15" customHeight="1">
      <c r="A34" s="37"/>
      <c r="B34" s="232" t="s">
        <v>49</v>
      </c>
      <c r="C34" s="100">
        <f>SUM(D34:O34)</f>
        <v>88</v>
      </c>
      <c r="D34" s="40" t="s">
        <v>118</v>
      </c>
      <c r="E34" s="9" t="s">
        <v>118</v>
      </c>
      <c r="F34" s="40">
        <v>34</v>
      </c>
      <c r="G34" s="40">
        <v>22</v>
      </c>
      <c r="H34" s="40">
        <v>8</v>
      </c>
      <c r="I34" s="40">
        <v>3</v>
      </c>
      <c r="J34" s="40">
        <v>3</v>
      </c>
      <c r="K34" s="40">
        <v>1</v>
      </c>
      <c r="L34" s="40">
        <v>2</v>
      </c>
      <c r="M34" s="40">
        <v>1</v>
      </c>
      <c r="N34" s="40">
        <v>8</v>
      </c>
      <c r="O34" s="40">
        <v>6</v>
      </c>
      <c r="P34" s="233"/>
      <c r="Q34" s="37"/>
      <c r="R34" s="232" t="s">
        <v>49</v>
      </c>
      <c r="S34" s="21">
        <f>SUM(T34:U34)</f>
        <v>364</v>
      </c>
      <c r="T34" s="21">
        <v>177</v>
      </c>
      <c r="U34" s="21">
        <v>187</v>
      </c>
      <c r="V34" s="21">
        <f>SUM(W34:X34)</f>
        <v>116</v>
      </c>
      <c r="W34" s="21">
        <v>59</v>
      </c>
      <c r="X34" s="21">
        <v>57</v>
      </c>
      <c r="Y34" s="21">
        <f>SUM(Z34:AA34)</f>
        <v>76</v>
      </c>
      <c r="Z34" s="21">
        <v>45</v>
      </c>
      <c r="AA34" s="21">
        <v>31</v>
      </c>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35"/>
      <c r="BY34" s="235"/>
      <c r="BZ34" s="235"/>
      <c r="CA34" s="235"/>
      <c r="CB34" s="235"/>
      <c r="CC34" s="235"/>
      <c r="CD34" s="235"/>
      <c r="CE34" s="235"/>
      <c r="CF34" s="235"/>
      <c r="CG34" s="235"/>
      <c r="CH34" s="235"/>
      <c r="CI34" s="235"/>
      <c r="CJ34" s="235"/>
      <c r="CK34" s="235"/>
      <c r="CL34" s="235"/>
      <c r="CM34" s="235"/>
      <c r="CN34" s="235"/>
      <c r="CO34" s="235"/>
      <c r="CP34" s="235"/>
      <c r="CQ34" s="235"/>
      <c r="CR34" s="235"/>
      <c r="CS34" s="235"/>
      <c r="CT34" s="235"/>
      <c r="CU34" s="235"/>
      <c r="CV34" s="235"/>
      <c r="CW34" s="235"/>
      <c r="CX34" s="235"/>
      <c r="CY34" s="235"/>
      <c r="CZ34" s="235"/>
      <c r="DA34" s="235"/>
      <c r="DB34" s="235"/>
      <c r="DC34" s="235"/>
      <c r="DD34" s="235"/>
      <c r="DE34" s="235"/>
      <c r="DF34" s="235"/>
      <c r="DG34" s="235"/>
      <c r="DH34" s="235"/>
      <c r="DI34" s="235"/>
      <c r="DJ34" s="235"/>
      <c r="DK34" s="235"/>
      <c r="DL34" s="235"/>
      <c r="DM34" s="235"/>
      <c r="DN34" s="235"/>
      <c r="DO34" s="235"/>
      <c r="DP34" s="235"/>
      <c r="DQ34" s="235"/>
      <c r="DR34" s="235"/>
      <c r="DS34" s="235"/>
      <c r="DT34" s="235"/>
      <c r="DU34" s="235"/>
      <c r="DV34" s="235"/>
      <c r="DW34" s="235"/>
      <c r="DX34" s="235"/>
      <c r="DY34" s="235"/>
      <c r="DZ34" s="235"/>
      <c r="EA34" s="235"/>
      <c r="EB34" s="235"/>
      <c r="EC34" s="235"/>
      <c r="ED34" s="235"/>
      <c r="EE34" s="235"/>
      <c r="EF34" s="235"/>
      <c r="EG34" s="235"/>
      <c r="EH34" s="235"/>
      <c r="EI34" s="235"/>
      <c r="EJ34" s="235"/>
      <c r="EK34" s="235"/>
      <c r="EL34" s="235"/>
      <c r="EM34" s="235"/>
      <c r="EN34" s="235"/>
      <c r="EO34" s="235"/>
      <c r="EP34" s="235"/>
      <c r="EQ34" s="235"/>
      <c r="ER34" s="235"/>
      <c r="ES34" s="235"/>
      <c r="ET34" s="235"/>
      <c r="EU34" s="235"/>
      <c r="EV34" s="235"/>
      <c r="EW34" s="235"/>
      <c r="EX34" s="235"/>
      <c r="EY34" s="235"/>
      <c r="EZ34" s="235"/>
      <c r="FA34" s="235"/>
      <c r="FB34" s="235"/>
      <c r="FC34" s="235"/>
      <c r="FD34" s="235"/>
      <c r="FE34" s="235"/>
      <c r="FF34" s="235"/>
      <c r="FG34" s="235"/>
      <c r="FH34" s="235"/>
      <c r="FI34" s="235"/>
      <c r="FJ34" s="235"/>
      <c r="FK34" s="235"/>
      <c r="FL34" s="235"/>
      <c r="FM34" s="235"/>
      <c r="FN34" s="235"/>
      <c r="FO34" s="235"/>
      <c r="FP34" s="235"/>
      <c r="FQ34" s="235"/>
      <c r="FR34" s="235"/>
      <c r="FS34" s="235"/>
      <c r="FT34" s="235"/>
      <c r="FU34" s="235"/>
      <c r="FV34" s="235"/>
      <c r="FW34" s="235"/>
      <c r="FX34" s="235"/>
      <c r="FY34" s="235"/>
      <c r="FZ34" s="235"/>
      <c r="GA34" s="235"/>
      <c r="GB34" s="235"/>
      <c r="GC34" s="235"/>
      <c r="GD34" s="235"/>
      <c r="GE34" s="235"/>
      <c r="GF34" s="235"/>
      <c r="GG34" s="235"/>
      <c r="GH34" s="235"/>
      <c r="GI34" s="235"/>
      <c r="GJ34" s="235"/>
      <c r="GK34" s="235"/>
      <c r="GL34" s="235"/>
      <c r="GM34" s="235"/>
      <c r="GN34" s="235"/>
      <c r="GO34" s="235"/>
      <c r="GP34" s="235"/>
      <c r="GQ34" s="235"/>
    </row>
    <row r="35" spans="1:201" ht="15" customHeight="1">
      <c r="A35" s="37"/>
      <c r="B35" s="54"/>
      <c r="C35" s="39"/>
      <c r="D35" s="40"/>
      <c r="E35" s="40"/>
      <c r="F35" s="40"/>
      <c r="G35" s="40"/>
      <c r="H35" s="40"/>
      <c r="I35" s="40"/>
      <c r="J35" s="40"/>
      <c r="K35" s="40"/>
      <c r="L35" s="40"/>
      <c r="M35" s="40"/>
      <c r="N35" s="40"/>
      <c r="O35" s="40"/>
      <c r="P35" s="21"/>
      <c r="Q35" s="37"/>
      <c r="R35" s="54"/>
      <c r="S35" s="39"/>
      <c r="T35" s="21"/>
      <c r="U35" s="21"/>
      <c r="V35" s="21"/>
      <c r="W35" s="21"/>
      <c r="X35" s="21"/>
      <c r="Y35" s="21"/>
      <c r="Z35" s="21"/>
      <c r="AA35" s="21"/>
      <c r="GR35" s="4"/>
      <c r="GS35" s="4"/>
    </row>
    <row r="36" spans="1:199" s="244" customFormat="1" ht="15" customHeight="1">
      <c r="A36" s="299" t="s">
        <v>50</v>
      </c>
      <c r="B36" s="300"/>
      <c r="C36" s="31">
        <f>SUM(C37:C40)</f>
        <v>2552</v>
      </c>
      <c r="D36" s="32">
        <f aca="true" t="shared" si="14" ref="D36:O36">SUM(D37:D40)</f>
        <v>1</v>
      </c>
      <c r="E36" s="32">
        <f t="shared" si="14"/>
        <v>3</v>
      </c>
      <c r="F36" s="32">
        <f t="shared" si="14"/>
        <v>497</v>
      </c>
      <c r="G36" s="32">
        <f t="shared" si="14"/>
        <v>943</v>
      </c>
      <c r="H36" s="32">
        <f t="shared" si="14"/>
        <v>525</v>
      </c>
      <c r="I36" s="32">
        <f t="shared" si="14"/>
        <v>236</v>
      </c>
      <c r="J36" s="32">
        <f t="shared" si="14"/>
        <v>117</v>
      </c>
      <c r="K36" s="32">
        <f t="shared" si="14"/>
        <v>52</v>
      </c>
      <c r="L36" s="32">
        <f t="shared" si="14"/>
        <v>75</v>
      </c>
      <c r="M36" s="32">
        <f t="shared" si="14"/>
        <v>32</v>
      </c>
      <c r="N36" s="32">
        <f t="shared" si="14"/>
        <v>56</v>
      </c>
      <c r="O36" s="32">
        <f t="shared" si="14"/>
        <v>15</v>
      </c>
      <c r="P36" s="32"/>
      <c r="Q36" s="299" t="s">
        <v>50</v>
      </c>
      <c r="R36" s="300"/>
      <c r="S36" s="32">
        <f aca="true" t="shared" si="15" ref="S36:AA36">SUM(S37:S40)</f>
        <v>10554</v>
      </c>
      <c r="T36" s="32">
        <f t="shared" si="15"/>
        <v>5136</v>
      </c>
      <c r="U36" s="32">
        <f t="shared" si="15"/>
        <v>5418</v>
      </c>
      <c r="V36" s="32">
        <f t="shared" si="15"/>
        <v>3328</v>
      </c>
      <c r="W36" s="32">
        <f t="shared" si="15"/>
        <v>1489</v>
      </c>
      <c r="X36" s="32">
        <f t="shared" si="15"/>
        <v>1839</v>
      </c>
      <c r="Y36" s="32">
        <f t="shared" si="15"/>
        <v>2121</v>
      </c>
      <c r="Z36" s="32">
        <f t="shared" si="15"/>
        <v>1161</v>
      </c>
      <c r="AA36" s="32">
        <f t="shared" si="15"/>
        <v>960</v>
      </c>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E36" s="242"/>
      <c r="DF36" s="242"/>
      <c r="DG36" s="242"/>
      <c r="DH36" s="242"/>
      <c r="DI36" s="242"/>
      <c r="DJ36" s="242"/>
      <c r="DK36" s="242"/>
      <c r="DL36" s="242"/>
      <c r="DM36" s="242"/>
      <c r="DN36" s="242"/>
      <c r="DO36" s="242"/>
      <c r="DP36" s="242"/>
      <c r="DQ36" s="242"/>
      <c r="DR36" s="242"/>
      <c r="DS36" s="242"/>
      <c r="DT36" s="242"/>
      <c r="DU36" s="242"/>
      <c r="DV36" s="242"/>
      <c r="DW36" s="242"/>
      <c r="DX36" s="242"/>
      <c r="DY36" s="242"/>
      <c r="DZ36" s="242"/>
      <c r="EA36" s="242"/>
      <c r="EB36" s="242"/>
      <c r="EC36" s="242"/>
      <c r="ED36" s="242"/>
      <c r="EE36" s="242"/>
      <c r="EF36" s="242"/>
      <c r="EG36" s="242"/>
      <c r="EH36" s="242"/>
      <c r="EI36" s="242"/>
      <c r="EJ36" s="242"/>
      <c r="EK36" s="242"/>
      <c r="EL36" s="242"/>
      <c r="EM36" s="242"/>
      <c r="EN36" s="242"/>
      <c r="EO36" s="242"/>
      <c r="EP36" s="242"/>
      <c r="EQ36" s="242"/>
      <c r="ER36" s="242"/>
      <c r="ES36" s="242"/>
      <c r="ET36" s="242"/>
      <c r="EU36" s="242"/>
      <c r="EV36" s="242"/>
      <c r="EW36" s="242"/>
      <c r="EX36" s="242"/>
      <c r="EY36" s="242"/>
      <c r="EZ36" s="242"/>
      <c r="FA36" s="242"/>
      <c r="FB36" s="242"/>
      <c r="FC36" s="242"/>
      <c r="FD36" s="242"/>
      <c r="FE36" s="242"/>
      <c r="FF36" s="242"/>
      <c r="FG36" s="242"/>
      <c r="FH36" s="242"/>
      <c r="FI36" s="242"/>
      <c r="FJ36" s="242"/>
      <c r="FK36" s="242"/>
      <c r="FL36" s="242"/>
      <c r="FM36" s="242"/>
      <c r="FN36" s="242"/>
      <c r="FO36" s="242"/>
      <c r="FP36" s="242"/>
      <c r="FQ36" s="242"/>
      <c r="FR36" s="242"/>
      <c r="FS36" s="242"/>
      <c r="FT36" s="242"/>
      <c r="FU36" s="242"/>
      <c r="FV36" s="242"/>
      <c r="FW36" s="242"/>
      <c r="FX36" s="242"/>
      <c r="FY36" s="242"/>
      <c r="FZ36" s="242"/>
      <c r="GA36" s="242"/>
      <c r="GB36" s="242"/>
      <c r="GC36" s="242"/>
      <c r="GD36" s="242"/>
      <c r="GE36" s="242"/>
      <c r="GF36" s="242"/>
      <c r="GG36" s="242"/>
      <c r="GH36" s="242"/>
      <c r="GI36" s="242"/>
      <c r="GJ36" s="242"/>
      <c r="GK36" s="242"/>
      <c r="GL36" s="242"/>
      <c r="GM36" s="242"/>
      <c r="GN36" s="242"/>
      <c r="GO36" s="242"/>
      <c r="GP36" s="242"/>
      <c r="GQ36" s="242"/>
    </row>
    <row r="37" spans="1:199" s="246" customFormat="1" ht="15" customHeight="1">
      <c r="A37" s="235"/>
      <c r="B37" s="234" t="s">
        <v>51</v>
      </c>
      <c r="C37" s="100">
        <f>SUM(D37:O37)</f>
        <v>654</v>
      </c>
      <c r="D37" s="9">
        <v>1</v>
      </c>
      <c r="E37" s="9" t="s">
        <v>118</v>
      </c>
      <c r="F37" s="9">
        <v>154</v>
      </c>
      <c r="G37" s="9">
        <v>270</v>
      </c>
      <c r="H37" s="9">
        <v>106</v>
      </c>
      <c r="I37" s="9">
        <v>52</v>
      </c>
      <c r="J37" s="9">
        <v>31</v>
      </c>
      <c r="K37" s="9">
        <v>11</v>
      </c>
      <c r="L37" s="9">
        <v>12</v>
      </c>
      <c r="M37" s="9">
        <v>6</v>
      </c>
      <c r="N37" s="9">
        <v>11</v>
      </c>
      <c r="O37" s="9" t="s">
        <v>118</v>
      </c>
      <c r="P37" s="233"/>
      <c r="Q37" s="235"/>
      <c r="R37" s="234" t="s">
        <v>51</v>
      </c>
      <c r="S37" s="21">
        <f>SUM(T37:U37)</f>
        <v>2483</v>
      </c>
      <c r="T37" s="21">
        <v>1194</v>
      </c>
      <c r="U37" s="21">
        <v>1289</v>
      </c>
      <c r="V37" s="21">
        <f>SUM(W37:X37)</f>
        <v>880</v>
      </c>
      <c r="W37" s="21">
        <v>383</v>
      </c>
      <c r="X37" s="21">
        <v>497</v>
      </c>
      <c r="Y37" s="21">
        <f>SUM(Z37:AA37)</f>
        <v>600</v>
      </c>
      <c r="Z37" s="21">
        <v>307</v>
      </c>
      <c r="AA37" s="21">
        <v>293</v>
      </c>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5"/>
      <c r="DW37" s="235"/>
      <c r="DX37" s="235"/>
      <c r="DY37" s="235"/>
      <c r="DZ37" s="235"/>
      <c r="EA37" s="235"/>
      <c r="EB37" s="235"/>
      <c r="EC37" s="235"/>
      <c r="ED37" s="235"/>
      <c r="EE37" s="235"/>
      <c r="EF37" s="235"/>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5"/>
      <c r="FJ37" s="235"/>
      <c r="FK37" s="235"/>
      <c r="FL37" s="235"/>
      <c r="FM37" s="235"/>
      <c r="FN37" s="235"/>
      <c r="FO37" s="235"/>
      <c r="FP37" s="235"/>
      <c r="FQ37" s="235"/>
      <c r="FR37" s="235"/>
      <c r="FS37" s="235"/>
      <c r="FT37" s="235"/>
      <c r="FU37" s="235"/>
      <c r="FV37" s="235"/>
      <c r="FW37" s="235"/>
      <c r="FX37" s="235"/>
      <c r="FY37" s="235"/>
      <c r="FZ37" s="235"/>
      <c r="GA37" s="235"/>
      <c r="GB37" s="235"/>
      <c r="GC37" s="235"/>
      <c r="GD37" s="235"/>
      <c r="GE37" s="235"/>
      <c r="GF37" s="235"/>
      <c r="GG37" s="235"/>
      <c r="GH37" s="235"/>
      <c r="GI37" s="235"/>
      <c r="GJ37" s="235"/>
      <c r="GK37" s="235"/>
      <c r="GL37" s="235"/>
      <c r="GM37" s="235"/>
      <c r="GN37" s="235"/>
      <c r="GO37" s="235"/>
      <c r="GP37" s="235"/>
      <c r="GQ37" s="235"/>
    </row>
    <row r="38" spans="1:199" s="246" customFormat="1" ht="15" customHeight="1">
      <c r="A38" s="235"/>
      <c r="B38" s="234" t="s">
        <v>52</v>
      </c>
      <c r="C38" s="100">
        <f>SUM(D38:O38)</f>
        <v>397</v>
      </c>
      <c r="D38" s="40" t="s">
        <v>118</v>
      </c>
      <c r="E38" s="40">
        <v>3</v>
      </c>
      <c r="F38" s="40">
        <v>91</v>
      </c>
      <c r="G38" s="40">
        <v>135</v>
      </c>
      <c r="H38" s="40">
        <v>74</v>
      </c>
      <c r="I38" s="40">
        <v>37</v>
      </c>
      <c r="J38" s="40">
        <v>24</v>
      </c>
      <c r="K38" s="40">
        <v>7</v>
      </c>
      <c r="L38" s="40">
        <v>8</v>
      </c>
      <c r="M38" s="40">
        <v>6</v>
      </c>
      <c r="N38" s="40">
        <v>7</v>
      </c>
      <c r="O38" s="40">
        <v>5</v>
      </c>
      <c r="P38" s="233"/>
      <c r="Q38" s="235"/>
      <c r="R38" s="234" t="s">
        <v>52</v>
      </c>
      <c r="S38" s="21">
        <f>SUM(T38:U38)</f>
        <v>1633</v>
      </c>
      <c r="T38" s="21">
        <v>817</v>
      </c>
      <c r="U38" s="21">
        <v>816</v>
      </c>
      <c r="V38" s="21">
        <f>SUM(W38:X38)</f>
        <v>539</v>
      </c>
      <c r="W38" s="21">
        <v>246</v>
      </c>
      <c r="X38" s="21">
        <v>293</v>
      </c>
      <c r="Y38" s="21">
        <f>SUM(Z38:AA38)</f>
        <v>333</v>
      </c>
      <c r="Z38" s="21">
        <v>197</v>
      </c>
      <c r="AA38" s="21">
        <v>136</v>
      </c>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35"/>
      <c r="BX38" s="235"/>
      <c r="BY38" s="235"/>
      <c r="BZ38" s="235"/>
      <c r="CA38" s="235"/>
      <c r="CB38" s="235"/>
      <c r="CC38" s="235"/>
      <c r="CD38" s="235"/>
      <c r="CE38" s="235"/>
      <c r="CF38" s="235"/>
      <c r="CG38" s="235"/>
      <c r="CH38" s="235"/>
      <c r="CI38" s="235"/>
      <c r="CJ38" s="235"/>
      <c r="CK38" s="235"/>
      <c r="CL38" s="235"/>
      <c r="CM38" s="235"/>
      <c r="CN38" s="235"/>
      <c r="CO38" s="235"/>
      <c r="CP38" s="235"/>
      <c r="CQ38" s="235"/>
      <c r="CR38" s="235"/>
      <c r="CS38" s="235"/>
      <c r="CT38" s="235"/>
      <c r="CU38" s="235"/>
      <c r="CV38" s="235"/>
      <c r="CW38" s="235"/>
      <c r="CX38" s="235"/>
      <c r="CY38" s="235"/>
      <c r="CZ38" s="235"/>
      <c r="DA38" s="235"/>
      <c r="DB38" s="235"/>
      <c r="DC38" s="235"/>
      <c r="DD38" s="235"/>
      <c r="DE38" s="235"/>
      <c r="DF38" s="235"/>
      <c r="DG38" s="235"/>
      <c r="DH38" s="235"/>
      <c r="DI38" s="235"/>
      <c r="DJ38" s="235"/>
      <c r="DK38" s="235"/>
      <c r="DL38" s="235"/>
      <c r="DM38" s="235"/>
      <c r="DN38" s="235"/>
      <c r="DO38" s="235"/>
      <c r="DP38" s="235"/>
      <c r="DQ38" s="235"/>
      <c r="DR38" s="235"/>
      <c r="DS38" s="235"/>
      <c r="DT38" s="235"/>
      <c r="DU38" s="235"/>
      <c r="DV38" s="235"/>
      <c r="DW38" s="235"/>
      <c r="DX38" s="235"/>
      <c r="DY38" s="235"/>
      <c r="DZ38" s="235"/>
      <c r="EA38" s="235"/>
      <c r="EB38" s="235"/>
      <c r="EC38" s="235"/>
      <c r="ED38" s="235"/>
      <c r="EE38" s="235"/>
      <c r="EF38" s="235"/>
      <c r="EG38" s="235"/>
      <c r="EH38" s="235"/>
      <c r="EI38" s="235"/>
      <c r="EJ38" s="235"/>
      <c r="EK38" s="235"/>
      <c r="EL38" s="235"/>
      <c r="EM38" s="235"/>
      <c r="EN38" s="235"/>
      <c r="EO38" s="235"/>
      <c r="EP38" s="235"/>
      <c r="EQ38" s="235"/>
      <c r="ER38" s="235"/>
      <c r="ES38" s="235"/>
      <c r="ET38" s="235"/>
      <c r="EU38" s="235"/>
      <c r="EV38" s="235"/>
      <c r="EW38" s="235"/>
      <c r="EX38" s="235"/>
      <c r="EY38" s="235"/>
      <c r="EZ38" s="235"/>
      <c r="FA38" s="235"/>
      <c r="FB38" s="235"/>
      <c r="FC38" s="235"/>
      <c r="FD38" s="235"/>
      <c r="FE38" s="235"/>
      <c r="FF38" s="235"/>
      <c r="FG38" s="235"/>
      <c r="FH38" s="235"/>
      <c r="FI38" s="235"/>
      <c r="FJ38" s="235"/>
      <c r="FK38" s="235"/>
      <c r="FL38" s="235"/>
      <c r="FM38" s="235"/>
      <c r="FN38" s="235"/>
      <c r="FO38" s="235"/>
      <c r="FP38" s="235"/>
      <c r="FQ38" s="235"/>
      <c r="FR38" s="235"/>
      <c r="FS38" s="235"/>
      <c r="FT38" s="235"/>
      <c r="FU38" s="235"/>
      <c r="FV38" s="235"/>
      <c r="FW38" s="235"/>
      <c r="FX38" s="235"/>
      <c r="FY38" s="235"/>
      <c r="FZ38" s="235"/>
      <c r="GA38" s="235"/>
      <c r="GB38" s="235"/>
      <c r="GC38" s="235"/>
      <c r="GD38" s="235"/>
      <c r="GE38" s="235"/>
      <c r="GF38" s="235"/>
      <c r="GG38" s="235"/>
      <c r="GH38" s="235"/>
      <c r="GI38" s="235"/>
      <c r="GJ38" s="235"/>
      <c r="GK38" s="235"/>
      <c r="GL38" s="235"/>
      <c r="GM38" s="235"/>
      <c r="GN38" s="235"/>
      <c r="GO38" s="235"/>
      <c r="GP38" s="235"/>
      <c r="GQ38" s="235"/>
    </row>
    <row r="39" spans="1:199" s="246" customFormat="1" ht="15" customHeight="1">
      <c r="A39" s="235"/>
      <c r="B39" s="234" t="s">
        <v>53</v>
      </c>
      <c r="C39" s="100">
        <f>SUM(D39:O39)</f>
        <v>1132</v>
      </c>
      <c r="D39" s="40" t="s">
        <v>118</v>
      </c>
      <c r="E39" s="40" t="s">
        <v>118</v>
      </c>
      <c r="F39" s="40">
        <v>198</v>
      </c>
      <c r="G39" s="40">
        <v>412</v>
      </c>
      <c r="H39" s="40">
        <v>271</v>
      </c>
      <c r="I39" s="40">
        <v>109</v>
      </c>
      <c r="J39" s="40">
        <v>43</v>
      </c>
      <c r="K39" s="40">
        <v>21</v>
      </c>
      <c r="L39" s="40">
        <v>39</v>
      </c>
      <c r="M39" s="40">
        <v>17</v>
      </c>
      <c r="N39" s="40">
        <v>16</v>
      </c>
      <c r="O39" s="40">
        <v>6</v>
      </c>
      <c r="P39" s="233"/>
      <c r="Q39" s="235"/>
      <c r="R39" s="234" t="s">
        <v>53</v>
      </c>
      <c r="S39" s="21">
        <f>SUM(T39:U39)</f>
        <v>4825</v>
      </c>
      <c r="T39" s="21">
        <v>2329</v>
      </c>
      <c r="U39" s="21">
        <v>2496</v>
      </c>
      <c r="V39" s="21">
        <f>SUM(W39:X39)</f>
        <v>1405</v>
      </c>
      <c r="W39" s="21">
        <v>623</v>
      </c>
      <c r="X39" s="21">
        <v>782</v>
      </c>
      <c r="Y39" s="21">
        <f>SUM(Z39:AA39)</f>
        <v>880</v>
      </c>
      <c r="Z39" s="21">
        <v>470</v>
      </c>
      <c r="AA39" s="21">
        <v>410</v>
      </c>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235"/>
      <c r="BV39" s="235"/>
      <c r="BW39" s="235"/>
      <c r="BX39" s="235"/>
      <c r="BY39" s="235"/>
      <c r="BZ39" s="235"/>
      <c r="CA39" s="235"/>
      <c r="CB39" s="235"/>
      <c r="CC39" s="235"/>
      <c r="CD39" s="235"/>
      <c r="CE39" s="235"/>
      <c r="CF39" s="235"/>
      <c r="CG39" s="235"/>
      <c r="CH39" s="235"/>
      <c r="CI39" s="235"/>
      <c r="CJ39" s="235"/>
      <c r="CK39" s="235"/>
      <c r="CL39" s="235"/>
      <c r="CM39" s="235"/>
      <c r="CN39" s="235"/>
      <c r="CO39" s="235"/>
      <c r="CP39" s="235"/>
      <c r="CQ39" s="235"/>
      <c r="CR39" s="235"/>
      <c r="CS39" s="235"/>
      <c r="CT39" s="235"/>
      <c r="CU39" s="235"/>
      <c r="CV39" s="235"/>
      <c r="CW39" s="235"/>
      <c r="CX39" s="235"/>
      <c r="CY39" s="235"/>
      <c r="CZ39" s="235"/>
      <c r="DA39" s="235"/>
      <c r="DB39" s="235"/>
      <c r="DC39" s="235"/>
      <c r="DD39" s="235"/>
      <c r="DE39" s="235"/>
      <c r="DF39" s="235"/>
      <c r="DG39" s="235"/>
      <c r="DH39" s="235"/>
      <c r="DI39" s="235"/>
      <c r="DJ39" s="235"/>
      <c r="DK39" s="235"/>
      <c r="DL39" s="235"/>
      <c r="DM39" s="235"/>
      <c r="DN39" s="235"/>
      <c r="DO39" s="235"/>
      <c r="DP39" s="235"/>
      <c r="DQ39" s="235"/>
      <c r="DR39" s="235"/>
      <c r="DS39" s="235"/>
      <c r="DT39" s="235"/>
      <c r="DU39" s="235"/>
      <c r="DV39" s="235"/>
      <c r="DW39" s="235"/>
      <c r="DX39" s="235"/>
      <c r="DY39" s="235"/>
      <c r="DZ39" s="235"/>
      <c r="EA39" s="235"/>
      <c r="EB39" s="235"/>
      <c r="EC39" s="235"/>
      <c r="ED39" s="235"/>
      <c r="EE39" s="235"/>
      <c r="EF39" s="235"/>
      <c r="EG39" s="235"/>
      <c r="EH39" s="235"/>
      <c r="EI39" s="235"/>
      <c r="EJ39" s="235"/>
      <c r="EK39" s="235"/>
      <c r="EL39" s="235"/>
      <c r="EM39" s="235"/>
      <c r="EN39" s="235"/>
      <c r="EO39" s="235"/>
      <c r="EP39" s="235"/>
      <c r="EQ39" s="235"/>
      <c r="ER39" s="235"/>
      <c r="ES39" s="235"/>
      <c r="ET39" s="235"/>
      <c r="EU39" s="235"/>
      <c r="EV39" s="235"/>
      <c r="EW39" s="235"/>
      <c r="EX39" s="235"/>
      <c r="EY39" s="235"/>
      <c r="EZ39" s="235"/>
      <c r="FA39" s="235"/>
      <c r="FB39" s="235"/>
      <c r="FC39" s="235"/>
      <c r="FD39" s="235"/>
      <c r="FE39" s="235"/>
      <c r="FF39" s="235"/>
      <c r="FG39" s="235"/>
      <c r="FH39" s="235"/>
      <c r="FI39" s="235"/>
      <c r="FJ39" s="235"/>
      <c r="FK39" s="235"/>
      <c r="FL39" s="235"/>
      <c r="FM39" s="235"/>
      <c r="FN39" s="235"/>
      <c r="FO39" s="235"/>
      <c r="FP39" s="235"/>
      <c r="FQ39" s="235"/>
      <c r="FR39" s="235"/>
      <c r="FS39" s="235"/>
      <c r="FT39" s="235"/>
      <c r="FU39" s="235"/>
      <c r="FV39" s="235"/>
      <c r="FW39" s="235"/>
      <c r="FX39" s="235"/>
      <c r="FY39" s="235"/>
      <c r="FZ39" s="235"/>
      <c r="GA39" s="235"/>
      <c r="GB39" s="235"/>
      <c r="GC39" s="235"/>
      <c r="GD39" s="235"/>
      <c r="GE39" s="235"/>
      <c r="GF39" s="235"/>
      <c r="GG39" s="235"/>
      <c r="GH39" s="235"/>
      <c r="GI39" s="235"/>
      <c r="GJ39" s="235"/>
      <c r="GK39" s="235"/>
      <c r="GL39" s="235"/>
      <c r="GM39" s="235"/>
      <c r="GN39" s="235"/>
      <c r="GO39" s="235"/>
      <c r="GP39" s="235"/>
      <c r="GQ39" s="235"/>
    </row>
    <row r="40" spans="1:199" s="246" customFormat="1" ht="15" customHeight="1">
      <c r="A40" s="235"/>
      <c r="B40" s="234" t="s">
        <v>55</v>
      </c>
      <c r="C40" s="100">
        <f>SUM(D40:O40)</f>
        <v>369</v>
      </c>
      <c r="D40" s="40" t="s">
        <v>118</v>
      </c>
      <c r="E40" s="40" t="s">
        <v>118</v>
      </c>
      <c r="F40" s="40">
        <v>54</v>
      </c>
      <c r="G40" s="40">
        <v>126</v>
      </c>
      <c r="H40" s="40">
        <v>74</v>
      </c>
      <c r="I40" s="40">
        <v>38</v>
      </c>
      <c r="J40" s="40">
        <v>19</v>
      </c>
      <c r="K40" s="40">
        <v>13</v>
      </c>
      <c r="L40" s="40">
        <v>16</v>
      </c>
      <c r="M40" s="40">
        <v>3</v>
      </c>
      <c r="N40" s="40">
        <v>22</v>
      </c>
      <c r="O40" s="40">
        <v>4</v>
      </c>
      <c r="P40" s="233"/>
      <c r="Q40" s="235"/>
      <c r="R40" s="234" t="s">
        <v>55</v>
      </c>
      <c r="S40" s="21">
        <f>SUM(T40:U40)</f>
        <v>1613</v>
      </c>
      <c r="T40" s="21">
        <v>796</v>
      </c>
      <c r="U40" s="21">
        <v>817</v>
      </c>
      <c r="V40" s="21">
        <f>SUM(W40:X40)</f>
        <v>504</v>
      </c>
      <c r="W40" s="21">
        <v>237</v>
      </c>
      <c r="X40" s="21">
        <v>267</v>
      </c>
      <c r="Y40" s="21">
        <f>SUM(Z40:AA40)</f>
        <v>308</v>
      </c>
      <c r="Z40" s="21">
        <v>187</v>
      </c>
      <c r="AA40" s="21">
        <v>121</v>
      </c>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5"/>
      <c r="BR40" s="235"/>
      <c r="BS40" s="235"/>
      <c r="BT40" s="235"/>
      <c r="BU40" s="235"/>
      <c r="BV40" s="235"/>
      <c r="BW40" s="235"/>
      <c r="BX40" s="235"/>
      <c r="BY40" s="235"/>
      <c r="BZ40" s="235"/>
      <c r="CA40" s="235"/>
      <c r="CB40" s="235"/>
      <c r="CC40" s="235"/>
      <c r="CD40" s="235"/>
      <c r="CE40" s="235"/>
      <c r="CF40" s="235"/>
      <c r="CG40" s="235"/>
      <c r="CH40" s="235"/>
      <c r="CI40" s="235"/>
      <c r="CJ40" s="235"/>
      <c r="CK40" s="235"/>
      <c r="CL40" s="235"/>
      <c r="CM40" s="235"/>
      <c r="CN40" s="235"/>
      <c r="CO40" s="235"/>
      <c r="CP40" s="235"/>
      <c r="CQ40" s="235"/>
      <c r="CR40" s="235"/>
      <c r="CS40" s="235"/>
      <c r="CT40" s="235"/>
      <c r="CU40" s="235"/>
      <c r="CV40" s="235"/>
      <c r="CW40" s="235"/>
      <c r="CX40" s="235"/>
      <c r="CY40" s="235"/>
      <c r="CZ40" s="235"/>
      <c r="DA40" s="235"/>
      <c r="DB40" s="235"/>
      <c r="DC40" s="235"/>
      <c r="DD40" s="235"/>
      <c r="DE40" s="235"/>
      <c r="DF40" s="235"/>
      <c r="DG40" s="235"/>
      <c r="DH40" s="235"/>
      <c r="DI40" s="235"/>
      <c r="DJ40" s="235"/>
      <c r="DK40" s="235"/>
      <c r="DL40" s="235"/>
      <c r="DM40" s="235"/>
      <c r="DN40" s="235"/>
      <c r="DO40" s="235"/>
      <c r="DP40" s="235"/>
      <c r="DQ40" s="235"/>
      <c r="DR40" s="235"/>
      <c r="DS40" s="235"/>
      <c r="DT40" s="235"/>
      <c r="DU40" s="235"/>
      <c r="DV40" s="235"/>
      <c r="DW40" s="235"/>
      <c r="DX40" s="235"/>
      <c r="DY40" s="235"/>
      <c r="DZ40" s="235"/>
      <c r="EA40" s="235"/>
      <c r="EB40" s="235"/>
      <c r="EC40" s="235"/>
      <c r="ED40" s="235"/>
      <c r="EE40" s="235"/>
      <c r="EF40" s="235"/>
      <c r="EG40" s="235"/>
      <c r="EH40" s="235"/>
      <c r="EI40" s="235"/>
      <c r="EJ40" s="235"/>
      <c r="EK40" s="235"/>
      <c r="EL40" s="235"/>
      <c r="EM40" s="235"/>
      <c r="EN40" s="235"/>
      <c r="EO40" s="235"/>
      <c r="EP40" s="235"/>
      <c r="EQ40" s="235"/>
      <c r="ER40" s="235"/>
      <c r="ES40" s="235"/>
      <c r="ET40" s="235"/>
      <c r="EU40" s="235"/>
      <c r="EV40" s="235"/>
      <c r="EW40" s="235"/>
      <c r="EX40" s="235"/>
      <c r="EY40" s="235"/>
      <c r="EZ40" s="235"/>
      <c r="FA40" s="235"/>
      <c r="FB40" s="235"/>
      <c r="FC40" s="235"/>
      <c r="FD40" s="235"/>
      <c r="FE40" s="235"/>
      <c r="FF40" s="235"/>
      <c r="FG40" s="235"/>
      <c r="FH40" s="235"/>
      <c r="FI40" s="235"/>
      <c r="FJ40" s="235"/>
      <c r="FK40" s="235"/>
      <c r="FL40" s="235"/>
      <c r="FM40" s="235"/>
      <c r="FN40" s="235"/>
      <c r="FO40" s="235"/>
      <c r="FP40" s="235"/>
      <c r="FQ40" s="235"/>
      <c r="FR40" s="235"/>
      <c r="FS40" s="235"/>
      <c r="FT40" s="235"/>
      <c r="FU40" s="235"/>
      <c r="FV40" s="235"/>
      <c r="FW40" s="235"/>
      <c r="FX40" s="235"/>
      <c r="FY40" s="235"/>
      <c r="FZ40" s="235"/>
      <c r="GA40" s="235"/>
      <c r="GB40" s="235"/>
      <c r="GC40" s="235"/>
      <c r="GD40" s="235"/>
      <c r="GE40" s="235"/>
      <c r="GF40" s="235"/>
      <c r="GG40" s="235"/>
      <c r="GH40" s="235"/>
      <c r="GI40" s="235"/>
      <c r="GJ40" s="235"/>
      <c r="GK40" s="235"/>
      <c r="GL40" s="235"/>
      <c r="GM40" s="235"/>
      <c r="GN40" s="235"/>
      <c r="GO40" s="235"/>
      <c r="GP40" s="235"/>
      <c r="GQ40" s="235"/>
    </row>
    <row r="41" spans="2:201" ht="15" customHeight="1">
      <c r="B41" s="54"/>
      <c r="C41" s="39"/>
      <c r="D41" s="40"/>
      <c r="E41" s="40"/>
      <c r="F41" s="40"/>
      <c r="G41" s="40"/>
      <c r="H41" s="40"/>
      <c r="I41" s="40"/>
      <c r="J41" s="40"/>
      <c r="K41" s="40"/>
      <c r="L41" s="40"/>
      <c r="M41" s="40"/>
      <c r="N41" s="40"/>
      <c r="O41" s="40"/>
      <c r="P41" s="21"/>
      <c r="R41" s="54"/>
      <c r="S41" s="39"/>
      <c r="T41" s="21"/>
      <c r="U41" s="21"/>
      <c r="V41" s="21"/>
      <c r="W41" s="21"/>
      <c r="X41" s="21"/>
      <c r="Y41" s="21"/>
      <c r="Z41" s="21"/>
      <c r="AA41" s="21"/>
      <c r="GR41" s="4"/>
      <c r="GS41" s="4"/>
    </row>
    <row r="42" spans="1:199" s="244" customFormat="1" ht="15" customHeight="1">
      <c r="A42" s="299" t="s">
        <v>56</v>
      </c>
      <c r="B42" s="300"/>
      <c r="C42" s="31">
        <f>SUM(C43:C45)</f>
        <v>874</v>
      </c>
      <c r="D42" s="32">
        <f aca="true" t="shared" si="16" ref="D42:O42">SUM(D43:D45)</f>
        <v>3</v>
      </c>
      <c r="E42" s="32">
        <f t="shared" si="16"/>
        <v>1</v>
      </c>
      <c r="F42" s="32">
        <f t="shared" si="16"/>
        <v>173</v>
      </c>
      <c r="G42" s="32">
        <f t="shared" si="16"/>
        <v>324</v>
      </c>
      <c r="H42" s="32">
        <f t="shared" si="16"/>
        <v>144</v>
      </c>
      <c r="I42" s="32">
        <f t="shared" si="16"/>
        <v>79</v>
      </c>
      <c r="J42" s="32">
        <f t="shared" si="16"/>
        <v>46</v>
      </c>
      <c r="K42" s="32">
        <f t="shared" si="16"/>
        <v>24</v>
      </c>
      <c r="L42" s="32">
        <f t="shared" si="16"/>
        <v>33</v>
      </c>
      <c r="M42" s="32">
        <f t="shared" si="16"/>
        <v>18</v>
      </c>
      <c r="N42" s="32">
        <f t="shared" si="16"/>
        <v>19</v>
      </c>
      <c r="O42" s="32">
        <f t="shared" si="16"/>
        <v>10</v>
      </c>
      <c r="P42" s="32"/>
      <c r="Q42" s="299" t="s">
        <v>56</v>
      </c>
      <c r="R42" s="300"/>
      <c r="S42" s="32">
        <f aca="true" t="shared" si="17" ref="S42:AA42">SUM(S43:S45)</f>
        <v>3533</v>
      </c>
      <c r="T42" s="32">
        <f t="shared" si="17"/>
        <v>1740</v>
      </c>
      <c r="U42" s="32">
        <f t="shared" si="17"/>
        <v>1793</v>
      </c>
      <c r="V42" s="32">
        <f t="shared" si="17"/>
        <v>1178</v>
      </c>
      <c r="W42" s="32">
        <f t="shared" si="17"/>
        <v>553</v>
      </c>
      <c r="X42" s="32">
        <f t="shared" si="17"/>
        <v>625</v>
      </c>
      <c r="Y42" s="32">
        <f t="shared" si="17"/>
        <v>770</v>
      </c>
      <c r="Z42" s="32">
        <f t="shared" si="17"/>
        <v>461</v>
      </c>
      <c r="AA42" s="32">
        <f t="shared" si="17"/>
        <v>309</v>
      </c>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c r="DV42" s="242"/>
      <c r="DW42" s="242"/>
      <c r="DX42" s="242"/>
      <c r="DY42" s="242"/>
      <c r="DZ42" s="242"/>
      <c r="EA42" s="242"/>
      <c r="EB42" s="242"/>
      <c r="EC42" s="242"/>
      <c r="ED42" s="242"/>
      <c r="EE42" s="242"/>
      <c r="EF42" s="242"/>
      <c r="EG42" s="242"/>
      <c r="EH42" s="242"/>
      <c r="EI42" s="242"/>
      <c r="EJ42" s="242"/>
      <c r="EK42" s="242"/>
      <c r="EL42" s="242"/>
      <c r="EM42" s="242"/>
      <c r="EN42" s="242"/>
      <c r="EO42" s="242"/>
      <c r="EP42" s="242"/>
      <c r="EQ42" s="242"/>
      <c r="ER42" s="242"/>
      <c r="ES42" s="242"/>
      <c r="ET42" s="242"/>
      <c r="EU42" s="242"/>
      <c r="EV42" s="242"/>
      <c r="EW42" s="242"/>
      <c r="EX42" s="242"/>
      <c r="EY42" s="242"/>
      <c r="EZ42" s="242"/>
      <c r="FA42" s="242"/>
      <c r="FB42" s="242"/>
      <c r="FC42" s="242"/>
      <c r="FD42" s="242"/>
      <c r="FE42" s="242"/>
      <c r="FF42" s="242"/>
      <c r="FG42" s="242"/>
      <c r="FH42" s="242"/>
      <c r="FI42" s="242"/>
      <c r="FJ42" s="242"/>
      <c r="FK42" s="242"/>
      <c r="FL42" s="242"/>
      <c r="FM42" s="242"/>
      <c r="FN42" s="242"/>
      <c r="FO42" s="242"/>
      <c r="FP42" s="242"/>
      <c r="FQ42" s="242"/>
      <c r="FR42" s="242"/>
      <c r="FS42" s="242"/>
      <c r="FT42" s="242"/>
      <c r="FU42" s="242"/>
      <c r="FV42" s="242"/>
      <c r="FW42" s="242"/>
      <c r="FX42" s="242"/>
      <c r="FY42" s="242"/>
      <c r="FZ42" s="242"/>
      <c r="GA42" s="242"/>
      <c r="GB42" s="242"/>
      <c r="GC42" s="242"/>
      <c r="GD42" s="242"/>
      <c r="GE42" s="242"/>
      <c r="GF42" s="242"/>
      <c r="GG42" s="242"/>
      <c r="GH42" s="242"/>
      <c r="GI42" s="242"/>
      <c r="GJ42" s="242"/>
      <c r="GK42" s="242"/>
      <c r="GL42" s="242"/>
      <c r="GM42" s="242"/>
      <c r="GN42" s="242"/>
      <c r="GO42" s="242"/>
      <c r="GP42" s="242"/>
      <c r="GQ42" s="242"/>
    </row>
    <row r="43" spans="1:199" s="246" customFormat="1" ht="15" customHeight="1">
      <c r="A43" s="37"/>
      <c r="B43" s="232" t="s">
        <v>57</v>
      </c>
      <c r="C43" s="100">
        <f>SUM(D43:O43)</f>
        <v>291</v>
      </c>
      <c r="D43" s="40">
        <v>3</v>
      </c>
      <c r="E43" s="40">
        <v>1</v>
      </c>
      <c r="F43" s="40">
        <v>53</v>
      </c>
      <c r="G43" s="40">
        <v>110</v>
      </c>
      <c r="H43" s="40">
        <v>57</v>
      </c>
      <c r="I43" s="40">
        <v>23</v>
      </c>
      <c r="J43" s="40">
        <v>17</v>
      </c>
      <c r="K43" s="40">
        <v>7</v>
      </c>
      <c r="L43" s="40">
        <v>9</v>
      </c>
      <c r="M43" s="40">
        <v>4</v>
      </c>
      <c r="N43" s="40">
        <v>7</v>
      </c>
      <c r="O43" s="9" t="s">
        <v>118</v>
      </c>
      <c r="P43" s="233"/>
      <c r="Q43" s="37"/>
      <c r="R43" s="232" t="s">
        <v>57</v>
      </c>
      <c r="S43" s="21">
        <f>SUM(T43:U43)</f>
        <v>1190</v>
      </c>
      <c r="T43" s="21">
        <v>584</v>
      </c>
      <c r="U43" s="21">
        <v>606</v>
      </c>
      <c r="V43" s="21">
        <f>SUM(W43:X43)</f>
        <v>377</v>
      </c>
      <c r="W43" s="21">
        <v>165</v>
      </c>
      <c r="X43" s="21">
        <v>212</v>
      </c>
      <c r="Y43" s="21">
        <f>SUM(Z43:AA43)</f>
        <v>235</v>
      </c>
      <c r="Z43" s="21">
        <v>129</v>
      </c>
      <c r="AA43" s="21">
        <v>106</v>
      </c>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E43" s="235"/>
      <c r="DF43" s="235"/>
      <c r="DG43" s="235"/>
      <c r="DH43" s="235"/>
      <c r="DI43" s="235"/>
      <c r="DJ43" s="235"/>
      <c r="DK43" s="235"/>
      <c r="DL43" s="235"/>
      <c r="DM43" s="235"/>
      <c r="DN43" s="235"/>
      <c r="DO43" s="235"/>
      <c r="DP43" s="235"/>
      <c r="DQ43" s="235"/>
      <c r="DR43" s="235"/>
      <c r="DS43" s="235"/>
      <c r="DT43" s="235"/>
      <c r="DU43" s="235"/>
      <c r="DV43" s="235"/>
      <c r="DW43" s="235"/>
      <c r="DX43" s="235"/>
      <c r="DY43" s="235"/>
      <c r="DZ43" s="235"/>
      <c r="EA43" s="235"/>
      <c r="EB43" s="235"/>
      <c r="EC43" s="235"/>
      <c r="ED43" s="235"/>
      <c r="EE43" s="235"/>
      <c r="EF43" s="235"/>
      <c r="EG43" s="235"/>
      <c r="EH43" s="235"/>
      <c r="EI43" s="235"/>
      <c r="EJ43" s="235"/>
      <c r="EK43" s="235"/>
      <c r="EL43" s="235"/>
      <c r="EM43" s="235"/>
      <c r="EN43" s="235"/>
      <c r="EO43" s="235"/>
      <c r="EP43" s="235"/>
      <c r="EQ43" s="235"/>
      <c r="ER43" s="235"/>
      <c r="ES43" s="235"/>
      <c r="ET43" s="235"/>
      <c r="EU43" s="235"/>
      <c r="EV43" s="235"/>
      <c r="EW43" s="235"/>
      <c r="EX43" s="235"/>
      <c r="EY43" s="235"/>
      <c r="EZ43" s="235"/>
      <c r="FA43" s="235"/>
      <c r="FB43" s="235"/>
      <c r="FC43" s="235"/>
      <c r="FD43" s="235"/>
      <c r="FE43" s="235"/>
      <c r="FF43" s="235"/>
      <c r="FG43" s="235"/>
      <c r="FH43" s="235"/>
      <c r="FI43" s="235"/>
      <c r="FJ43" s="235"/>
      <c r="FK43" s="235"/>
      <c r="FL43" s="235"/>
      <c r="FM43" s="235"/>
      <c r="FN43" s="235"/>
      <c r="FO43" s="235"/>
      <c r="FP43" s="235"/>
      <c r="FQ43" s="235"/>
      <c r="FR43" s="235"/>
      <c r="FS43" s="235"/>
      <c r="FT43" s="235"/>
      <c r="FU43" s="235"/>
      <c r="FV43" s="235"/>
      <c r="FW43" s="235"/>
      <c r="FX43" s="235"/>
      <c r="FY43" s="235"/>
      <c r="FZ43" s="235"/>
      <c r="GA43" s="235"/>
      <c r="GB43" s="235"/>
      <c r="GC43" s="235"/>
      <c r="GD43" s="235"/>
      <c r="GE43" s="235"/>
      <c r="GF43" s="235"/>
      <c r="GG43" s="235"/>
      <c r="GH43" s="235"/>
      <c r="GI43" s="235"/>
      <c r="GJ43" s="235"/>
      <c r="GK43" s="235"/>
      <c r="GL43" s="235"/>
      <c r="GM43" s="235"/>
      <c r="GN43" s="235"/>
      <c r="GO43" s="235"/>
      <c r="GP43" s="235"/>
      <c r="GQ43" s="235"/>
    </row>
    <row r="44" spans="1:199" s="246" customFormat="1" ht="15" customHeight="1">
      <c r="A44" s="37"/>
      <c r="B44" s="232" t="s">
        <v>58</v>
      </c>
      <c r="C44" s="100">
        <f>SUM(D44:O44)</f>
        <v>406</v>
      </c>
      <c r="D44" s="40" t="s">
        <v>118</v>
      </c>
      <c r="E44" s="9" t="s">
        <v>118</v>
      </c>
      <c r="F44" s="40">
        <v>90</v>
      </c>
      <c r="G44" s="40">
        <v>138</v>
      </c>
      <c r="H44" s="40">
        <v>59</v>
      </c>
      <c r="I44" s="40">
        <v>39</v>
      </c>
      <c r="J44" s="40">
        <v>21</v>
      </c>
      <c r="K44" s="40">
        <v>13</v>
      </c>
      <c r="L44" s="40">
        <v>17</v>
      </c>
      <c r="M44" s="40">
        <v>10</v>
      </c>
      <c r="N44" s="40">
        <v>9</v>
      </c>
      <c r="O44" s="40">
        <v>10</v>
      </c>
      <c r="P44" s="233"/>
      <c r="Q44" s="37"/>
      <c r="R44" s="232" t="s">
        <v>58</v>
      </c>
      <c r="S44" s="21">
        <f>SUM(T44:U44)</f>
        <v>1674</v>
      </c>
      <c r="T44" s="21">
        <v>821</v>
      </c>
      <c r="U44" s="21">
        <v>853</v>
      </c>
      <c r="V44" s="21">
        <f>SUM(W44:X44)</f>
        <v>577</v>
      </c>
      <c r="W44" s="21">
        <v>282</v>
      </c>
      <c r="X44" s="21">
        <v>295</v>
      </c>
      <c r="Y44" s="21">
        <f>SUM(Z44:AA44)</f>
        <v>393</v>
      </c>
      <c r="Z44" s="21">
        <v>242</v>
      </c>
      <c r="AA44" s="21">
        <v>151</v>
      </c>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5"/>
      <c r="BR44" s="235"/>
      <c r="BS44" s="235"/>
      <c r="BT44" s="235"/>
      <c r="BU44" s="235"/>
      <c r="BV44" s="235"/>
      <c r="BW44" s="235"/>
      <c r="BX44" s="235"/>
      <c r="BY44" s="235"/>
      <c r="BZ44" s="235"/>
      <c r="CA44" s="235"/>
      <c r="CB44" s="235"/>
      <c r="CC44" s="235"/>
      <c r="CD44" s="235"/>
      <c r="CE44" s="235"/>
      <c r="CF44" s="235"/>
      <c r="CG44" s="235"/>
      <c r="CH44" s="235"/>
      <c r="CI44" s="235"/>
      <c r="CJ44" s="235"/>
      <c r="CK44" s="235"/>
      <c r="CL44" s="235"/>
      <c r="CM44" s="235"/>
      <c r="CN44" s="235"/>
      <c r="CO44" s="235"/>
      <c r="CP44" s="235"/>
      <c r="CQ44" s="235"/>
      <c r="CR44" s="235"/>
      <c r="CS44" s="235"/>
      <c r="CT44" s="235"/>
      <c r="CU44" s="235"/>
      <c r="CV44" s="235"/>
      <c r="CW44" s="235"/>
      <c r="CX44" s="235"/>
      <c r="CY44" s="235"/>
      <c r="CZ44" s="235"/>
      <c r="DA44" s="235"/>
      <c r="DB44" s="235"/>
      <c r="DC44" s="235"/>
      <c r="DD44" s="235"/>
      <c r="DE44" s="235"/>
      <c r="DF44" s="235"/>
      <c r="DG44" s="235"/>
      <c r="DH44" s="235"/>
      <c r="DI44" s="235"/>
      <c r="DJ44" s="235"/>
      <c r="DK44" s="235"/>
      <c r="DL44" s="235"/>
      <c r="DM44" s="235"/>
      <c r="DN44" s="235"/>
      <c r="DO44" s="235"/>
      <c r="DP44" s="235"/>
      <c r="DQ44" s="235"/>
      <c r="DR44" s="235"/>
      <c r="DS44" s="235"/>
      <c r="DT44" s="235"/>
      <c r="DU44" s="235"/>
      <c r="DV44" s="235"/>
      <c r="DW44" s="235"/>
      <c r="DX44" s="235"/>
      <c r="DY44" s="235"/>
      <c r="DZ44" s="235"/>
      <c r="EA44" s="235"/>
      <c r="EB44" s="235"/>
      <c r="EC44" s="235"/>
      <c r="ED44" s="235"/>
      <c r="EE44" s="235"/>
      <c r="EF44" s="235"/>
      <c r="EG44" s="235"/>
      <c r="EH44" s="235"/>
      <c r="EI44" s="235"/>
      <c r="EJ44" s="235"/>
      <c r="EK44" s="235"/>
      <c r="EL44" s="235"/>
      <c r="EM44" s="235"/>
      <c r="EN44" s="235"/>
      <c r="EO44" s="235"/>
      <c r="EP44" s="235"/>
      <c r="EQ44" s="235"/>
      <c r="ER44" s="235"/>
      <c r="ES44" s="235"/>
      <c r="ET44" s="235"/>
      <c r="EU44" s="235"/>
      <c r="EV44" s="235"/>
      <c r="EW44" s="235"/>
      <c r="EX44" s="235"/>
      <c r="EY44" s="235"/>
      <c r="EZ44" s="235"/>
      <c r="FA44" s="235"/>
      <c r="FB44" s="235"/>
      <c r="FC44" s="235"/>
      <c r="FD44" s="235"/>
      <c r="FE44" s="235"/>
      <c r="FF44" s="235"/>
      <c r="FG44" s="235"/>
      <c r="FH44" s="235"/>
      <c r="FI44" s="235"/>
      <c r="FJ44" s="235"/>
      <c r="FK44" s="235"/>
      <c r="FL44" s="235"/>
      <c r="FM44" s="235"/>
      <c r="FN44" s="235"/>
      <c r="FO44" s="235"/>
      <c r="FP44" s="235"/>
      <c r="FQ44" s="235"/>
      <c r="FR44" s="235"/>
      <c r="FS44" s="235"/>
      <c r="FT44" s="235"/>
      <c r="FU44" s="235"/>
      <c r="FV44" s="235"/>
      <c r="FW44" s="235"/>
      <c r="FX44" s="235"/>
      <c r="FY44" s="235"/>
      <c r="FZ44" s="235"/>
      <c r="GA44" s="235"/>
      <c r="GB44" s="235"/>
      <c r="GC44" s="235"/>
      <c r="GD44" s="235"/>
      <c r="GE44" s="235"/>
      <c r="GF44" s="235"/>
      <c r="GG44" s="235"/>
      <c r="GH44" s="235"/>
      <c r="GI44" s="235"/>
      <c r="GJ44" s="235"/>
      <c r="GK44" s="235"/>
      <c r="GL44" s="235"/>
      <c r="GM44" s="235"/>
      <c r="GN44" s="235"/>
      <c r="GO44" s="235"/>
      <c r="GP44" s="235"/>
      <c r="GQ44" s="235"/>
    </row>
    <row r="45" spans="1:199" s="246" customFormat="1" ht="15" customHeight="1">
      <c r="A45" s="37"/>
      <c r="B45" s="232" t="s">
        <v>59</v>
      </c>
      <c r="C45" s="100">
        <f>SUM(D45:O45)</f>
        <v>177</v>
      </c>
      <c r="D45" s="40" t="s">
        <v>118</v>
      </c>
      <c r="E45" s="9" t="s">
        <v>118</v>
      </c>
      <c r="F45" s="40">
        <v>30</v>
      </c>
      <c r="G45" s="40">
        <v>76</v>
      </c>
      <c r="H45" s="40">
        <v>28</v>
      </c>
      <c r="I45" s="40">
        <v>17</v>
      </c>
      <c r="J45" s="40">
        <v>8</v>
      </c>
      <c r="K45" s="40">
        <v>4</v>
      </c>
      <c r="L45" s="40">
        <v>7</v>
      </c>
      <c r="M45" s="40">
        <v>4</v>
      </c>
      <c r="N45" s="40">
        <v>3</v>
      </c>
      <c r="O45" s="9" t="s">
        <v>118</v>
      </c>
      <c r="P45" s="233"/>
      <c r="Q45" s="37"/>
      <c r="R45" s="232" t="s">
        <v>59</v>
      </c>
      <c r="S45" s="21">
        <f>SUM(T45:U45)</f>
        <v>669</v>
      </c>
      <c r="T45" s="21">
        <v>335</v>
      </c>
      <c r="U45" s="21">
        <v>334</v>
      </c>
      <c r="V45" s="21">
        <f>SUM(W45:X45)</f>
        <v>224</v>
      </c>
      <c r="W45" s="21">
        <v>106</v>
      </c>
      <c r="X45" s="21">
        <v>118</v>
      </c>
      <c r="Y45" s="21">
        <f>SUM(Z45:AA45)</f>
        <v>142</v>
      </c>
      <c r="Z45" s="21">
        <v>90</v>
      </c>
      <c r="AA45" s="21">
        <v>52</v>
      </c>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5"/>
      <c r="BR45" s="235"/>
      <c r="BS45" s="235"/>
      <c r="BT45" s="235"/>
      <c r="BU45" s="235"/>
      <c r="BV45" s="235"/>
      <c r="BW45" s="235"/>
      <c r="BX45" s="235"/>
      <c r="BY45" s="235"/>
      <c r="BZ45" s="235"/>
      <c r="CA45" s="235"/>
      <c r="CB45" s="235"/>
      <c r="CC45" s="235"/>
      <c r="CD45" s="235"/>
      <c r="CE45" s="235"/>
      <c r="CF45" s="235"/>
      <c r="CG45" s="235"/>
      <c r="CH45" s="235"/>
      <c r="CI45" s="235"/>
      <c r="CJ45" s="235"/>
      <c r="CK45" s="235"/>
      <c r="CL45" s="235"/>
      <c r="CM45" s="235"/>
      <c r="CN45" s="235"/>
      <c r="CO45" s="235"/>
      <c r="CP45" s="235"/>
      <c r="CQ45" s="235"/>
      <c r="CR45" s="235"/>
      <c r="CS45" s="235"/>
      <c r="CT45" s="235"/>
      <c r="CU45" s="235"/>
      <c r="CV45" s="235"/>
      <c r="CW45" s="235"/>
      <c r="CX45" s="235"/>
      <c r="CY45" s="235"/>
      <c r="CZ45" s="235"/>
      <c r="DA45" s="235"/>
      <c r="DB45" s="235"/>
      <c r="DC45" s="235"/>
      <c r="DD45" s="235"/>
      <c r="DE45" s="235"/>
      <c r="DF45" s="235"/>
      <c r="DG45" s="235"/>
      <c r="DH45" s="235"/>
      <c r="DI45" s="235"/>
      <c r="DJ45" s="235"/>
      <c r="DK45" s="235"/>
      <c r="DL45" s="235"/>
      <c r="DM45" s="235"/>
      <c r="DN45" s="235"/>
      <c r="DO45" s="235"/>
      <c r="DP45" s="235"/>
      <c r="DQ45" s="235"/>
      <c r="DR45" s="235"/>
      <c r="DS45" s="235"/>
      <c r="DT45" s="235"/>
      <c r="DU45" s="235"/>
      <c r="DV45" s="235"/>
      <c r="DW45" s="235"/>
      <c r="DX45" s="235"/>
      <c r="DY45" s="235"/>
      <c r="DZ45" s="235"/>
      <c r="EA45" s="235"/>
      <c r="EB45" s="235"/>
      <c r="EC45" s="235"/>
      <c r="ED45" s="235"/>
      <c r="EE45" s="235"/>
      <c r="EF45" s="235"/>
      <c r="EG45" s="235"/>
      <c r="EH45" s="235"/>
      <c r="EI45" s="235"/>
      <c r="EJ45" s="235"/>
      <c r="EK45" s="235"/>
      <c r="EL45" s="235"/>
      <c r="EM45" s="235"/>
      <c r="EN45" s="235"/>
      <c r="EO45" s="235"/>
      <c r="EP45" s="235"/>
      <c r="EQ45" s="235"/>
      <c r="ER45" s="235"/>
      <c r="ES45" s="235"/>
      <c r="ET45" s="235"/>
      <c r="EU45" s="235"/>
      <c r="EV45" s="235"/>
      <c r="EW45" s="235"/>
      <c r="EX45" s="235"/>
      <c r="EY45" s="235"/>
      <c r="EZ45" s="235"/>
      <c r="FA45" s="235"/>
      <c r="FB45" s="235"/>
      <c r="FC45" s="235"/>
      <c r="FD45" s="235"/>
      <c r="FE45" s="235"/>
      <c r="FF45" s="235"/>
      <c r="FG45" s="235"/>
      <c r="FH45" s="235"/>
      <c r="FI45" s="235"/>
      <c r="FJ45" s="235"/>
      <c r="FK45" s="235"/>
      <c r="FL45" s="235"/>
      <c r="FM45" s="235"/>
      <c r="FN45" s="235"/>
      <c r="FO45" s="235"/>
      <c r="FP45" s="235"/>
      <c r="FQ45" s="235"/>
      <c r="FR45" s="235"/>
      <c r="FS45" s="235"/>
      <c r="FT45" s="235"/>
      <c r="FU45" s="235"/>
      <c r="FV45" s="235"/>
      <c r="FW45" s="235"/>
      <c r="FX45" s="235"/>
      <c r="FY45" s="235"/>
      <c r="FZ45" s="235"/>
      <c r="GA45" s="235"/>
      <c r="GB45" s="235"/>
      <c r="GC45" s="235"/>
      <c r="GD45" s="235"/>
      <c r="GE45" s="235"/>
      <c r="GF45" s="235"/>
      <c r="GG45" s="235"/>
      <c r="GH45" s="235"/>
      <c r="GI45" s="235"/>
      <c r="GJ45" s="235"/>
      <c r="GK45" s="235"/>
      <c r="GL45" s="235"/>
      <c r="GM45" s="235"/>
      <c r="GN45" s="235"/>
      <c r="GO45" s="235"/>
      <c r="GP45" s="235"/>
      <c r="GQ45" s="235"/>
    </row>
    <row r="46" spans="1:201" ht="15" customHeight="1">
      <c r="A46" s="37"/>
      <c r="B46" s="38"/>
      <c r="C46" s="39"/>
      <c r="D46" s="40"/>
      <c r="E46" s="40"/>
      <c r="F46" s="40"/>
      <c r="G46" s="40"/>
      <c r="H46" s="40"/>
      <c r="I46" s="40"/>
      <c r="J46" s="40"/>
      <c r="K46" s="40"/>
      <c r="L46" s="40"/>
      <c r="M46" s="40"/>
      <c r="N46" s="40"/>
      <c r="O46" s="40"/>
      <c r="P46" s="21"/>
      <c r="Q46" s="37"/>
      <c r="R46" s="38"/>
      <c r="S46" s="21"/>
      <c r="T46" s="21"/>
      <c r="U46" s="21"/>
      <c r="V46" s="21"/>
      <c r="W46" s="21"/>
      <c r="X46" s="21"/>
      <c r="Y46" s="21"/>
      <c r="Z46" s="6"/>
      <c r="AA46" s="6"/>
      <c r="GR46" s="4"/>
      <c r="GS46" s="4"/>
    </row>
    <row r="47" spans="1:199" s="243" customFormat="1" ht="15" customHeight="1">
      <c r="A47" s="299" t="s">
        <v>62</v>
      </c>
      <c r="B47" s="300"/>
      <c r="C47" s="32">
        <f aca="true" t="shared" si="18" ref="C47:O47">SUM(C48:C51)</f>
        <v>2203</v>
      </c>
      <c r="D47" s="32">
        <f t="shared" si="18"/>
        <v>7</v>
      </c>
      <c r="E47" s="32">
        <f t="shared" si="18"/>
        <v>4</v>
      </c>
      <c r="F47" s="32">
        <f t="shared" si="18"/>
        <v>766</v>
      </c>
      <c r="G47" s="32">
        <f t="shared" si="18"/>
        <v>938</v>
      </c>
      <c r="H47" s="32">
        <f t="shared" si="18"/>
        <v>252</v>
      </c>
      <c r="I47" s="32">
        <f t="shared" si="18"/>
        <v>96</v>
      </c>
      <c r="J47" s="32">
        <f t="shared" si="18"/>
        <v>52</v>
      </c>
      <c r="K47" s="32">
        <f t="shared" si="18"/>
        <v>25</v>
      </c>
      <c r="L47" s="32">
        <f t="shared" si="18"/>
        <v>21</v>
      </c>
      <c r="M47" s="32">
        <f t="shared" si="18"/>
        <v>11</v>
      </c>
      <c r="N47" s="32">
        <f t="shared" si="18"/>
        <v>25</v>
      </c>
      <c r="O47" s="32">
        <f t="shared" si="18"/>
        <v>6</v>
      </c>
      <c r="P47" s="32"/>
      <c r="Q47" s="299" t="s">
        <v>62</v>
      </c>
      <c r="R47" s="300"/>
      <c r="S47" s="32">
        <f aca="true" t="shared" si="19" ref="S47:AA47">SUM(S48:S51)</f>
        <v>7682</v>
      </c>
      <c r="T47" s="32">
        <f t="shared" si="19"/>
        <v>3762</v>
      </c>
      <c r="U47" s="32">
        <f t="shared" si="19"/>
        <v>3920</v>
      </c>
      <c r="V47" s="32">
        <f t="shared" si="19"/>
        <v>2871</v>
      </c>
      <c r="W47" s="32">
        <f t="shared" si="19"/>
        <v>1265</v>
      </c>
      <c r="X47" s="32">
        <f t="shared" si="19"/>
        <v>1606</v>
      </c>
      <c r="Y47" s="32">
        <f t="shared" si="19"/>
        <v>2061</v>
      </c>
      <c r="Z47" s="32">
        <f t="shared" si="19"/>
        <v>1056</v>
      </c>
      <c r="AA47" s="32">
        <f t="shared" si="19"/>
        <v>1005</v>
      </c>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2"/>
      <c r="BZ47" s="242"/>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c r="ER47" s="242"/>
      <c r="ES47" s="242"/>
      <c r="ET47" s="242"/>
      <c r="EU47" s="242"/>
      <c r="EV47" s="242"/>
      <c r="EW47" s="242"/>
      <c r="EX47" s="242"/>
      <c r="EY47" s="242"/>
      <c r="EZ47" s="242"/>
      <c r="FA47" s="242"/>
      <c r="FB47" s="242"/>
      <c r="FC47" s="242"/>
      <c r="FD47" s="242"/>
      <c r="FE47" s="242"/>
      <c r="FF47" s="242"/>
      <c r="FG47" s="242"/>
      <c r="FH47" s="242"/>
      <c r="FI47" s="242"/>
      <c r="FJ47" s="242"/>
      <c r="FK47" s="242"/>
      <c r="FL47" s="242"/>
      <c r="FM47" s="242"/>
      <c r="FN47" s="242"/>
      <c r="FO47" s="242"/>
      <c r="FP47" s="242"/>
      <c r="FQ47" s="242"/>
      <c r="FR47" s="242"/>
      <c r="FS47" s="242"/>
      <c r="FT47" s="242"/>
      <c r="FU47" s="242"/>
      <c r="FV47" s="242"/>
      <c r="FW47" s="242"/>
      <c r="FX47" s="242"/>
      <c r="FY47" s="242"/>
      <c r="FZ47" s="242"/>
      <c r="GA47" s="242"/>
      <c r="GB47" s="242"/>
      <c r="GC47" s="242"/>
      <c r="GD47" s="242"/>
      <c r="GE47" s="242"/>
      <c r="GF47" s="242"/>
      <c r="GG47" s="242"/>
      <c r="GH47" s="242"/>
      <c r="GI47" s="242"/>
      <c r="GJ47" s="242"/>
      <c r="GK47" s="242"/>
      <c r="GL47" s="242"/>
      <c r="GM47" s="242"/>
      <c r="GN47" s="242"/>
      <c r="GO47" s="242"/>
      <c r="GP47" s="242"/>
      <c r="GQ47" s="242"/>
    </row>
    <row r="48" spans="1:199" s="245" customFormat="1" ht="15" customHeight="1">
      <c r="A48" s="37"/>
      <c r="B48" s="232" t="s">
        <v>66</v>
      </c>
      <c r="C48" s="100">
        <f>SUM(D48:O48)</f>
        <v>696</v>
      </c>
      <c r="D48" s="40">
        <v>4</v>
      </c>
      <c r="E48" s="40">
        <v>1</v>
      </c>
      <c r="F48" s="40">
        <v>252</v>
      </c>
      <c r="G48" s="40">
        <v>285</v>
      </c>
      <c r="H48" s="40">
        <v>70</v>
      </c>
      <c r="I48" s="40">
        <v>34</v>
      </c>
      <c r="J48" s="40">
        <v>16</v>
      </c>
      <c r="K48" s="40">
        <v>6</v>
      </c>
      <c r="L48" s="40">
        <v>8</v>
      </c>
      <c r="M48" s="40">
        <v>4</v>
      </c>
      <c r="N48" s="40">
        <v>14</v>
      </c>
      <c r="O48" s="40">
        <v>2</v>
      </c>
      <c r="P48" s="233"/>
      <c r="Q48" s="37"/>
      <c r="R48" s="232" t="s">
        <v>66</v>
      </c>
      <c r="S48" s="21">
        <f>SUM(T48:U48)</f>
        <v>2418</v>
      </c>
      <c r="T48" s="21">
        <v>1198</v>
      </c>
      <c r="U48" s="21">
        <v>1220</v>
      </c>
      <c r="V48" s="21">
        <f>SUM(W48:X48)</f>
        <v>930</v>
      </c>
      <c r="W48" s="21">
        <v>436</v>
      </c>
      <c r="X48" s="21">
        <v>494</v>
      </c>
      <c r="Y48" s="21">
        <f>SUM(Z48:AA48)</f>
        <v>693</v>
      </c>
      <c r="Z48" s="21">
        <v>365</v>
      </c>
      <c r="AA48" s="21">
        <v>328</v>
      </c>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5"/>
      <c r="BR48" s="235"/>
      <c r="BS48" s="235"/>
      <c r="BT48" s="235"/>
      <c r="BU48" s="235"/>
      <c r="BV48" s="235"/>
      <c r="BW48" s="235"/>
      <c r="BX48" s="235"/>
      <c r="BY48" s="235"/>
      <c r="BZ48" s="235"/>
      <c r="CA48" s="235"/>
      <c r="CB48" s="235"/>
      <c r="CC48" s="235"/>
      <c r="CD48" s="235"/>
      <c r="CE48" s="235"/>
      <c r="CF48" s="235"/>
      <c r="CG48" s="235"/>
      <c r="CH48" s="235"/>
      <c r="CI48" s="235"/>
      <c r="CJ48" s="235"/>
      <c r="CK48" s="235"/>
      <c r="CL48" s="235"/>
      <c r="CM48" s="235"/>
      <c r="CN48" s="235"/>
      <c r="CO48" s="235"/>
      <c r="CP48" s="235"/>
      <c r="CQ48" s="235"/>
      <c r="CR48" s="235"/>
      <c r="CS48" s="235"/>
      <c r="CT48" s="235"/>
      <c r="CU48" s="235"/>
      <c r="CV48" s="235"/>
      <c r="CW48" s="235"/>
      <c r="CX48" s="235"/>
      <c r="CY48" s="235"/>
      <c r="CZ48" s="235"/>
      <c r="DA48" s="235"/>
      <c r="DB48" s="235"/>
      <c r="DC48" s="235"/>
      <c r="DD48" s="235"/>
      <c r="DE48" s="235"/>
      <c r="DF48" s="235"/>
      <c r="DG48" s="235"/>
      <c r="DH48" s="235"/>
      <c r="DI48" s="235"/>
      <c r="DJ48" s="235"/>
      <c r="DK48" s="235"/>
      <c r="DL48" s="235"/>
      <c r="DM48" s="235"/>
      <c r="DN48" s="235"/>
      <c r="DO48" s="235"/>
      <c r="DP48" s="235"/>
      <c r="DQ48" s="235"/>
      <c r="DR48" s="235"/>
      <c r="DS48" s="235"/>
      <c r="DT48" s="235"/>
      <c r="DU48" s="235"/>
      <c r="DV48" s="235"/>
      <c r="DW48" s="235"/>
      <c r="DX48" s="235"/>
      <c r="DY48" s="235"/>
      <c r="DZ48" s="235"/>
      <c r="EA48" s="235"/>
      <c r="EB48" s="235"/>
      <c r="EC48" s="235"/>
      <c r="ED48" s="235"/>
      <c r="EE48" s="235"/>
      <c r="EF48" s="235"/>
      <c r="EG48" s="235"/>
      <c r="EH48" s="235"/>
      <c r="EI48" s="235"/>
      <c r="EJ48" s="235"/>
      <c r="EK48" s="235"/>
      <c r="EL48" s="235"/>
      <c r="EM48" s="235"/>
      <c r="EN48" s="235"/>
      <c r="EO48" s="235"/>
      <c r="EP48" s="235"/>
      <c r="EQ48" s="235"/>
      <c r="ER48" s="235"/>
      <c r="ES48" s="235"/>
      <c r="ET48" s="235"/>
      <c r="EU48" s="235"/>
      <c r="EV48" s="235"/>
      <c r="EW48" s="235"/>
      <c r="EX48" s="235"/>
      <c r="EY48" s="235"/>
      <c r="EZ48" s="235"/>
      <c r="FA48" s="235"/>
      <c r="FB48" s="235"/>
      <c r="FC48" s="235"/>
      <c r="FD48" s="235"/>
      <c r="FE48" s="235"/>
      <c r="FF48" s="235"/>
      <c r="FG48" s="235"/>
      <c r="FH48" s="235"/>
      <c r="FI48" s="235"/>
      <c r="FJ48" s="235"/>
      <c r="FK48" s="235"/>
      <c r="FL48" s="235"/>
      <c r="FM48" s="235"/>
      <c r="FN48" s="235"/>
      <c r="FO48" s="235"/>
      <c r="FP48" s="235"/>
      <c r="FQ48" s="235"/>
      <c r="FR48" s="235"/>
      <c r="FS48" s="235"/>
      <c r="FT48" s="235"/>
      <c r="FU48" s="235"/>
      <c r="FV48" s="235"/>
      <c r="FW48" s="235"/>
      <c r="FX48" s="235"/>
      <c r="FY48" s="235"/>
      <c r="FZ48" s="235"/>
      <c r="GA48" s="235"/>
      <c r="GB48" s="235"/>
      <c r="GC48" s="235"/>
      <c r="GD48" s="235"/>
      <c r="GE48" s="235"/>
      <c r="GF48" s="235"/>
      <c r="GG48" s="235"/>
      <c r="GH48" s="235"/>
      <c r="GI48" s="235"/>
      <c r="GJ48" s="235"/>
      <c r="GK48" s="235"/>
      <c r="GL48" s="235"/>
      <c r="GM48" s="235"/>
      <c r="GN48" s="235"/>
      <c r="GO48" s="235"/>
      <c r="GP48" s="235"/>
      <c r="GQ48" s="235"/>
    </row>
    <row r="49" spans="1:199" s="245" customFormat="1" ht="15" customHeight="1">
      <c r="A49" s="37"/>
      <c r="B49" s="232" t="s">
        <v>69</v>
      </c>
      <c r="C49" s="100">
        <f>SUM(D49:O49)</f>
        <v>593</v>
      </c>
      <c r="D49" s="9" t="s">
        <v>118</v>
      </c>
      <c r="E49" s="9">
        <v>1</v>
      </c>
      <c r="F49" s="9">
        <v>234</v>
      </c>
      <c r="G49" s="9">
        <v>250</v>
      </c>
      <c r="H49" s="9">
        <v>62</v>
      </c>
      <c r="I49" s="9">
        <v>14</v>
      </c>
      <c r="J49" s="9">
        <v>12</v>
      </c>
      <c r="K49" s="9">
        <v>5</v>
      </c>
      <c r="L49" s="9">
        <v>5</v>
      </c>
      <c r="M49" s="9">
        <v>4</v>
      </c>
      <c r="N49" s="9">
        <v>5</v>
      </c>
      <c r="O49" s="9">
        <v>1</v>
      </c>
      <c r="P49" s="233"/>
      <c r="Q49" s="37"/>
      <c r="R49" s="232" t="s">
        <v>69</v>
      </c>
      <c r="S49" s="21">
        <f>SUM(T49:U49)</f>
        <v>1927</v>
      </c>
      <c r="T49" s="21">
        <v>944</v>
      </c>
      <c r="U49" s="21">
        <v>983</v>
      </c>
      <c r="V49" s="21">
        <f>SUM(W49:X49)</f>
        <v>779</v>
      </c>
      <c r="W49" s="21">
        <v>346</v>
      </c>
      <c r="X49" s="21">
        <v>433</v>
      </c>
      <c r="Y49" s="21">
        <f>SUM(Z49:AA49)</f>
        <v>553</v>
      </c>
      <c r="Z49" s="21">
        <v>293</v>
      </c>
      <c r="AA49" s="21">
        <v>260</v>
      </c>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5"/>
      <c r="BX49" s="235"/>
      <c r="BY49" s="235"/>
      <c r="BZ49" s="235"/>
      <c r="CA49" s="235"/>
      <c r="CB49" s="235"/>
      <c r="CC49" s="235"/>
      <c r="CD49" s="235"/>
      <c r="CE49" s="235"/>
      <c r="CF49" s="235"/>
      <c r="CG49" s="235"/>
      <c r="CH49" s="235"/>
      <c r="CI49" s="235"/>
      <c r="CJ49" s="235"/>
      <c r="CK49" s="235"/>
      <c r="CL49" s="235"/>
      <c r="CM49" s="235"/>
      <c r="CN49" s="235"/>
      <c r="CO49" s="235"/>
      <c r="CP49" s="235"/>
      <c r="CQ49" s="235"/>
      <c r="CR49" s="235"/>
      <c r="CS49" s="235"/>
      <c r="CT49" s="235"/>
      <c r="CU49" s="235"/>
      <c r="CV49" s="235"/>
      <c r="CW49" s="235"/>
      <c r="CX49" s="235"/>
      <c r="CY49" s="235"/>
      <c r="CZ49" s="235"/>
      <c r="DA49" s="235"/>
      <c r="DB49" s="235"/>
      <c r="DC49" s="235"/>
      <c r="DD49" s="235"/>
      <c r="DE49" s="235"/>
      <c r="DF49" s="235"/>
      <c r="DG49" s="235"/>
      <c r="DH49" s="235"/>
      <c r="DI49" s="235"/>
      <c r="DJ49" s="235"/>
      <c r="DK49" s="235"/>
      <c r="DL49" s="235"/>
      <c r="DM49" s="235"/>
      <c r="DN49" s="235"/>
      <c r="DO49" s="235"/>
      <c r="DP49" s="235"/>
      <c r="DQ49" s="235"/>
      <c r="DR49" s="235"/>
      <c r="DS49" s="235"/>
      <c r="DT49" s="235"/>
      <c r="DU49" s="235"/>
      <c r="DV49" s="235"/>
      <c r="DW49" s="235"/>
      <c r="DX49" s="235"/>
      <c r="DY49" s="235"/>
      <c r="DZ49" s="235"/>
      <c r="EA49" s="235"/>
      <c r="EB49" s="235"/>
      <c r="EC49" s="235"/>
      <c r="ED49" s="235"/>
      <c r="EE49" s="235"/>
      <c r="EF49" s="235"/>
      <c r="EG49" s="235"/>
      <c r="EH49" s="235"/>
      <c r="EI49" s="235"/>
      <c r="EJ49" s="235"/>
      <c r="EK49" s="235"/>
      <c r="EL49" s="235"/>
      <c r="EM49" s="235"/>
      <c r="EN49" s="235"/>
      <c r="EO49" s="235"/>
      <c r="EP49" s="235"/>
      <c r="EQ49" s="235"/>
      <c r="ER49" s="235"/>
      <c r="ES49" s="235"/>
      <c r="ET49" s="235"/>
      <c r="EU49" s="235"/>
      <c r="EV49" s="235"/>
      <c r="EW49" s="235"/>
      <c r="EX49" s="235"/>
      <c r="EY49" s="235"/>
      <c r="EZ49" s="235"/>
      <c r="FA49" s="235"/>
      <c r="FB49" s="235"/>
      <c r="FC49" s="235"/>
      <c r="FD49" s="235"/>
      <c r="FE49" s="235"/>
      <c r="FF49" s="235"/>
      <c r="FG49" s="235"/>
      <c r="FH49" s="235"/>
      <c r="FI49" s="235"/>
      <c r="FJ49" s="235"/>
      <c r="FK49" s="235"/>
      <c r="FL49" s="235"/>
      <c r="FM49" s="235"/>
      <c r="FN49" s="235"/>
      <c r="FO49" s="235"/>
      <c r="FP49" s="235"/>
      <c r="FQ49" s="235"/>
      <c r="FR49" s="235"/>
      <c r="FS49" s="235"/>
      <c r="FT49" s="235"/>
      <c r="FU49" s="235"/>
      <c r="FV49" s="235"/>
      <c r="FW49" s="235"/>
      <c r="FX49" s="235"/>
      <c r="FY49" s="235"/>
      <c r="FZ49" s="235"/>
      <c r="GA49" s="235"/>
      <c r="GB49" s="235"/>
      <c r="GC49" s="235"/>
      <c r="GD49" s="235"/>
      <c r="GE49" s="235"/>
      <c r="GF49" s="235"/>
      <c r="GG49" s="235"/>
      <c r="GH49" s="235"/>
      <c r="GI49" s="235"/>
      <c r="GJ49" s="235"/>
      <c r="GK49" s="235"/>
      <c r="GL49" s="235"/>
      <c r="GM49" s="235"/>
      <c r="GN49" s="235"/>
      <c r="GO49" s="235"/>
      <c r="GP49" s="235"/>
      <c r="GQ49" s="235"/>
    </row>
    <row r="50" spans="1:199" s="246" customFormat="1" ht="15" customHeight="1">
      <c r="A50" s="37"/>
      <c r="B50" s="232" t="s">
        <v>70</v>
      </c>
      <c r="C50" s="100">
        <f>SUM(D50:O50)</f>
        <v>368</v>
      </c>
      <c r="D50" s="40">
        <v>3</v>
      </c>
      <c r="E50" s="40">
        <v>2</v>
      </c>
      <c r="F50" s="40">
        <v>129</v>
      </c>
      <c r="G50" s="40">
        <v>146</v>
      </c>
      <c r="H50" s="40">
        <v>43</v>
      </c>
      <c r="I50" s="40">
        <v>13</v>
      </c>
      <c r="J50" s="40">
        <v>15</v>
      </c>
      <c r="K50" s="40">
        <v>9</v>
      </c>
      <c r="L50" s="40">
        <v>2</v>
      </c>
      <c r="M50" s="9" t="s">
        <v>118</v>
      </c>
      <c r="N50" s="40">
        <v>3</v>
      </c>
      <c r="O50" s="40">
        <v>3</v>
      </c>
      <c r="P50" s="233"/>
      <c r="Q50" s="37"/>
      <c r="R50" s="232" t="s">
        <v>70</v>
      </c>
      <c r="S50" s="21">
        <f>SUM(T50:U50)</f>
        <v>1258</v>
      </c>
      <c r="T50" s="21">
        <v>610</v>
      </c>
      <c r="U50" s="21">
        <v>648</v>
      </c>
      <c r="V50" s="21">
        <f>SUM(W50:X50)</f>
        <v>512</v>
      </c>
      <c r="W50" s="21">
        <v>216</v>
      </c>
      <c r="X50" s="21">
        <v>296</v>
      </c>
      <c r="Y50" s="21">
        <f>SUM(Z50:AA50)</f>
        <v>378</v>
      </c>
      <c r="Z50" s="21">
        <v>179</v>
      </c>
      <c r="AA50" s="21">
        <v>199</v>
      </c>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5"/>
      <c r="BR50" s="235"/>
      <c r="BS50" s="235"/>
      <c r="BT50" s="235"/>
      <c r="BU50" s="235"/>
      <c r="BV50" s="235"/>
      <c r="BW50" s="235"/>
      <c r="BX50" s="235"/>
      <c r="BY50" s="235"/>
      <c r="BZ50" s="235"/>
      <c r="CA50" s="235"/>
      <c r="CB50" s="235"/>
      <c r="CC50" s="235"/>
      <c r="CD50" s="235"/>
      <c r="CE50" s="235"/>
      <c r="CF50" s="235"/>
      <c r="CG50" s="235"/>
      <c r="CH50" s="235"/>
      <c r="CI50" s="235"/>
      <c r="CJ50" s="235"/>
      <c r="CK50" s="235"/>
      <c r="CL50" s="235"/>
      <c r="CM50" s="235"/>
      <c r="CN50" s="235"/>
      <c r="CO50" s="235"/>
      <c r="CP50" s="235"/>
      <c r="CQ50" s="235"/>
      <c r="CR50" s="235"/>
      <c r="CS50" s="235"/>
      <c r="CT50" s="235"/>
      <c r="CU50" s="235"/>
      <c r="CV50" s="235"/>
      <c r="CW50" s="235"/>
      <c r="CX50" s="235"/>
      <c r="CY50" s="235"/>
      <c r="CZ50" s="235"/>
      <c r="DA50" s="235"/>
      <c r="DB50" s="235"/>
      <c r="DC50" s="235"/>
      <c r="DD50" s="235"/>
      <c r="DE50" s="235"/>
      <c r="DF50" s="235"/>
      <c r="DG50" s="235"/>
      <c r="DH50" s="235"/>
      <c r="DI50" s="235"/>
      <c r="DJ50" s="235"/>
      <c r="DK50" s="235"/>
      <c r="DL50" s="235"/>
      <c r="DM50" s="235"/>
      <c r="DN50" s="235"/>
      <c r="DO50" s="235"/>
      <c r="DP50" s="235"/>
      <c r="DQ50" s="235"/>
      <c r="DR50" s="235"/>
      <c r="DS50" s="235"/>
      <c r="DT50" s="235"/>
      <c r="DU50" s="235"/>
      <c r="DV50" s="235"/>
      <c r="DW50" s="235"/>
      <c r="DX50" s="235"/>
      <c r="DY50" s="235"/>
      <c r="DZ50" s="235"/>
      <c r="EA50" s="235"/>
      <c r="EB50" s="235"/>
      <c r="EC50" s="235"/>
      <c r="ED50" s="235"/>
      <c r="EE50" s="235"/>
      <c r="EF50" s="235"/>
      <c r="EG50" s="235"/>
      <c r="EH50" s="235"/>
      <c r="EI50" s="235"/>
      <c r="EJ50" s="235"/>
      <c r="EK50" s="235"/>
      <c r="EL50" s="235"/>
      <c r="EM50" s="235"/>
      <c r="EN50" s="235"/>
      <c r="EO50" s="235"/>
      <c r="EP50" s="235"/>
      <c r="EQ50" s="235"/>
      <c r="ER50" s="235"/>
      <c r="ES50" s="235"/>
      <c r="ET50" s="235"/>
      <c r="EU50" s="235"/>
      <c r="EV50" s="235"/>
      <c r="EW50" s="235"/>
      <c r="EX50" s="235"/>
      <c r="EY50" s="235"/>
      <c r="EZ50" s="235"/>
      <c r="FA50" s="235"/>
      <c r="FB50" s="235"/>
      <c r="FC50" s="235"/>
      <c r="FD50" s="235"/>
      <c r="FE50" s="235"/>
      <c r="FF50" s="235"/>
      <c r="FG50" s="235"/>
      <c r="FH50" s="235"/>
      <c r="FI50" s="235"/>
      <c r="FJ50" s="235"/>
      <c r="FK50" s="235"/>
      <c r="FL50" s="235"/>
      <c r="FM50" s="235"/>
      <c r="FN50" s="235"/>
      <c r="FO50" s="235"/>
      <c r="FP50" s="235"/>
      <c r="FQ50" s="235"/>
      <c r="FR50" s="235"/>
      <c r="FS50" s="235"/>
      <c r="FT50" s="235"/>
      <c r="FU50" s="235"/>
      <c r="FV50" s="235"/>
      <c r="FW50" s="235"/>
      <c r="FX50" s="235"/>
      <c r="FY50" s="235"/>
      <c r="FZ50" s="235"/>
      <c r="GA50" s="235"/>
      <c r="GB50" s="235"/>
      <c r="GC50" s="235"/>
      <c r="GD50" s="235"/>
      <c r="GE50" s="235"/>
      <c r="GF50" s="235"/>
      <c r="GG50" s="235"/>
      <c r="GH50" s="235"/>
      <c r="GI50" s="235"/>
      <c r="GJ50" s="235"/>
      <c r="GK50" s="235"/>
      <c r="GL50" s="235"/>
      <c r="GM50" s="235"/>
      <c r="GN50" s="235"/>
      <c r="GO50" s="235"/>
      <c r="GP50" s="235"/>
      <c r="GQ50" s="235"/>
    </row>
    <row r="51" spans="1:199" s="245" customFormat="1" ht="15" customHeight="1">
      <c r="A51" s="37"/>
      <c r="B51" s="232" t="s">
        <v>71</v>
      </c>
      <c r="C51" s="100">
        <f>SUM(D51:O51)</f>
        <v>546</v>
      </c>
      <c r="D51" s="40" t="s">
        <v>118</v>
      </c>
      <c r="E51" s="9" t="s">
        <v>118</v>
      </c>
      <c r="F51" s="40">
        <v>151</v>
      </c>
      <c r="G51" s="40">
        <v>257</v>
      </c>
      <c r="H51" s="40">
        <v>77</v>
      </c>
      <c r="I51" s="40">
        <v>35</v>
      </c>
      <c r="J51" s="40">
        <v>9</v>
      </c>
      <c r="K51" s="40">
        <v>5</v>
      </c>
      <c r="L51" s="40">
        <v>6</v>
      </c>
      <c r="M51" s="40">
        <v>3</v>
      </c>
      <c r="N51" s="40">
        <v>3</v>
      </c>
      <c r="O51" s="9" t="s">
        <v>118</v>
      </c>
      <c r="P51" s="233"/>
      <c r="Q51" s="37"/>
      <c r="R51" s="232" t="s">
        <v>71</v>
      </c>
      <c r="S51" s="21">
        <f>SUM(T51:U51)</f>
        <v>2079</v>
      </c>
      <c r="T51" s="21">
        <v>1010</v>
      </c>
      <c r="U51" s="21">
        <v>1069</v>
      </c>
      <c r="V51" s="21">
        <f>SUM(W51:X51)</f>
        <v>650</v>
      </c>
      <c r="W51" s="21">
        <v>267</v>
      </c>
      <c r="X51" s="21">
        <v>383</v>
      </c>
      <c r="Y51" s="21">
        <f>SUM(Z51:AA51)</f>
        <v>437</v>
      </c>
      <c r="Z51" s="21">
        <v>219</v>
      </c>
      <c r="AA51" s="21">
        <v>218</v>
      </c>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c r="BV51" s="235"/>
      <c r="BW51" s="235"/>
      <c r="BX51" s="235"/>
      <c r="BY51" s="235"/>
      <c r="BZ51" s="235"/>
      <c r="CA51" s="235"/>
      <c r="CB51" s="235"/>
      <c r="CC51" s="235"/>
      <c r="CD51" s="235"/>
      <c r="CE51" s="235"/>
      <c r="CF51" s="235"/>
      <c r="CG51" s="235"/>
      <c r="CH51" s="235"/>
      <c r="CI51" s="235"/>
      <c r="CJ51" s="235"/>
      <c r="CK51" s="235"/>
      <c r="CL51" s="235"/>
      <c r="CM51" s="235"/>
      <c r="CN51" s="235"/>
      <c r="CO51" s="235"/>
      <c r="CP51" s="235"/>
      <c r="CQ51" s="235"/>
      <c r="CR51" s="235"/>
      <c r="CS51" s="235"/>
      <c r="CT51" s="235"/>
      <c r="CU51" s="235"/>
      <c r="CV51" s="235"/>
      <c r="CW51" s="235"/>
      <c r="CX51" s="235"/>
      <c r="CY51" s="235"/>
      <c r="CZ51" s="235"/>
      <c r="DA51" s="235"/>
      <c r="DB51" s="235"/>
      <c r="DC51" s="235"/>
      <c r="DD51" s="235"/>
      <c r="DE51" s="235"/>
      <c r="DF51" s="235"/>
      <c r="DG51" s="235"/>
      <c r="DH51" s="235"/>
      <c r="DI51" s="235"/>
      <c r="DJ51" s="235"/>
      <c r="DK51" s="235"/>
      <c r="DL51" s="235"/>
      <c r="DM51" s="235"/>
      <c r="DN51" s="235"/>
      <c r="DO51" s="235"/>
      <c r="DP51" s="235"/>
      <c r="DQ51" s="235"/>
      <c r="DR51" s="235"/>
      <c r="DS51" s="235"/>
      <c r="DT51" s="235"/>
      <c r="DU51" s="235"/>
      <c r="DV51" s="235"/>
      <c r="DW51" s="235"/>
      <c r="DX51" s="235"/>
      <c r="DY51" s="235"/>
      <c r="DZ51" s="235"/>
      <c r="EA51" s="235"/>
      <c r="EB51" s="235"/>
      <c r="EC51" s="235"/>
      <c r="ED51" s="235"/>
      <c r="EE51" s="235"/>
      <c r="EF51" s="235"/>
      <c r="EG51" s="235"/>
      <c r="EH51" s="235"/>
      <c r="EI51" s="235"/>
      <c r="EJ51" s="235"/>
      <c r="EK51" s="235"/>
      <c r="EL51" s="235"/>
      <c r="EM51" s="235"/>
      <c r="EN51" s="235"/>
      <c r="EO51" s="235"/>
      <c r="EP51" s="235"/>
      <c r="EQ51" s="235"/>
      <c r="ER51" s="235"/>
      <c r="ES51" s="235"/>
      <c r="ET51" s="235"/>
      <c r="EU51" s="235"/>
      <c r="EV51" s="235"/>
      <c r="EW51" s="235"/>
      <c r="EX51" s="235"/>
      <c r="EY51" s="235"/>
      <c r="EZ51" s="235"/>
      <c r="FA51" s="235"/>
      <c r="FB51" s="235"/>
      <c r="FC51" s="235"/>
      <c r="FD51" s="235"/>
      <c r="FE51" s="235"/>
      <c r="FF51" s="235"/>
      <c r="FG51" s="235"/>
      <c r="FH51" s="235"/>
      <c r="FI51" s="235"/>
      <c r="FJ51" s="235"/>
      <c r="FK51" s="235"/>
      <c r="FL51" s="235"/>
      <c r="FM51" s="235"/>
      <c r="FN51" s="235"/>
      <c r="FO51" s="235"/>
      <c r="FP51" s="235"/>
      <c r="FQ51" s="235"/>
      <c r="FR51" s="235"/>
      <c r="FS51" s="235"/>
      <c r="FT51" s="235"/>
      <c r="FU51" s="235"/>
      <c r="FV51" s="235"/>
      <c r="FW51" s="235"/>
      <c r="FX51" s="235"/>
      <c r="FY51" s="235"/>
      <c r="FZ51" s="235"/>
      <c r="GA51" s="235"/>
      <c r="GB51" s="235"/>
      <c r="GC51" s="235"/>
      <c r="GD51" s="235"/>
      <c r="GE51" s="235"/>
      <c r="GF51" s="235"/>
      <c r="GG51" s="235"/>
      <c r="GH51" s="235"/>
      <c r="GI51" s="235"/>
      <c r="GJ51" s="235"/>
      <c r="GK51" s="235"/>
      <c r="GL51" s="235"/>
      <c r="GM51" s="235"/>
      <c r="GN51" s="235"/>
      <c r="GO51" s="235"/>
      <c r="GP51" s="235"/>
      <c r="GQ51" s="235"/>
    </row>
    <row r="52" spans="1:199" s="65" customFormat="1" ht="15" customHeight="1">
      <c r="A52" s="37"/>
      <c r="B52" s="54"/>
      <c r="C52" s="39"/>
      <c r="D52" s="40"/>
      <c r="E52" s="40"/>
      <c r="F52" s="40"/>
      <c r="G52" s="40"/>
      <c r="H52" s="40"/>
      <c r="I52" s="40"/>
      <c r="J52" s="40"/>
      <c r="K52" s="40"/>
      <c r="L52" s="40"/>
      <c r="M52" s="40"/>
      <c r="N52" s="40"/>
      <c r="O52" s="40"/>
      <c r="P52" s="21"/>
      <c r="Q52" s="37"/>
      <c r="R52" s="54"/>
      <c r="S52" s="41"/>
      <c r="T52" s="6"/>
      <c r="U52" s="6"/>
      <c r="V52" s="6"/>
      <c r="W52" s="6"/>
      <c r="X52" s="6"/>
      <c r="Y52" s="6"/>
      <c r="Z52" s="6"/>
      <c r="AA52" s="6"/>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row>
    <row r="53" spans="1:199" s="243" customFormat="1" ht="15" customHeight="1">
      <c r="A53" s="299" t="s">
        <v>72</v>
      </c>
      <c r="B53" s="300"/>
      <c r="C53" s="32">
        <f>SUM(C54)</f>
        <v>326</v>
      </c>
      <c r="D53" s="36" t="s">
        <v>118</v>
      </c>
      <c r="E53" s="32">
        <f aca="true" t="shared" si="20" ref="E53:O53">SUM(E54)</f>
        <v>2</v>
      </c>
      <c r="F53" s="32">
        <f t="shared" si="20"/>
        <v>89</v>
      </c>
      <c r="G53" s="32">
        <f t="shared" si="20"/>
        <v>154</v>
      </c>
      <c r="H53" s="32">
        <f t="shared" si="20"/>
        <v>32</v>
      </c>
      <c r="I53" s="32">
        <f t="shared" si="20"/>
        <v>17</v>
      </c>
      <c r="J53" s="32">
        <f t="shared" si="20"/>
        <v>11</v>
      </c>
      <c r="K53" s="32">
        <f t="shared" si="20"/>
        <v>3</v>
      </c>
      <c r="L53" s="32">
        <f t="shared" si="20"/>
        <v>5</v>
      </c>
      <c r="M53" s="32">
        <f t="shared" si="20"/>
        <v>6</v>
      </c>
      <c r="N53" s="32">
        <f t="shared" si="20"/>
        <v>4</v>
      </c>
      <c r="O53" s="32">
        <f t="shared" si="20"/>
        <v>3</v>
      </c>
      <c r="P53" s="32"/>
      <c r="Q53" s="299" t="s">
        <v>72</v>
      </c>
      <c r="R53" s="300"/>
      <c r="S53" s="32">
        <f aca="true" t="shared" si="21" ref="S53:AA53">SUM(S54)</f>
        <v>1208</v>
      </c>
      <c r="T53" s="32">
        <f t="shared" si="21"/>
        <v>586</v>
      </c>
      <c r="U53" s="32">
        <f t="shared" si="21"/>
        <v>622</v>
      </c>
      <c r="V53" s="32">
        <f t="shared" si="21"/>
        <v>516</v>
      </c>
      <c r="W53" s="32">
        <f t="shared" si="21"/>
        <v>232</v>
      </c>
      <c r="X53" s="32">
        <f t="shared" si="21"/>
        <v>284</v>
      </c>
      <c r="Y53" s="32">
        <f t="shared" si="21"/>
        <v>428</v>
      </c>
      <c r="Z53" s="32">
        <f t="shared" si="21"/>
        <v>207</v>
      </c>
      <c r="AA53" s="32">
        <f t="shared" si="21"/>
        <v>221</v>
      </c>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2"/>
      <c r="BR53" s="242"/>
      <c r="BS53" s="242"/>
      <c r="BT53" s="242"/>
      <c r="BU53" s="242"/>
      <c r="BV53" s="242"/>
      <c r="BW53" s="242"/>
      <c r="BX53" s="242"/>
      <c r="BY53" s="242"/>
      <c r="BZ53" s="242"/>
      <c r="CA53" s="242"/>
      <c r="CB53" s="242"/>
      <c r="CC53" s="242"/>
      <c r="CD53" s="242"/>
      <c r="CE53" s="242"/>
      <c r="CF53" s="242"/>
      <c r="CG53" s="242"/>
      <c r="CH53" s="242"/>
      <c r="CI53" s="242"/>
      <c r="CJ53" s="242"/>
      <c r="CK53" s="242"/>
      <c r="CL53" s="242"/>
      <c r="CM53" s="242"/>
      <c r="CN53" s="242"/>
      <c r="CO53" s="242"/>
      <c r="CP53" s="242"/>
      <c r="CQ53" s="242"/>
      <c r="CR53" s="242"/>
      <c r="CS53" s="242"/>
      <c r="CT53" s="242"/>
      <c r="CU53" s="242"/>
      <c r="CV53" s="242"/>
      <c r="CW53" s="242"/>
      <c r="CX53" s="242"/>
      <c r="CY53" s="242"/>
      <c r="CZ53" s="242"/>
      <c r="DA53" s="242"/>
      <c r="DB53" s="242"/>
      <c r="DC53" s="242"/>
      <c r="DD53" s="242"/>
      <c r="DE53" s="242"/>
      <c r="DF53" s="242"/>
      <c r="DG53" s="242"/>
      <c r="DH53" s="242"/>
      <c r="DI53" s="242"/>
      <c r="DJ53" s="242"/>
      <c r="DK53" s="242"/>
      <c r="DL53" s="242"/>
      <c r="DM53" s="242"/>
      <c r="DN53" s="242"/>
      <c r="DO53" s="242"/>
      <c r="DP53" s="242"/>
      <c r="DQ53" s="242"/>
      <c r="DR53" s="242"/>
      <c r="DS53" s="242"/>
      <c r="DT53" s="242"/>
      <c r="DU53" s="242"/>
      <c r="DV53" s="242"/>
      <c r="DW53" s="242"/>
      <c r="DX53" s="242"/>
      <c r="DY53" s="242"/>
      <c r="DZ53" s="242"/>
      <c r="EA53" s="242"/>
      <c r="EB53" s="242"/>
      <c r="EC53" s="242"/>
      <c r="ED53" s="242"/>
      <c r="EE53" s="242"/>
      <c r="EF53" s="242"/>
      <c r="EG53" s="242"/>
      <c r="EH53" s="242"/>
      <c r="EI53" s="242"/>
      <c r="EJ53" s="242"/>
      <c r="EK53" s="242"/>
      <c r="EL53" s="242"/>
      <c r="EM53" s="242"/>
      <c r="EN53" s="242"/>
      <c r="EO53" s="242"/>
      <c r="EP53" s="242"/>
      <c r="EQ53" s="242"/>
      <c r="ER53" s="242"/>
      <c r="ES53" s="242"/>
      <c r="ET53" s="242"/>
      <c r="EU53" s="242"/>
      <c r="EV53" s="242"/>
      <c r="EW53" s="242"/>
      <c r="EX53" s="242"/>
      <c r="EY53" s="242"/>
      <c r="EZ53" s="242"/>
      <c r="FA53" s="242"/>
      <c r="FB53" s="242"/>
      <c r="FC53" s="242"/>
      <c r="FD53" s="242"/>
      <c r="FE53" s="242"/>
      <c r="FF53" s="242"/>
      <c r="FG53" s="242"/>
      <c r="FH53" s="242"/>
      <c r="FI53" s="242"/>
      <c r="FJ53" s="242"/>
      <c r="FK53" s="242"/>
      <c r="FL53" s="242"/>
      <c r="FM53" s="242"/>
      <c r="FN53" s="242"/>
      <c r="FO53" s="242"/>
      <c r="FP53" s="242"/>
      <c r="FQ53" s="242"/>
      <c r="FR53" s="242"/>
      <c r="FS53" s="242"/>
      <c r="FT53" s="242"/>
      <c r="FU53" s="242"/>
      <c r="FV53" s="242"/>
      <c r="FW53" s="242"/>
      <c r="FX53" s="242"/>
      <c r="FY53" s="242"/>
      <c r="FZ53" s="242"/>
      <c r="GA53" s="242"/>
      <c r="GB53" s="242"/>
      <c r="GC53" s="242"/>
      <c r="GD53" s="242"/>
      <c r="GE53" s="242"/>
      <c r="GF53" s="242"/>
      <c r="GG53" s="242"/>
      <c r="GH53" s="242"/>
      <c r="GI53" s="242"/>
      <c r="GJ53" s="242"/>
      <c r="GK53" s="242"/>
      <c r="GL53" s="242"/>
      <c r="GM53" s="242"/>
      <c r="GN53" s="242"/>
      <c r="GO53" s="242"/>
      <c r="GP53" s="242"/>
      <c r="GQ53" s="242"/>
    </row>
    <row r="54" spans="1:199" s="246" customFormat="1" ht="15" customHeight="1">
      <c r="A54" s="75"/>
      <c r="B54" s="247" t="s">
        <v>73</v>
      </c>
      <c r="C54" s="276">
        <f>SUM(D54:O54)</f>
        <v>326</v>
      </c>
      <c r="D54" s="277" t="s">
        <v>118</v>
      </c>
      <c r="E54" s="277">
        <v>2</v>
      </c>
      <c r="F54" s="277">
        <v>89</v>
      </c>
      <c r="G54" s="277">
        <v>154</v>
      </c>
      <c r="H54" s="277">
        <v>32</v>
      </c>
      <c r="I54" s="277">
        <v>17</v>
      </c>
      <c r="J54" s="277">
        <v>11</v>
      </c>
      <c r="K54" s="277">
        <v>3</v>
      </c>
      <c r="L54" s="277">
        <v>5</v>
      </c>
      <c r="M54" s="277">
        <v>6</v>
      </c>
      <c r="N54" s="277">
        <v>4</v>
      </c>
      <c r="O54" s="277">
        <v>3</v>
      </c>
      <c r="P54" s="233"/>
      <c r="Q54" s="75"/>
      <c r="R54" s="247" t="s">
        <v>73</v>
      </c>
      <c r="S54" s="274">
        <f>SUM(T54:U54)</f>
        <v>1208</v>
      </c>
      <c r="T54" s="275">
        <v>586</v>
      </c>
      <c r="U54" s="275">
        <v>622</v>
      </c>
      <c r="V54" s="275">
        <f>SUM(W54:X54)</f>
        <v>516</v>
      </c>
      <c r="W54" s="275">
        <v>232</v>
      </c>
      <c r="X54" s="275">
        <v>284</v>
      </c>
      <c r="Y54" s="275">
        <f>SUM(Z54:AA54)</f>
        <v>428</v>
      </c>
      <c r="Z54" s="275">
        <v>207</v>
      </c>
      <c r="AA54" s="275">
        <v>221</v>
      </c>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5"/>
      <c r="BR54" s="235"/>
      <c r="BS54" s="235"/>
      <c r="BT54" s="235"/>
      <c r="BU54" s="235"/>
      <c r="BV54" s="235"/>
      <c r="BW54" s="235"/>
      <c r="BX54" s="235"/>
      <c r="BY54" s="235"/>
      <c r="BZ54" s="235"/>
      <c r="CA54" s="235"/>
      <c r="CB54" s="235"/>
      <c r="CC54" s="235"/>
      <c r="CD54" s="235"/>
      <c r="CE54" s="235"/>
      <c r="CF54" s="235"/>
      <c r="CG54" s="235"/>
      <c r="CH54" s="235"/>
      <c r="CI54" s="235"/>
      <c r="CJ54" s="235"/>
      <c r="CK54" s="235"/>
      <c r="CL54" s="235"/>
      <c r="CM54" s="235"/>
      <c r="CN54" s="235"/>
      <c r="CO54" s="235"/>
      <c r="CP54" s="235"/>
      <c r="CQ54" s="235"/>
      <c r="CR54" s="235"/>
      <c r="CS54" s="235"/>
      <c r="CT54" s="235"/>
      <c r="CU54" s="235"/>
      <c r="CV54" s="235"/>
      <c r="CW54" s="235"/>
      <c r="CX54" s="235"/>
      <c r="CY54" s="235"/>
      <c r="CZ54" s="235"/>
      <c r="DA54" s="235"/>
      <c r="DB54" s="235"/>
      <c r="DC54" s="235"/>
      <c r="DD54" s="235"/>
      <c r="DE54" s="235"/>
      <c r="DF54" s="235"/>
      <c r="DG54" s="235"/>
      <c r="DH54" s="235"/>
      <c r="DI54" s="235"/>
      <c r="DJ54" s="235"/>
      <c r="DK54" s="235"/>
      <c r="DL54" s="235"/>
      <c r="DM54" s="235"/>
      <c r="DN54" s="235"/>
      <c r="DO54" s="235"/>
      <c r="DP54" s="235"/>
      <c r="DQ54" s="235"/>
      <c r="DR54" s="235"/>
      <c r="DS54" s="235"/>
      <c r="DT54" s="235"/>
      <c r="DU54" s="235"/>
      <c r="DV54" s="235"/>
      <c r="DW54" s="235"/>
      <c r="DX54" s="235"/>
      <c r="DY54" s="235"/>
      <c r="DZ54" s="235"/>
      <c r="EA54" s="235"/>
      <c r="EB54" s="235"/>
      <c r="EC54" s="235"/>
      <c r="ED54" s="235"/>
      <c r="EE54" s="235"/>
      <c r="EF54" s="235"/>
      <c r="EG54" s="235"/>
      <c r="EH54" s="235"/>
      <c r="EI54" s="235"/>
      <c r="EJ54" s="235"/>
      <c r="EK54" s="235"/>
      <c r="EL54" s="235"/>
      <c r="EM54" s="235"/>
      <c r="EN54" s="235"/>
      <c r="EO54" s="235"/>
      <c r="EP54" s="235"/>
      <c r="EQ54" s="235"/>
      <c r="ER54" s="235"/>
      <c r="ES54" s="235"/>
      <c r="ET54" s="235"/>
      <c r="EU54" s="235"/>
      <c r="EV54" s="235"/>
      <c r="EW54" s="235"/>
      <c r="EX54" s="235"/>
      <c r="EY54" s="235"/>
      <c r="EZ54" s="235"/>
      <c r="FA54" s="235"/>
      <c r="FB54" s="235"/>
      <c r="FC54" s="235"/>
      <c r="FD54" s="235"/>
      <c r="FE54" s="235"/>
      <c r="FF54" s="235"/>
      <c r="FG54" s="235"/>
      <c r="FH54" s="235"/>
      <c r="FI54" s="235"/>
      <c r="FJ54" s="235"/>
      <c r="FK54" s="235"/>
      <c r="FL54" s="235"/>
      <c r="FM54" s="235"/>
      <c r="FN54" s="235"/>
      <c r="FO54" s="235"/>
      <c r="FP54" s="235"/>
      <c r="FQ54" s="235"/>
      <c r="FR54" s="235"/>
      <c r="FS54" s="235"/>
      <c r="FT54" s="235"/>
      <c r="FU54" s="235"/>
      <c r="FV54" s="235"/>
      <c r="FW54" s="235"/>
      <c r="FX54" s="235"/>
      <c r="FY54" s="235"/>
      <c r="FZ54" s="235"/>
      <c r="GA54" s="235"/>
      <c r="GB54" s="235"/>
      <c r="GC54" s="235"/>
      <c r="GD54" s="235"/>
      <c r="GE54" s="235"/>
      <c r="GF54" s="235"/>
      <c r="GG54" s="235"/>
      <c r="GH54" s="235"/>
      <c r="GI54" s="235"/>
      <c r="GJ54" s="235"/>
      <c r="GK54" s="235"/>
      <c r="GL54" s="235"/>
      <c r="GM54" s="235"/>
      <c r="GN54" s="235"/>
      <c r="GO54" s="235"/>
      <c r="GP54" s="235"/>
      <c r="GQ54" s="235"/>
    </row>
    <row r="55" spans="1:20" ht="15" customHeight="1">
      <c r="A55" s="76" t="s">
        <v>119</v>
      </c>
      <c r="C55" s="6"/>
      <c r="D55" s="6"/>
      <c r="E55" s="6"/>
      <c r="F55" s="6"/>
      <c r="G55" s="6"/>
      <c r="H55" s="6"/>
      <c r="I55" s="6"/>
      <c r="J55" s="6"/>
      <c r="K55" s="6"/>
      <c r="L55" s="6"/>
      <c r="M55" s="6"/>
      <c r="N55" s="6"/>
      <c r="O55" s="6"/>
      <c r="P55" s="6"/>
      <c r="Q55" s="77" t="s">
        <v>120</v>
      </c>
      <c r="T55" s="4"/>
    </row>
    <row r="56" spans="1:17" ht="15" customHeight="1">
      <c r="A56" s="78" t="s">
        <v>88</v>
      </c>
      <c r="Q56" s="79" t="s">
        <v>121</v>
      </c>
    </row>
    <row r="57" ht="15" customHeight="1">
      <c r="Q57" s="77" t="s">
        <v>122</v>
      </c>
    </row>
    <row r="58" ht="15" customHeight="1">
      <c r="Q58" s="77" t="s">
        <v>123</v>
      </c>
    </row>
    <row r="59" ht="15" customHeight="1">
      <c r="Q59" s="77" t="s">
        <v>124</v>
      </c>
    </row>
    <row r="60" ht="15" customHeight="1">
      <c r="Q60" s="78" t="s">
        <v>138</v>
      </c>
    </row>
    <row r="61" ht="15" customHeight="1"/>
    <row r="62" ht="15" customHeight="1">
      <c r="R62" s="21"/>
    </row>
    <row r="63" ht="15" customHeight="1">
      <c r="R63" s="21"/>
    </row>
    <row r="64" ht="15" customHeight="1">
      <c r="R64" s="21"/>
    </row>
    <row r="65" spans="4:27" ht="15" customHeight="1">
      <c r="D65" s="60"/>
      <c r="E65" s="60"/>
      <c r="F65" s="60"/>
      <c r="G65" s="60"/>
      <c r="H65" s="60"/>
      <c r="I65" s="60"/>
      <c r="J65" s="60"/>
      <c r="K65" s="60"/>
      <c r="L65" s="60"/>
      <c r="M65" s="60"/>
      <c r="N65" s="60"/>
      <c r="O65" s="60"/>
      <c r="P65" s="60"/>
      <c r="Q65" s="60"/>
      <c r="R65" s="60"/>
      <c r="S65" s="60"/>
      <c r="T65" s="60"/>
      <c r="U65" s="60"/>
      <c r="V65" s="60"/>
      <c r="W65" s="60"/>
      <c r="X65" s="60"/>
      <c r="Y65" s="60"/>
      <c r="Z65" s="60"/>
      <c r="AA65" s="60"/>
    </row>
    <row r="66" spans="3:27" ht="15" customHeight="1">
      <c r="C66" s="60"/>
      <c r="D66" s="60"/>
      <c r="E66" s="60"/>
      <c r="F66" s="60"/>
      <c r="G66" s="60"/>
      <c r="H66" s="60"/>
      <c r="I66" s="60"/>
      <c r="J66" s="60"/>
      <c r="K66" s="60"/>
      <c r="L66" s="60"/>
      <c r="M66" s="60"/>
      <c r="N66" s="60"/>
      <c r="O66" s="60"/>
      <c r="P66" s="60"/>
      <c r="Q66" s="60"/>
      <c r="R66" s="60"/>
      <c r="S66" s="60"/>
      <c r="T66" s="60"/>
      <c r="U66" s="60"/>
      <c r="V66" s="60"/>
      <c r="W66" s="60"/>
      <c r="X66" s="60"/>
      <c r="Y66" s="60"/>
      <c r="Z66" s="60"/>
      <c r="AA66" s="60"/>
    </row>
    <row r="67" spans="3:27" ht="15" customHeight="1">
      <c r="C67" s="60"/>
      <c r="D67" s="60"/>
      <c r="E67" s="60"/>
      <c r="F67" s="60"/>
      <c r="G67" s="60"/>
      <c r="H67" s="60"/>
      <c r="I67" s="60"/>
      <c r="J67" s="60"/>
      <c r="K67" s="60"/>
      <c r="L67" s="60"/>
      <c r="M67" s="60"/>
      <c r="N67" s="60"/>
      <c r="O67" s="60"/>
      <c r="P67" s="60"/>
      <c r="Q67" s="60"/>
      <c r="R67" s="60"/>
      <c r="S67" s="60"/>
      <c r="T67" s="60"/>
      <c r="U67" s="60"/>
      <c r="V67" s="60"/>
      <c r="W67" s="60"/>
      <c r="X67" s="60"/>
      <c r="Y67" s="60"/>
      <c r="Z67" s="60"/>
      <c r="AA67" s="60"/>
    </row>
    <row r="68" spans="1:201" s="65" customFormat="1" ht="15" customHeight="1">
      <c r="A68" s="20"/>
      <c r="B68" s="2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row>
    <row r="69" spans="1:201" s="65" customFormat="1" ht="15" customHeight="1">
      <c r="A69" s="20"/>
      <c r="B69" s="2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row>
    <row r="70" spans="1:201" s="65" customFormat="1" ht="15" customHeight="1">
      <c r="A70" s="20"/>
      <c r="B70" s="20"/>
      <c r="C70" s="20"/>
      <c r="D70" s="20"/>
      <c r="E70" s="20"/>
      <c r="F70" s="20"/>
      <c r="G70" s="20"/>
      <c r="H70" s="20"/>
      <c r="I70" s="20"/>
      <c r="J70" s="20"/>
      <c r="K70" s="20"/>
      <c r="L70" s="20"/>
      <c r="M70" s="20"/>
      <c r="N70" s="20"/>
      <c r="O70" s="20"/>
      <c r="P70" s="20"/>
      <c r="Q70" s="20"/>
      <c r="R70" s="21"/>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row>
    <row r="71" ht="15" customHeight="1"/>
  </sheetData>
  <sheetProtection/>
  <mergeCells count="58">
    <mergeCell ref="Y8:Y9"/>
    <mergeCell ref="V6:X7"/>
    <mergeCell ref="Q6:R9"/>
    <mergeCell ref="S8:S9"/>
    <mergeCell ref="A6:B9"/>
    <mergeCell ref="C6:C9"/>
    <mergeCell ref="S6:U7"/>
    <mergeCell ref="T8:T9"/>
    <mergeCell ref="U8:U9"/>
    <mergeCell ref="D6:O6"/>
    <mergeCell ref="A12:B12"/>
    <mergeCell ref="Q10:R10"/>
    <mergeCell ref="A10:B10"/>
    <mergeCell ref="Q12:R12"/>
    <mergeCell ref="Y6:AA7"/>
    <mergeCell ref="Z8:Z9"/>
    <mergeCell ref="AA8:AA9"/>
    <mergeCell ref="V8:V9"/>
    <mergeCell ref="W8:W9"/>
    <mergeCell ref="X8:X9"/>
    <mergeCell ref="Q17:R17"/>
    <mergeCell ref="A16:B16"/>
    <mergeCell ref="A17:B17"/>
    <mergeCell ref="Q18:R18"/>
    <mergeCell ref="Q14:R14"/>
    <mergeCell ref="A13:B13"/>
    <mergeCell ref="Q15:R15"/>
    <mergeCell ref="A14:B14"/>
    <mergeCell ref="Q13:R13"/>
    <mergeCell ref="A15:B15"/>
    <mergeCell ref="Q19:R19"/>
    <mergeCell ref="A18:B18"/>
    <mergeCell ref="Q16:R16"/>
    <mergeCell ref="Q23:R23"/>
    <mergeCell ref="A23:B23"/>
    <mergeCell ref="A19:B19"/>
    <mergeCell ref="A20:B20"/>
    <mergeCell ref="A21:B21"/>
    <mergeCell ref="Q20:R20"/>
    <mergeCell ref="Q21:R21"/>
    <mergeCell ref="A32:B32"/>
    <mergeCell ref="A36:B36"/>
    <mergeCell ref="Q36:R36"/>
    <mergeCell ref="Q26:R26"/>
    <mergeCell ref="A26:B26"/>
    <mergeCell ref="Q32:R32"/>
    <mergeCell ref="A29:B29"/>
    <mergeCell ref="Q29:R29"/>
    <mergeCell ref="R4:AA4"/>
    <mergeCell ref="A3:O3"/>
    <mergeCell ref="Q3:AA3"/>
    <mergeCell ref="A4:O4"/>
    <mergeCell ref="Q47:R47"/>
    <mergeCell ref="A53:B53"/>
    <mergeCell ref="A42:B42"/>
    <mergeCell ref="A47:B47"/>
    <mergeCell ref="Q53:R53"/>
    <mergeCell ref="Q42:R42"/>
  </mergeCells>
  <printOptions/>
  <pageMargins left="1.3779527559055118" right="0.1968503937007874" top="0.984251968503937" bottom="0.984251968503937" header="0.5118110236220472" footer="0.5118110236220472"/>
  <pageSetup fitToHeight="1" fitToWidth="1"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sheetPr>
    <pageSetUpPr fitToPage="1"/>
  </sheetPr>
  <dimension ref="A1:AC73"/>
  <sheetViews>
    <sheetView tabSelected="1" view="pageBreakPreview" zoomScale="60" zoomScaleNormal="110" zoomScalePageLayoutView="0" workbookViewId="0" topLeftCell="G1">
      <selection activeCell="U1" sqref="U1"/>
    </sheetView>
  </sheetViews>
  <sheetFormatPr defaultColWidth="10.59765625" defaultRowHeight="15"/>
  <cols>
    <col min="1" max="1" width="2.59765625" style="4" customWidth="1"/>
    <col min="2" max="2" width="9.59765625" style="4" customWidth="1"/>
    <col min="3" max="7" width="16.09765625" style="4" customWidth="1"/>
    <col min="8" max="8" width="9.59765625" style="4" customWidth="1"/>
    <col min="9" max="9" width="2.69921875" style="4" customWidth="1"/>
    <col min="10" max="10" width="9.5" style="4" customWidth="1"/>
    <col min="11" max="11" width="8.69921875" style="4" customWidth="1"/>
    <col min="12" max="16" width="9.09765625" style="4" customWidth="1"/>
    <col min="17" max="22" width="10.59765625" style="4" customWidth="1"/>
    <col min="23" max="16384" width="10.59765625" style="4" customWidth="1"/>
  </cols>
  <sheetData>
    <row r="1" spans="1:18" s="2" customFormat="1" ht="19.5" customHeight="1">
      <c r="A1" s="1" t="s">
        <v>160</v>
      </c>
      <c r="R1" s="3" t="s">
        <v>161</v>
      </c>
    </row>
    <row r="2" spans="1:18" s="2" customFormat="1" ht="19.5" customHeight="1">
      <c r="A2" s="1"/>
      <c r="R2" s="3"/>
    </row>
    <row r="3" spans="1:21" ht="19.5" customHeight="1">
      <c r="A3" s="302" t="s">
        <v>162</v>
      </c>
      <c r="B3" s="302"/>
      <c r="C3" s="302"/>
      <c r="D3" s="302"/>
      <c r="E3" s="302"/>
      <c r="F3" s="302"/>
      <c r="G3" s="302"/>
      <c r="H3" s="80"/>
      <c r="I3" s="302" t="s">
        <v>139</v>
      </c>
      <c r="J3" s="302"/>
      <c r="K3" s="302"/>
      <c r="L3" s="302"/>
      <c r="M3" s="302"/>
      <c r="N3" s="302"/>
      <c r="O3" s="302"/>
      <c r="P3" s="302"/>
      <c r="Q3" s="302"/>
      <c r="R3" s="302"/>
      <c r="S3" s="80"/>
      <c r="T3" s="80"/>
      <c r="U3" s="81"/>
    </row>
    <row r="4" spans="2:18" ht="18" customHeight="1" thickBot="1">
      <c r="B4" s="80"/>
      <c r="C4" s="80"/>
      <c r="D4" s="80"/>
      <c r="E4" s="80"/>
      <c r="F4" s="80"/>
      <c r="G4" s="9" t="s">
        <v>163</v>
      </c>
      <c r="K4" s="80"/>
      <c r="R4" s="82" t="s">
        <v>140</v>
      </c>
    </row>
    <row r="5" spans="1:18" ht="15" customHeight="1">
      <c r="A5" s="350" t="s">
        <v>141</v>
      </c>
      <c r="B5" s="351"/>
      <c r="C5" s="364" t="s">
        <v>164</v>
      </c>
      <c r="D5" s="365"/>
      <c r="E5" s="365"/>
      <c r="F5" s="365"/>
      <c r="G5" s="349" t="s">
        <v>142</v>
      </c>
      <c r="I5" s="320" t="s">
        <v>143</v>
      </c>
      <c r="J5" s="367"/>
      <c r="K5" s="359" t="s">
        <v>144</v>
      </c>
      <c r="L5" s="360"/>
      <c r="M5" s="360"/>
      <c r="N5" s="360"/>
      <c r="O5" s="360"/>
      <c r="P5" s="360"/>
      <c r="Q5" s="360"/>
      <c r="R5" s="361"/>
    </row>
    <row r="6" spans="1:18" ht="15" customHeight="1">
      <c r="A6" s="352"/>
      <c r="B6" s="353"/>
      <c r="C6" s="366"/>
      <c r="D6" s="366"/>
      <c r="E6" s="366"/>
      <c r="F6" s="366"/>
      <c r="G6" s="337"/>
      <c r="H6" s="5"/>
      <c r="I6" s="322"/>
      <c r="J6" s="323"/>
      <c r="K6" s="348" t="s">
        <v>9</v>
      </c>
      <c r="L6" s="315" t="s">
        <v>145</v>
      </c>
      <c r="M6" s="334"/>
      <c r="N6" s="334"/>
      <c r="O6" s="334"/>
      <c r="P6" s="333"/>
      <c r="Q6" s="356" t="s">
        <v>146</v>
      </c>
      <c r="R6" s="83" t="s">
        <v>147</v>
      </c>
    </row>
    <row r="7" spans="1:18" ht="15" customHeight="1">
      <c r="A7" s="352"/>
      <c r="B7" s="353"/>
      <c r="C7" s="347" t="s">
        <v>148</v>
      </c>
      <c r="D7" s="347" t="s">
        <v>149</v>
      </c>
      <c r="E7" s="347" t="s">
        <v>150</v>
      </c>
      <c r="F7" s="370" t="s">
        <v>151</v>
      </c>
      <c r="G7" s="337"/>
      <c r="H7" s="5"/>
      <c r="I7" s="342"/>
      <c r="J7" s="323"/>
      <c r="K7" s="348"/>
      <c r="L7" s="347" t="s">
        <v>152</v>
      </c>
      <c r="M7" s="362" t="s">
        <v>153</v>
      </c>
      <c r="N7" s="347" t="s">
        <v>154</v>
      </c>
      <c r="O7" s="84" t="s">
        <v>165</v>
      </c>
      <c r="P7" s="362" t="s">
        <v>155</v>
      </c>
      <c r="Q7" s="357"/>
      <c r="R7" s="354" t="s">
        <v>156</v>
      </c>
    </row>
    <row r="8" spans="1:18" ht="15" customHeight="1">
      <c r="A8" s="352"/>
      <c r="B8" s="353"/>
      <c r="C8" s="366"/>
      <c r="D8" s="366"/>
      <c r="E8" s="366"/>
      <c r="F8" s="366"/>
      <c r="G8" s="337"/>
      <c r="H8" s="5"/>
      <c r="I8" s="368"/>
      <c r="J8" s="369"/>
      <c r="K8" s="348"/>
      <c r="L8" s="348"/>
      <c r="M8" s="363"/>
      <c r="N8" s="348"/>
      <c r="O8" s="85" t="s">
        <v>157</v>
      </c>
      <c r="P8" s="363"/>
      <c r="Q8" s="358"/>
      <c r="R8" s="355"/>
    </row>
    <row r="9" spans="1:18" ht="15" customHeight="1">
      <c r="A9" s="318" t="s">
        <v>83</v>
      </c>
      <c r="B9" s="319"/>
      <c r="C9" s="278">
        <f>SUM(C11:C20,C22,C25,C28,C31,C35,C41,C46,C52)</f>
        <v>3114382</v>
      </c>
      <c r="D9" s="23">
        <f>SUM(D11:D20,D22,D25,D28,D31,D35,D41,D46,D52)</f>
        <v>2717208</v>
      </c>
      <c r="E9" s="23">
        <f>SUM(E11:E20,E22,E25,E28,E31,E35,E41,E46,E52)</f>
        <v>330508</v>
      </c>
      <c r="F9" s="23">
        <f>SUM(F11:F20,F22,F25,F28,F31,F35,F41,F46,F52)</f>
        <v>66666</v>
      </c>
      <c r="G9" s="23">
        <f>SUM(G11:G20,G22,G25,G28,G31,G35,G41,G46,G52)</f>
        <v>8537</v>
      </c>
      <c r="H9" s="5"/>
      <c r="I9" s="318" t="s">
        <v>83</v>
      </c>
      <c r="J9" s="319"/>
      <c r="K9" s="73">
        <f>SUM(K11:K20,K22,K25,K28,K31,K35,K41,K46,K52)</f>
        <v>434</v>
      </c>
      <c r="L9" s="73">
        <f>SUM(M9:P9)</f>
        <v>253</v>
      </c>
      <c r="M9" s="73">
        <f aca="true" t="shared" si="0" ref="M9:R9">SUM(M11:M20,M22,M25,M28,M31,M35,M41,M46,M52)</f>
        <v>44</v>
      </c>
      <c r="N9" s="73">
        <f t="shared" si="0"/>
        <v>81</v>
      </c>
      <c r="O9" s="73">
        <f t="shared" si="0"/>
        <v>122</v>
      </c>
      <c r="P9" s="73">
        <f t="shared" si="0"/>
        <v>6</v>
      </c>
      <c r="Q9" s="73">
        <f t="shared" si="0"/>
        <v>4</v>
      </c>
      <c r="R9" s="73">
        <f t="shared" si="0"/>
        <v>177</v>
      </c>
    </row>
    <row r="10" spans="1:18" ht="15" customHeight="1">
      <c r="A10" s="52"/>
      <c r="B10" s="53"/>
      <c r="C10" s="24"/>
      <c r="D10" s="32"/>
      <c r="E10" s="32"/>
      <c r="F10" s="32"/>
      <c r="G10" s="32"/>
      <c r="H10" s="5"/>
      <c r="I10" s="52"/>
      <c r="J10" s="53"/>
      <c r="K10" s="73"/>
      <c r="L10" s="73"/>
      <c r="M10" s="73"/>
      <c r="N10" s="73"/>
      <c r="O10" s="73"/>
      <c r="P10" s="73"/>
      <c r="Q10" s="73"/>
      <c r="R10" s="73"/>
    </row>
    <row r="11" spans="1:18" ht="15" customHeight="1">
      <c r="A11" s="299" t="s">
        <v>17</v>
      </c>
      <c r="B11" s="300"/>
      <c r="C11" s="31">
        <f>SUM(D11:F11)</f>
        <v>336792</v>
      </c>
      <c r="D11" s="32">
        <v>239976</v>
      </c>
      <c r="E11" s="32">
        <v>84293</v>
      </c>
      <c r="F11" s="32">
        <v>12523</v>
      </c>
      <c r="G11" s="32">
        <v>935</v>
      </c>
      <c r="H11" s="5"/>
      <c r="I11" s="299" t="s">
        <v>17</v>
      </c>
      <c r="J11" s="300"/>
      <c r="K11" s="73">
        <f aca="true" t="shared" si="1" ref="K11:K20">SUM(L11,Q11:R11)</f>
        <v>43</v>
      </c>
      <c r="L11" s="73">
        <f aca="true" t="shared" si="2" ref="L11:L20">SUM(M11:P11)</f>
        <v>22</v>
      </c>
      <c r="M11" s="73" t="s">
        <v>166</v>
      </c>
      <c r="N11" s="73">
        <v>10</v>
      </c>
      <c r="O11" s="73">
        <v>12</v>
      </c>
      <c r="P11" s="73" t="s">
        <v>166</v>
      </c>
      <c r="Q11" s="73">
        <v>1</v>
      </c>
      <c r="R11" s="73">
        <v>20</v>
      </c>
    </row>
    <row r="12" spans="1:18" ht="15" customHeight="1">
      <c r="A12" s="299" t="s">
        <v>18</v>
      </c>
      <c r="B12" s="300"/>
      <c r="C12" s="31">
        <f aca="true" t="shared" si="3" ref="C12:C20">SUM(D12:F12)</f>
        <v>224319</v>
      </c>
      <c r="D12" s="32">
        <v>206475</v>
      </c>
      <c r="E12" s="32">
        <v>17101</v>
      </c>
      <c r="F12" s="32">
        <v>743</v>
      </c>
      <c r="G12" s="32">
        <v>426</v>
      </c>
      <c r="H12" s="5"/>
      <c r="I12" s="299" t="s">
        <v>18</v>
      </c>
      <c r="J12" s="300"/>
      <c r="K12" s="73">
        <f t="shared" si="1"/>
        <v>47</v>
      </c>
      <c r="L12" s="73">
        <f t="shared" si="2"/>
        <v>26</v>
      </c>
      <c r="M12" s="73">
        <v>8</v>
      </c>
      <c r="N12" s="73">
        <v>3</v>
      </c>
      <c r="O12" s="73">
        <v>13</v>
      </c>
      <c r="P12" s="73">
        <v>2</v>
      </c>
      <c r="Q12" s="73" t="s">
        <v>166</v>
      </c>
      <c r="R12" s="73">
        <v>21</v>
      </c>
    </row>
    <row r="13" spans="1:18" ht="15" customHeight="1">
      <c r="A13" s="299" t="s">
        <v>20</v>
      </c>
      <c r="B13" s="300"/>
      <c r="C13" s="31">
        <f t="shared" si="3"/>
        <v>342484</v>
      </c>
      <c r="D13" s="32">
        <v>321645</v>
      </c>
      <c r="E13" s="32">
        <v>18014</v>
      </c>
      <c r="F13" s="32">
        <v>2825</v>
      </c>
      <c r="G13" s="32">
        <v>15</v>
      </c>
      <c r="H13" s="5"/>
      <c r="I13" s="299" t="s">
        <v>20</v>
      </c>
      <c r="J13" s="300"/>
      <c r="K13" s="73">
        <f t="shared" si="1"/>
        <v>32</v>
      </c>
      <c r="L13" s="73">
        <f t="shared" si="2"/>
        <v>10</v>
      </c>
      <c r="M13" s="73" t="s">
        <v>166</v>
      </c>
      <c r="N13" s="73">
        <v>3</v>
      </c>
      <c r="O13" s="73">
        <v>7</v>
      </c>
      <c r="P13" s="73" t="s">
        <v>166</v>
      </c>
      <c r="Q13" s="73" t="s">
        <v>166</v>
      </c>
      <c r="R13" s="73">
        <v>22</v>
      </c>
    </row>
    <row r="14" spans="1:18" ht="15" customHeight="1">
      <c r="A14" s="299" t="s">
        <v>22</v>
      </c>
      <c r="B14" s="300"/>
      <c r="C14" s="31">
        <f t="shared" si="3"/>
        <v>84317</v>
      </c>
      <c r="D14" s="32">
        <v>72576</v>
      </c>
      <c r="E14" s="32">
        <v>8854</v>
      </c>
      <c r="F14" s="32">
        <v>2887</v>
      </c>
      <c r="G14" s="32">
        <v>2175</v>
      </c>
      <c r="H14" s="5"/>
      <c r="I14" s="299" t="s">
        <v>22</v>
      </c>
      <c r="J14" s="300"/>
      <c r="K14" s="73">
        <f t="shared" si="1"/>
        <v>9</v>
      </c>
      <c r="L14" s="73">
        <f t="shared" si="2"/>
        <v>5</v>
      </c>
      <c r="M14" s="73" t="s">
        <v>166</v>
      </c>
      <c r="N14" s="73">
        <v>1</v>
      </c>
      <c r="O14" s="73">
        <v>4</v>
      </c>
      <c r="P14" s="73" t="s">
        <v>166</v>
      </c>
      <c r="Q14" s="73" t="s">
        <v>166</v>
      </c>
      <c r="R14" s="73">
        <v>4</v>
      </c>
    </row>
    <row r="15" spans="1:18" ht="15" customHeight="1">
      <c r="A15" s="299" t="s">
        <v>23</v>
      </c>
      <c r="B15" s="300"/>
      <c r="C15" s="31">
        <f t="shared" si="3"/>
        <v>132738</v>
      </c>
      <c r="D15" s="32">
        <v>82803</v>
      </c>
      <c r="E15" s="32">
        <v>46748</v>
      </c>
      <c r="F15" s="32">
        <v>3187</v>
      </c>
      <c r="G15" s="32">
        <v>825</v>
      </c>
      <c r="H15" s="5"/>
      <c r="I15" s="299" t="s">
        <v>23</v>
      </c>
      <c r="J15" s="300"/>
      <c r="K15" s="73">
        <f t="shared" si="1"/>
        <v>24</v>
      </c>
      <c r="L15" s="73">
        <f t="shared" si="2"/>
        <v>12</v>
      </c>
      <c r="M15" s="73">
        <v>2</v>
      </c>
      <c r="N15" s="73">
        <v>2</v>
      </c>
      <c r="O15" s="73">
        <v>8</v>
      </c>
      <c r="P15" s="73" t="s">
        <v>166</v>
      </c>
      <c r="Q15" s="73" t="s">
        <v>166</v>
      </c>
      <c r="R15" s="73">
        <v>12</v>
      </c>
    </row>
    <row r="16" spans="1:18" ht="15" customHeight="1">
      <c r="A16" s="299" t="s">
        <v>24</v>
      </c>
      <c r="B16" s="300"/>
      <c r="C16" s="31">
        <f t="shared" si="3"/>
        <v>309562</v>
      </c>
      <c r="D16" s="32">
        <v>291659</v>
      </c>
      <c r="E16" s="32">
        <v>8783</v>
      </c>
      <c r="F16" s="32">
        <v>9120</v>
      </c>
      <c r="G16" s="32">
        <v>9</v>
      </c>
      <c r="H16" s="5"/>
      <c r="I16" s="299" t="s">
        <v>24</v>
      </c>
      <c r="J16" s="300"/>
      <c r="K16" s="73">
        <f t="shared" si="1"/>
        <v>28</v>
      </c>
      <c r="L16" s="73">
        <f t="shared" si="2"/>
        <v>17</v>
      </c>
      <c r="M16" s="73">
        <v>8</v>
      </c>
      <c r="N16" s="73">
        <v>1</v>
      </c>
      <c r="O16" s="73">
        <v>7</v>
      </c>
      <c r="P16" s="73">
        <v>1</v>
      </c>
      <c r="Q16" s="73" t="s">
        <v>166</v>
      </c>
      <c r="R16" s="73">
        <v>11</v>
      </c>
    </row>
    <row r="17" spans="1:18" ht="15" customHeight="1">
      <c r="A17" s="299" t="s">
        <v>25</v>
      </c>
      <c r="B17" s="300"/>
      <c r="C17" s="31">
        <f t="shared" si="3"/>
        <v>193341</v>
      </c>
      <c r="D17" s="32">
        <v>182814</v>
      </c>
      <c r="E17" s="32">
        <v>9905</v>
      </c>
      <c r="F17" s="32">
        <v>622</v>
      </c>
      <c r="G17" s="32">
        <v>110</v>
      </c>
      <c r="H17" s="5"/>
      <c r="I17" s="299" t="s">
        <v>25</v>
      </c>
      <c r="J17" s="300"/>
      <c r="K17" s="73">
        <f t="shared" si="1"/>
        <v>22</v>
      </c>
      <c r="L17" s="73">
        <f t="shared" si="2"/>
        <v>13</v>
      </c>
      <c r="M17" s="73">
        <v>1</v>
      </c>
      <c r="N17" s="73">
        <v>8</v>
      </c>
      <c r="O17" s="73">
        <v>4</v>
      </c>
      <c r="P17" s="73" t="s">
        <v>166</v>
      </c>
      <c r="Q17" s="73" t="s">
        <v>166</v>
      </c>
      <c r="R17" s="73">
        <v>9</v>
      </c>
    </row>
    <row r="18" spans="1:18" ht="15" customHeight="1">
      <c r="A18" s="299" t="s">
        <v>167</v>
      </c>
      <c r="B18" s="300"/>
      <c r="C18" s="31">
        <f t="shared" si="3"/>
        <v>81231</v>
      </c>
      <c r="D18" s="32">
        <v>62165</v>
      </c>
      <c r="E18" s="32">
        <v>13635</v>
      </c>
      <c r="F18" s="32">
        <v>5431</v>
      </c>
      <c r="G18" s="32">
        <v>10</v>
      </c>
      <c r="H18" s="5"/>
      <c r="I18" s="299" t="s">
        <v>167</v>
      </c>
      <c r="J18" s="300"/>
      <c r="K18" s="73">
        <f t="shared" si="1"/>
        <v>13</v>
      </c>
      <c r="L18" s="73">
        <f t="shared" si="2"/>
        <v>5</v>
      </c>
      <c r="M18" s="73">
        <v>3</v>
      </c>
      <c r="N18" s="73">
        <v>2</v>
      </c>
      <c r="O18" s="73" t="s">
        <v>166</v>
      </c>
      <c r="P18" s="73" t="s">
        <v>166</v>
      </c>
      <c r="Q18" s="73" t="s">
        <v>166</v>
      </c>
      <c r="R18" s="73">
        <v>8</v>
      </c>
    </row>
    <row r="19" spans="1:18" ht="15" customHeight="1">
      <c r="A19" s="299" t="s">
        <v>85</v>
      </c>
      <c r="B19" s="300"/>
      <c r="C19" s="31">
        <f t="shared" si="3"/>
        <v>344427</v>
      </c>
      <c r="D19" s="32">
        <v>335592</v>
      </c>
      <c r="E19" s="32">
        <v>6165</v>
      </c>
      <c r="F19" s="32">
        <v>2670</v>
      </c>
      <c r="G19" s="32">
        <v>55</v>
      </c>
      <c r="H19" s="5"/>
      <c r="I19" s="299" t="s">
        <v>85</v>
      </c>
      <c r="J19" s="300"/>
      <c r="K19" s="73">
        <f t="shared" si="1"/>
        <v>74</v>
      </c>
      <c r="L19" s="73">
        <f t="shared" si="2"/>
        <v>43</v>
      </c>
      <c r="M19" s="73">
        <v>3</v>
      </c>
      <c r="N19" s="73">
        <v>19</v>
      </c>
      <c r="O19" s="73">
        <v>21</v>
      </c>
      <c r="P19" s="73" t="s">
        <v>166</v>
      </c>
      <c r="Q19" s="73" t="s">
        <v>166</v>
      </c>
      <c r="R19" s="73">
        <v>31</v>
      </c>
    </row>
    <row r="20" spans="1:18" ht="15" customHeight="1">
      <c r="A20" s="299" t="s">
        <v>86</v>
      </c>
      <c r="B20" s="300"/>
      <c r="C20" s="31">
        <f t="shared" si="3"/>
        <v>144687</v>
      </c>
      <c r="D20" s="32">
        <v>142423</v>
      </c>
      <c r="E20" s="32">
        <v>2227</v>
      </c>
      <c r="F20" s="32">
        <v>37</v>
      </c>
      <c r="G20" s="73" t="s">
        <v>118</v>
      </c>
      <c r="H20" s="5"/>
      <c r="I20" s="299" t="s">
        <v>86</v>
      </c>
      <c r="J20" s="300"/>
      <c r="K20" s="73">
        <f t="shared" si="1"/>
        <v>23</v>
      </c>
      <c r="L20" s="73">
        <f t="shared" si="2"/>
        <v>18</v>
      </c>
      <c r="M20" s="73">
        <v>6</v>
      </c>
      <c r="N20" s="73">
        <v>5</v>
      </c>
      <c r="O20" s="73">
        <v>7</v>
      </c>
      <c r="P20" s="73" t="s">
        <v>166</v>
      </c>
      <c r="Q20" s="73" t="s">
        <v>166</v>
      </c>
      <c r="R20" s="73">
        <v>5</v>
      </c>
    </row>
    <row r="21" spans="1:29" ht="15" customHeight="1">
      <c r="A21" s="52"/>
      <c r="B21" s="53"/>
      <c r="C21" s="31"/>
      <c r="D21" s="25"/>
      <c r="E21" s="25"/>
      <c r="F21" s="25"/>
      <c r="G21" s="73"/>
      <c r="H21" s="50"/>
      <c r="I21" s="52"/>
      <c r="J21" s="53"/>
      <c r="K21" s="73"/>
      <c r="L21" s="73"/>
      <c r="M21" s="73"/>
      <c r="N21" s="73"/>
      <c r="O21" s="73"/>
      <c r="P21" s="73"/>
      <c r="Q21" s="73"/>
      <c r="R21" s="73"/>
      <c r="S21" s="50"/>
      <c r="T21" s="50"/>
      <c r="U21" s="50"/>
      <c r="V21" s="50"/>
      <c r="W21" s="50"/>
      <c r="X21" s="50"/>
      <c r="Y21" s="50"/>
      <c r="Z21" s="50"/>
      <c r="AA21" s="50"/>
      <c r="AB21" s="50"/>
      <c r="AC21" s="50"/>
    </row>
    <row r="22" spans="1:18" ht="15" customHeight="1">
      <c r="A22" s="299" t="s">
        <v>26</v>
      </c>
      <c r="B22" s="300"/>
      <c r="C22" s="32">
        <f>SUM(C23)</f>
        <v>5266</v>
      </c>
      <c r="D22" s="32">
        <f>SUM(D23)</f>
        <v>5027</v>
      </c>
      <c r="E22" s="32">
        <f>SUM(E23)</f>
        <v>206</v>
      </c>
      <c r="F22" s="32">
        <f>SUM(F23)</f>
        <v>33</v>
      </c>
      <c r="G22" s="36" t="s">
        <v>118</v>
      </c>
      <c r="H22" s="5"/>
      <c r="I22" s="299" t="s">
        <v>26</v>
      </c>
      <c r="J22" s="300"/>
      <c r="K22" s="32">
        <f>SUM(K23)</f>
        <v>2</v>
      </c>
      <c r="L22" s="32">
        <f>SUM(L23)</f>
        <v>2</v>
      </c>
      <c r="M22" s="73" t="s">
        <v>166</v>
      </c>
      <c r="N22" s="32">
        <f>SUM(N23)</f>
        <v>1</v>
      </c>
      <c r="O22" s="32">
        <f>SUM(O23)</f>
        <v>1</v>
      </c>
      <c r="P22" s="73" t="s">
        <v>166</v>
      </c>
      <c r="Q22" s="73" t="s">
        <v>166</v>
      </c>
      <c r="R22" s="73" t="s">
        <v>166</v>
      </c>
    </row>
    <row r="23" spans="1:18" s="246" customFormat="1" ht="15" customHeight="1">
      <c r="A23" s="37"/>
      <c r="B23" s="232" t="s">
        <v>28</v>
      </c>
      <c r="C23" s="39">
        <f>SUM(D23:F23)</f>
        <v>5266</v>
      </c>
      <c r="D23" s="21">
        <v>5027</v>
      </c>
      <c r="E23" s="21">
        <v>206</v>
      </c>
      <c r="F23" s="21">
        <v>33</v>
      </c>
      <c r="G23" s="40" t="s">
        <v>118</v>
      </c>
      <c r="H23" s="249"/>
      <c r="I23" s="37"/>
      <c r="J23" s="232" t="s">
        <v>28</v>
      </c>
      <c r="K23" s="9">
        <f>SUM(L23,Q23:R23)</f>
        <v>2</v>
      </c>
      <c r="L23" s="9">
        <f>SUM(M23:P23)</f>
        <v>2</v>
      </c>
      <c r="M23" s="9" t="s">
        <v>166</v>
      </c>
      <c r="N23" s="9">
        <v>1</v>
      </c>
      <c r="O23" s="9">
        <v>1</v>
      </c>
      <c r="P23" s="9" t="s">
        <v>166</v>
      </c>
      <c r="Q23" s="9" t="s">
        <v>467</v>
      </c>
      <c r="R23" s="9" t="s">
        <v>467</v>
      </c>
    </row>
    <row r="24" spans="1:18" ht="15" customHeight="1">
      <c r="A24" s="37"/>
      <c r="B24" s="54"/>
      <c r="C24" s="21"/>
      <c r="D24" s="21"/>
      <c r="E24" s="21"/>
      <c r="F24" s="21"/>
      <c r="G24" s="40"/>
      <c r="H24" s="5"/>
      <c r="I24" s="37"/>
      <c r="J24" s="54"/>
      <c r="K24" s="9"/>
      <c r="L24" s="9"/>
      <c r="M24" s="9"/>
      <c r="N24" s="9"/>
      <c r="O24" s="9"/>
      <c r="P24" s="9"/>
      <c r="Q24" s="9"/>
      <c r="R24" s="9"/>
    </row>
    <row r="25" spans="1:18" ht="15" customHeight="1">
      <c r="A25" s="299" t="s">
        <v>29</v>
      </c>
      <c r="B25" s="300"/>
      <c r="C25" s="32">
        <f>SUM(C26)</f>
        <v>68444</v>
      </c>
      <c r="D25" s="32">
        <f>SUM(D26)</f>
        <v>66714</v>
      </c>
      <c r="E25" s="32">
        <f>SUM(E26)</f>
        <v>1295</v>
      </c>
      <c r="F25" s="32">
        <f>SUM(F26)</f>
        <v>435</v>
      </c>
      <c r="G25" s="36" t="s">
        <v>118</v>
      </c>
      <c r="H25" s="5"/>
      <c r="I25" s="299" t="s">
        <v>29</v>
      </c>
      <c r="J25" s="300"/>
      <c r="K25" s="32">
        <f>SUM(K26)</f>
        <v>6</v>
      </c>
      <c r="L25" s="32">
        <f>SUM(L26)</f>
        <v>4</v>
      </c>
      <c r="M25" s="32">
        <f>SUM(M26)</f>
        <v>1</v>
      </c>
      <c r="N25" s="32">
        <f>SUM(N26)</f>
        <v>3</v>
      </c>
      <c r="O25" s="73" t="s">
        <v>473</v>
      </c>
      <c r="P25" s="73" t="s">
        <v>473</v>
      </c>
      <c r="Q25" s="73" t="s">
        <v>473</v>
      </c>
      <c r="R25" s="32">
        <f>SUM(R26)</f>
        <v>2</v>
      </c>
    </row>
    <row r="26" spans="1:18" s="246" customFormat="1" ht="15" customHeight="1">
      <c r="A26" s="37"/>
      <c r="B26" s="232" t="s">
        <v>33</v>
      </c>
      <c r="C26" s="39">
        <f>SUM(D26:F26)</f>
        <v>68444</v>
      </c>
      <c r="D26" s="21">
        <v>66714</v>
      </c>
      <c r="E26" s="21">
        <v>1295</v>
      </c>
      <c r="F26" s="21">
        <v>435</v>
      </c>
      <c r="G26" s="40" t="s">
        <v>118</v>
      </c>
      <c r="H26" s="249"/>
      <c r="I26" s="37"/>
      <c r="J26" s="232" t="s">
        <v>33</v>
      </c>
      <c r="K26" s="9">
        <f>SUM(L26,Q26:R26)</f>
        <v>6</v>
      </c>
      <c r="L26" s="9">
        <f>SUM(M26:P26)</f>
        <v>4</v>
      </c>
      <c r="M26" s="9">
        <v>1</v>
      </c>
      <c r="N26" s="9">
        <v>3</v>
      </c>
      <c r="O26" s="9" t="s">
        <v>467</v>
      </c>
      <c r="P26" s="9" t="s">
        <v>467</v>
      </c>
      <c r="Q26" s="9" t="s">
        <v>467</v>
      </c>
      <c r="R26" s="9">
        <v>2</v>
      </c>
    </row>
    <row r="27" spans="1:18" ht="15" customHeight="1">
      <c r="A27" s="37"/>
      <c r="B27" s="54"/>
      <c r="C27" s="21"/>
      <c r="D27" s="21"/>
      <c r="E27" s="21"/>
      <c r="F27" s="21"/>
      <c r="G27" s="40"/>
      <c r="H27" s="5"/>
      <c r="I27" s="37"/>
      <c r="J27" s="54"/>
      <c r="K27" s="9"/>
      <c r="L27" s="9"/>
      <c r="M27" s="9"/>
      <c r="N27" s="9"/>
      <c r="O27" s="9"/>
      <c r="P27" s="9"/>
      <c r="Q27" s="9"/>
      <c r="R27" s="9"/>
    </row>
    <row r="28" spans="1:18" ht="15" customHeight="1">
      <c r="A28" s="299" t="s">
        <v>34</v>
      </c>
      <c r="B28" s="300"/>
      <c r="C28" s="32">
        <f>SUM(C29)</f>
        <v>25404</v>
      </c>
      <c r="D28" s="32">
        <f>SUM(D29)</f>
        <v>24793</v>
      </c>
      <c r="E28" s="32">
        <f>SUM(E29)</f>
        <v>254</v>
      </c>
      <c r="F28" s="32">
        <f>SUM(F29)</f>
        <v>357</v>
      </c>
      <c r="G28" s="36" t="s">
        <v>118</v>
      </c>
      <c r="H28" s="5"/>
      <c r="I28" s="299" t="s">
        <v>34</v>
      </c>
      <c r="J28" s="300"/>
      <c r="K28" s="32">
        <f>SUM(K29)</f>
        <v>4</v>
      </c>
      <c r="L28" s="32">
        <f>SUM(L29)</f>
        <v>4</v>
      </c>
      <c r="M28" s="73" t="s">
        <v>473</v>
      </c>
      <c r="N28" s="32">
        <f>SUM(N29)</f>
        <v>2</v>
      </c>
      <c r="O28" s="32">
        <f>SUM(O29)</f>
        <v>2</v>
      </c>
      <c r="P28" s="73" t="s">
        <v>473</v>
      </c>
      <c r="Q28" s="73" t="s">
        <v>473</v>
      </c>
      <c r="R28" s="73" t="s">
        <v>473</v>
      </c>
    </row>
    <row r="29" spans="1:18" s="246" customFormat="1" ht="15" customHeight="1">
      <c r="A29" s="37"/>
      <c r="B29" s="232" t="s">
        <v>36</v>
      </c>
      <c r="C29" s="39">
        <f>SUM(D29:F29)</f>
        <v>25404</v>
      </c>
      <c r="D29" s="21">
        <v>24793</v>
      </c>
      <c r="E29" s="21">
        <v>254</v>
      </c>
      <c r="F29" s="21">
        <v>357</v>
      </c>
      <c r="G29" s="40" t="s">
        <v>118</v>
      </c>
      <c r="H29" s="249"/>
      <c r="I29" s="37"/>
      <c r="J29" s="232" t="s">
        <v>36</v>
      </c>
      <c r="K29" s="9">
        <f>SUM(L29,Q29:R29)</f>
        <v>4</v>
      </c>
      <c r="L29" s="9">
        <f>SUM(M29:P29)</f>
        <v>4</v>
      </c>
      <c r="M29" s="9" t="s">
        <v>467</v>
      </c>
      <c r="N29" s="9">
        <v>2</v>
      </c>
      <c r="O29" s="9">
        <v>2</v>
      </c>
      <c r="P29" s="9" t="s">
        <v>467</v>
      </c>
      <c r="Q29" s="9" t="s">
        <v>467</v>
      </c>
      <c r="R29" s="9" t="s">
        <v>467</v>
      </c>
    </row>
    <row r="30" spans="1:18" ht="15" customHeight="1">
      <c r="A30" s="37"/>
      <c r="B30" s="54"/>
      <c r="C30" s="21"/>
      <c r="D30" s="21"/>
      <c r="E30" s="21"/>
      <c r="F30" s="21"/>
      <c r="G30" s="21"/>
      <c r="H30" s="5"/>
      <c r="I30" s="37"/>
      <c r="J30" s="54"/>
      <c r="K30" s="9"/>
      <c r="L30" s="9"/>
      <c r="M30" s="9"/>
      <c r="N30" s="9"/>
      <c r="O30" s="9"/>
      <c r="P30" s="9" t="s">
        <v>467</v>
      </c>
      <c r="Q30" s="9" t="s">
        <v>467</v>
      </c>
      <c r="R30" s="9"/>
    </row>
    <row r="31" spans="1:18" ht="15" customHeight="1">
      <c r="A31" s="299" t="s">
        <v>37</v>
      </c>
      <c r="B31" s="300"/>
      <c r="C31" s="32">
        <f>SUM(C32:C33)</f>
        <v>144014</v>
      </c>
      <c r="D31" s="32">
        <f>SUM(D32:D33)</f>
        <v>115529</v>
      </c>
      <c r="E31" s="32">
        <f>SUM(E32:E33)</f>
        <v>27977</v>
      </c>
      <c r="F31" s="32">
        <f>SUM(F32:F33)</f>
        <v>508</v>
      </c>
      <c r="G31" s="32">
        <f>SUM(G32:G33)</f>
        <v>128</v>
      </c>
      <c r="H31" s="5"/>
      <c r="I31" s="299" t="s">
        <v>37</v>
      </c>
      <c r="J31" s="300"/>
      <c r="K31" s="32">
        <f>SUM(K32:K33)</f>
        <v>22</v>
      </c>
      <c r="L31" s="32">
        <f>SUM(L32:L33)</f>
        <v>14</v>
      </c>
      <c r="M31" s="73" t="s">
        <v>473</v>
      </c>
      <c r="N31" s="32">
        <f>SUM(N32:N33)</f>
        <v>2</v>
      </c>
      <c r="O31" s="32">
        <f>SUM(O32:O33)</f>
        <v>12</v>
      </c>
      <c r="P31" s="73" t="s">
        <v>473</v>
      </c>
      <c r="Q31" s="73" t="s">
        <v>473</v>
      </c>
      <c r="R31" s="32">
        <f>SUM(R32:R33)</f>
        <v>8</v>
      </c>
    </row>
    <row r="32" spans="1:18" s="246" customFormat="1" ht="15" customHeight="1">
      <c r="A32" s="37"/>
      <c r="B32" s="232" t="s">
        <v>39</v>
      </c>
      <c r="C32" s="39">
        <f>SUM(D32:F32)</f>
        <v>120913</v>
      </c>
      <c r="D32" s="21">
        <v>108435</v>
      </c>
      <c r="E32" s="21">
        <v>11970</v>
      </c>
      <c r="F32" s="21">
        <v>508</v>
      </c>
      <c r="G32" s="21">
        <v>78</v>
      </c>
      <c r="H32" s="249"/>
      <c r="I32" s="37"/>
      <c r="J32" s="232" t="s">
        <v>39</v>
      </c>
      <c r="K32" s="9">
        <f>SUM(L32,Q32:R32)</f>
        <v>19</v>
      </c>
      <c r="L32" s="9">
        <f>SUM(M32:P32)</f>
        <v>12</v>
      </c>
      <c r="M32" s="9" t="s">
        <v>166</v>
      </c>
      <c r="N32" s="9" t="s">
        <v>470</v>
      </c>
      <c r="O32" s="9">
        <v>12</v>
      </c>
      <c r="P32" s="9" t="s">
        <v>467</v>
      </c>
      <c r="Q32" s="9" t="s">
        <v>467</v>
      </c>
      <c r="R32" s="9">
        <v>7</v>
      </c>
    </row>
    <row r="33" spans="1:18" s="246" customFormat="1" ht="15" customHeight="1">
      <c r="A33" s="37"/>
      <c r="B33" s="232" t="s">
        <v>49</v>
      </c>
      <c r="C33" s="39">
        <f>SUM(D33:F33)</f>
        <v>23101</v>
      </c>
      <c r="D33" s="21">
        <v>7094</v>
      </c>
      <c r="E33" s="21">
        <v>16007</v>
      </c>
      <c r="F33" s="40" t="s">
        <v>118</v>
      </c>
      <c r="G33" s="21">
        <v>50</v>
      </c>
      <c r="H33" s="249"/>
      <c r="I33" s="37"/>
      <c r="J33" s="232" t="s">
        <v>49</v>
      </c>
      <c r="K33" s="9">
        <f>SUM(L33,Q33:R33)</f>
        <v>3</v>
      </c>
      <c r="L33" s="9">
        <f>SUM(M33:P33)</f>
        <v>2</v>
      </c>
      <c r="M33" s="9" t="s">
        <v>166</v>
      </c>
      <c r="N33" s="9">
        <v>2</v>
      </c>
      <c r="O33" s="9" t="s">
        <v>469</v>
      </c>
      <c r="P33" s="9" t="s">
        <v>467</v>
      </c>
      <c r="Q33" s="9" t="s">
        <v>467</v>
      </c>
      <c r="R33" s="9">
        <v>1</v>
      </c>
    </row>
    <row r="34" spans="1:18" ht="15" customHeight="1">
      <c r="A34" s="37"/>
      <c r="B34" s="54"/>
      <c r="C34" s="21"/>
      <c r="D34" s="21"/>
      <c r="E34" s="21"/>
      <c r="F34" s="21"/>
      <c r="G34" s="21"/>
      <c r="H34" s="5"/>
      <c r="I34" s="37"/>
      <c r="J34" s="54"/>
      <c r="K34" s="9"/>
      <c r="L34" s="9"/>
      <c r="M34" s="9"/>
      <c r="N34" s="9"/>
      <c r="O34" s="9"/>
      <c r="P34" s="9"/>
      <c r="Q34" s="9"/>
      <c r="R34" s="9"/>
    </row>
    <row r="35" spans="1:18" ht="15" customHeight="1">
      <c r="A35" s="299" t="s">
        <v>50</v>
      </c>
      <c r="B35" s="300"/>
      <c r="C35" s="32">
        <f>SUM(C36:C39)</f>
        <v>325375</v>
      </c>
      <c r="D35" s="32">
        <f>SUM(D36:D39)</f>
        <v>282170</v>
      </c>
      <c r="E35" s="32">
        <f>SUM(E36:E39)</f>
        <v>32422</v>
      </c>
      <c r="F35" s="32">
        <f>SUM(F36:F39)</f>
        <v>10783</v>
      </c>
      <c r="G35" s="32">
        <f>SUM(G36:G39)</f>
        <v>537</v>
      </c>
      <c r="H35" s="5"/>
      <c r="I35" s="299" t="s">
        <v>50</v>
      </c>
      <c r="J35" s="300"/>
      <c r="K35" s="32">
        <f aca="true" t="shared" si="4" ref="K35:P35">SUM(K36:K39)</f>
        <v>38</v>
      </c>
      <c r="L35" s="32">
        <f t="shared" si="4"/>
        <v>25</v>
      </c>
      <c r="M35" s="32">
        <f t="shared" si="4"/>
        <v>5</v>
      </c>
      <c r="N35" s="32">
        <f t="shared" si="4"/>
        <v>6</v>
      </c>
      <c r="O35" s="32">
        <f t="shared" si="4"/>
        <v>13</v>
      </c>
      <c r="P35" s="32">
        <f t="shared" si="4"/>
        <v>1</v>
      </c>
      <c r="Q35" s="73" t="s">
        <v>473</v>
      </c>
      <c r="R35" s="32">
        <f>SUM(R36:R39)</f>
        <v>13</v>
      </c>
    </row>
    <row r="36" spans="1:18" s="246" customFormat="1" ht="15" customHeight="1">
      <c r="A36" s="235"/>
      <c r="B36" s="234" t="s">
        <v>51</v>
      </c>
      <c r="C36" s="39">
        <f>SUM(D36:F36)</f>
        <v>70107</v>
      </c>
      <c r="D36" s="21">
        <v>56280</v>
      </c>
      <c r="E36" s="21">
        <v>13066</v>
      </c>
      <c r="F36" s="21">
        <v>761</v>
      </c>
      <c r="G36" s="21">
        <v>10</v>
      </c>
      <c r="H36" s="249"/>
      <c r="I36" s="235"/>
      <c r="J36" s="234" t="s">
        <v>51</v>
      </c>
      <c r="K36" s="9">
        <f>SUM(L36,Q36:R36)</f>
        <v>7</v>
      </c>
      <c r="L36" s="9">
        <f>SUM(M36:P36)</f>
        <v>5</v>
      </c>
      <c r="M36" s="9">
        <v>2</v>
      </c>
      <c r="N36" s="9" t="s">
        <v>166</v>
      </c>
      <c r="O36" s="9">
        <v>2</v>
      </c>
      <c r="P36" s="9">
        <v>1</v>
      </c>
      <c r="Q36" s="9" t="s">
        <v>468</v>
      </c>
      <c r="R36" s="9">
        <v>2</v>
      </c>
    </row>
    <row r="37" spans="1:18" s="246" customFormat="1" ht="15" customHeight="1">
      <c r="A37" s="235"/>
      <c r="B37" s="234" t="s">
        <v>52</v>
      </c>
      <c r="C37" s="39">
        <f>SUM(D37:F37)</f>
        <v>52248</v>
      </c>
      <c r="D37" s="21">
        <v>48156</v>
      </c>
      <c r="E37" s="21">
        <v>1919</v>
      </c>
      <c r="F37" s="21">
        <v>2173</v>
      </c>
      <c r="G37" s="21">
        <v>120</v>
      </c>
      <c r="H37" s="249"/>
      <c r="I37" s="235"/>
      <c r="J37" s="234" t="s">
        <v>52</v>
      </c>
      <c r="K37" s="9">
        <f>SUM(L37,Q37:R37)</f>
        <v>6</v>
      </c>
      <c r="L37" s="9">
        <f>SUM(M37:P37)</f>
        <v>4</v>
      </c>
      <c r="M37" s="9">
        <v>1</v>
      </c>
      <c r="N37" s="9" t="s">
        <v>471</v>
      </c>
      <c r="O37" s="9">
        <v>3</v>
      </c>
      <c r="P37" s="9" t="s">
        <v>471</v>
      </c>
      <c r="Q37" s="9" t="s">
        <v>467</v>
      </c>
      <c r="R37" s="9">
        <v>2</v>
      </c>
    </row>
    <row r="38" spans="1:18" s="246" customFormat="1" ht="15" customHeight="1">
      <c r="A38" s="235"/>
      <c r="B38" s="234" t="s">
        <v>53</v>
      </c>
      <c r="C38" s="39">
        <f>SUM(D38:F38)</f>
        <v>141530</v>
      </c>
      <c r="D38" s="21">
        <v>120209</v>
      </c>
      <c r="E38" s="21">
        <v>14597</v>
      </c>
      <c r="F38" s="21">
        <v>6724</v>
      </c>
      <c r="G38" s="21">
        <v>27</v>
      </c>
      <c r="H38" s="249"/>
      <c r="I38" s="235"/>
      <c r="J38" s="234" t="s">
        <v>53</v>
      </c>
      <c r="K38" s="9">
        <f>SUM(L38,Q38:R38)</f>
        <v>13</v>
      </c>
      <c r="L38" s="9">
        <f>SUM(M38:P38)</f>
        <v>11</v>
      </c>
      <c r="M38" s="9">
        <v>2</v>
      </c>
      <c r="N38" s="9">
        <v>4</v>
      </c>
      <c r="O38" s="9">
        <v>5</v>
      </c>
      <c r="P38" s="9" t="s">
        <v>469</v>
      </c>
      <c r="Q38" s="9" t="s">
        <v>467</v>
      </c>
      <c r="R38" s="9">
        <v>2</v>
      </c>
    </row>
    <row r="39" spans="1:18" s="246" customFormat="1" ht="15" customHeight="1">
      <c r="A39" s="235"/>
      <c r="B39" s="234" t="s">
        <v>55</v>
      </c>
      <c r="C39" s="39">
        <f>SUM(D39:F39)</f>
        <v>61490</v>
      </c>
      <c r="D39" s="21">
        <v>57525</v>
      </c>
      <c r="E39" s="21">
        <v>2840</v>
      </c>
      <c r="F39" s="21">
        <v>1125</v>
      </c>
      <c r="G39" s="21">
        <v>380</v>
      </c>
      <c r="H39" s="249"/>
      <c r="I39" s="235"/>
      <c r="J39" s="234" t="s">
        <v>55</v>
      </c>
      <c r="K39" s="9">
        <f>SUM(L39,Q39:R39)</f>
        <v>12</v>
      </c>
      <c r="L39" s="9">
        <f>SUM(M39:P39)</f>
        <v>5</v>
      </c>
      <c r="M39" s="9" t="s">
        <v>469</v>
      </c>
      <c r="N39" s="9">
        <v>2</v>
      </c>
      <c r="O39" s="9">
        <v>3</v>
      </c>
      <c r="P39" s="9" t="s">
        <v>468</v>
      </c>
      <c r="Q39" s="9" t="s">
        <v>166</v>
      </c>
      <c r="R39" s="9">
        <v>7</v>
      </c>
    </row>
    <row r="40" spans="1:18" ht="15" customHeight="1">
      <c r="A40" s="20"/>
      <c r="B40" s="54"/>
      <c r="C40" s="21"/>
      <c r="D40" s="21"/>
      <c r="E40" s="21"/>
      <c r="F40" s="21"/>
      <c r="G40" s="21"/>
      <c r="H40" s="5"/>
      <c r="I40" s="20"/>
      <c r="J40" s="54"/>
      <c r="K40" s="9"/>
      <c r="L40" s="9"/>
      <c r="M40" s="9"/>
      <c r="N40" s="9"/>
      <c r="O40" s="9"/>
      <c r="P40" s="9"/>
      <c r="Q40" s="9"/>
      <c r="R40" s="9"/>
    </row>
    <row r="41" spans="1:18" ht="15" customHeight="1">
      <c r="A41" s="299" t="s">
        <v>56</v>
      </c>
      <c r="B41" s="300"/>
      <c r="C41" s="32">
        <f>SUM(C42:C44)</f>
        <v>122389</v>
      </c>
      <c r="D41" s="32">
        <f>SUM(D42:D44)</f>
        <v>118714</v>
      </c>
      <c r="E41" s="32">
        <f>SUM(E42:E44)</f>
        <v>3153</v>
      </c>
      <c r="F41" s="32">
        <f>SUM(F42:F44)</f>
        <v>522</v>
      </c>
      <c r="G41" s="32">
        <f>SUM(G42:G44)</f>
        <v>60</v>
      </c>
      <c r="H41" s="5"/>
      <c r="I41" s="299" t="s">
        <v>56</v>
      </c>
      <c r="J41" s="300"/>
      <c r="K41" s="32">
        <f>SUM(K42:K44)</f>
        <v>6</v>
      </c>
      <c r="L41" s="32">
        <f>SUM(L42:L44)</f>
        <v>2</v>
      </c>
      <c r="M41" s="32">
        <f>SUM(M42:M44)</f>
        <v>1</v>
      </c>
      <c r="N41" s="32">
        <f>SUM(N42:N44)</f>
        <v>1</v>
      </c>
      <c r="O41" s="73" t="s">
        <v>473</v>
      </c>
      <c r="P41" s="73" t="s">
        <v>473</v>
      </c>
      <c r="Q41" s="73" t="s">
        <v>473</v>
      </c>
      <c r="R41" s="32">
        <f>SUM(R42:R44)</f>
        <v>4</v>
      </c>
    </row>
    <row r="42" spans="1:18" s="246" customFormat="1" ht="15" customHeight="1">
      <c r="A42" s="37"/>
      <c r="B42" s="232" t="s">
        <v>57</v>
      </c>
      <c r="C42" s="39">
        <f>SUM(D42:F42)</f>
        <v>35685</v>
      </c>
      <c r="D42" s="21">
        <v>34551</v>
      </c>
      <c r="E42" s="21">
        <v>1078</v>
      </c>
      <c r="F42" s="21">
        <v>56</v>
      </c>
      <c r="G42" s="21">
        <v>30</v>
      </c>
      <c r="H42" s="249"/>
      <c r="I42" s="37"/>
      <c r="J42" s="232" t="s">
        <v>57</v>
      </c>
      <c r="K42" s="9">
        <f>SUM(L42,Q42:R42)</f>
        <v>4</v>
      </c>
      <c r="L42" s="9">
        <f>SUM(M42:P42)</f>
        <v>1</v>
      </c>
      <c r="M42" s="9" t="s">
        <v>469</v>
      </c>
      <c r="N42" s="9">
        <v>1</v>
      </c>
      <c r="O42" s="9" t="s">
        <v>467</v>
      </c>
      <c r="P42" s="9" t="s">
        <v>467</v>
      </c>
      <c r="Q42" s="9" t="s">
        <v>469</v>
      </c>
      <c r="R42" s="9">
        <v>3</v>
      </c>
    </row>
    <row r="43" spans="1:18" s="246" customFormat="1" ht="15" customHeight="1">
      <c r="A43" s="37"/>
      <c r="B43" s="232" t="s">
        <v>58</v>
      </c>
      <c r="C43" s="39">
        <f>SUM(D43:F43)</f>
        <v>64601</v>
      </c>
      <c r="D43" s="21">
        <v>62867</v>
      </c>
      <c r="E43" s="21">
        <v>1649</v>
      </c>
      <c r="F43" s="21">
        <v>85</v>
      </c>
      <c r="G43" s="21">
        <v>30</v>
      </c>
      <c r="H43" s="249"/>
      <c r="I43" s="37"/>
      <c r="J43" s="232" t="s">
        <v>58</v>
      </c>
      <c r="K43" s="9">
        <f>SUM(L43,Q43:R43)</f>
        <v>1</v>
      </c>
      <c r="L43" s="9" t="s">
        <v>468</v>
      </c>
      <c r="M43" s="9" t="s">
        <v>470</v>
      </c>
      <c r="N43" s="9" t="s">
        <v>469</v>
      </c>
      <c r="O43" s="9" t="s">
        <v>471</v>
      </c>
      <c r="P43" s="9" t="s">
        <v>467</v>
      </c>
      <c r="Q43" s="9" t="s">
        <v>467</v>
      </c>
      <c r="R43" s="9">
        <v>1</v>
      </c>
    </row>
    <row r="44" spans="1:18" s="246" customFormat="1" ht="15" customHeight="1">
      <c r="A44" s="37"/>
      <c r="B44" s="232" t="s">
        <v>59</v>
      </c>
      <c r="C44" s="39">
        <f>SUM(D44:F44)</f>
        <v>22103</v>
      </c>
      <c r="D44" s="21">
        <v>21296</v>
      </c>
      <c r="E44" s="21">
        <v>426</v>
      </c>
      <c r="F44" s="21">
        <v>381</v>
      </c>
      <c r="G44" s="40" t="s">
        <v>118</v>
      </c>
      <c r="H44" s="249"/>
      <c r="I44" s="37"/>
      <c r="J44" s="232" t="s">
        <v>59</v>
      </c>
      <c r="K44" s="9">
        <f>SUM(L44,Q44:R44)</f>
        <v>1</v>
      </c>
      <c r="L44" s="9">
        <f>SUM(M44:P44)</f>
        <v>1</v>
      </c>
      <c r="M44" s="9">
        <v>1</v>
      </c>
      <c r="N44" s="9" t="s">
        <v>166</v>
      </c>
      <c r="O44" s="9" t="s">
        <v>469</v>
      </c>
      <c r="P44" s="9" t="s">
        <v>468</v>
      </c>
      <c r="Q44" s="9" t="s">
        <v>472</v>
      </c>
      <c r="R44" s="9" t="s">
        <v>469</v>
      </c>
    </row>
    <row r="45" spans="1:18" ht="15" customHeight="1">
      <c r="A45" s="37"/>
      <c r="B45" s="38"/>
      <c r="C45" s="21"/>
      <c r="D45" s="21"/>
      <c r="E45" s="21"/>
      <c r="F45" s="21"/>
      <c r="G45" s="21"/>
      <c r="H45" s="5"/>
      <c r="I45" s="37"/>
      <c r="J45" s="38"/>
      <c r="K45" s="9"/>
      <c r="L45" s="9"/>
      <c r="M45" s="9"/>
      <c r="N45" s="9"/>
      <c r="O45" s="9"/>
      <c r="P45" s="9"/>
      <c r="Q45" s="9"/>
      <c r="R45" s="9"/>
    </row>
    <row r="46" spans="1:18" ht="15" customHeight="1">
      <c r="A46" s="299" t="s">
        <v>62</v>
      </c>
      <c r="B46" s="300"/>
      <c r="C46" s="32">
        <f>SUM(C47:C50)</f>
        <v>193963</v>
      </c>
      <c r="D46" s="32">
        <f>SUM(D47:D50)</f>
        <v>150043</v>
      </c>
      <c r="E46" s="32">
        <f>SUM(E47:E50)</f>
        <v>33111</v>
      </c>
      <c r="F46" s="32">
        <f>SUM(F47:F50)</f>
        <v>10809</v>
      </c>
      <c r="G46" s="32">
        <f>SUM(G47:G50)</f>
        <v>3235</v>
      </c>
      <c r="H46" s="5"/>
      <c r="I46" s="299" t="s">
        <v>62</v>
      </c>
      <c r="J46" s="300"/>
      <c r="K46" s="32">
        <f aca="true" t="shared" si="5" ref="K46:R46">SUM(K47:K50)</f>
        <v>34</v>
      </c>
      <c r="L46" s="32">
        <f t="shared" si="5"/>
        <v>28</v>
      </c>
      <c r="M46" s="32">
        <f t="shared" si="5"/>
        <v>6</v>
      </c>
      <c r="N46" s="32">
        <f t="shared" si="5"/>
        <v>11</v>
      </c>
      <c r="O46" s="32">
        <f t="shared" si="5"/>
        <v>10</v>
      </c>
      <c r="P46" s="32">
        <f t="shared" si="5"/>
        <v>1</v>
      </c>
      <c r="Q46" s="32">
        <f t="shared" si="5"/>
        <v>2</v>
      </c>
      <c r="R46" s="32">
        <f t="shared" si="5"/>
        <v>4</v>
      </c>
    </row>
    <row r="47" spans="1:18" s="246" customFormat="1" ht="15" customHeight="1">
      <c r="A47" s="37"/>
      <c r="B47" s="232" t="s">
        <v>66</v>
      </c>
      <c r="C47" s="39">
        <f>SUM(D47:F47)</f>
        <v>64847</v>
      </c>
      <c r="D47" s="21">
        <v>45764</v>
      </c>
      <c r="E47" s="21">
        <v>14825</v>
      </c>
      <c r="F47" s="21">
        <v>4258</v>
      </c>
      <c r="G47" s="21">
        <v>2120</v>
      </c>
      <c r="H47" s="249"/>
      <c r="I47" s="37"/>
      <c r="J47" s="232" t="s">
        <v>66</v>
      </c>
      <c r="K47" s="9">
        <f>SUM(L47,Q47:R47)</f>
        <v>13</v>
      </c>
      <c r="L47" s="9">
        <f>SUM(M47:P47)</f>
        <v>11</v>
      </c>
      <c r="M47" s="9">
        <v>3</v>
      </c>
      <c r="N47" s="9">
        <v>2</v>
      </c>
      <c r="O47" s="9">
        <v>6</v>
      </c>
      <c r="P47" s="9" t="s">
        <v>470</v>
      </c>
      <c r="Q47" s="9" t="s">
        <v>467</v>
      </c>
      <c r="R47" s="9">
        <v>2</v>
      </c>
    </row>
    <row r="48" spans="1:18" s="246" customFormat="1" ht="15" customHeight="1">
      <c r="A48" s="37"/>
      <c r="B48" s="232" t="s">
        <v>69</v>
      </c>
      <c r="C48" s="39">
        <f>SUM(D48:F48)</f>
        <v>47313</v>
      </c>
      <c r="D48" s="21">
        <v>39931</v>
      </c>
      <c r="E48" s="21">
        <v>5744</v>
      </c>
      <c r="F48" s="21">
        <v>1638</v>
      </c>
      <c r="G48" s="21">
        <v>500</v>
      </c>
      <c r="H48" s="249"/>
      <c r="I48" s="37"/>
      <c r="J48" s="232" t="s">
        <v>69</v>
      </c>
      <c r="K48" s="9">
        <f>SUM(L48,Q48:R48)</f>
        <v>6</v>
      </c>
      <c r="L48" s="9">
        <f>SUM(M48:P48)</f>
        <v>6</v>
      </c>
      <c r="M48" s="9">
        <v>1</v>
      </c>
      <c r="N48" s="9">
        <v>4</v>
      </c>
      <c r="O48" s="9">
        <v>1</v>
      </c>
      <c r="P48" s="9" t="s">
        <v>467</v>
      </c>
      <c r="Q48" s="9" t="s">
        <v>469</v>
      </c>
      <c r="R48" s="9" t="s">
        <v>467</v>
      </c>
    </row>
    <row r="49" spans="1:18" s="246" customFormat="1" ht="15" customHeight="1">
      <c r="A49" s="37"/>
      <c r="B49" s="232" t="s">
        <v>70</v>
      </c>
      <c r="C49" s="39">
        <f>SUM(D49:F49)</f>
        <v>34774</v>
      </c>
      <c r="D49" s="21">
        <v>24418</v>
      </c>
      <c r="E49" s="21">
        <v>8404</v>
      </c>
      <c r="F49" s="21">
        <v>1952</v>
      </c>
      <c r="G49" s="21">
        <v>130</v>
      </c>
      <c r="H49" s="249"/>
      <c r="I49" s="37"/>
      <c r="J49" s="232" t="s">
        <v>70</v>
      </c>
      <c r="K49" s="9">
        <f>SUM(L49,Q49:R49)</f>
        <v>5</v>
      </c>
      <c r="L49" s="9">
        <f>SUM(M49:P49)</f>
        <v>4</v>
      </c>
      <c r="M49" s="9" t="s">
        <v>469</v>
      </c>
      <c r="N49" s="9">
        <v>4</v>
      </c>
      <c r="O49" s="9" t="s">
        <v>469</v>
      </c>
      <c r="P49" s="9" t="s">
        <v>470</v>
      </c>
      <c r="Q49" s="9" t="s">
        <v>471</v>
      </c>
      <c r="R49" s="9">
        <v>1</v>
      </c>
    </row>
    <row r="50" spans="1:18" s="246" customFormat="1" ht="15" customHeight="1">
      <c r="A50" s="37"/>
      <c r="B50" s="232" t="s">
        <v>71</v>
      </c>
      <c r="C50" s="39">
        <f>SUM(D50:F50)</f>
        <v>47029</v>
      </c>
      <c r="D50" s="21">
        <v>39930</v>
      </c>
      <c r="E50" s="21">
        <v>4138</v>
      </c>
      <c r="F50" s="21">
        <v>2961</v>
      </c>
      <c r="G50" s="21">
        <v>485</v>
      </c>
      <c r="H50" s="249"/>
      <c r="I50" s="37"/>
      <c r="J50" s="232" t="s">
        <v>71</v>
      </c>
      <c r="K50" s="9">
        <f>SUM(L50,Q50:R50)</f>
        <v>10</v>
      </c>
      <c r="L50" s="9">
        <f>SUM(M50:P50)</f>
        <v>7</v>
      </c>
      <c r="M50" s="9">
        <v>2</v>
      </c>
      <c r="N50" s="9">
        <v>1</v>
      </c>
      <c r="O50" s="9">
        <v>3</v>
      </c>
      <c r="P50" s="9">
        <v>1</v>
      </c>
      <c r="Q50" s="9">
        <v>2</v>
      </c>
      <c r="R50" s="9">
        <v>1</v>
      </c>
    </row>
    <row r="51" spans="1:18" ht="15" customHeight="1">
      <c r="A51" s="37"/>
      <c r="B51" s="54"/>
      <c r="C51" s="21"/>
      <c r="D51" s="21"/>
      <c r="E51" s="21"/>
      <c r="F51" s="21"/>
      <c r="G51" s="21"/>
      <c r="H51" s="5"/>
      <c r="I51" s="37"/>
      <c r="J51" s="54"/>
      <c r="K51" s="9"/>
      <c r="L51" s="9"/>
      <c r="M51" s="9"/>
      <c r="N51" s="9"/>
      <c r="O51" s="9"/>
      <c r="P51" s="9"/>
      <c r="Q51" s="9"/>
      <c r="R51" s="9"/>
    </row>
    <row r="52" spans="1:18" ht="15" customHeight="1">
      <c r="A52" s="299" t="s">
        <v>72</v>
      </c>
      <c r="B52" s="300"/>
      <c r="C52" s="32">
        <f>SUM(C53)</f>
        <v>35629</v>
      </c>
      <c r="D52" s="32">
        <f>SUM(D53)</f>
        <v>16090</v>
      </c>
      <c r="E52" s="32">
        <f>SUM(E53)</f>
        <v>16365</v>
      </c>
      <c r="F52" s="32">
        <f>SUM(F53)</f>
        <v>3174</v>
      </c>
      <c r="G52" s="32">
        <f>SUM(G53)</f>
        <v>17</v>
      </c>
      <c r="H52" s="5"/>
      <c r="I52" s="299" t="s">
        <v>72</v>
      </c>
      <c r="J52" s="300"/>
      <c r="K52" s="32">
        <f>SUM(K53)</f>
        <v>7</v>
      </c>
      <c r="L52" s="32">
        <f>SUM(L53)</f>
        <v>3</v>
      </c>
      <c r="M52" s="73" t="s">
        <v>473</v>
      </c>
      <c r="N52" s="32">
        <f>SUM(N53)</f>
        <v>1</v>
      </c>
      <c r="O52" s="32">
        <f>SUM(O53)</f>
        <v>1</v>
      </c>
      <c r="P52" s="32">
        <f>SUM(P53)</f>
        <v>1</v>
      </c>
      <c r="Q52" s="32">
        <f>SUM(Q53)</f>
        <v>1</v>
      </c>
      <c r="R52" s="32">
        <f>SUM(R53)</f>
        <v>3</v>
      </c>
    </row>
    <row r="53" spans="1:18" s="246" customFormat="1" ht="15" customHeight="1">
      <c r="A53" s="55"/>
      <c r="B53" s="250" t="s">
        <v>73</v>
      </c>
      <c r="C53" s="274">
        <f>SUM(D53:F53)</f>
        <v>35629</v>
      </c>
      <c r="D53" s="275">
        <v>16090</v>
      </c>
      <c r="E53" s="275">
        <v>16365</v>
      </c>
      <c r="F53" s="275">
        <v>3174</v>
      </c>
      <c r="G53" s="275">
        <v>17</v>
      </c>
      <c r="H53" s="251"/>
      <c r="I53" s="252"/>
      <c r="J53" s="253" t="s">
        <v>73</v>
      </c>
      <c r="K53" s="279">
        <f>SUM(L53,Q53:R53)</f>
        <v>7</v>
      </c>
      <c r="L53" s="280">
        <f>SUM(M53:P53)</f>
        <v>3</v>
      </c>
      <c r="M53" s="124" t="s">
        <v>467</v>
      </c>
      <c r="N53" s="124">
        <v>1</v>
      </c>
      <c r="O53" s="124">
        <v>1</v>
      </c>
      <c r="P53" s="124">
        <v>1</v>
      </c>
      <c r="Q53" s="124">
        <v>1</v>
      </c>
      <c r="R53" s="124">
        <v>3</v>
      </c>
    </row>
    <row r="54" spans="1:21" ht="15" customHeight="1">
      <c r="A54" s="58" t="s">
        <v>158</v>
      </c>
      <c r="B54" s="20"/>
      <c r="C54" s="86"/>
      <c r="D54" s="86"/>
      <c r="E54" s="86"/>
      <c r="F54" s="86"/>
      <c r="G54" s="86"/>
      <c r="H54" s="47"/>
      <c r="I54" s="47"/>
      <c r="J54" s="87" t="s">
        <v>138</v>
      </c>
      <c r="T54" s="6"/>
      <c r="U54" s="6"/>
    </row>
    <row r="55" spans="1:10" ht="15" customHeight="1">
      <c r="A55" s="58" t="s">
        <v>159</v>
      </c>
      <c r="B55" s="5"/>
      <c r="C55" s="47"/>
      <c r="D55" s="32"/>
      <c r="E55" s="32"/>
      <c r="F55" s="32"/>
      <c r="G55" s="32"/>
      <c r="H55" s="47"/>
      <c r="I55" s="47"/>
      <c r="J55" s="87"/>
    </row>
    <row r="56" spans="1:9" ht="15" customHeight="1">
      <c r="A56" s="78" t="s">
        <v>125</v>
      </c>
      <c r="B56" s="5"/>
      <c r="C56" s="47"/>
      <c r="D56" s="21"/>
      <c r="E56" s="21"/>
      <c r="F56" s="21"/>
      <c r="G56" s="21"/>
      <c r="H56" s="47"/>
      <c r="I56" s="47"/>
    </row>
    <row r="57" spans="2:9" ht="15" customHeight="1">
      <c r="B57" s="5"/>
      <c r="C57" s="47"/>
      <c r="D57" s="21"/>
      <c r="E57" s="21"/>
      <c r="F57" s="21"/>
      <c r="G57" s="21"/>
      <c r="H57" s="47"/>
      <c r="I57" s="47"/>
    </row>
    <row r="58" spans="1:9" ht="15" customHeight="1">
      <c r="A58" s="5"/>
      <c r="B58" s="5"/>
      <c r="C58" s="47"/>
      <c r="D58" s="21"/>
      <c r="E58" s="21"/>
      <c r="F58" s="21"/>
      <c r="G58" s="21"/>
      <c r="H58" s="47"/>
      <c r="I58" s="47"/>
    </row>
    <row r="59" spans="1:9" ht="15" customHeight="1">
      <c r="A59" s="5"/>
      <c r="B59" s="5"/>
      <c r="C59" s="47"/>
      <c r="D59" s="21"/>
      <c r="E59" s="21"/>
      <c r="F59" s="21"/>
      <c r="G59" s="21"/>
      <c r="H59" s="47"/>
      <c r="I59" s="47"/>
    </row>
    <row r="60" spans="1:9" ht="15" customHeight="1">
      <c r="A60" s="5"/>
      <c r="B60" s="5"/>
      <c r="C60" s="47"/>
      <c r="D60" s="6"/>
      <c r="E60" s="6"/>
      <c r="F60" s="6"/>
      <c r="G60" s="6"/>
      <c r="H60" s="47"/>
      <c r="I60" s="47"/>
    </row>
    <row r="61" spans="1:7" ht="15" customHeight="1">
      <c r="A61" s="5"/>
      <c r="B61" s="5"/>
      <c r="C61" s="47"/>
      <c r="D61" s="32"/>
      <c r="E61" s="32"/>
      <c r="F61" s="32"/>
      <c r="G61" s="32"/>
    </row>
    <row r="62" spans="1:7" ht="15" customHeight="1">
      <c r="A62" s="5"/>
      <c r="B62" s="5"/>
      <c r="C62" s="47"/>
      <c r="D62" s="47"/>
      <c r="E62" s="47"/>
      <c r="F62" s="47"/>
      <c r="G62" s="47"/>
    </row>
    <row r="63" spans="1:7" ht="15" customHeight="1">
      <c r="A63" s="5"/>
      <c r="B63" s="5"/>
      <c r="C63" s="47"/>
      <c r="D63" s="47"/>
      <c r="E63" s="47"/>
      <c r="F63" s="47"/>
      <c r="G63" s="47"/>
    </row>
    <row r="64" spans="1:7" ht="15" customHeight="1">
      <c r="A64" s="5"/>
      <c r="B64" s="5"/>
      <c r="C64" s="47"/>
      <c r="D64" s="47"/>
      <c r="E64" s="47"/>
      <c r="F64" s="47"/>
      <c r="G64" s="47"/>
    </row>
    <row r="65" ht="15" customHeight="1"/>
    <row r="66" spans="4:7" ht="15" customHeight="1">
      <c r="D66" s="47"/>
      <c r="E66" s="47"/>
      <c r="F66" s="47"/>
      <c r="G66" s="47"/>
    </row>
    <row r="67" spans="4:7" ht="15" customHeight="1">
      <c r="D67" s="47"/>
      <c r="E67" s="47"/>
      <c r="F67" s="47"/>
      <c r="G67" s="47"/>
    </row>
    <row r="68" spans="4:7" ht="15" customHeight="1">
      <c r="D68" s="47"/>
      <c r="E68" s="47"/>
      <c r="F68" s="47"/>
      <c r="G68" s="47"/>
    </row>
    <row r="69" spans="4:7" ht="15" customHeight="1">
      <c r="D69" s="47"/>
      <c r="E69" s="47"/>
      <c r="F69" s="47"/>
      <c r="G69" s="47"/>
    </row>
    <row r="70" spans="4:7" ht="14.25">
      <c r="D70" s="47"/>
      <c r="E70" s="47"/>
      <c r="F70" s="47"/>
      <c r="G70" s="47"/>
    </row>
    <row r="71" spans="4:7" ht="14.25">
      <c r="D71" s="47"/>
      <c r="E71" s="47"/>
      <c r="F71" s="47"/>
      <c r="G71" s="47"/>
    </row>
    <row r="72" spans="4:7" ht="14.25">
      <c r="D72" s="47"/>
      <c r="E72" s="47"/>
      <c r="F72" s="47"/>
      <c r="G72" s="47"/>
    </row>
    <row r="73" spans="4:7" ht="14.25">
      <c r="D73" s="47"/>
      <c r="E73" s="47"/>
      <c r="F73" s="47"/>
      <c r="G73" s="47"/>
    </row>
  </sheetData>
  <sheetProtection/>
  <mergeCells count="57">
    <mergeCell ref="C5:F6"/>
    <mergeCell ref="P7:P8"/>
    <mergeCell ref="A3:G3"/>
    <mergeCell ref="I3:R3"/>
    <mergeCell ref="A9:B9"/>
    <mergeCell ref="I5:J8"/>
    <mergeCell ref="C7:C8"/>
    <mergeCell ref="D7:D8"/>
    <mergeCell ref="E7:E8"/>
    <mergeCell ref="F7:F8"/>
    <mergeCell ref="I9:J9"/>
    <mergeCell ref="I12:J12"/>
    <mergeCell ref="A11:B11"/>
    <mergeCell ref="R7:R8"/>
    <mergeCell ref="Q6:Q8"/>
    <mergeCell ref="K5:R5"/>
    <mergeCell ref="K6:K8"/>
    <mergeCell ref="L6:P6"/>
    <mergeCell ref="L7:L8"/>
    <mergeCell ref="M7:M8"/>
    <mergeCell ref="N7:N8"/>
    <mergeCell ref="I14:J14"/>
    <mergeCell ref="I15:J15"/>
    <mergeCell ref="A16:B16"/>
    <mergeCell ref="G5:G8"/>
    <mergeCell ref="A5:B8"/>
    <mergeCell ref="A14:B14"/>
    <mergeCell ref="I13:J13"/>
    <mergeCell ref="A12:B12"/>
    <mergeCell ref="I11:J11"/>
    <mergeCell ref="A13:B13"/>
    <mergeCell ref="A17:B17"/>
    <mergeCell ref="I16:J16"/>
    <mergeCell ref="A18:B18"/>
    <mergeCell ref="I17:J17"/>
    <mergeCell ref="I18:J18"/>
    <mergeCell ref="A15:B15"/>
    <mergeCell ref="I41:J41"/>
    <mergeCell ref="A19:B19"/>
    <mergeCell ref="I19:J19"/>
    <mergeCell ref="A28:B28"/>
    <mergeCell ref="I22:J22"/>
    <mergeCell ref="I25:J25"/>
    <mergeCell ref="I20:J20"/>
    <mergeCell ref="A22:B22"/>
    <mergeCell ref="A25:B25"/>
    <mergeCell ref="A20:B20"/>
    <mergeCell ref="I46:J46"/>
    <mergeCell ref="A52:B52"/>
    <mergeCell ref="I28:J28"/>
    <mergeCell ref="I52:J52"/>
    <mergeCell ref="A46:B46"/>
    <mergeCell ref="A31:B31"/>
    <mergeCell ref="A35:B35"/>
    <mergeCell ref="A41:B41"/>
    <mergeCell ref="I31:J31"/>
    <mergeCell ref="I35:J35"/>
  </mergeCells>
  <printOptions/>
  <pageMargins left="1.3779527559055118" right="0.1968503937007874" top="0.984251968503937" bottom="0.984251968503937" header="0.5118110236220472" footer="0.5118110236220472"/>
  <pageSetup fitToHeight="1" fitToWidth="1" horizontalDpi="600" verticalDpi="600" orientation="landscape" paperSize="8"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A78"/>
  <sheetViews>
    <sheetView tabSelected="1" view="pageBreakPreview" zoomScale="60" zoomScalePageLayoutView="0" workbookViewId="0" topLeftCell="K1">
      <selection activeCell="U1" sqref="U1"/>
    </sheetView>
  </sheetViews>
  <sheetFormatPr defaultColWidth="10.59765625" defaultRowHeight="15"/>
  <cols>
    <col min="1" max="1" width="2.59765625" style="4" customWidth="1"/>
    <col min="2" max="7" width="18.59765625" style="4" customWidth="1"/>
    <col min="8" max="8" width="9.69921875" style="4" customWidth="1"/>
    <col min="9" max="9" width="2.59765625" style="4" customWidth="1"/>
    <col min="10" max="10" width="11" style="4" customWidth="1"/>
    <col min="11" max="19" width="11.3984375" style="4" customWidth="1"/>
    <col min="20" max="16384" width="10.59765625" style="4" customWidth="1"/>
  </cols>
  <sheetData>
    <row r="1" spans="1:19" s="2" customFormat="1" ht="19.5" customHeight="1">
      <c r="A1" s="1" t="s">
        <v>258</v>
      </c>
      <c r="S1" s="3" t="s">
        <v>259</v>
      </c>
    </row>
    <row r="2" spans="1:19" ht="19.5" customHeight="1">
      <c r="A2" s="381" t="s">
        <v>260</v>
      </c>
      <c r="B2" s="381"/>
      <c r="C2" s="381"/>
      <c r="D2" s="381"/>
      <c r="E2" s="381"/>
      <c r="F2" s="381"/>
      <c r="G2" s="381"/>
      <c r="I2" s="381" t="s">
        <v>261</v>
      </c>
      <c r="J2" s="381"/>
      <c r="K2" s="381"/>
      <c r="L2" s="381"/>
      <c r="M2" s="381"/>
      <c r="N2" s="381"/>
      <c r="O2" s="381"/>
      <c r="P2" s="381"/>
      <c r="Q2" s="381"/>
      <c r="R2" s="381"/>
      <c r="S2" s="381"/>
    </row>
    <row r="3" spans="2:19" ht="18" customHeight="1" thickBot="1">
      <c r="B3" s="88"/>
      <c r="C3" s="88"/>
      <c r="D3" s="88"/>
      <c r="E3" s="88"/>
      <c r="F3" s="88"/>
      <c r="G3" s="89" t="s">
        <v>168</v>
      </c>
      <c r="J3" s="88"/>
      <c r="K3" s="88"/>
      <c r="L3" s="88"/>
      <c r="M3" s="88"/>
      <c r="N3" s="88"/>
      <c r="O3" s="88"/>
      <c r="P3" s="88"/>
      <c r="Q3" s="88"/>
      <c r="R3" s="88"/>
      <c r="S3" s="89" t="s">
        <v>262</v>
      </c>
    </row>
    <row r="4" spans="1:19" ht="15" customHeight="1">
      <c r="A4" s="382" t="s">
        <v>263</v>
      </c>
      <c r="B4" s="383"/>
      <c r="C4" s="91" t="s">
        <v>441</v>
      </c>
      <c r="D4" s="90" t="s">
        <v>169</v>
      </c>
      <c r="E4" s="90" t="s">
        <v>170</v>
      </c>
      <c r="F4" s="90" t="s">
        <v>171</v>
      </c>
      <c r="G4" s="254" t="s">
        <v>264</v>
      </c>
      <c r="I4" s="384" t="s">
        <v>172</v>
      </c>
      <c r="J4" s="385"/>
      <c r="K4" s="390" t="s">
        <v>173</v>
      </c>
      <c r="L4" s="382"/>
      <c r="M4" s="383"/>
      <c r="N4" s="390" t="s">
        <v>174</v>
      </c>
      <c r="O4" s="382"/>
      <c r="P4" s="383"/>
      <c r="Q4" s="390" t="s">
        <v>175</v>
      </c>
      <c r="R4" s="382"/>
      <c r="S4" s="382"/>
    </row>
    <row r="5" spans="1:24" ht="15" customHeight="1">
      <c r="A5" s="391" t="s">
        <v>265</v>
      </c>
      <c r="B5" s="392"/>
      <c r="C5" s="92">
        <v>141500</v>
      </c>
      <c r="D5" s="93">
        <v>139600</v>
      </c>
      <c r="E5" s="93">
        <v>138900</v>
      </c>
      <c r="F5" s="93">
        <v>128700</v>
      </c>
      <c r="G5" s="93">
        <v>138800</v>
      </c>
      <c r="I5" s="386"/>
      <c r="J5" s="387"/>
      <c r="K5" s="305" t="s">
        <v>176</v>
      </c>
      <c r="L5" s="377" t="s">
        <v>177</v>
      </c>
      <c r="M5" s="305" t="s">
        <v>178</v>
      </c>
      <c r="N5" s="305" t="s">
        <v>176</v>
      </c>
      <c r="O5" s="377" t="s">
        <v>177</v>
      </c>
      <c r="P5" s="305" t="s">
        <v>178</v>
      </c>
      <c r="Q5" s="305" t="s">
        <v>176</v>
      </c>
      <c r="R5" s="377" t="s">
        <v>177</v>
      </c>
      <c r="S5" s="379" t="s">
        <v>179</v>
      </c>
      <c r="X5" s="44"/>
    </row>
    <row r="6" spans="1:24" ht="15" customHeight="1">
      <c r="A6" s="65"/>
      <c r="B6" s="94"/>
      <c r="C6" s="95"/>
      <c r="D6" s="89"/>
      <c r="E6" s="89"/>
      <c r="F6" s="89"/>
      <c r="G6" s="89"/>
      <c r="I6" s="388"/>
      <c r="J6" s="389"/>
      <c r="K6" s="328"/>
      <c r="L6" s="378"/>
      <c r="M6" s="328"/>
      <c r="N6" s="328"/>
      <c r="O6" s="378"/>
      <c r="P6" s="328"/>
      <c r="Q6" s="328"/>
      <c r="R6" s="378"/>
      <c r="S6" s="380"/>
      <c r="X6" s="44"/>
    </row>
    <row r="7" spans="1:24" ht="15" customHeight="1">
      <c r="A7" s="65"/>
      <c r="B7" s="94"/>
      <c r="C7" s="95"/>
      <c r="D7" s="89"/>
      <c r="E7" s="89"/>
      <c r="F7" s="89"/>
      <c r="G7" s="89"/>
      <c r="I7" s="96"/>
      <c r="J7" s="97"/>
      <c r="K7" s="98"/>
      <c r="L7" s="99" t="s">
        <v>180</v>
      </c>
      <c r="M7" s="96"/>
      <c r="N7" s="96"/>
      <c r="O7" s="99" t="s">
        <v>180</v>
      </c>
      <c r="P7" s="96"/>
      <c r="Q7" s="96"/>
      <c r="R7" s="99" t="s">
        <v>180</v>
      </c>
      <c r="S7" s="96"/>
      <c r="X7" s="44"/>
    </row>
    <row r="8" spans="1:24" ht="15" customHeight="1">
      <c r="A8" s="371" t="s">
        <v>181</v>
      </c>
      <c r="B8" s="372"/>
      <c r="C8" s="95"/>
      <c r="D8" s="89"/>
      <c r="E8" s="89"/>
      <c r="F8" s="89"/>
      <c r="G8" s="89"/>
      <c r="I8" s="303" t="s">
        <v>443</v>
      </c>
      <c r="J8" s="374"/>
      <c r="K8" s="100">
        <v>27700</v>
      </c>
      <c r="L8" s="40">
        <f>M8/K8*100</f>
        <v>510.8303249097473</v>
      </c>
      <c r="M8" s="40">
        <v>141500</v>
      </c>
      <c r="N8" s="40">
        <v>15</v>
      </c>
      <c r="O8" s="40">
        <f>P8/N8*100</f>
        <v>86.66666666666667</v>
      </c>
      <c r="P8" s="40">
        <v>13</v>
      </c>
      <c r="Q8" s="40">
        <v>697</v>
      </c>
      <c r="R8" s="40">
        <f>S8/Q8*100</f>
        <v>282.6398852223816</v>
      </c>
      <c r="S8" s="40">
        <v>1970</v>
      </c>
      <c r="X8" s="44"/>
    </row>
    <row r="9" spans="1:24" ht="15" customHeight="1">
      <c r="A9" s="65"/>
      <c r="B9" s="101" t="s">
        <v>182</v>
      </c>
      <c r="C9" s="100">
        <v>13</v>
      </c>
      <c r="D9" s="40">
        <v>60</v>
      </c>
      <c r="E9" s="40" t="s">
        <v>183</v>
      </c>
      <c r="F9" s="102" t="s">
        <v>183</v>
      </c>
      <c r="G9" s="102" t="s">
        <v>184</v>
      </c>
      <c r="I9" s="373" t="s">
        <v>444</v>
      </c>
      <c r="J9" s="374"/>
      <c r="K9" s="100">
        <v>26900</v>
      </c>
      <c r="L9" s="40">
        <f>M9/K9*100</f>
        <v>518.9591078066915</v>
      </c>
      <c r="M9" s="40">
        <v>139600</v>
      </c>
      <c r="N9" s="40">
        <v>39</v>
      </c>
      <c r="O9" s="40">
        <f>P9/N9*100</f>
        <v>153.84615384615387</v>
      </c>
      <c r="P9" s="40">
        <v>60</v>
      </c>
      <c r="Q9" s="40">
        <v>924</v>
      </c>
      <c r="R9" s="40">
        <f>S9/Q9*100</f>
        <v>340.90909090909093</v>
      </c>
      <c r="S9" s="40">
        <v>3150</v>
      </c>
      <c r="X9" s="44"/>
    </row>
    <row r="10" spans="1:24" ht="15" customHeight="1">
      <c r="A10" s="65"/>
      <c r="B10" s="101" t="s">
        <v>185</v>
      </c>
      <c r="C10" s="100">
        <v>1970</v>
      </c>
      <c r="D10" s="40">
        <v>3150</v>
      </c>
      <c r="E10" s="40">
        <v>3270</v>
      </c>
      <c r="F10" s="40">
        <v>3090</v>
      </c>
      <c r="G10" s="40">
        <v>3320</v>
      </c>
      <c r="I10" s="373" t="s">
        <v>449</v>
      </c>
      <c r="J10" s="374"/>
      <c r="K10" s="100">
        <v>26600</v>
      </c>
      <c r="L10" s="40">
        <f>M10/K10*100</f>
        <v>522.1804511278195</v>
      </c>
      <c r="M10" s="40">
        <v>138900</v>
      </c>
      <c r="N10" s="40" t="s">
        <v>186</v>
      </c>
      <c r="O10" s="40" t="s">
        <v>186</v>
      </c>
      <c r="P10" s="40" t="s">
        <v>186</v>
      </c>
      <c r="Q10" s="40">
        <v>1170</v>
      </c>
      <c r="R10" s="40">
        <f>S10/Q10*100</f>
        <v>279.48717948717945</v>
      </c>
      <c r="S10" s="40">
        <v>3270</v>
      </c>
      <c r="X10" s="44"/>
    </row>
    <row r="11" spans="1:24" ht="15" customHeight="1">
      <c r="A11" s="65"/>
      <c r="B11" s="94"/>
      <c r="C11" s="95"/>
      <c r="D11" s="89"/>
      <c r="E11" s="89"/>
      <c r="F11" s="89"/>
      <c r="G11" s="89"/>
      <c r="I11" s="373" t="s">
        <v>445</v>
      </c>
      <c r="J11" s="374"/>
      <c r="K11" s="100">
        <v>26100</v>
      </c>
      <c r="L11" s="40">
        <f>M11/K11*100</f>
        <v>493.1034482758621</v>
      </c>
      <c r="M11" s="40">
        <v>128700</v>
      </c>
      <c r="N11" s="40">
        <v>43</v>
      </c>
      <c r="O11" s="40" t="s">
        <v>186</v>
      </c>
      <c r="P11" s="40" t="s">
        <v>186</v>
      </c>
      <c r="Q11" s="40">
        <v>1210</v>
      </c>
      <c r="R11" s="40">
        <f>S11/Q11*100</f>
        <v>255.3719008264463</v>
      </c>
      <c r="S11" s="40">
        <v>3090</v>
      </c>
      <c r="X11" s="44"/>
    </row>
    <row r="12" spans="1:24" ht="15" customHeight="1">
      <c r="A12" s="65"/>
      <c r="B12" s="94"/>
      <c r="C12" s="95"/>
      <c r="D12" s="89"/>
      <c r="E12" s="89"/>
      <c r="F12" s="89"/>
      <c r="G12" s="89"/>
      <c r="I12" s="375" t="s">
        <v>446</v>
      </c>
      <c r="J12" s="376"/>
      <c r="K12" s="72">
        <v>26800</v>
      </c>
      <c r="L12" s="36">
        <f>M12/K12*100</f>
        <v>517.910447761194</v>
      </c>
      <c r="M12" s="36">
        <v>138800</v>
      </c>
      <c r="N12" s="36">
        <f>SUM(N14:N22,N24,N27,N33,N43,N47,N53,N58,N64)</f>
        <v>45</v>
      </c>
      <c r="O12" s="36" t="s">
        <v>186</v>
      </c>
      <c r="P12" s="36" t="s">
        <v>186</v>
      </c>
      <c r="Q12" s="36">
        <v>1230</v>
      </c>
      <c r="R12" s="36">
        <f>S12/Q12*100</f>
        <v>269.9186991869919</v>
      </c>
      <c r="S12" s="36">
        <v>3320</v>
      </c>
      <c r="X12" s="44"/>
    </row>
    <row r="13" spans="1:24" ht="15" customHeight="1">
      <c r="A13" s="371" t="s">
        <v>188</v>
      </c>
      <c r="B13" s="372"/>
      <c r="C13" s="95"/>
      <c r="D13" s="89"/>
      <c r="E13" s="89"/>
      <c r="F13" s="89"/>
      <c r="G13" s="89"/>
      <c r="I13" s="65"/>
      <c r="J13" s="94"/>
      <c r="K13" s="100"/>
      <c r="L13" s="40"/>
      <c r="M13" s="40"/>
      <c r="N13" s="40"/>
      <c r="O13" s="40"/>
      <c r="P13" s="40"/>
      <c r="Q13" s="40"/>
      <c r="R13" s="40"/>
      <c r="S13" s="40"/>
      <c r="X13" s="44"/>
    </row>
    <row r="14" spans="1:24" ht="15" customHeight="1">
      <c r="A14" s="65"/>
      <c r="B14" s="101" t="s">
        <v>189</v>
      </c>
      <c r="C14" s="100">
        <v>5510</v>
      </c>
      <c r="D14" s="40" t="s">
        <v>190</v>
      </c>
      <c r="E14" s="40">
        <v>5310</v>
      </c>
      <c r="F14" s="40">
        <v>5020</v>
      </c>
      <c r="G14" s="40">
        <v>5640</v>
      </c>
      <c r="I14" s="371" t="s">
        <v>191</v>
      </c>
      <c r="J14" s="372"/>
      <c r="K14" s="72">
        <v>2310</v>
      </c>
      <c r="L14" s="36">
        <f aca="true" t="shared" si="0" ref="L14:L22">M14/K14*100</f>
        <v>536.7965367965369</v>
      </c>
      <c r="M14" s="36">
        <v>12400</v>
      </c>
      <c r="N14" s="36">
        <v>14</v>
      </c>
      <c r="O14" s="36" t="s">
        <v>186</v>
      </c>
      <c r="P14" s="36" t="s">
        <v>186</v>
      </c>
      <c r="Q14" s="36">
        <v>74</v>
      </c>
      <c r="R14" s="36">
        <f>S14/Q14*100</f>
        <v>287.83783783783787</v>
      </c>
      <c r="S14" s="36">
        <v>213</v>
      </c>
      <c r="T14" s="103"/>
      <c r="X14" s="44"/>
    </row>
    <row r="15" spans="1:24" ht="15" customHeight="1">
      <c r="A15" s="65"/>
      <c r="B15" s="101" t="s">
        <v>192</v>
      </c>
      <c r="C15" s="100">
        <v>5110</v>
      </c>
      <c r="D15" s="40">
        <v>5000</v>
      </c>
      <c r="E15" s="40">
        <v>4880</v>
      </c>
      <c r="F15" s="40">
        <v>4540</v>
      </c>
      <c r="G15" s="40">
        <v>4630</v>
      </c>
      <c r="I15" s="371" t="s">
        <v>193</v>
      </c>
      <c r="J15" s="372"/>
      <c r="K15" s="72">
        <v>2270</v>
      </c>
      <c r="L15" s="36">
        <f t="shared" si="0"/>
        <v>475.7709251101321</v>
      </c>
      <c r="M15" s="36">
        <v>10800</v>
      </c>
      <c r="N15" s="36" t="s">
        <v>473</v>
      </c>
      <c r="O15" s="36" t="s">
        <v>473</v>
      </c>
      <c r="P15" s="36" t="s">
        <v>473</v>
      </c>
      <c r="Q15" s="36">
        <v>3</v>
      </c>
      <c r="R15" s="36" t="s">
        <v>479</v>
      </c>
      <c r="S15" s="36">
        <v>6</v>
      </c>
      <c r="X15" s="44"/>
    </row>
    <row r="16" spans="1:24" ht="15" customHeight="1">
      <c r="A16" s="65"/>
      <c r="B16" s="94"/>
      <c r="C16" s="95"/>
      <c r="D16" s="89"/>
      <c r="E16" s="89"/>
      <c r="F16" s="89"/>
      <c r="G16" s="89"/>
      <c r="I16" s="371" t="s">
        <v>195</v>
      </c>
      <c r="J16" s="372"/>
      <c r="K16" s="72">
        <v>2800</v>
      </c>
      <c r="L16" s="36">
        <f t="shared" si="0"/>
        <v>535.7142857142857</v>
      </c>
      <c r="M16" s="36">
        <v>15000</v>
      </c>
      <c r="N16" s="36" t="s">
        <v>473</v>
      </c>
      <c r="O16" s="36" t="s">
        <v>473</v>
      </c>
      <c r="P16" s="36" t="s">
        <v>473</v>
      </c>
      <c r="Q16" s="36">
        <v>367</v>
      </c>
      <c r="R16" s="36">
        <v>344</v>
      </c>
      <c r="S16" s="36">
        <v>1260</v>
      </c>
      <c r="X16" s="44"/>
    </row>
    <row r="17" spans="1:24" ht="15" customHeight="1">
      <c r="A17" s="65"/>
      <c r="B17" s="94"/>
      <c r="C17" s="95"/>
      <c r="D17" s="89"/>
      <c r="E17" s="89"/>
      <c r="F17" s="89"/>
      <c r="G17" s="89"/>
      <c r="I17" s="371" t="s">
        <v>196</v>
      </c>
      <c r="J17" s="372"/>
      <c r="K17" s="72">
        <v>824</v>
      </c>
      <c r="L17" s="36">
        <f t="shared" si="0"/>
        <v>486.6504854368932</v>
      </c>
      <c r="M17" s="36">
        <v>4010</v>
      </c>
      <c r="N17" s="36" t="s">
        <v>473</v>
      </c>
      <c r="O17" s="36" t="s">
        <v>473</v>
      </c>
      <c r="P17" s="36" t="s">
        <v>473</v>
      </c>
      <c r="Q17" s="36" t="s">
        <v>118</v>
      </c>
      <c r="R17" s="36" t="s">
        <v>118</v>
      </c>
      <c r="S17" s="36" t="s">
        <v>118</v>
      </c>
      <c r="X17" s="44"/>
    </row>
    <row r="18" spans="1:24" ht="15" customHeight="1">
      <c r="A18" s="371" t="s">
        <v>197</v>
      </c>
      <c r="B18" s="372"/>
      <c r="C18" s="95"/>
      <c r="D18" s="89"/>
      <c r="E18" s="89"/>
      <c r="F18" s="89"/>
      <c r="G18" s="89"/>
      <c r="I18" s="371" t="s">
        <v>198</v>
      </c>
      <c r="J18" s="372"/>
      <c r="K18" s="72">
        <v>995</v>
      </c>
      <c r="L18" s="36">
        <f t="shared" si="0"/>
        <v>480.40201005025125</v>
      </c>
      <c r="M18" s="36">
        <v>4780</v>
      </c>
      <c r="N18" s="36">
        <v>0</v>
      </c>
      <c r="O18" s="36" t="s">
        <v>186</v>
      </c>
      <c r="P18" s="36" t="s">
        <v>186</v>
      </c>
      <c r="Q18" s="36" t="s">
        <v>118</v>
      </c>
      <c r="R18" s="36" t="s">
        <v>118</v>
      </c>
      <c r="S18" s="36" t="s">
        <v>118</v>
      </c>
      <c r="X18" s="44"/>
    </row>
    <row r="19" spans="1:24" ht="15" customHeight="1">
      <c r="A19" s="65"/>
      <c r="B19" s="101" t="s">
        <v>199</v>
      </c>
      <c r="C19" s="100">
        <v>2800</v>
      </c>
      <c r="D19" s="40">
        <v>3950</v>
      </c>
      <c r="E19" s="40">
        <v>3100</v>
      </c>
      <c r="F19" s="40">
        <v>3360</v>
      </c>
      <c r="G19" s="40">
        <v>1600</v>
      </c>
      <c r="I19" s="371" t="s">
        <v>200</v>
      </c>
      <c r="J19" s="372"/>
      <c r="K19" s="72">
        <v>2440</v>
      </c>
      <c r="L19" s="36">
        <v>543</v>
      </c>
      <c r="M19" s="36">
        <v>13200</v>
      </c>
      <c r="N19" s="36" t="s">
        <v>473</v>
      </c>
      <c r="O19" s="36" t="s">
        <v>473</v>
      </c>
      <c r="P19" s="36" t="s">
        <v>473</v>
      </c>
      <c r="Q19" s="36">
        <v>35</v>
      </c>
      <c r="R19" s="36">
        <v>208</v>
      </c>
      <c r="S19" s="36">
        <v>73</v>
      </c>
      <c r="X19" s="44"/>
    </row>
    <row r="20" spans="1:24" ht="15" customHeight="1">
      <c r="A20" s="65"/>
      <c r="B20" s="101" t="s">
        <v>201</v>
      </c>
      <c r="C20" s="100" t="s">
        <v>190</v>
      </c>
      <c r="D20" s="40" t="s">
        <v>190</v>
      </c>
      <c r="E20" s="40" t="s">
        <v>190</v>
      </c>
      <c r="F20" s="40">
        <v>135</v>
      </c>
      <c r="G20" s="40" t="s">
        <v>190</v>
      </c>
      <c r="I20" s="371" t="s">
        <v>202</v>
      </c>
      <c r="J20" s="372"/>
      <c r="K20" s="72">
        <v>1640</v>
      </c>
      <c r="L20" s="36">
        <f t="shared" si="0"/>
        <v>503.04878048780483</v>
      </c>
      <c r="M20" s="36">
        <v>8250</v>
      </c>
      <c r="N20" s="36" t="s">
        <v>473</v>
      </c>
      <c r="O20" s="36" t="s">
        <v>473</v>
      </c>
      <c r="P20" s="36" t="s">
        <v>473</v>
      </c>
      <c r="Q20" s="36">
        <v>49</v>
      </c>
      <c r="R20" s="36">
        <f>S20/Q20*100</f>
        <v>193.87755102040816</v>
      </c>
      <c r="S20" s="36">
        <v>95</v>
      </c>
      <c r="X20" s="44"/>
    </row>
    <row r="21" spans="1:24" ht="15" customHeight="1">
      <c r="A21" s="65"/>
      <c r="B21" s="94"/>
      <c r="C21" s="95"/>
      <c r="D21" s="89"/>
      <c r="E21" s="89"/>
      <c r="F21" s="89"/>
      <c r="G21" s="89"/>
      <c r="I21" s="371" t="s">
        <v>203</v>
      </c>
      <c r="J21" s="372"/>
      <c r="K21" s="72">
        <v>2300</v>
      </c>
      <c r="L21" s="36">
        <f t="shared" si="0"/>
        <v>569.5652173913044</v>
      </c>
      <c r="M21" s="36">
        <v>13100</v>
      </c>
      <c r="N21" s="36" t="s">
        <v>473</v>
      </c>
      <c r="O21" s="36" t="s">
        <v>473</v>
      </c>
      <c r="P21" s="36" t="s">
        <v>473</v>
      </c>
      <c r="Q21" s="36">
        <v>6</v>
      </c>
      <c r="R21" s="36">
        <v>358</v>
      </c>
      <c r="S21" s="36">
        <v>21</v>
      </c>
      <c r="X21" s="44"/>
    </row>
    <row r="22" spans="1:24" ht="15" customHeight="1">
      <c r="A22" s="65"/>
      <c r="B22" s="94"/>
      <c r="C22" s="95"/>
      <c r="D22" s="89"/>
      <c r="E22" s="89"/>
      <c r="F22" s="89"/>
      <c r="G22" s="89"/>
      <c r="I22" s="371" t="s">
        <v>266</v>
      </c>
      <c r="J22" s="372"/>
      <c r="K22" s="72">
        <v>608</v>
      </c>
      <c r="L22" s="36">
        <f t="shared" si="0"/>
        <v>527.9605263157895</v>
      </c>
      <c r="M22" s="36">
        <v>3210</v>
      </c>
      <c r="N22" s="36">
        <v>11</v>
      </c>
      <c r="O22" s="36" t="s">
        <v>186</v>
      </c>
      <c r="P22" s="36" t="s">
        <v>186</v>
      </c>
      <c r="Q22" s="36">
        <v>73</v>
      </c>
      <c r="R22" s="36">
        <f>S22/Q22*100</f>
        <v>300</v>
      </c>
      <c r="S22" s="36">
        <v>219</v>
      </c>
      <c r="X22" s="44"/>
    </row>
    <row r="23" spans="1:24" ht="15" customHeight="1">
      <c r="A23" s="371" t="s">
        <v>204</v>
      </c>
      <c r="B23" s="372"/>
      <c r="C23" s="95"/>
      <c r="D23" s="89"/>
      <c r="E23" s="89"/>
      <c r="F23" s="89"/>
      <c r="G23" s="89"/>
      <c r="I23" s="104"/>
      <c r="J23" s="105"/>
      <c r="K23" s="72"/>
      <c r="L23" s="36"/>
      <c r="M23" s="36"/>
      <c r="N23" s="36"/>
      <c r="O23" s="36"/>
      <c r="P23" s="36"/>
      <c r="Q23" s="36"/>
      <c r="R23" s="36"/>
      <c r="S23" s="36"/>
      <c r="X23" s="44"/>
    </row>
    <row r="24" spans="1:24" ht="15" customHeight="1">
      <c r="A24" s="65"/>
      <c r="B24" s="101" t="s">
        <v>205</v>
      </c>
      <c r="C24" s="100">
        <v>18300</v>
      </c>
      <c r="D24" s="40">
        <v>18500</v>
      </c>
      <c r="E24" s="40">
        <v>17300</v>
      </c>
      <c r="F24" s="40">
        <v>17400</v>
      </c>
      <c r="G24" s="40">
        <v>14600</v>
      </c>
      <c r="I24" s="371" t="s">
        <v>26</v>
      </c>
      <c r="J24" s="372"/>
      <c r="K24" s="72">
        <f>SUM(K25)</f>
        <v>55</v>
      </c>
      <c r="L24" s="36">
        <f>SUM(L25)</f>
        <v>461.8181818181818</v>
      </c>
      <c r="M24" s="36">
        <f>SUM(M25)</f>
        <v>254</v>
      </c>
      <c r="N24" s="36" t="s">
        <v>118</v>
      </c>
      <c r="O24" s="36" t="s">
        <v>118</v>
      </c>
      <c r="P24" s="36" t="s">
        <v>118</v>
      </c>
      <c r="Q24" s="36" t="s">
        <v>118</v>
      </c>
      <c r="R24" s="36" t="s">
        <v>118</v>
      </c>
      <c r="S24" s="36" t="s">
        <v>118</v>
      </c>
      <c r="X24" s="44"/>
    </row>
    <row r="25" spans="1:24" ht="15" customHeight="1">
      <c r="A25" s="65"/>
      <c r="B25" s="101" t="s">
        <v>206</v>
      </c>
      <c r="C25" s="100">
        <v>1690</v>
      </c>
      <c r="D25" s="40">
        <v>1610</v>
      </c>
      <c r="E25" s="40">
        <v>1510</v>
      </c>
      <c r="F25" s="40">
        <v>1400</v>
      </c>
      <c r="G25" s="40">
        <v>1370</v>
      </c>
      <c r="I25" s="107"/>
      <c r="J25" s="101" t="s">
        <v>28</v>
      </c>
      <c r="K25" s="100">
        <v>55</v>
      </c>
      <c r="L25" s="40">
        <f>M25/K25*100</f>
        <v>461.8181818181818</v>
      </c>
      <c r="M25" s="40">
        <v>254</v>
      </c>
      <c r="N25" s="40" t="s">
        <v>467</v>
      </c>
      <c r="O25" s="40" t="s">
        <v>467</v>
      </c>
      <c r="P25" s="40" t="s">
        <v>467</v>
      </c>
      <c r="Q25" s="40" t="s">
        <v>118</v>
      </c>
      <c r="R25" s="40" t="s">
        <v>118</v>
      </c>
      <c r="S25" s="40" t="s">
        <v>118</v>
      </c>
      <c r="X25" s="44"/>
    </row>
    <row r="26" spans="1:24" ht="15" customHeight="1">
      <c r="A26" s="65"/>
      <c r="B26" s="101" t="s">
        <v>207</v>
      </c>
      <c r="C26" s="100">
        <v>1210</v>
      </c>
      <c r="D26" s="40">
        <v>1380</v>
      </c>
      <c r="E26" s="40">
        <v>1080</v>
      </c>
      <c r="F26" s="40">
        <v>1220</v>
      </c>
      <c r="G26" s="40">
        <v>751</v>
      </c>
      <c r="I26" s="107"/>
      <c r="J26" s="101"/>
      <c r="K26" s="95"/>
      <c r="L26" s="89"/>
      <c r="M26" s="89"/>
      <c r="N26" s="89"/>
      <c r="O26" s="89"/>
      <c r="P26" s="89"/>
      <c r="Q26" s="89"/>
      <c r="R26" s="89"/>
      <c r="S26" s="89"/>
      <c r="X26" s="44"/>
    </row>
    <row r="27" spans="1:24" ht="15" customHeight="1">
      <c r="A27" s="65"/>
      <c r="B27" s="101" t="s">
        <v>208</v>
      </c>
      <c r="C27" s="100">
        <v>249</v>
      </c>
      <c r="D27" s="40">
        <v>240</v>
      </c>
      <c r="E27" s="40">
        <v>236</v>
      </c>
      <c r="F27" s="40">
        <v>259</v>
      </c>
      <c r="G27" s="40">
        <v>242</v>
      </c>
      <c r="I27" s="371" t="s">
        <v>29</v>
      </c>
      <c r="J27" s="372"/>
      <c r="K27" s="72">
        <f>SUM(K28:K31)</f>
        <v>1963</v>
      </c>
      <c r="L27" s="36">
        <f>AVERAGE(L28:L31)</f>
        <v>552.0947546531303</v>
      </c>
      <c r="M27" s="36">
        <f>SUM(M28:M31)</f>
        <v>10840</v>
      </c>
      <c r="N27" s="36" t="s">
        <v>473</v>
      </c>
      <c r="O27" s="36" t="s">
        <v>473</v>
      </c>
      <c r="P27" s="36" t="s">
        <v>473</v>
      </c>
      <c r="Q27" s="36">
        <f>SUM(Q28:Q31)</f>
        <v>220</v>
      </c>
      <c r="R27" s="36">
        <f>S27/Q27*100</f>
        <v>310.45454545454544</v>
      </c>
      <c r="S27" s="36">
        <f>SUM(S28:S31)</f>
        <v>683</v>
      </c>
      <c r="T27" s="107"/>
      <c r="U27" s="107"/>
      <c r="X27" s="44"/>
    </row>
    <row r="28" spans="1:24" ht="15" customHeight="1">
      <c r="A28" s="65"/>
      <c r="B28" s="101" t="s">
        <v>209</v>
      </c>
      <c r="C28" s="100">
        <v>1310</v>
      </c>
      <c r="D28" s="40">
        <v>1230</v>
      </c>
      <c r="E28" s="40">
        <v>1200</v>
      </c>
      <c r="F28" s="40">
        <v>917</v>
      </c>
      <c r="G28" s="40">
        <v>944</v>
      </c>
      <c r="I28" s="107"/>
      <c r="J28" s="101" t="s">
        <v>210</v>
      </c>
      <c r="K28" s="100">
        <v>402</v>
      </c>
      <c r="L28" s="40">
        <v>556</v>
      </c>
      <c r="M28" s="40">
        <v>2240</v>
      </c>
      <c r="N28" s="40" t="s">
        <v>467</v>
      </c>
      <c r="O28" s="40" t="s">
        <v>467</v>
      </c>
      <c r="P28" s="40" t="s">
        <v>467</v>
      </c>
      <c r="Q28" s="40">
        <v>41</v>
      </c>
      <c r="R28" s="40">
        <v>392</v>
      </c>
      <c r="S28" s="40">
        <v>161</v>
      </c>
      <c r="X28" s="44"/>
    </row>
    <row r="29" spans="1:24" ht="15" customHeight="1">
      <c r="A29" s="65"/>
      <c r="B29" s="101" t="s">
        <v>211</v>
      </c>
      <c r="C29" s="100">
        <v>404</v>
      </c>
      <c r="D29" s="40">
        <v>422</v>
      </c>
      <c r="E29" s="40">
        <v>402</v>
      </c>
      <c r="F29" s="40">
        <v>411</v>
      </c>
      <c r="G29" s="40">
        <v>369</v>
      </c>
      <c r="I29" s="107"/>
      <c r="J29" s="101" t="s">
        <v>212</v>
      </c>
      <c r="K29" s="100">
        <v>399</v>
      </c>
      <c r="L29" s="40">
        <v>548</v>
      </c>
      <c r="M29" s="40">
        <v>2190</v>
      </c>
      <c r="N29" s="40" t="s">
        <v>467</v>
      </c>
      <c r="O29" s="40" t="s">
        <v>467</v>
      </c>
      <c r="P29" s="40" t="s">
        <v>467</v>
      </c>
      <c r="Q29" s="40">
        <v>34</v>
      </c>
      <c r="R29" s="40">
        <v>423</v>
      </c>
      <c r="S29" s="40">
        <v>144</v>
      </c>
      <c r="X29" s="44"/>
    </row>
    <row r="30" spans="1:24" ht="15" customHeight="1">
      <c r="A30" s="65"/>
      <c r="B30" s="101" t="s">
        <v>213</v>
      </c>
      <c r="C30" s="100">
        <v>654</v>
      </c>
      <c r="D30" s="40">
        <v>686</v>
      </c>
      <c r="E30" s="40">
        <v>701</v>
      </c>
      <c r="F30" s="40">
        <v>616</v>
      </c>
      <c r="G30" s="40">
        <v>675</v>
      </c>
      <c r="I30" s="107"/>
      <c r="J30" s="101" t="s">
        <v>214</v>
      </c>
      <c r="K30" s="100">
        <v>591</v>
      </c>
      <c r="L30" s="40">
        <f>M30/K30*100</f>
        <v>536.3790186125211</v>
      </c>
      <c r="M30" s="40">
        <v>3170</v>
      </c>
      <c r="N30" s="40" t="s">
        <v>467</v>
      </c>
      <c r="O30" s="40" t="s">
        <v>467</v>
      </c>
      <c r="P30" s="40" t="s">
        <v>467</v>
      </c>
      <c r="Q30" s="40">
        <v>62</v>
      </c>
      <c r="R30" s="40">
        <f>S30/Q30*100</f>
        <v>274.19354838709677</v>
      </c>
      <c r="S30" s="40">
        <v>170</v>
      </c>
      <c r="X30" s="44"/>
    </row>
    <row r="31" spans="1:24" ht="15" customHeight="1">
      <c r="A31" s="65"/>
      <c r="B31" s="101" t="s">
        <v>215</v>
      </c>
      <c r="C31" s="100">
        <v>4120</v>
      </c>
      <c r="D31" s="40">
        <v>4060</v>
      </c>
      <c r="E31" s="40">
        <v>3310</v>
      </c>
      <c r="F31" s="40">
        <v>3570</v>
      </c>
      <c r="G31" s="40">
        <v>3110</v>
      </c>
      <c r="I31" s="107"/>
      <c r="J31" s="101" t="s">
        <v>33</v>
      </c>
      <c r="K31" s="100">
        <v>571</v>
      </c>
      <c r="L31" s="40">
        <v>568</v>
      </c>
      <c r="M31" s="40">
        <v>3240</v>
      </c>
      <c r="N31" s="40" t="s">
        <v>467</v>
      </c>
      <c r="O31" s="40" t="s">
        <v>467</v>
      </c>
      <c r="P31" s="40" t="s">
        <v>467</v>
      </c>
      <c r="Q31" s="40">
        <v>83</v>
      </c>
      <c r="R31" s="40">
        <v>250</v>
      </c>
      <c r="S31" s="40">
        <v>208</v>
      </c>
      <c r="X31" s="44"/>
    </row>
    <row r="32" spans="1:24" ht="15" customHeight="1">
      <c r="A32" s="65"/>
      <c r="B32" s="101" t="s">
        <v>216</v>
      </c>
      <c r="C32" s="100">
        <v>3360</v>
      </c>
      <c r="D32" s="40">
        <v>3110</v>
      </c>
      <c r="E32" s="40">
        <v>2720</v>
      </c>
      <c r="F32" s="40">
        <v>2560</v>
      </c>
      <c r="G32" s="40">
        <v>2090</v>
      </c>
      <c r="I32" s="107"/>
      <c r="J32" s="101"/>
      <c r="K32" s="95"/>
      <c r="L32" s="40"/>
      <c r="M32" s="89"/>
      <c r="N32" s="89"/>
      <c r="O32" s="89"/>
      <c r="P32" s="89"/>
      <c r="Q32" s="89"/>
      <c r="R32" s="89"/>
      <c r="S32" s="89"/>
      <c r="X32" s="44"/>
    </row>
    <row r="33" spans="1:24" ht="15" customHeight="1">
      <c r="A33" s="65"/>
      <c r="B33" s="101" t="s">
        <v>217</v>
      </c>
      <c r="C33" s="100">
        <v>705</v>
      </c>
      <c r="D33" s="40">
        <v>709</v>
      </c>
      <c r="E33" s="40">
        <v>686</v>
      </c>
      <c r="F33" s="40">
        <v>659</v>
      </c>
      <c r="G33" s="40">
        <v>461</v>
      </c>
      <c r="I33" s="371" t="s">
        <v>34</v>
      </c>
      <c r="J33" s="372"/>
      <c r="K33" s="72">
        <f>SUM(K34:K41)</f>
        <v>1441.289</v>
      </c>
      <c r="L33" s="36">
        <f>AVERAGE(L34:L41)</f>
        <v>491.64274659217887</v>
      </c>
      <c r="M33" s="36">
        <f>SUM(M34:M41)</f>
        <v>7815</v>
      </c>
      <c r="N33" s="36" t="s">
        <v>473</v>
      </c>
      <c r="O33" s="36" t="s">
        <v>473</v>
      </c>
      <c r="P33" s="36" t="s">
        <v>473</v>
      </c>
      <c r="Q33" s="36">
        <f>SUM(Q34:Q41)</f>
        <v>35</v>
      </c>
      <c r="R33" s="36">
        <f>S33/Q33*100</f>
        <v>280</v>
      </c>
      <c r="S33" s="36">
        <f>SUM(S34:S41)</f>
        <v>98</v>
      </c>
      <c r="X33" s="44"/>
    </row>
    <row r="34" spans="1:24" ht="15" customHeight="1">
      <c r="A34" s="65"/>
      <c r="B34" s="101" t="s">
        <v>218</v>
      </c>
      <c r="C34" s="100">
        <v>2220</v>
      </c>
      <c r="D34" s="40">
        <v>2190</v>
      </c>
      <c r="E34" s="40">
        <v>2160</v>
      </c>
      <c r="F34" s="40">
        <v>2120</v>
      </c>
      <c r="G34" s="40">
        <v>1860</v>
      </c>
      <c r="I34" s="107"/>
      <c r="J34" s="101" t="s">
        <v>219</v>
      </c>
      <c r="K34" s="100">
        <v>213</v>
      </c>
      <c r="L34" s="40">
        <f aca="true" t="shared" si="1" ref="L34:L41">M34/K34*100</f>
        <v>553.9906103286385</v>
      </c>
      <c r="M34" s="40">
        <v>1180</v>
      </c>
      <c r="N34" s="40" t="s">
        <v>467</v>
      </c>
      <c r="O34" s="40" t="s">
        <v>467</v>
      </c>
      <c r="P34" s="40" t="s">
        <v>467</v>
      </c>
      <c r="Q34" s="40">
        <v>5</v>
      </c>
      <c r="R34" s="40">
        <f>S34/Q34*100</f>
        <v>280</v>
      </c>
      <c r="S34" s="40">
        <v>14</v>
      </c>
      <c r="X34" s="44"/>
    </row>
    <row r="35" spans="1:24" ht="15" customHeight="1">
      <c r="A35" s="65"/>
      <c r="B35" s="101" t="s">
        <v>220</v>
      </c>
      <c r="C35" s="100">
        <v>1280</v>
      </c>
      <c r="D35" s="40">
        <v>1300</v>
      </c>
      <c r="E35" s="40">
        <v>1290</v>
      </c>
      <c r="F35" s="40">
        <v>1250</v>
      </c>
      <c r="G35" s="40">
        <v>1280</v>
      </c>
      <c r="I35" s="107"/>
      <c r="J35" s="101" t="s">
        <v>221</v>
      </c>
      <c r="K35" s="100">
        <v>521</v>
      </c>
      <c r="L35" s="40">
        <f t="shared" si="1"/>
        <v>568.1381957773513</v>
      </c>
      <c r="M35" s="40">
        <v>2960</v>
      </c>
      <c r="N35" s="40" t="s">
        <v>467</v>
      </c>
      <c r="O35" s="40" t="s">
        <v>467</v>
      </c>
      <c r="P35" s="40" t="s">
        <v>467</v>
      </c>
      <c r="Q35" s="40">
        <v>30</v>
      </c>
      <c r="R35" s="40">
        <f>S35/Q35*100</f>
        <v>280</v>
      </c>
      <c r="S35" s="40">
        <v>84</v>
      </c>
      <c r="X35" s="44"/>
    </row>
    <row r="36" spans="1:24" ht="15" customHeight="1">
      <c r="A36" s="65"/>
      <c r="B36" s="101" t="s">
        <v>222</v>
      </c>
      <c r="C36" s="100">
        <v>3090</v>
      </c>
      <c r="D36" s="40">
        <v>2960</v>
      </c>
      <c r="E36" s="40">
        <v>2890</v>
      </c>
      <c r="F36" s="40">
        <v>2520</v>
      </c>
      <c r="G36" s="40">
        <v>2350</v>
      </c>
      <c r="I36" s="107"/>
      <c r="J36" s="101" t="s">
        <v>36</v>
      </c>
      <c r="K36" s="100">
        <v>251</v>
      </c>
      <c r="L36" s="40">
        <f t="shared" si="1"/>
        <v>557.7689243027888</v>
      </c>
      <c r="M36" s="40">
        <v>1400</v>
      </c>
      <c r="N36" s="40" t="s">
        <v>467</v>
      </c>
      <c r="O36" s="40" t="s">
        <v>467</v>
      </c>
      <c r="P36" s="40" t="s">
        <v>467</v>
      </c>
      <c r="Q36" s="40" t="s">
        <v>467</v>
      </c>
      <c r="R36" s="40" t="s">
        <v>467</v>
      </c>
      <c r="S36" s="40" t="s">
        <v>467</v>
      </c>
      <c r="X36" s="44"/>
    </row>
    <row r="37" spans="1:24" ht="15" customHeight="1">
      <c r="A37" s="65"/>
      <c r="B37" s="101" t="s">
        <v>223</v>
      </c>
      <c r="C37" s="100">
        <v>6550</v>
      </c>
      <c r="D37" s="40">
        <v>6160</v>
      </c>
      <c r="E37" s="40">
        <v>6150</v>
      </c>
      <c r="F37" s="40">
        <v>5920</v>
      </c>
      <c r="G37" s="40">
        <v>5460</v>
      </c>
      <c r="I37" s="107"/>
      <c r="J37" s="101" t="s">
        <v>224</v>
      </c>
      <c r="K37" s="100">
        <v>49</v>
      </c>
      <c r="L37" s="40">
        <f t="shared" si="1"/>
        <v>502.0408163265306</v>
      </c>
      <c r="M37" s="40">
        <v>246</v>
      </c>
      <c r="N37" s="40" t="s">
        <v>467</v>
      </c>
      <c r="O37" s="40" t="s">
        <v>467</v>
      </c>
      <c r="P37" s="40" t="s">
        <v>467</v>
      </c>
      <c r="Q37" s="40" t="s">
        <v>118</v>
      </c>
      <c r="R37" s="40" t="s">
        <v>118</v>
      </c>
      <c r="S37" s="40" t="s">
        <v>118</v>
      </c>
      <c r="X37" s="44"/>
    </row>
    <row r="38" spans="1:24" ht="15" customHeight="1">
      <c r="A38" s="65"/>
      <c r="B38" s="101" t="s">
        <v>225</v>
      </c>
      <c r="C38" s="100">
        <v>3510</v>
      </c>
      <c r="D38" s="40">
        <v>3530</v>
      </c>
      <c r="E38" s="40">
        <v>3480</v>
      </c>
      <c r="F38" s="40">
        <v>3250</v>
      </c>
      <c r="G38" s="40">
        <v>3140</v>
      </c>
      <c r="I38" s="107"/>
      <c r="J38" s="101" t="s">
        <v>226</v>
      </c>
      <c r="K38" s="100">
        <v>48</v>
      </c>
      <c r="L38" s="40">
        <f t="shared" si="1"/>
        <v>493.75</v>
      </c>
      <c r="M38" s="40">
        <v>237</v>
      </c>
      <c r="N38" s="40" t="s">
        <v>467</v>
      </c>
      <c r="O38" s="40" t="s">
        <v>467</v>
      </c>
      <c r="P38" s="40" t="s">
        <v>467</v>
      </c>
      <c r="Q38" s="40" t="s">
        <v>118</v>
      </c>
      <c r="R38" s="40" t="s">
        <v>118</v>
      </c>
      <c r="S38" s="40" t="s">
        <v>118</v>
      </c>
      <c r="X38" s="44"/>
    </row>
    <row r="39" spans="1:24" ht="15" customHeight="1">
      <c r="A39" s="65"/>
      <c r="B39" s="101" t="s">
        <v>227</v>
      </c>
      <c r="C39" s="100">
        <v>3140</v>
      </c>
      <c r="D39" s="40">
        <v>2990</v>
      </c>
      <c r="E39" s="40">
        <v>2630</v>
      </c>
      <c r="F39" s="40">
        <v>2910</v>
      </c>
      <c r="G39" s="40">
        <v>2730</v>
      </c>
      <c r="I39" s="107"/>
      <c r="J39" s="101" t="s">
        <v>228</v>
      </c>
      <c r="K39" s="100">
        <v>349</v>
      </c>
      <c r="L39" s="40">
        <f t="shared" si="1"/>
        <v>501.432664756447</v>
      </c>
      <c r="M39" s="40">
        <v>1750</v>
      </c>
      <c r="N39" s="40" t="s">
        <v>467</v>
      </c>
      <c r="O39" s="40" t="s">
        <v>467</v>
      </c>
      <c r="P39" s="40" t="s">
        <v>467</v>
      </c>
      <c r="Q39" s="40" t="s">
        <v>118</v>
      </c>
      <c r="R39" s="40" t="s">
        <v>118</v>
      </c>
      <c r="S39" s="40" t="s">
        <v>118</v>
      </c>
      <c r="X39" s="44"/>
    </row>
    <row r="40" spans="1:24" ht="15" customHeight="1">
      <c r="A40" s="65"/>
      <c r="B40" s="101" t="s">
        <v>229</v>
      </c>
      <c r="C40" s="100">
        <v>161</v>
      </c>
      <c r="D40" s="40">
        <v>166</v>
      </c>
      <c r="E40" s="40">
        <v>152</v>
      </c>
      <c r="F40" s="40">
        <v>150</v>
      </c>
      <c r="G40" s="40">
        <v>131</v>
      </c>
      <c r="I40" s="107"/>
      <c r="J40" s="101" t="s">
        <v>230</v>
      </c>
      <c r="K40" s="100">
        <v>10</v>
      </c>
      <c r="L40" s="40">
        <f t="shared" si="1"/>
        <v>409.99999999999994</v>
      </c>
      <c r="M40" s="40">
        <v>41</v>
      </c>
      <c r="N40" s="40" t="s">
        <v>467</v>
      </c>
      <c r="O40" s="40" t="s">
        <v>467</v>
      </c>
      <c r="P40" s="40" t="s">
        <v>467</v>
      </c>
      <c r="Q40" s="40" t="s">
        <v>118</v>
      </c>
      <c r="R40" s="40" t="s">
        <v>118</v>
      </c>
      <c r="S40" s="40" t="s">
        <v>118</v>
      </c>
      <c r="X40" s="44"/>
    </row>
    <row r="41" spans="1:24" ht="15" customHeight="1">
      <c r="A41" s="65"/>
      <c r="B41" s="101" t="s">
        <v>231</v>
      </c>
      <c r="C41" s="100">
        <v>198</v>
      </c>
      <c r="D41" s="40">
        <v>191</v>
      </c>
      <c r="E41" s="40">
        <v>163</v>
      </c>
      <c r="F41" s="40">
        <v>160</v>
      </c>
      <c r="G41" s="40">
        <v>147</v>
      </c>
      <c r="I41" s="107"/>
      <c r="J41" s="101" t="s">
        <v>232</v>
      </c>
      <c r="K41" s="100">
        <v>0.289</v>
      </c>
      <c r="L41" s="40">
        <f t="shared" si="1"/>
        <v>346.02076124567475</v>
      </c>
      <c r="M41" s="40">
        <v>1</v>
      </c>
      <c r="N41" s="40" t="s">
        <v>467</v>
      </c>
      <c r="O41" s="40" t="s">
        <v>467</v>
      </c>
      <c r="P41" s="40" t="s">
        <v>467</v>
      </c>
      <c r="Q41" s="40" t="s">
        <v>118</v>
      </c>
      <c r="R41" s="40" t="s">
        <v>118</v>
      </c>
      <c r="S41" s="40" t="s">
        <v>118</v>
      </c>
      <c r="X41" s="44"/>
    </row>
    <row r="42" spans="1:24" ht="15" customHeight="1">
      <c r="A42" s="65"/>
      <c r="B42" s="101" t="s">
        <v>233</v>
      </c>
      <c r="C42" s="100">
        <v>50</v>
      </c>
      <c r="D42" s="40">
        <v>51</v>
      </c>
      <c r="E42" s="40">
        <v>30</v>
      </c>
      <c r="F42" s="40">
        <v>34</v>
      </c>
      <c r="G42" s="40">
        <v>33</v>
      </c>
      <c r="I42" s="107"/>
      <c r="J42" s="101"/>
      <c r="K42" s="95"/>
      <c r="L42" s="40"/>
      <c r="M42" s="89"/>
      <c r="N42" s="89"/>
      <c r="O42" s="89"/>
      <c r="P42" s="89"/>
      <c r="Q42" s="89"/>
      <c r="R42" s="89"/>
      <c r="S42" s="89"/>
      <c r="X42" s="44"/>
    </row>
    <row r="43" spans="1:24" ht="15" customHeight="1">
      <c r="A43" s="65"/>
      <c r="B43" s="101" t="s">
        <v>234</v>
      </c>
      <c r="C43" s="100">
        <v>392</v>
      </c>
      <c r="D43" s="40">
        <v>438</v>
      </c>
      <c r="E43" s="40">
        <v>402</v>
      </c>
      <c r="F43" s="40">
        <v>350</v>
      </c>
      <c r="G43" s="40">
        <v>305</v>
      </c>
      <c r="I43" s="371" t="s">
        <v>37</v>
      </c>
      <c r="J43" s="372"/>
      <c r="K43" s="72">
        <f>SUM(K44:K45)</f>
        <v>1253</v>
      </c>
      <c r="L43" s="36">
        <f>AVERAGE(L44:L45)</f>
        <v>523.1265060240964</v>
      </c>
      <c r="M43" s="36">
        <f>SUM(M44:M45)</f>
        <v>6646</v>
      </c>
      <c r="N43" s="36">
        <v>20</v>
      </c>
      <c r="O43" s="36" t="s">
        <v>186</v>
      </c>
      <c r="P43" s="36" t="s">
        <v>186</v>
      </c>
      <c r="Q43" s="36">
        <f>SUM(Q44:Q45)</f>
        <v>254</v>
      </c>
      <c r="R43" s="36">
        <f>S43/Q43*100</f>
        <v>157.48031496062993</v>
      </c>
      <c r="S43" s="36">
        <f>SUM(S44:S45)</f>
        <v>400</v>
      </c>
      <c r="X43" s="44"/>
    </row>
    <row r="44" spans="1:24" ht="15" customHeight="1">
      <c r="A44" s="65"/>
      <c r="B44" s="101" t="s">
        <v>235</v>
      </c>
      <c r="C44" s="100">
        <v>280</v>
      </c>
      <c r="D44" s="40">
        <v>219</v>
      </c>
      <c r="E44" s="40">
        <v>173</v>
      </c>
      <c r="F44" s="40">
        <v>160</v>
      </c>
      <c r="G44" s="40">
        <v>140</v>
      </c>
      <c r="I44" s="107"/>
      <c r="J44" s="101" t="s">
        <v>39</v>
      </c>
      <c r="K44" s="100">
        <v>1170</v>
      </c>
      <c r="L44" s="40">
        <v>533</v>
      </c>
      <c r="M44" s="40">
        <v>6220</v>
      </c>
      <c r="N44" s="40">
        <v>20</v>
      </c>
      <c r="O44" s="40" t="s">
        <v>186</v>
      </c>
      <c r="P44" s="40" t="s">
        <v>186</v>
      </c>
      <c r="Q44" s="40">
        <v>113</v>
      </c>
      <c r="R44" s="40">
        <f>S44/Q44*100</f>
        <v>202.65486725663715</v>
      </c>
      <c r="S44" s="40">
        <v>229</v>
      </c>
      <c r="X44" s="44"/>
    </row>
    <row r="45" spans="1:24" ht="15" customHeight="1">
      <c r="A45" s="65"/>
      <c r="B45" s="101" t="s">
        <v>236</v>
      </c>
      <c r="C45" s="100">
        <v>279</v>
      </c>
      <c r="D45" s="40">
        <v>275</v>
      </c>
      <c r="E45" s="40">
        <v>249</v>
      </c>
      <c r="F45" s="40">
        <v>221</v>
      </c>
      <c r="G45" s="40">
        <v>229</v>
      </c>
      <c r="I45" s="107"/>
      <c r="J45" s="101" t="s">
        <v>49</v>
      </c>
      <c r="K45" s="100">
        <v>83</v>
      </c>
      <c r="L45" s="40">
        <f>M45/K45*100</f>
        <v>513.2530120481928</v>
      </c>
      <c r="M45" s="40">
        <v>426</v>
      </c>
      <c r="N45" s="40" t="s">
        <v>467</v>
      </c>
      <c r="O45" s="40" t="s">
        <v>467</v>
      </c>
      <c r="P45" s="40" t="s">
        <v>467</v>
      </c>
      <c r="Q45" s="40">
        <v>141</v>
      </c>
      <c r="R45" s="40">
        <f>S45/Q45*100</f>
        <v>121.27659574468086</v>
      </c>
      <c r="S45" s="40">
        <v>171</v>
      </c>
      <c r="X45" s="44"/>
    </row>
    <row r="46" spans="1:24" ht="15" customHeight="1">
      <c r="A46" s="65"/>
      <c r="B46" s="101" t="s">
        <v>237</v>
      </c>
      <c r="C46" s="100">
        <v>24500</v>
      </c>
      <c r="D46" s="40">
        <v>24300</v>
      </c>
      <c r="E46" s="40">
        <v>22100</v>
      </c>
      <c r="F46" s="40">
        <v>20200</v>
      </c>
      <c r="G46" s="40">
        <v>17400</v>
      </c>
      <c r="I46" s="107"/>
      <c r="J46" s="101"/>
      <c r="K46" s="95"/>
      <c r="L46" s="40"/>
      <c r="M46" s="89"/>
      <c r="N46" s="89"/>
      <c r="O46" s="89"/>
      <c r="P46" s="89"/>
      <c r="Q46" s="89"/>
      <c r="R46" s="89"/>
      <c r="S46" s="89"/>
      <c r="X46" s="44"/>
    </row>
    <row r="47" spans="1:24" ht="15" customHeight="1">
      <c r="A47" s="65"/>
      <c r="B47" s="101" t="s">
        <v>238</v>
      </c>
      <c r="C47" s="100">
        <v>736</v>
      </c>
      <c r="D47" s="40">
        <v>727</v>
      </c>
      <c r="E47" s="40">
        <v>698</v>
      </c>
      <c r="F47" s="40">
        <v>661</v>
      </c>
      <c r="G47" s="40">
        <v>649</v>
      </c>
      <c r="I47" s="371" t="s">
        <v>50</v>
      </c>
      <c r="J47" s="372"/>
      <c r="K47" s="72">
        <f>SUM(K48:K51)</f>
        <v>2688</v>
      </c>
      <c r="L47" s="36">
        <f>AVERAGE(L48:L51)</f>
        <v>491.67599200449337</v>
      </c>
      <c r="M47" s="36">
        <f>SUM(M48:M51)</f>
        <v>13170</v>
      </c>
      <c r="N47" s="36" t="s">
        <v>473</v>
      </c>
      <c r="O47" s="36" t="s">
        <v>473</v>
      </c>
      <c r="P47" s="36" t="s">
        <v>473</v>
      </c>
      <c r="Q47" s="36">
        <f>SUM(Q48:Q51)</f>
        <v>100</v>
      </c>
      <c r="R47" s="36">
        <f>S47/Q47*100</f>
        <v>206.99999999999997</v>
      </c>
      <c r="S47" s="36">
        <f>SUM(S48:S51)</f>
        <v>207</v>
      </c>
      <c r="X47" s="44"/>
    </row>
    <row r="48" spans="1:24" ht="15" customHeight="1">
      <c r="A48" s="65"/>
      <c r="B48" s="101" t="s">
        <v>239</v>
      </c>
      <c r="C48" s="100">
        <v>439</v>
      </c>
      <c r="D48" s="40">
        <v>477</v>
      </c>
      <c r="E48" s="40">
        <v>392</v>
      </c>
      <c r="F48" s="40">
        <v>330</v>
      </c>
      <c r="G48" s="40">
        <v>167</v>
      </c>
      <c r="I48" s="107"/>
      <c r="J48" s="101" t="s">
        <v>51</v>
      </c>
      <c r="K48" s="100">
        <v>613</v>
      </c>
      <c r="L48" s="40">
        <v>477</v>
      </c>
      <c r="M48" s="40">
        <v>2920</v>
      </c>
      <c r="N48" s="40" t="s">
        <v>467</v>
      </c>
      <c r="O48" s="40" t="s">
        <v>467</v>
      </c>
      <c r="P48" s="40" t="s">
        <v>467</v>
      </c>
      <c r="Q48" s="40">
        <v>22</v>
      </c>
      <c r="R48" s="40">
        <f>S48/Q48*100</f>
        <v>240.9090909090909</v>
      </c>
      <c r="S48" s="40">
        <v>53</v>
      </c>
      <c r="X48" s="44"/>
    </row>
    <row r="49" spans="1:24" ht="15" customHeight="1">
      <c r="A49" s="65"/>
      <c r="B49" s="101" t="s">
        <v>240</v>
      </c>
      <c r="C49" s="100">
        <v>613</v>
      </c>
      <c r="D49" s="40">
        <v>766</v>
      </c>
      <c r="E49" s="40">
        <v>789</v>
      </c>
      <c r="F49" s="40">
        <v>952</v>
      </c>
      <c r="G49" s="40">
        <v>657</v>
      </c>
      <c r="I49" s="107"/>
      <c r="J49" s="101" t="s">
        <v>52</v>
      </c>
      <c r="K49" s="100">
        <v>472</v>
      </c>
      <c r="L49" s="40">
        <f>M49/K49*100</f>
        <v>497.88135593220335</v>
      </c>
      <c r="M49" s="40">
        <v>2350</v>
      </c>
      <c r="N49" s="40" t="s">
        <v>467</v>
      </c>
      <c r="O49" s="40" t="s">
        <v>467</v>
      </c>
      <c r="P49" s="40" t="s">
        <v>469</v>
      </c>
      <c r="Q49" s="40">
        <v>11</v>
      </c>
      <c r="R49" s="40">
        <f>S49/Q49*100</f>
        <v>200</v>
      </c>
      <c r="S49" s="40">
        <v>22</v>
      </c>
      <c r="X49" s="44"/>
    </row>
    <row r="50" spans="1:24" ht="15" customHeight="1">
      <c r="A50" s="65"/>
      <c r="B50" s="101" t="s">
        <v>241</v>
      </c>
      <c r="C50" s="100">
        <v>1440</v>
      </c>
      <c r="D50" s="40">
        <v>725</v>
      </c>
      <c r="E50" s="40">
        <v>1720</v>
      </c>
      <c r="F50" s="40">
        <v>769</v>
      </c>
      <c r="G50" s="40">
        <v>1770</v>
      </c>
      <c r="I50" s="106"/>
      <c r="J50" s="101" t="s">
        <v>53</v>
      </c>
      <c r="K50" s="100">
        <v>1090</v>
      </c>
      <c r="L50" s="40">
        <v>485</v>
      </c>
      <c r="M50" s="40">
        <v>5300</v>
      </c>
      <c r="N50" s="40" t="s">
        <v>469</v>
      </c>
      <c r="O50" s="40" t="s">
        <v>475</v>
      </c>
      <c r="P50" s="40" t="s">
        <v>469</v>
      </c>
      <c r="Q50" s="40">
        <v>58</v>
      </c>
      <c r="R50" s="40">
        <f>S50/Q50*100</f>
        <v>194.82758620689654</v>
      </c>
      <c r="S50" s="40">
        <v>113</v>
      </c>
      <c r="X50" s="44"/>
    </row>
    <row r="51" spans="1:24" ht="15" customHeight="1">
      <c r="A51" s="65"/>
      <c r="B51" s="101"/>
      <c r="C51" s="95"/>
      <c r="D51" s="89"/>
      <c r="E51" s="89"/>
      <c r="F51" s="89"/>
      <c r="G51" s="89"/>
      <c r="I51" s="65"/>
      <c r="J51" s="101" t="s">
        <v>55</v>
      </c>
      <c r="K51" s="100">
        <v>513</v>
      </c>
      <c r="L51" s="40">
        <f>M51/K51*100</f>
        <v>506.82261208577</v>
      </c>
      <c r="M51" s="40">
        <v>2600</v>
      </c>
      <c r="N51" s="40" t="s">
        <v>469</v>
      </c>
      <c r="O51" s="40" t="s">
        <v>469</v>
      </c>
      <c r="P51" s="40" t="s">
        <v>470</v>
      </c>
      <c r="Q51" s="40">
        <v>9</v>
      </c>
      <c r="R51" s="40">
        <f>S51/Q51*100</f>
        <v>211.11111111111111</v>
      </c>
      <c r="S51" s="40">
        <v>19</v>
      </c>
      <c r="X51" s="44"/>
    </row>
    <row r="52" spans="1:24" ht="15" customHeight="1">
      <c r="A52" s="65"/>
      <c r="B52" s="101"/>
      <c r="C52" s="95"/>
      <c r="D52" s="89"/>
      <c r="E52" s="89"/>
      <c r="F52" s="89"/>
      <c r="G52" s="89"/>
      <c r="I52" s="65"/>
      <c r="J52" s="101"/>
      <c r="K52" s="95"/>
      <c r="L52" s="40"/>
      <c r="M52" s="89"/>
      <c r="N52" s="40"/>
      <c r="O52" s="40"/>
      <c r="P52" s="40"/>
      <c r="Q52" s="89"/>
      <c r="R52" s="89"/>
      <c r="S52" s="89"/>
      <c r="X52" s="44"/>
    </row>
    <row r="53" spans="1:24" ht="15" customHeight="1">
      <c r="A53" s="371" t="s">
        <v>242</v>
      </c>
      <c r="B53" s="372"/>
      <c r="C53" s="95"/>
      <c r="D53" s="89"/>
      <c r="E53" s="89"/>
      <c r="F53" s="89"/>
      <c r="G53" s="89"/>
      <c r="I53" s="371" t="s">
        <v>56</v>
      </c>
      <c r="J53" s="372"/>
      <c r="K53" s="72">
        <f>SUM(K54:K56)</f>
        <v>1135</v>
      </c>
      <c r="L53" s="36">
        <f>AVERAGE(L54:L56)</f>
        <v>487.568693706386</v>
      </c>
      <c r="M53" s="36">
        <f>SUM(M54:M56)</f>
        <v>5531</v>
      </c>
      <c r="N53" s="36" t="s">
        <v>473</v>
      </c>
      <c r="O53" s="36" t="s">
        <v>473</v>
      </c>
      <c r="P53" s="36" t="s">
        <v>473</v>
      </c>
      <c r="Q53" s="36">
        <f>SUM(Q54:Q56)</f>
        <v>8</v>
      </c>
      <c r="R53" s="36">
        <f>S53/Q53*100</f>
        <v>175</v>
      </c>
      <c r="S53" s="36">
        <f>SUM(S54:S56)</f>
        <v>14</v>
      </c>
      <c r="X53" s="44"/>
    </row>
    <row r="54" spans="1:24" ht="15" customHeight="1">
      <c r="A54" s="65"/>
      <c r="B54" s="101" t="s">
        <v>243</v>
      </c>
      <c r="C54" s="100">
        <v>894</v>
      </c>
      <c r="D54" s="40">
        <v>1080</v>
      </c>
      <c r="E54" s="40">
        <v>889</v>
      </c>
      <c r="F54" s="40">
        <v>1070</v>
      </c>
      <c r="G54" s="40">
        <v>666</v>
      </c>
      <c r="I54" s="107"/>
      <c r="J54" s="101" t="s">
        <v>57</v>
      </c>
      <c r="K54" s="100">
        <v>326</v>
      </c>
      <c r="L54" s="40">
        <f>M54/K54*100</f>
        <v>487.73006134969324</v>
      </c>
      <c r="M54" s="40">
        <v>1590</v>
      </c>
      <c r="N54" s="40" t="s">
        <v>469</v>
      </c>
      <c r="O54" s="40" t="s">
        <v>470</v>
      </c>
      <c r="P54" s="40" t="s">
        <v>471</v>
      </c>
      <c r="Q54" s="40">
        <v>1</v>
      </c>
      <c r="R54" s="40">
        <v>183</v>
      </c>
      <c r="S54" s="40">
        <v>2</v>
      </c>
      <c r="X54" s="44"/>
    </row>
    <row r="55" spans="1:24" ht="15" customHeight="1">
      <c r="A55" s="65"/>
      <c r="B55" s="101" t="s">
        <v>244</v>
      </c>
      <c r="C55" s="100">
        <v>1830</v>
      </c>
      <c r="D55" s="40">
        <v>1660</v>
      </c>
      <c r="E55" s="40">
        <v>1540</v>
      </c>
      <c r="F55" s="40">
        <v>1470</v>
      </c>
      <c r="G55" s="40">
        <v>1250</v>
      </c>
      <c r="I55" s="107"/>
      <c r="J55" s="101" t="s">
        <v>58</v>
      </c>
      <c r="K55" s="100">
        <v>606</v>
      </c>
      <c r="L55" s="40">
        <f>M55/K55*100</f>
        <v>486.79867986798683</v>
      </c>
      <c r="M55" s="40">
        <v>2950</v>
      </c>
      <c r="N55" s="40" t="s">
        <v>469</v>
      </c>
      <c r="O55" s="40" t="s">
        <v>471</v>
      </c>
      <c r="P55" s="40" t="s">
        <v>471</v>
      </c>
      <c r="Q55" s="40">
        <v>7</v>
      </c>
      <c r="R55" s="40">
        <v>172</v>
      </c>
      <c r="S55" s="40">
        <v>12</v>
      </c>
      <c r="X55" s="44"/>
    </row>
    <row r="56" spans="1:24" ht="15" customHeight="1">
      <c r="A56" s="65"/>
      <c r="B56" s="101" t="s">
        <v>245</v>
      </c>
      <c r="C56" s="100">
        <v>4240</v>
      </c>
      <c r="D56" s="40">
        <v>4570</v>
      </c>
      <c r="E56" s="40">
        <v>4830</v>
      </c>
      <c r="F56" s="40">
        <v>4440</v>
      </c>
      <c r="G56" s="40">
        <v>4210</v>
      </c>
      <c r="I56" s="107"/>
      <c r="J56" s="101" t="s">
        <v>59</v>
      </c>
      <c r="K56" s="100">
        <v>203</v>
      </c>
      <c r="L56" s="40">
        <f>M56/K56*100</f>
        <v>488.17733990147786</v>
      </c>
      <c r="M56" s="40">
        <v>991</v>
      </c>
      <c r="N56" s="40" t="s">
        <v>469</v>
      </c>
      <c r="O56" s="40" t="s">
        <v>166</v>
      </c>
      <c r="P56" s="40" t="s">
        <v>166</v>
      </c>
      <c r="Q56" s="40">
        <v>0</v>
      </c>
      <c r="R56" s="40">
        <v>172</v>
      </c>
      <c r="S56" s="40">
        <v>0</v>
      </c>
      <c r="X56" s="44"/>
    </row>
    <row r="57" spans="1:24" ht="15" customHeight="1">
      <c r="A57" s="65"/>
      <c r="B57" s="101" t="s">
        <v>246</v>
      </c>
      <c r="C57" s="100">
        <v>139</v>
      </c>
      <c r="D57" s="40">
        <v>145</v>
      </c>
      <c r="E57" s="40">
        <v>114</v>
      </c>
      <c r="F57" s="40">
        <v>138</v>
      </c>
      <c r="G57" s="40">
        <v>104</v>
      </c>
      <c r="I57" s="107"/>
      <c r="J57" s="101"/>
      <c r="K57" s="95"/>
      <c r="L57" s="40"/>
      <c r="M57" s="89"/>
      <c r="N57" s="40"/>
      <c r="O57" s="40"/>
      <c r="P57" s="40"/>
      <c r="Q57" s="89"/>
      <c r="R57" s="89"/>
      <c r="S57" s="89"/>
      <c r="X57" s="44"/>
    </row>
    <row r="58" spans="1:24" ht="15" customHeight="1">
      <c r="A58" s="65"/>
      <c r="B58" s="101" t="s">
        <v>247</v>
      </c>
      <c r="C58" s="100">
        <v>289</v>
      </c>
      <c r="D58" s="40">
        <v>321</v>
      </c>
      <c r="E58" s="40">
        <v>275</v>
      </c>
      <c r="F58" s="40">
        <v>277</v>
      </c>
      <c r="G58" s="40">
        <v>265</v>
      </c>
      <c r="I58" s="371" t="s">
        <v>62</v>
      </c>
      <c r="J58" s="372"/>
      <c r="K58" s="72">
        <f>SUM(K59:K62)</f>
        <v>1870</v>
      </c>
      <c r="L58" s="36">
        <f>AVERAGE(L59:L62)</f>
        <v>468.7250161947624</v>
      </c>
      <c r="M58" s="36">
        <f>SUM(M59:M62)</f>
        <v>8750</v>
      </c>
      <c r="N58" s="36" t="s">
        <v>473</v>
      </c>
      <c r="O58" s="36" t="s">
        <v>473</v>
      </c>
      <c r="P58" s="36" t="s">
        <v>473</v>
      </c>
      <c r="Q58" s="36">
        <f>SUM(Q59:Q62)</f>
        <v>0</v>
      </c>
      <c r="R58" s="36">
        <f>AVERAGE(R59:R62)</f>
        <v>150</v>
      </c>
      <c r="S58" s="36">
        <f>SUM(S59:S62)</f>
        <v>0</v>
      </c>
      <c r="X58" s="44"/>
    </row>
    <row r="59" spans="1:24" ht="15" customHeight="1">
      <c r="A59" s="65"/>
      <c r="B59" s="101" t="s">
        <v>248</v>
      </c>
      <c r="C59" s="100">
        <v>1320</v>
      </c>
      <c r="D59" s="40">
        <v>1270</v>
      </c>
      <c r="E59" s="40">
        <v>1200</v>
      </c>
      <c r="F59" s="40">
        <v>1480</v>
      </c>
      <c r="G59" s="40">
        <v>1070</v>
      </c>
      <c r="I59" s="107"/>
      <c r="J59" s="101" t="s">
        <v>66</v>
      </c>
      <c r="K59" s="100">
        <v>611</v>
      </c>
      <c r="L59" s="40">
        <f>M59/K59*100</f>
        <v>463.17512274959086</v>
      </c>
      <c r="M59" s="40">
        <v>2830</v>
      </c>
      <c r="N59" s="40" t="s">
        <v>468</v>
      </c>
      <c r="O59" s="40" t="s">
        <v>476</v>
      </c>
      <c r="P59" s="40" t="s">
        <v>477</v>
      </c>
      <c r="Q59" s="40">
        <v>0</v>
      </c>
      <c r="R59" s="40">
        <v>150</v>
      </c>
      <c r="S59" s="40">
        <v>0</v>
      </c>
      <c r="X59" s="44"/>
    </row>
    <row r="60" spans="1:24" ht="15" customHeight="1">
      <c r="A60" s="65"/>
      <c r="B60" s="101" t="s">
        <v>249</v>
      </c>
      <c r="C60" s="100">
        <v>189</v>
      </c>
      <c r="D60" s="40">
        <v>201</v>
      </c>
      <c r="E60" s="40">
        <v>197</v>
      </c>
      <c r="F60" s="40">
        <v>136</v>
      </c>
      <c r="G60" s="40">
        <v>135</v>
      </c>
      <c r="I60" s="107"/>
      <c r="J60" s="101" t="s">
        <v>69</v>
      </c>
      <c r="K60" s="100">
        <v>457</v>
      </c>
      <c r="L60" s="40">
        <f>M60/K60*100</f>
        <v>466.0831509846827</v>
      </c>
      <c r="M60" s="40">
        <v>2130</v>
      </c>
      <c r="N60" s="40" t="s">
        <v>470</v>
      </c>
      <c r="O60" s="40" t="s">
        <v>470</v>
      </c>
      <c r="P60" s="40" t="s">
        <v>478</v>
      </c>
      <c r="Q60" s="40" t="s">
        <v>478</v>
      </c>
      <c r="R60" s="40" t="s">
        <v>470</v>
      </c>
      <c r="S60" s="40" t="s">
        <v>476</v>
      </c>
      <c r="X60" s="44"/>
    </row>
    <row r="61" spans="1:24" ht="15" customHeight="1">
      <c r="A61" s="65"/>
      <c r="B61" s="101" t="s">
        <v>250</v>
      </c>
      <c r="C61" s="100">
        <v>184</v>
      </c>
      <c r="D61" s="40">
        <v>165</v>
      </c>
      <c r="E61" s="40">
        <v>132</v>
      </c>
      <c r="F61" s="40">
        <v>164</v>
      </c>
      <c r="G61" s="40">
        <v>107</v>
      </c>
      <c r="I61" s="107"/>
      <c r="J61" s="101" t="s">
        <v>70</v>
      </c>
      <c r="K61" s="100">
        <v>335</v>
      </c>
      <c r="L61" s="40">
        <f>M61/K61*100</f>
        <v>471.64179104477614</v>
      </c>
      <c r="M61" s="40">
        <v>1580</v>
      </c>
      <c r="N61" s="40" t="s">
        <v>166</v>
      </c>
      <c r="O61" s="40" t="s">
        <v>166</v>
      </c>
      <c r="P61" s="40" t="s">
        <v>166</v>
      </c>
      <c r="Q61" s="40" t="s">
        <v>467</v>
      </c>
      <c r="R61" s="40" t="s">
        <v>467</v>
      </c>
      <c r="S61" s="40" t="s">
        <v>467</v>
      </c>
      <c r="X61" s="44"/>
    </row>
    <row r="62" spans="1:24" ht="15" customHeight="1">
      <c r="A62" s="65"/>
      <c r="B62" s="101"/>
      <c r="C62" s="95"/>
      <c r="D62" s="89"/>
      <c r="E62" s="89"/>
      <c r="F62" s="89"/>
      <c r="G62" s="89"/>
      <c r="I62" s="107"/>
      <c r="J62" s="101" t="s">
        <v>71</v>
      </c>
      <c r="K62" s="100">
        <v>467</v>
      </c>
      <c r="L62" s="40">
        <v>474</v>
      </c>
      <c r="M62" s="40">
        <v>2210</v>
      </c>
      <c r="N62" s="40" t="s">
        <v>166</v>
      </c>
      <c r="O62" s="40" t="s">
        <v>467</v>
      </c>
      <c r="P62" s="40" t="s">
        <v>166</v>
      </c>
      <c r="Q62" s="40" t="s">
        <v>166</v>
      </c>
      <c r="R62" s="40" t="s">
        <v>166</v>
      </c>
      <c r="S62" s="40" t="s">
        <v>166</v>
      </c>
      <c r="X62" s="44"/>
    </row>
    <row r="63" spans="1:24" ht="15" customHeight="1">
      <c r="A63" s="65"/>
      <c r="B63" s="101"/>
      <c r="C63" s="95"/>
      <c r="D63" s="89"/>
      <c r="E63" s="89"/>
      <c r="F63" s="89"/>
      <c r="G63" s="89"/>
      <c r="I63" s="107"/>
      <c r="J63" s="101"/>
      <c r="K63" s="95"/>
      <c r="L63" s="89"/>
      <c r="M63" s="89"/>
      <c r="N63" s="40"/>
      <c r="O63" s="40"/>
      <c r="P63" s="40"/>
      <c r="Q63" s="89"/>
      <c r="R63" s="89"/>
      <c r="S63" s="89"/>
      <c r="X63" s="44"/>
    </row>
    <row r="64" spans="1:24" ht="15" customHeight="1">
      <c r="A64" s="371" t="s">
        <v>251</v>
      </c>
      <c r="B64" s="372"/>
      <c r="C64" s="95"/>
      <c r="D64" s="89"/>
      <c r="E64" s="89"/>
      <c r="F64" s="89"/>
      <c r="G64" s="89"/>
      <c r="I64" s="371" t="s">
        <v>442</v>
      </c>
      <c r="J64" s="372"/>
      <c r="K64" s="72">
        <f>SUM(K65)</f>
        <v>221</v>
      </c>
      <c r="L64" s="36">
        <f>SUM(L65)</f>
        <v>464</v>
      </c>
      <c r="M64" s="36">
        <f>SUM(M65)</f>
        <v>1030</v>
      </c>
      <c r="N64" s="36" t="s">
        <v>473</v>
      </c>
      <c r="O64" s="36" t="s">
        <v>473</v>
      </c>
      <c r="P64" s="36" t="s">
        <v>473</v>
      </c>
      <c r="Q64" s="36">
        <f>SUM(Q65)</f>
        <v>8</v>
      </c>
      <c r="R64" s="36">
        <f>SUM(R65)</f>
        <v>325</v>
      </c>
      <c r="S64" s="36">
        <f>SUM(S65)</f>
        <v>26</v>
      </c>
      <c r="T64" s="107"/>
      <c r="U64" s="107"/>
      <c r="V64" s="107"/>
      <c r="X64" s="44"/>
    </row>
    <row r="65" spans="1:24" ht="15" customHeight="1">
      <c r="A65" s="65"/>
      <c r="B65" s="101" t="s">
        <v>252</v>
      </c>
      <c r="C65" s="100">
        <v>904</v>
      </c>
      <c r="D65" s="40">
        <v>894</v>
      </c>
      <c r="E65" s="40">
        <v>738</v>
      </c>
      <c r="F65" s="40">
        <v>717</v>
      </c>
      <c r="G65" s="40">
        <v>587</v>
      </c>
      <c r="I65" s="108"/>
      <c r="J65" s="109" t="s">
        <v>73</v>
      </c>
      <c r="K65" s="281">
        <v>221</v>
      </c>
      <c r="L65" s="277">
        <v>464</v>
      </c>
      <c r="M65" s="277">
        <v>1030</v>
      </c>
      <c r="N65" s="282" t="s">
        <v>166</v>
      </c>
      <c r="O65" s="282" t="s">
        <v>166</v>
      </c>
      <c r="P65" s="282" t="s">
        <v>166</v>
      </c>
      <c r="Q65" s="277">
        <v>8</v>
      </c>
      <c r="R65" s="282">
        <f>S65/Q65*100</f>
        <v>325</v>
      </c>
      <c r="S65" s="277">
        <v>26</v>
      </c>
      <c r="X65" s="44"/>
    </row>
    <row r="66" spans="1:24" ht="15" customHeight="1">
      <c r="A66" s="110"/>
      <c r="B66" s="109" t="s">
        <v>253</v>
      </c>
      <c r="C66" s="100" t="s">
        <v>190</v>
      </c>
      <c r="D66" s="40" t="s">
        <v>190</v>
      </c>
      <c r="E66" s="40" t="s">
        <v>190</v>
      </c>
      <c r="F66" s="40" t="s">
        <v>190</v>
      </c>
      <c r="G66" s="40">
        <v>2</v>
      </c>
      <c r="I66" s="58" t="s">
        <v>448</v>
      </c>
      <c r="X66" s="44"/>
    </row>
    <row r="67" spans="1:24" ht="15" customHeight="1">
      <c r="A67" s="4" t="s">
        <v>254</v>
      </c>
      <c r="C67" s="111"/>
      <c r="D67" s="111"/>
      <c r="E67" s="111"/>
      <c r="F67" s="111"/>
      <c r="G67" s="111"/>
      <c r="I67" s="58" t="s">
        <v>447</v>
      </c>
      <c r="K67" s="103"/>
      <c r="L67" s="103"/>
      <c r="M67" s="103"/>
      <c r="N67" s="103"/>
      <c r="O67" s="103"/>
      <c r="P67" s="103"/>
      <c r="Q67" s="103"/>
      <c r="R67" s="103"/>
      <c r="S67" s="103"/>
      <c r="X67" s="44"/>
    </row>
    <row r="68" spans="1:24" ht="15" customHeight="1">
      <c r="A68" s="4" t="s">
        <v>255</v>
      </c>
      <c r="I68" s="4" t="s">
        <v>256</v>
      </c>
      <c r="X68" s="44"/>
    </row>
    <row r="69" spans="1:24" ht="15" customHeight="1">
      <c r="A69" s="4" t="s">
        <v>257</v>
      </c>
      <c r="X69" s="44"/>
    </row>
    <row r="70" spans="20:27" ht="15" customHeight="1">
      <c r="T70" s="107"/>
      <c r="U70" s="107"/>
      <c r="V70" s="107"/>
      <c r="W70" s="107"/>
      <c r="X70" s="44"/>
      <c r="Y70" s="107"/>
      <c r="Z70" s="107"/>
      <c r="AA70" s="107"/>
    </row>
    <row r="71" ht="15" customHeight="1">
      <c r="X71" s="44"/>
    </row>
    <row r="72" ht="15" customHeight="1">
      <c r="X72" s="44"/>
    </row>
    <row r="73" ht="14.25">
      <c r="X73" s="44"/>
    </row>
    <row r="74" ht="14.25">
      <c r="X74" s="44"/>
    </row>
    <row r="75" ht="14.25">
      <c r="X75" s="44"/>
    </row>
    <row r="76" ht="14.25">
      <c r="X76" s="44"/>
    </row>
    <row r="77" ht="14.25">
      <c r="X77" s="44"/>
    </row>
    <row r="78" ht="14.25">
      <c r="X78" s="44"/>
    </row>
  </sheetData>
  <sheetProtection/>
  <mergeCells count="45">
    <mergeCell ref="A2:G2"/>
    <mergeCell ref="I2:S2"/>
    <mergeCell ref="A4:B4"/>
    <mergeCell ref="I4:J6"/>
    <mergeCell ref="K4:M4"/>
    <mergeCell ref="N4:P4"/>
    <mergeCell ref="Q4:S4"/>
    <mergeCell ref="A5:B5"/>
    <mergeCell ref="K5:K6"/>
    <mergeCell ref="L5:L6"/>
    <mergeCell ref="Q5:Q6"/>
    <mergeCell ref="R5:R6"/>
    <mergeCell ref="S5:S6"/>
    <mergeCell ref="A8:B8"/>
    <mergeCell ref="I8:J8"/>
    <mergeCell ref="M5:M6"/>
    <mergeCell ref="N5:N6"/>
    <mergeCell ref="O5:O6"/>
    <mergeCell ref="P5:P6"/>
    <mergeCell ref="I19:J19"/>
    <mergeCell ref="I20:J20"/>
    <mergeCell ref="I9:J9"/>
    <mergeCell ref="I10:J10"/>
    <mergeCell ref="I11:J11"/>
    <mergeCell ref="I12:J12"/>
    <mergeCell ref="I58:J58"/>
    <mergeCell ref="I64:J64"/>
    <mergeCell ref="A13:B13"/>
    <mergeCell ref="I14:J14"/>
    <mergeCell ref="I47:J47"/>
    <mergeCell ref="I15:J15"/>
    <mergeCell ref="I16:J16"/>
    <mergeCell ref="I17:J17"/>
    <mergeCell ref="A18:B18"/>
    <mergeCell ref="I18:J18"/>
    <mergeCell ref="I21:J21"/>
    <mergeCell ref="A23:B23"/>
    <mergeCell ref="I24:J24"/>
    <mergeCell ref="I22:J22"/>
    <mergeCell ref="A53:B53"/>
    <mergeCell ref="A64:B64"/>
    <mergeCell ref="I27:J27"/>
    <mergeCell ref="I33:J33"/>
    <mergeCell ref="I43:J43"/>
    <mergeCell ref="I53:J53"/>
  </mergeCells>
  <printOptions/>
  <pageMargins left="1.3779527559055118" right="0.1968503937007874" top="0.984251968503937" bottom="0.984251968503937" header="0.5118110236220472" footer="0.5118110236220472"/>
  <pageSetup fitToHeight="1" fitToWidth="1" horizontalDpi="600" verticalDpi="600" orientation="landscape" paperSize="8" scale="71" r:id="rId1"/>
</worksheet>
</file>

<file path=xl/worksheets/sheet5.xml><?xml version="1.0" encoding="utf-8"?>
<worksheet xmlns="http://schemas.openxmlformats.org/spreadsheetml/2006/main" xmlns:r="http://schemas.openxmlformats.org/officeDocument/2006/relationships">
  <sheetPr>
    <pageSetUpPr fitToPage="1"/>
  </sheetPr>
  <dimension ref="A1:V65"/>
  <sheetViews>
    <sheetView tabSelected="1" view="pageBreakPreview" zoomScale="60" zoomScaleNormal="70" zoomScalePageLayoutView="0" workbookViewId="0" topLeftCell="J1">
      <selection activeCell="U1" sqref="U1"/>
    </sheetView>
  </sheetViews>
  <sheetFormatPr defaultColWidth="10.59765625" defaultRowHeight="15"/>
  <cols>
    <col min="1" max="1" width="13.3984375" style="4" customWidth="1"/>
    <col min="2" max="8" width="13.59765625" style="4" customWidth="1"/>
    <col min="9" max="9" width="5.09765625" style="4" customWidth="1"/>
    <col min="10" max="10" width="2.59765625" style="4" customWidth="1"/>
    <col min="11" max="11" width="9.59765625" style="4" customWidth="1"/>
    <col min="12" max="12" width="11.09765625" style="4" bestFit="1" customWidth="1"/>
    <col min="13" max="13" width="10.69921875" style="4" bestFit="1" customWidth="1"/>
    <col min="14" max="14" width="11.09765625" style="4" bestFit="1" customWidth="1"/>
    <col min="15" max="15" width="10.69921875" style="4" bestFit="1" customWidth="1"/>
    <col min="16" max="20" width="10.59765625" style="4" customWidth="1"/>
    <col min="21" max="16384" width="10.59765625" style="4" customWidth="1"/>
  </cols>
  <sheetData>
    <row r="1" spans="1:20" s="2" customFormat="1" ht="19.5" customHeight="1">
      <c r="A1" s="1" t="s">
        <v>295</v>
      </c>
      <c r="T1" s="3" t="s">
        <v>296</v>
      </c>
    </row>
    <row r="2" spans="1:20" s="2" customFormat="1" ht="19.5" customHeight="1">
      <c r="A2" s="1"/>
      <c r="T2" s="3"/>
    </row>
    <row r="3" spans="1:20" ht="19.5" customHeight="1">
      <c r="A3" s="302" t="s">
        <v>297</v>
      </c>
      <c r="B3" s="302"/>
      <c r="C3" s="302"/>
      <c r="D3" s="302"/>
      <c r="E3" s="302"/>
      <c r="F3" s="302"/>
      <c r="G3" s="61"/>
      <c r="H3" s="5"/>
      <c r="I3" s="20"/>
      <c r="J3" s="65"/>
      <c r="K3" s="80"/>
      <c r="L3" s="298" t="s">
        <v>298</v>
      </c>
      <c r="M3" s="80"/>
      <c r="N3" s="80"/>
      <c r="O3" s="80"/>
      <c r="P3" s="80"/>
      <c r="Q3" s="80"/>
      <c r="R3" s="80"/>
      <c r="S3" s="80"/>
      <c r="T3" s="80"/>
    </row>
    <row r="4" spans="1:20" ht="18" customHeight="1" thickBot="1">
      <c r="A4" s="112"/>
      <c r="B4" s="112"/>
      <c r="C4" s="5"/>
      <c r="D4" s="5"/>
      <c r="E4" s="5"/>
      <c r="F4" s="5"/>
      <c r="G4" s="5"/>
      <c r="H4" s="5"/>
      <c r="I4" s="20"/>
      <c r="J4" s="65"/>
      <c r="K4" s="8"/>
      <c r="L4" s="8"/>
      <c r="M4" s="8"/>
      <c r="N4" s="8"/>
      <c r="O4" s="8"/>
      <c r="P4" s="8"/>
      <c r="Q4" s="8"/>
      <c r="R4" s="8"/>
      <c r="S4" s="8"/>
      <c r="T4" s="9" t="s">
        <v>267</v>
      </c>
    </row>
    <row r="5" spans="1:20" ht="15" customHeight="1">
      <c r="A5" s="330" t="s">
        <v>268</v>
      </c>
      <c r="B5" s="326" t="s">
        <v>269</v>
      </c>
      <c r="C5" s="326" t="s">
        <v>270</v>
      </c>
      <c r="D5" s="326" t="s">
        <v>271</v>
      </c>
      <c r="E5" s="326" t="s">
        <v>272</v>
      </c>
      <c r="F5" s="312" t="s">
        <v>273</v>
      </c>
      <c r="G5" s="6"/>
      <c r="H5" s="5"/>
      <c r="I5" s="5"/>
      <c r="J5" s="408" t="s">
        <v>299</v>
      </c>
      <c r="K5" s="409"/>
      <c r="L5" s="404" t="s">
        <v>274</v>
      </c>
      <c r="M5" s="405"/>
      <c r="N5" s="405"/>
      <c r="O5" s="406"/>
      <c r="P5" s="407" t="s">
        <v>275</v>
      </c>
      <c r="Q5" s="401" t="s">
        <v>455</v>
      </c>
      <c r="R5" s="407" t="s">
        <v>276</v>
      </c>
      <c r="S5" s="407" t="s">
        <v>277</v>
      </c>
      <c r="T5" s="410" t="s">
        <v>278</v>
      </c>
    </row>
    <row r="6" spans="1:20" ht="27" customHeight="1">
      <c r="A6" s="397"/>
      <c r="B6" s="398"/>
      <c r="C6" s="398"/>
      <c r="D6" s="398"/>
      <c r="E6" s="398"/>
      <c r="F6" s="313"/>
      <c r="G6" s="6"/>
      <c r="H6" s="5"/>
      <c r="I6" s="5"/>
      <c r="J6" s="324"/>
      <c r="K6" s="325"/>
      <c r="L6" s="114" t="s">
        <v>9</v>
      </c>
      <c r="M6" s="22" t="s">
        <v>279</v>
      </c>
      <c r="N6" s="22" t="s">
        <v>300</v>
      </c>
      <c r="O6" s="22" t="s">
        <v>280</v>
      </c>
      <c r="P6" s="378"/>
      <c r="Q6" s="402"/>
      <c r="R6" s="378"/>
      <c r="S6" s="378"/>
      <c r="T6" s="411"/>
    </row>
    <row r="7" spans="1:22" ht="15" customHeight="1">
      <c r="A7" s="331"/>
      <c r="B7" s="115" t="s">
        <v>281</v>
      </c>
      <c r="C7" s="115" t="s">
        <v>281</v>
      </c>
      <c r="D7" s="115" t="s">
        <v>281</v>
      </c>
      <c r="E7" s="115" t="s">
        <v>282</v>
      </c>
      <c r="F7" s="116" t="s">
        <v>282</v>
      </c>
      <c r="G7" s="21"/>
      <c r="H7" s="5"/>
      <c r="I7" s="5"/>
      <c r="J7" s="318" t="s">
        <v>83</v>
      </c>
      <c r="K7" s="403"/>
      <c r="L7" s="283">
        <f>SUM(M7:O7)</f>
        <v>19766</v>
      </c>
      <c r="M7" s="284">
        <f aca="true" t="shared" si="0" ref="M7:T7">SUM(M9:M18,M20,M23,M26,M29,M33,M39,M44,M50)</f>
        <v>5734</v>
      </c>
      <c r="N7" s="284">
        <f t="shared" si="0"/>
        <v>12133</v>
      </c>
      <c r="O7" s="284">
        <f t="shared" si="0"/>
        <v>1899</v>
      </c>
      <c r="P7" s="284">
        <f t="shared" si="0"/>
        <v>17206</v>
      </c>
      <c r="Q7" s="284">
        <f t="shared" si="0"/>
        <v>277</v>
      </c>
      <c r="R7" s="284">
        <f t="shared" si="0"/>
        <v>18372</v>
      </c>
      <c r="S7" s="284">
        <f t="shared" si="0"/>
        <v>12451</v>
      </c>
      <c r="T7" s="284">
        <f t="shared" si="0"/>
        <v>4539</v>
      </c>
      <c r="U7" s="47"/>
      <c r="V7" s="47"/>
    </row>
    <row r="8" spans="1:22" ht="15" customHeight="1">
      <c r="A8" s="14" t="s">
        <v>450</v>
      </c>
      <c r="B8" s="92">
        <v>6300</v>
      </c>
      <c r="C8" s="93">
        <v>4160</v>
      </c>
      <c r="D8" s="93">
        <v>41600</v>
      </c>
      <c r="E8" s="93">
        <v>2191</v>
      </c>
      <c r="F8" s="93" t="s">
        <v>118</v>
      </c>
      <c r="G8" s="21"/>
      <c r="H8" s="5"/>
      <c r="I8" s="5"/>
      <c r="J8" s="255"/>
      <c r="K8" s="117"/>
      <c r="L8" s="118"/>
      <c r="M8" s="119"/>
      <c r="N8" s="119"/>
      <c r="O8" s="119"/>
      <c r="P8" s="119"/>
      <c r="Q8" s="119"/>
      <c r="R8" s="119"/>
      <c r="S8" s="119"/>
      <c r="T8" s="119"/>
      <c r="U8" s="47"/>
      <c r="V8" s="47"/>
    </row>
    <row r="9" spans="1:22" ht="15" customHeight="1">
      <c r="A9" s="113"/>
      <c r="B9" s="95"/>
      <c r="C9" s="89"/>
      <c r="D9" s="89"/>
      <c r="E9" s="89"/>
      <c r="F9" s="89"/>
      <c r="G9" s="21"/>
      <c r="H9" s="5"/>
      <c r="I9" s="5"/>
      <c r="J9" s="299" t="s">
        <v>17</v>
      </c>
      <c r="K9" s="400"/>
      <c r="L9" s="118">
        <f>SUM(M9:O9)</f>
        <v>4275</v>
      </c>
      <c r="M9" s="119">
        <v>1733</v>
      </c>
      <c r="N9" s="119">
        <v>2327</v>
      </c>
      <c r="O9" s="119">
        <v>215</v>
      </c>
      <c r="P9" s="119">
        <v>2481</v>
      </c>
      <c r="Q9" s="119">
        <v>98</v>
      </c>
      <c r="R9" s="119">
        <v>3448</v>
      </c>
      <c r="S9" s="119">
        <v>1761</v>
      </c>
      <c r="T9" s="119">
        <v>1609</v>
      </c>
      <c r="U9" s="47"/>
      <c r="V9" s="47"/>
    </row>
    <row r="10" spans="1:22" ht="15" customHeight="1">
      <c r="A10" s="120" t="s">
        <v>451</v>
      </c>
      <c r="B10" s="100">
        <v>6070</v>
      </c>
      <c r="C10" s="40">
        <v>4180</v>
      </c>
      <c r="D10" s="40">
        <v>39800</v>
      </c>
      <c r="E10" s="40">
        <v>2190</v>
      </c>
      <c r="F10" s="102" t="s">
        <v>454</v>
      </c>
      <c r="G10" s="21"/>
      <c r="H10" s="5"/>
      <c r="I10" s="5"/>
      <c r="J10" s="299" t="s">
        <v>18</v>
      </c>
      <c r="K10" s="400"/>
      <c r="L10" s="118">
        <f aca="true" t="shared" si="1" ref="L10:L21">SUM(M10:O10)</f>
        <v>1623</v>
      </c>
      <c r="M10" s="119">
        <v>754</v>
      </c>
      <c r="N10" s="119">
        <v>784</v>
      </c>
      <c r="O10" s="119">
        <v>85</v>
      </c>
      <c r="P10" s="119">
        <v>1778</v>
      </c>
      <c r="Q10" s="119">
        <v>7</v>
      </c>
      <c r="R10" s="119">
        <v>2084</v>
      </c>
      <c r="S10" s="119">
        <v>1738</v>
      </c>
      <c r="T10" s="119">
        <v>273</v>
      </c>
      <c r="U10" s="47"/>
      <c r="V10" s="47"/>
    </row>
    <row r="11" spans="1:22" ht="15" customHeight="1">
      <c r="A11" s="113"/>
      <c r="B11" s="95"/>
      <c r="C11" s="89"/>
      <c r="D11" s="89"/>
      <c r="E11" s="89"/>
      <c r="F11" s="89"/>
      <c r="G11" s="30"/>
      <c r="H11" s="5"/>
      <c r="I11" s="5"/>
      <c r="J11" s="299" t="s">
        <v>20</v>
      </c>
      <c r="K11" s="400"/>
      <c r="L11" s="118">
        <f t="shared" si="1"/>
        <v>1508</v>
      </c>
      <c r="M11" s="119">
        <v>217</v>
      </c>
      <c r="N11" s="119">
        <v>1052</v>
      </c>
      <c r="O11" s="119">
        <v>239</v>
      </c>
      <c r="P11" s="119">
        <v>1111</v>
      </c>
      <c r="Q11" s="119">
        <v>12</v>
      </c>
      <c r="R11" s="119">
        <v>1221</v>
      </c>
      <c r="S11" s="119">
        <v>843</v>
      </c>
      <c r="T11" s="119">
        <v>395</v>
      </c>
      <c r="U11" s="47"/>
      <c r="V11" s="47"/>
    </row>
    <row r="12" spans="1:22" ht="15" customHeight="1">
      <c r="A12" s="120" t="s">
        <v>449</v>
      </c>
      <c r="B12" s="100">
        <v>5990</v>
      </c>
      <c r="C12" s="40">
        <v>4000</v>
      </c>
      <c r="D12" s="40">
        <v>37900</v>
      </c>
      <c r="E12" s="40">
        <v>1836</v>
      </c>
      <c r="F12" s="102" t="s">
        <v>454</v>
      </c>
      <c r="G12" s="20"/>
      <c r="H12" s="5"/>
      <c r="I12" s="5"/>
      <c r="J12" s="299" t="s">
        <v>22</v>
      </c>
      <c r="K12" s="400"/>
      <c r="L12" s="118">
        <f t="shared" si="1"/>
        <v>593</v>
      </c>
      <c r="M12" s="119">
        <v>290</v>
      </c>
      <c r="N12" s="119">
        <v>282</v>
      </c>
      <c r="O12" s="119">
        <v>21</v>
      </c>
      <c r="P12" s="119">
        <v>750</v>
      </c>
      <c r="Q12" s="119">
        <v>5</v>
      </c>
      <c r="R12" s="119">
        <v>790</v>
      </c>
      <c r="S12" s="119">
        <v>351</v>
      </c>
      <c r="T12" s="119">
        <v>247</v>
      </c>
      <c r="U12" s="47"/>
      <c r="V12" s="47"/>
    </row>
    <row r="13" spans="1:22" ht="15" customHeight="1">
      <c r="A13" s="113"/>
      <c r="B13" s="95"/>
      <c r="C13" s="89"/>
      <c r="D13" s="89"/>
      <c r="E13" s="89"/>
      <c r="F13" s="89"/>
      <c r="G13" s="65"/>
      <c r="H13" s="5"/>
      <c r="I13" s="5"/>
      <c r="J13" s="299" t="s">
        <v>23</v>
      </c>
      <c r="K13" s="400"/>
      <c r="L13" s="118">
        <f t="shared" si="1"/>
        <v>799</v>
      </c>
      <c r="M13" s="119">
        <v>297</v>
      </c>
      <c r="N13" s="119">
        <v>436</v>
      </c>
      <c r="O13" s="119">
        <v>66</v>
      </c>
      <c r="P13" s="119">
        <v>889</v>
      </c>
      <c r="Q13" s="119">
        <v>9</v>
      </c>
      <c r="R13" s="119">
        <v>870</v>
      </c>
      <c r="S13" s="119">
        <v>556</v>
      </c>
      <c r="T13" s="119">
        <v>5</v>
      </c>
      <c r="U13" s="47"/>
      <c r="V13" s="47"/>
    </row>
    <row r="14" spans="1:22" ht="15" customHeight="1">
      <c r="A14" s="120" t="s">
        <v>452</v>
      </c>
      <c r="B14" s="100">
        <v>6050</v>
      </c>
      <c r="C14" s="40">
        <v>3930</v>
      </c>
      <c r="D14" s="40">
        <v>37500</v>
      </c>
      <c r="E14" s="40">
        <v>1628</v>
      </c>
      <c r="F14" s="102" t="s">
        <v>454</v>
      </c>
      <c r="G14" s="20"/>
      <c r="H14" s="5"/>
      <c r="I14" s="5"/>
      <c r="J14" s="299" t="s">
        <v>24</v>
      </c>
      <c r="K14" s="400"/>
      <c r="L14" s="118">
        <f t="shared" si="1"/>
        <v>1145</v>
      </c>
      <c r="M14" s="119">
        <v>79</v>
      </c>
      <c r="N14" s="119">
        <v>796</v>
      </c>
      <c r="O14" s="119">
        <v>270</v>
      </c>
      <c r="P14" s="119">
        <v>1133</v>
      </c>
      <c r="Q14" s="119">
        <v>41</v>
      </c>
      <c r="R14" s="119">
        <v>888</v>
      </c>
      <c r="S14" s="119">
        <v>688</v>
      </c>
      <c r="T14" s="119">
        <v>187</v>
      </c>
      <c r="U14" s="47"/>
      <c r="V14" s="47"/>
    </row>
    <row r="15" spans="1:22" ht="15" customHeight="1">
      <c r="A15" s="113"/>
      <c r="B15" s="95"/>
      <c r="C15" s="89"/>
      <c r="D15" s="89"/>
      <c r="E15" s="89"/>
      <c r="F15" s="89"/>
      <c r="G15" s="20"/>
      <c r="H15" s="5"/>
      <c r="I15" s="5"/>
      <c r="J15" s="299" t="s">
        <v>25</v>
      </c>
      <c r="K15" s="400"/>
      <c r="L15" s="118">
        <f t="shared" si="1"/>
        <v>919</v>
      </c>
      <c r="M15" s="119">
        <v>195</v>
      </c>
      <c r="N15" s="119">
        <v>675</v>
      </c>
      <c r="O15" s="119">
        <v>49</v>
      </c>
      <c r="P15" s="119">
        <v>752</v>
      </c>
      <c r="Q15" s="119">
        <v>10</v>
      </c>
      <c r="R15" s="119">
        <v>865</v>
      </c>
      <c r="S15" s="119">
        <v>609</v>
      </c>
      <c r="T15" s="119">
        <v>184</v>
      </c>
      <c r="U15" s="47"/>
      <c r="V15" s="47"/>
    </row>
    <row r="16" spans="1:22" ht="15" customHeight="1">
      <c r="A16" s="256" t="s">
        <v>453</v>
      </c>
      <c r="B16" s="257">
        <v>5830</v>
      </c>
      <c r="C16" s="258">
        <v>3690</v>
      </c>
      <c r="D16" s="258">
        <v>37100</v>
      </c>
      <c r="E16" s="258">
        <v>1623</v>
      </c>
      <c r="F16" s="258" t="s">
        <v>454</v>
      </c>
      <c r="G16" s="20"/>
      <c r="H16" s="5"/>
      <c r="I16" s="5"/>
      <c r="J16" s="299" t="s">
        <v>283</v>
      </c>
      <c r="K16" s="400"/>
      <c r="L16" s="118">
        <f t="shared" si="1"/>
        <v>463</v>
      </c>
      <c r="M16" s="119">
        <v>116</v>
      </c>
      <c r="N16" s="119">
        <v>301</v>
      </c>
      <c r="O16" s="119">
        <v>46</v>
      </c>
      <c r="P16" s="119">
        <v>383</v>
      </c>
      <c r="Q16" s="119">
        <v>6</v>
      </c>
      <c r="R16" s="119">
        <v>352</v>
      </c>
      <c r="S16" s="119">
        <v>249</v>
      </c>
      <c r="T16" s="119">
        <v>136</v>
      </c>
      <c r="U16" s="47"/>
      <c r="V16" s="47"/>
    </row>
    <row r="17" spans="1:22" ht="15" customHeight="1">
      <c r="A17" s="121" t="s">
        <v>284</v>
      </c>
      <c r="B17" s="5"/>
      <c r="C17" s="5"/>
      <c r="D17" s="5"/>
      <c r="E17" s="5"/>
      <c r="F17" s="5"/>
      <c r="G17" s="65"/>
      <c r="I17" s="5"/>
      <c r="J17" s="299" t="s">
        <v>285</v>
      </c>
      <c r="K17" s="400"/>
      <c r="L17" s="118">
        <f t="shared" si="1"/>
        <v>1829</v>
      </c>
      <c r="M17" s="119">
        <v>229</v>
      </c>
      <c r="N17" s="119">
        <v>1267</v>
      </c>
      <c r="O17" s="119">
        <v>333</v>
      </c>
      <c r="P17" s="119">
        <v>1579</v>
      </c>
      <c r="Q17" s="119">
        <v>22</v>
      </c>
      <c r="R17" s="119">
        <v>1464</v>
      </c>
      <c r="S17" s="119">
        <v>1019</v>
      </c>
      <c r="T17" s="119">
        <v>261</v>
      </c>
      <c r="U17" s="47"/>
      <c r="V17" s="47"/>
    </row>
    <row r="18" spans="1:22" ht="15" customHeight="1">
      <c r="A18" s="4" t="s">
        <v>21</v>
      </c>
      <c r="I18" s="5"/>
      <c r="J18" s="299" t="s">
        <v>286</v>
      </c>
      <c r="K18" s="400"/>
      <c r="L18" s="118">
        <f t="shared" si="1"/>
        <v>702</v>
      </c>
      <c r="M18" s="119">
        <v>90</v>
      </c>
      <c r="N18" s="119">
        <v>488</v>
      </c>
      <c r="O18" s="119">
        <v>124</v>
      </c>
      <c r="P18" s="119">
        <v>528</v>
      </c>
      <c r="Q18" s="119">
        <v>6</v>
      </c>
      <c r="R18" s="119">
        <v>559</v>
      </c>
      <c r="S18" s="119">
        <v>436</v>
      </c>
      <c r="T18" s="119">
        <v>115</v>
      </c>
      <c r="U18" s="47"/>
      <c r="V18" s="47"/>
    </row>
    <row r="19" spans="7:22" ht="15" customHeight="1">
      <c r="G19" s="5"/>
      <c r="H19" s="5"/>
      <c r="I19" s="5"/>
      <c r="J19" s="37"/>
      <c r="K19" s="38"/>
      <c r="L19" s="118"/>
      <c r="M19" s="119"/>
      <c r="N19" s="119"/>
      <c r="O19" s="119"/>
      <c r="P19" s="119"/>
      <c r="Q19" s="119"/>
      <c r="R19" s="119"/>
      <c r="S19" s="119"/>
      <c r="T19" s="119"/>
      <c r="U19" s="47"/>
      <c r="V19" s="47"/>
    </row>
    <row r="20" spans="1:22" ht="15" customHeight="1">
      <c r="A20" s="302" t="s">
        <v>301</v>
      </c>
      <c r="B20" s="302"/>
      <c r="C20" s="302"/>
      <c r="D20" s="302"/>
      <c r="E20" s="302"/>
      <c r="F20" s="302"/>
      <c r="G20" s="302"/>
      <c r="H20" s="5"/>
      <c r="I20" s="5"/>
      <c r="J20" s="299" t="s">
        <v>26</v>
      </c>
      <c r="K20" s="300"/>
      <c r="L20" s="118">
        <f>SUM(L21)</f>
        <v>31</v>
      </c>
      <c r="M20" s="119">
        <f aca="true" t="shared" si="2" ref="M20:T20">SUM(M21)</f>
        <v>10</v>
      </c>
      <c r="N20" s="119">
        <f t="shared" si="2"/>
        <v>20</v>
      </c>
      <c r="O20" s="119">
        <f t="shared" si="2"/>
        <v>1</v>
      </c>
      <c r="P20" s="119">
        <f t="shared" si="2"/>
        <v>40</v>
      </c>
      <c r="Q20" s="119">
        <f t="shared" si="2"/>
        <v>1</v>
      </c>
      <c r="R20" s="119">
        <f t="shared" si="2"/>
        <v>25</v>
      </c>
      <c r="S20" s="119">
        <f t="shared" si="2"/>
        <v>12</v>
      </c>
      <c r="T20" s="119">
        <f t="shared" si="2"/>
        <v>12</v>
      </c>
      <c r="U20" s="47"/>
      <c r="V20" s="47"/>
    </row>
    <row r="21" spans="7:22" ht="15" customHeight="1" thickBot="1">
      <c r="G21" s="5"/>
      <c r="H21" s="5"/>
      <c r="I21" s="5"/>
      <c r="J21" s="264"/>
      <c r="K21" s="232" t="s">
        <v>28</v>
      </c>
      <c r="L21" s="285">
        <f t="shared" si="1"/>
        <v>31</v>
      </c>
      <c r="M21" s="122">
        <v>10</v>
      </c>
      <c r="N21" s="122">
        <v>20</v>
      </c>
      <c r="O21" s="122">
        <v>1</v>
      </c>
      <c r="P21" s="122">
        <v>40</v>
      </c>
      <c r="Q21" s="122">
        <v>1</v>
      </c>
      <c r="R21" s="122">
        <v>25</v>
      </c>
      <c r="S21" s="122">
        <v>12</v>
      </c>
      <c r="T21" s="122">
        <v>12</v>
      </c>
      <c r="U21" s="47"/>
      <c r="V21" s="47"/>
    </row>
    <row r="22" spans="1:22" ht="15" customHeight="1">
      <c r="A22" s="330" t="s">
        <v>268</v>
      </c>
      <c r="B22" s="326" t="s">
        <v>302</v>
      </c>
      <c r="C22" s="312"/>
      <c r="D22" s="312" t="s">
        <v>303</v>
      </c>
      <c r="E22" s="330"/>
      <c r="F22" s="330" t="s">
        <v>304</v>
      </c>
      <c r="G22" s="312"/>
      <c r="H22" s="5"/>
      <c r="I22" s="5"/>
      <c r="J22" s="37"/>
      <c r="K22" s="38"/>
      <c r="L22" s="285"/>
      <c r="M22" s="122"/>
      <c r="N22" s="122"/>
      <c r="O22" s="122"/>
      <c r="P22" s="122"/>
      <c r="Q22" s="122"/>
      <c r="R22" s="122"/>
      <c r="S22" s="122"/>
      <c r="T22" s="122"/>
      <c r="U22" s="47"/>
      <c r="V22" s="47"/>
    </row>
    <row r="23" spans="1:22" ht="15" customHeight="1">
      <c r="A23" s="397"/>
      <c r="B23" s="398"/>
      <c r="C23" s="313"/>
      <c r="D23" s="313"/>
      <c r="E23" s="374"/>
      <c r="F23" s="374"/>
      <c r="G23" s="313"/>
      <c r="H23" s="5"/>
      <c r="I23" s="5"/>
      <c r="J23" s="299" t="s">
        <v>29</v>
      </c>
      <c r="K23" s="300"/>
      <c r="L23" s="118">
        <f aca="true" t="shared" si="3" ref="L23:T23">SUM(L24)</f>
        <v>272</v>
      </c>
      <c r="M23" s="119">
        <f t="shared" si="3"/>
        <v>21</v>
      </c>
      <c r="N23" s="119">
        <f t="shared" si="3"/>
        <v>185</v>
      </c>
      <c r="O23" s="119">
        <f t="shared" si="3"/>
        <v>66</v>
      </c>
      <c r="P23" s="119">
        <f t="shared" si="3"/>
        <v>295</v>
      </c>
      <c r="Q23" s="119">
        <f t="shared" si="3"/>
        <v>5</v>
      </c>
      <c r="R23" s="119">
        <f t="shared" si="3"/>
        <v>226</v>
      </c>
      <c r="S23" s="119">
        <f t="shared" si="3"/>
        <v>201</v>
      </c>
      <c r="T23" s="119">
        <f t="shared" si="3"/>
        <v>6</v>
      </c>
      <c r="U23" s="47"/>
      <c r="V23" s="47"/>
    </row>
    <row r="24" spans="1:22" ht="15" customHeight="1">
      <c r="A24" s="374"/>
      <c r="B24" s="123"/>
      <c r="C24" s="124" t="s">
        <v>282</v>
      </c>
      <c r="D24" s="125"/>
      <c r="E24" s="71" t="s">
        <v>287</v>
      </c>
      <c r="F24" s="126"/>
      <c r="G24" s="124" t="s">
        <v>288</v>
      </c>
      <c r="H24" s="5"/>
      <c r="I24" s="5"/>
      <c r="J24" s="235"/>
      <c r="K24" s="234" t="s">
        <v>33</v>
      </c>
      <c r="L24" s="285">
        <f>SUM(M24:O24)</f>
        <v>272</v>
      </c>
      <c r="M24" s="122">
        <v>21</v>
      </c>
      <c r="N24" s="122">
        <v>185</v>
      </c>
      <c r="O24" s="122">
        <v>66</v>
      </c>
      <c r="P24" s="122">
        <v>295</v>
      </c>
      <c r="Q24" s="122">
        <v>5</v>
      </c>
      <c r="R24" s="122">
        <v>226</v>
      </c>
      <c r="S24" s="122">
        <v>201</v>
      </c>
      <c r="T24" s="122">
        <v>6</v>
      </c>
      <c r="U24" s="47"/>
      <c r="V24" s="47"/>
    </row>
    <row r="25" spans="1:22" ht="15" customHeight="1">
      <c r="A25" s="14" t="s">
        <v>450</v>
      </c>
      <c r="B25" s="18"/>
      <c r="C25" s="17">
        <v>1807</v>
      </c>
      <c r="D25" s="18"/>
      <c r="E25" s="127">
        <v>16.44881018262313</v>
      </c>
      <c r="F25" s="18"/>
      <c r="G25" s="128">
        <v>29723</v>
      </c>
      <c r="H25" s="5"/>
      <c r="I25" s="5"/>
      <c r="J25" s="37"/>
      <c r="K25" s="38"/>
      <c r="L25" s="285"/>
      <c r="M25" s="122"/>
      <c r="N25" s="122"/>
      <c r="O25" s="122"/>
      <c r="P25" s="122"/>
      <c r="Q25" s="122"/>
      <c r="R25" s="122"/>
      <c r="S25" s="122"/>
      <c r="T25" s="122"/>
      <c r="U25" s="47"/>
      <c r="V25" s="47"/>
    </row>
    <row r="26" spans="1:22" ht="18" customHeight="1">
      <c r="A26" s="113"/>
      <c r="C26" s="65"/>
      <c r="E26" s="129"/>
      <c r="G26" s="130"/>
      <c r="H26" s="5"/>
      <c r="I26" s="5"/>
      <c r="J26" s="299" t="s">
        <v>34</v>
      </c>
      <c r="K26" s="300"/>
      <c r="L26" s="118">
        <f aca="true" t="shared" si="4" ref="L26:T26">SUM(L27)</f>
        <v>225</v>
      </c>
      <c r="M26" s="119">
        <f t="shared" si="4"/>
        <v>44</v>
      </c>
      <c r="N26" s="119">
        <f t="shared" si="4"/>
        <v>158</v>
      </c>
      <c r="O26" s="119">
        <f t="shared" si="4"/>
        <v>23</v>
      </c>
      <c r="P26" s="119">
        <f t="shared" si="4"/>
        <v>188</v>
      </c>
      <c r="Q26" s="119">
        <f t="shared" si="4"/>
        <v>3</v>
      </c>
      <c r="R26" s="119">
        <f t="shared" si="4"/>
        <v>183</v>
      </c>
      <c r="S26" s="119">
        <f t="shared" si="4"/>
        <v>136</v>
      </c>
      <c r="T26" s="119">
        <f t="shared" si="4"/>
        <v>54</v>
      </c>
      <c r="U26" s="47"/>
      <c r="V26" s="47"/>
    </row>
    <row r="27" spans="1:22" ht="15" customHeight="1">
      <c r="A27" s="120" t="s">
        <v>451</v>
      </c>
      <c r="B27" s="6"/>
      <c r="C27" s="21">
        <v>1765</v>
      </c>
      <c r="D27" s="6"/>
      <c r="E27" s="131">
        <v>15.8</v>
      </c>
      <c r="F27" s="6"/>
      <c r="G27" s="132">
        <v>27951</v>
      </c>
      <c r="H27" s="5"/>
      <c r="I27" s="5"/>
      <c r="J27" s="265"/>
      <c r="K27" s="234" t="s">
        <v>36</v>
      </c>
      <c r="L27" s="285">
        <f>SUM(M27:O27)</f>
        <v>225</v>
      </c>
      <c r="M27" s="122">
        <v>44</v>
      </c>
      <c r="N27" s="122">
        <v>158</v>
      </c>
      <c r="O27" s="122">
        <v>23</v>
      </c>
      <c r="P27" s="122">
        <v>188</v>
      </c>
      <c r="Q27" s="122">
        <v>3</v>
      </c>
      <c r="R27" s="122">
        <v>183</v>
      </c>
      <c r="S27" s="122">
        <v>136</v>
      </c>
      <c r="T27" s="122">
        <v>54</v>
      </c>
      <c r="U27" s="47"/>
      <c r="V27" s="47"/>
    </row>
    <row r="28" spans="1:22" ht="15" customHeight="1">
      <c r="A28" s="113"/>
      <c r="C28" s="65"/>
      <c r="E28" s="129"/>
      <c r="G28" s="130"/>
      <c r="H28" s="5"/>
      <c r="I28" s="5"/>
      <c r="J28" s="37"/>
      <c r="K28" s="38"/>
      <c r="L28" s="285"/>
      <c r="M28" s="122"/>
      <c r="N28" s="122"/>
      <c r="O28" s="122"/>
      <c r="P28" s="122"/>
      <c r="Q28" s="122"/>
      <c r="R28" s="122"/>
      <c r="S28" s="122"/>
      <c r="T28" s="122"/>
      <c r="U28" s="47"/>
      <c r="V28" s="47"/>
    </row>
    <row r="29" spans="1:22" ht="15" customHeight="1">
      <c r="A29" s="120" t="s">
        <v>449</v>
      </c>
      <c r="B29" s="6"/>
      <c r="C29" s="21">
        <v>1456</v>
      </c>
      <c r="D29" s="6"/>
      <c r="E29" s="131">
        <v>17.6</v>
      </c>
      <c r="F29" s="6"/>
      <c r="G29" s="132">
        <v>25643</v>
      </c>
      <c r="I29" s="5"/>
      <c r="J29" s="299" t="s">
        <v>37</v>
      </c>
      <c r="K29" s="300"/>
      <c r="L29" s="118">
        <f>SUM(L30:L31)</f>
        <v>952</v>
      </c>
      <c r="M29" s="119">
        <f aca="true" t="shared" si="5" ref="M29:T29">SUM(M30:M31)</f>
        <v>289</v>
      </c>
      <c r="N29" s="119">
        <f t="shared" si="5"/>
        <v>569</v>
      </c>
      <c r="O29" s="119">
        <f t="shared" si="5"/>
        <v>94</v>
      </c>
      <c r="P29" s="119">
        <f t="shared" si="5"/>
        <v>832</v>
      </c>
      <c r="Q29" s="119">
        <f t="shared" si="5"/>
        <v>9</v>
      </c>
      <c r="R29" s="119">
        <f t="shared" si="5"/>
        <v>864</v>
      </c>
      <c r="S29" s="119">
        <f t="shared" si="5"/>
        <v>837</v>
      </c>
      <c r="T29" s="119">
        <f t="shared" si="5"/>
        <v>98</v>
      </c>
      <c r="U29" s="47"/>
      <c r="V29" s="47"/>
    </row>
    <row r="30" spans="1:22" ht="15" customHeight="1">
      <c r="A30" s="113"/>
      <c r="C30" s="65"/>
      <c r="E30" s="129"/>
      <c r="G30" s="130"/>
      <c r="I30" s="5"/>
      <c r="J30" s="235"/>
      <c r="K30" s="234" t="s">
        <v>39</v>
      </c>
      <c r="L30" s="285">
        <f>SUM(M30:O30)</f>
        <v>850</v>
      </c>
      <c r="M30" s="122">
        <v>265</v>
      </c>
      <c r="N30" s="122">
        <v>533</v>
      </c>
      <c r="O30" s="122">
        <v>52</v>
      </c>
      <c r="P30" s="122">
        <v>787</v>
      </c>
      <c r="Q30" s="122">
        <v>6</v>
      </c>
      <c r="R30" s="122">
        <v>825</v>
      </c>
      <c r="S30" s="122">
        <v>816</v>
      </c>
      <c r="T30" s="122">
        <v>72</v>
      </c>
      <c r="U30" s="47"/>
      <c r="V30" s="47"/>
    </row>
    <row r="31" spans="1:22" ht="15" customHeight="1">
      <c r="A31" s="120" t="s">
        <v>452</v>
      </c>
      <c r="B31" s="6"/>
      <c r="C31" s="21">
        <v>1342</v>
      </c>
      <c r="D31" s="6"/>
      <c r="E31" s="131">
        <v>18.6</v>
      </c>
      <c r="F31" s="6"/>
      <c r="G31" s="132">
        <v>24982</v>
      </c>
      <c r="H31" s="5"/>
      <c r="I31" s="5"/>
      <c r="J31" s="235"/>
      <c r="K31" s="234" t="s">
        <v>49</v>
      </c>
      <c r="L31" s="285">
        <f>SUM(M31:O31)</f>
        <v>102</v>
      </c>
      <c r="M31" s="122">
        <v>24</v>
      </c>
      <c r="N31" s="122">
        <v>36</v>
      </c>
      <c r="O31" s="122">
        <v>42</v>
      </c>
      <c r="P31" s="122">
        <v>45</v>
      </c>
      <c r="Q31" s="122">
        <v>3</v>
      </c>
      <c r="R31" s="122">
        <v>39</v>
      </c>
      <c r="S31" s="122">
        <v>21</v>
      </c>
      <c r="T31" s="122">
        <v>26</v>
      </c>
      <c r="U31" s="47"/>
      <c r="V31" s="47"/>
    </row>
    <row r="32" spans="1:22" ht="15" customHeight="1">
      <c r="A32" s="113"/>
      <c r="C32" s="65"/>
      <c r="E32" s="129"/>
      <c r="G32" s="130"/>
      <c r="H32" s="5"/>
      <c r="I32" s="5"/>
      <c r="J32" s="37"/>
      <c r="K32" s="38"/>
      <c r="L32" s="285"/>
      <c r="M32" s="122"/>
      <c r="N32" s="122"/>
      <c r="O32" s="122"/>
      <c r="P32" s="122"/>
      <c r="Q32" s="122"/>
      <c r="R32" s="122"/>
      <c r="S32" s="122"/>
      <c r="T32" s="122"/>
      <c r="U32" s="47"/>
      <c r="V32" s="47"/>
    </row>
    <row r="33" spans="1:22" ht="15" customHeight="1">
      <c r="A33" s="256" t="s">
        <v>453</v>
      </c>
      <c r="B33" s="28"/>
      <c r="C33" s="261">
        <v>1275</v>
      </c>
      <c r="D33" s="28"/>
      <c r="E33" s="262">
        <v>17.5</v>
      </c>
      <c r="F33" s="28"/>
      <c r="G33" s="263">
        <v>22352</v>
      </c>
      <c r="H33" s="5"/>
      <c r="I33" s="5"/>
      <c r="J33" s="299" t="s">
        <v>50</v>
      </c>
      <c r="K33" s="300"/>
      <c r="L33" s="118">
        <f>SUM(L34:L37)</f>
        <v>2060</v>
      </c>
      <c r="M33" s="119">
        <f aca="true" t="shared" si="6" ref="M33:T33">SUM(M34:M37)</f>
        <v>541</v>
      </c>
      <c r="N33" s="119">
        <f t="shared" si="6"/>
        <v>1393</v>
      </c>
      <c r="O33" s="119">
        <f t="shared" si="6"/>
        <v>126</v>
      </c>
      <c r="P33" s="119">
        <f t="shared" si="6"/>
        <v>1860</v>
      </c>
      <c r="Q33" s="119">
        <f t="shared" si="6"/>
        <v>19</v>
      </c>
      <c r="R33" s="119">
        <f t="shared" si="6"/>
        <v>1996</v>
      </c>
      <c r="S33" s="119">
        <f t="shared" si="6"/>
        <v>1478</v>
      </c>
      <c r="T33" s="119">
        <f t="shared" si="6"/>
        <v>426</v>
      </c>
      <c r="U33" s="47"/>
      <c r="V33" s="47"/>
    </row>
    <row r="34" spans="1:22" ht="15" customHeight="1">
      <c r="A34" s="111" t="s">
        <v>289</v>
      </c>
      <c r="B34" s="5"/>
      <c r="C34" s="5"/>
      <c r="D34" s="5"/>
      <c r="E34" s="5"/>
      <c r="F34" s="5"/>
      <c r="G34" s="5"/>
      <c r="H34" s="5"/>
      <c r="I34" s="5"/>
      <c r="J34" s="235"/>
      <c r="K34" s="234" t="s">
        <v>51</v>
      </c>
      <c r="L34" s="285">
        <f>SUM(M34:O34)</f>
        <v>527</v>
      </c>
      <c r="M34" s="122">
        <v>138</v>
      </c>
      <c r="N34" s="122">
        <v>348</v>
      </c>
      <c r="O34" s="122">
        <v>41</v>
      </c>
      <c r="P34" s="122">
        <v>474</v>
      </c>
      <c r="Q34" s="122">
        <v>6</v>
      </c>
      <c r="R34" s="122">
        <v>536</v>
      </c>
      <c r="S34" s="122">
        <v>316</v>
      </c>
      <c r="T34" s="122">
        <v>128</v>
      </c>
      <c r="U34" s="47"/>
      <c r="V34" s="47"/>
    </row>
    <row r="35" spans="1:22" ht="15" customHeight="1">
      <c r="A35" s="5" t="s">
        <v>21</v>
      </c>
      <c r="H35" s="5"/>
      <c r="I35" s="5"/>
      <c r="J35" s="235"/>
      <c r="K35" s="234" t="s">
        <v>52</v>
      </c>
      <c r="L35" s="285">
        <f>SUM(M35:O35)</f>
        <v>347</v>
      </c>
      <c r="M35" s="122">
        <v>118</v>
      </c>
      <c r="N35" s="122">
        <v>215</v>
      </c>
      <c r="O35" s="122">
        <v>14</v>
      </c>
      <c r="P35" s="122">
        <v>276</v>
      </c>
      <c r="Q35" s="122">
        <v>8</v>
      </c>
      <c r="R35" s="122">
        <v>322</v>
      </c>
      <c r="S35" s="122">
        <v>251</v>
      </c>
      <c r="T35" s="122">
        <v>71</v>
      </c>
      <c r="U35" s="47"/>
      <c r="V35" s="47"/>
    </row>
    <row r="36" spans="8:22" ht="15" customHeight="1">
      <c r="H36" s="5"/>
      <c r="I36" s="5"/>
      <c r="J36" s="235"/>
      <c r="K36" s="234" t="s">
        <v>53</v>
      </c>
      <c r="L36" s="285">
        <f>SUM(M36:O36)</f>
        <v>886</v>
      </c>
      <c r="M36" s="122">
        <v>212</v>
      </c>
      <c r="N36" s="122">
        <v>635</v>
      </c>
      <c r="O36" s="122">
        <v>39</v>
      </c>
      <c r="P36" s="122">
        <v>829</v>
      </c>
      <c r="Q36" s="122">
        <v>4</v>
      </c>
      <c r="R36" s="122">
        <v>877</v>
      </c>
      <c r="S36" s="122">
        <v>710</v>
      </c>
      <c r="T36" s="122">
        <v>156</v>
      </c>
      <c r="U36" s="47"/>
      <c r="V36" s="47"/>
    </row>
    <row r="37" spans="1:22" ht="15" customHeight="1">
      <c r="A37" s="302" t="s">
        <v>305</v>
      </c>
      <c r="B37" s="302"/>
      <c r="C37" s="302"/>
      <c r="D37" s="302"/>
      <c r="E37" s="302"/>
      <c r="F37" s="302"/>
      <c r="G37" s="302"/>
      <c r="H37" s="302"/>
      <c r="I37" s="5"/>
      <c r="J37" s="265"/>
      <c r="K37" s="234" t="s">
        <v>55</v>
      </c>
      <c r="L37" s="285">
        <f>SUM(M37:O37)</f>
        <v>300</v>
      </c>
      <c r="M37" s="122">
        <v>73</v>
      </c>
      <c r="N37" s="122">
        <v>195</v>
      </c>
      <c r="O37" s="122">
        <v>32</v>
      </c>
      <c r="P37" s="122">
        <v>281</v>
      </c>
      <c r="Q37" s="122">
        <v>1</v>
      </c>
      <c r="R37" s="122">
        <v>261</v>
      </c>
      <c r="S37" s="122">
        <v>201</v>
      </c>
      <c r="T37" s="122">
        <v>71</v>
      </c>
      <c r="U37" s="47"/>
      <c r="V37" s="47"/>
    </row>
    <row r="38" spans="1:22" ht="15" customHeight="1" thickBot="1">
      <c r="A38" s="5"/>
      <c r="B38" s="5"/>
      <c r="C38" s="5"/>
      <c r="D38" s="5"/>
      <c r="H38" s="9" t="s">
        <v>168</v>
      </c>
      <c r="I38" s="5"/>
      <c r="J38" s="37"/>
      <c r="K38" s="38"/>
      <c r="L38" s="285"/>
      <c r="M38" s="122"/>
      <c r="N38" s="122"/>
      <c r="O38" s="122"/>
      <c r="P38" s="122"/>
      <c r="Q38" s="122"/>
      <c r="R38" s="122"/>
      <c r="S38" s="122"/>
      <c r="T38" s="122"/>
      <c r="U38" s="47"/>
      <c r="V38" s="47"/>
    </row>
    <row r="39" spans="1:22" ht="15" customHeight="1">
      <c r="A39" s="330" t="s">
        <v>268</v>
      </c>
      <c r="B39" s="393" t="s">
        <v>290</v>
      </c>
      <c r="C39" s="393" t="s">
        <v>291</v>
      </c>
      <c r="D39" s="393" t="s">
        <v>292</v>
      </c>
      <c r="E39" s="393" t="s">
        <v>306</v>
      </c>
      <c r="F39" s="395"/>
      <c r="G39" s="395"/>
      <c r="H39" s="390"/>
      <c r="I39" s="5"/>
      <c r="J39" s="299" t="s">
        <v>56</v>
      </c>
      <c r="K39" s="300"/>
      <c r="L39" s="118">
        <f>SUM(L40:L42)</f>
        <v>606</v>
      </c>
      <c r="M39" s="119">
        <f aca="true" t="shared" si="7" ref="M39:T39">SUM(M40:M42)</f>
        <v>165</v>
      </c>
      <c r="N39" s="119">
        <f t="shared" si="7"/>
        <v>400</v>
      </c>
      <c r="O39" s="119">
        <f t="shared" si="7"/>
        <v>41</v>
      </c>
      <c r="P39" s="119">
        <f t="shared" si="7"/>
        <v>643</v>
      </c>
      <c r="Q39" s="119">
        <f t="shared" si="7"/>
        <v>6</v>
      </c>
      <c r="R39" s="119">
        <f t="shared" si="7"/>
        <v>708</v>
      </c>
      <c r="S39" s="119">
        <f t="shared" si="7"/>
        <v>581</v>
      </c>
      <c r="T39" s="119">
        <f t="shared" si="7"/>
        <v>93</v>
      </c>
      <c r="U39" s="47"/>
      <c r="V39" s="47"/>
    </row>
    <row r="40" spans="1:22" ht="15" customHeight="1">
      <c r="A40" s="397"/>
      <c r="B40" s="394"/>
      <c r="C40" s="394"/>
      <c r="D40" s="394"/>
      <c r="E40" s="348"/>
      <c r="F40" s="348"/>
      <c r="G40" s="348"/>
      <c r="H40" s="396"/>
      <c r="I40" s="5"/>
      <c r="J40" s="235"/>
      <c r="K40" s="234" t="s">
        <v>57</v>
      </c>
      <c r="L40" s="285">
        <f>SUM(M40:O40)</f>
        <v>180</v>
      </c>
      <c r="M40" s="122">
        <v>47</v>
      </c>
      <c r="N40" s="122">
        <v>120</v>
      </c>
      <c r="O40" s="122">
        <v>13</v>
      </c>
      <c r="P40" s="122">
        <v>167</v>
      </c>
      <c r="Q40" s="122">
        <v>2</v>
      </c>
      <c r="R40" s="122">
        <v>186</v>
      </c>
      <c r="S40" s="122">
        <v>173</v>
      </c>
      <c r="T40" s="122">
        <v>16</v>
      </c>
      <c r="U40" s="47"/>
      <c r="V40" s="47"/>
    </row>
    <row r="41" spans="1:22" ht="15" customHeight="1">
      <c r="A41" s="374"/>
      <c r="B41" s="348"/>
      <c r="C41" s="348"/>
      <c r="D41" s="348"/>
      <c r="E41" s="347" t="s">
        <v>12</v>
      </c>
      <c r="F41" s="347" t="s">
        <v>293</v>
      </c>
      <c r="G41" s="347" t="s">
        <v>307</v>
      </c>
      <c r="H41" s="315" t="s">
        <v>294</v>
      </c>
      <c r="I41" s="5"/>
      <c r="J41" s="235"/>
      <c r="K41" s="234" t="s">
        <v>58</v>
      </c>
      <c r="L41" s="285">
        <f>SUM(M41:O41)</f>
        <v>306</v>
      </c>
      <c r="M41" s="122">
        <v>91</v>
      </c>
      <c r="N41" s="122">
        <v>195</v>
      </c>
      <c r="O41" s="122">
        <v>20</v>
      </c>
      <c r="P41" s="122">
        <v>333</v>
      </c>
      <c r="Q41" s="122">
        <v>1</v>
      </c>
      <c r="R41" s="122">
        <v>372</v>
      </c>
      <c r="S41" s="122">
        <v>290</v>
      </c>
      <c r="T41" s="122">
        <v>48</v>
      </c>
      <c r="U41" s="47"/>
      <c r="V41" s="47"/>
    </row>
    <row r="42" spans="1:22" ht="15" customHeight="1">
      <c r="A42" s="331"/>
      <c r="B42" s="348"/>
      <c r="C42" s="348"/>
      <c r="D42" s="348"/>
      <c r="E42" s="348"/>
      <c r="F42" s="348"/>
      <c r="G42" s="348"/>
      <c r="H42" s="396"/>
      <c r="I42" s="5"/>
      <c r="J42" s="235"/>
      <c r="K42" s="234" t="s">
        <v>59</v>
      </c>
      <c r="L42" s="285">
        <f>SUM(M42:O42)</f>
        <v>120</v>
      </c>
      <c r="M42" s="122">
        <v>27</v>
      </c>
      <c r="N42" s="122">
        <v>85</v>
      </c>
      <c r="O42" s="122">
        <v>8</v>
      </c>
      <c r="P42" s="122">
        <v>143</v>
      </c>
      <c r="Q42" s="122">
        <v>3</v>
      </c>
      <c r="R42" s="122">
        <v>150</v>
      </c>
      <c r="S42" s="122">
        <v>118</v>
      </c>
      <c r="T42" s="122">
        <v>29</v>
      </c>
      <c r="U42" s="47"/>
      <c r="V42" s="47"/>
    </row>
    <row r="43" spans="1:22" ht="15" customHeight="1">
      <c r="A43" s="14" t="s">
        <v>450</v>
      </c>
      <c r="B43" s="133">
        <v>34496</v>
      </c>
      <c r="C43" s="17">
        <v>35684</v>
      </c>
      <c r="D43" s="17">
        <v>8225</v>
      </c>
      <c r="E43" s="21">
        <f>SUM(F43:H43)</f>
        <v>61955</v>
      </c>
      <c r="F43" s="17">
        <v>61493</v>
      </c>
      <c r="G43" s="17">
        <v>7</v>
      </c>
      <c r="H43" s="17">
        <v>455</v>
      </c>
      <c r="I43" s="5"/>
      <c r="J43" s="37"/>
      <c r="K43" s="38"/>
      <c r="L43" s="285"/>
      <c r="M43" s="122"/>
      <c r="N43" s="122"/>
      <c r="O43" s="122"/>
      <c r="P43" s="122"/>
      <c r="Q43" s="122"/>
      <c r="R43" s="122"/>
      <c r="S43" s="122"/>
      <c r="T43" s="122"/>
      <c r="U43" s="47"/>
      <c r="V43" s="47"/>
    </row>
    <row r="44" spans="1:22" ht="15" customHeight="1">
      <c r="A44" s="113"/>
      <c r="B44" s="134"/>
      <c r="C44" s="8"/>
      <c r="D44" s="8"/>
      <c r="E44" s="8"/>
      <c r="F44" s="8"/>
      <c r="G44" s="8"/>
      <c r="H44" s="8"/>
      <c r="I44" s="135"/>
      <c r="J44" s="299" t="s">
        <v>62</v>
      </c>
      <c r="K44" s="300"/>
      <c r="L44" s="118">
        <f aca="true" t="shared" si="8" ref="L44:T44">SUM(L45:L48)</f>
        <v>1491</v>
      </c>
      <c r="M44" s="119">
        <f t="shared" si="8"/>
        <v>594</v>
      </c>
      <c r="N44" s="119">
        <f t="shared" si="8"/>
        <v>813</v>
      </c>
      <c r="O44" s="119">
        <f t="shared" si="8"/>
        <v>84</v>
      </c>
      <c r="P44" s="119">
        <f t="shared" si="8"/>
        <v>1731</v>
      </c>
      <c r="Q44" s="119">
        <f t="shared" si="8"/>
        <v>12</v>
      </c>
      <c r="R44" s="119">
        <f t="shared" si="8"/>
        <v>1667</v>
      </c>
      <c r="S44" s="119">
        <f t="shared" si="8"/>
        <v>895</v>
      </c>
      <c r="T44" s="119">
        <f t="shared" si="8"/>
        <v>362</v>
      </c>
      <c r="U44" s="136"/>
      <c r="V44" s="47"/>
    </row>
    <row r="45" spans="1:22" ht="15" customHeight="1">
      <c r="A45" s="120" t="s">
        <v>451</v>
      </c>
      <c r="B45" s="39">
        <v>33155</v>
      </c>
      <c r="C45" s="21">
        <v>21531</v>
      </c>
      <c r="D45" s="21">
        <v>3850</v>
      </c>
      <c r="E45" s="21">
        <f>SUM(F45:H45)</f>
        <v>50836</v>
      </c>
      <c r="F45" s="21">
        <v>50330</v>
      </c>
      <c r="G45" s="21">
        <v>6</v>
      </c>
      <c r="H45" s="21">
        <v>500</v>
      </c>
      <c r="I45" s="5"/>
      <c r="J45" s="235"/>
      <c r="K45" s="234" t="s">
        <v>66</v>
      </c>
      <c r="L45" s="285">
        <f>SUM(M45:O45)</f>
        <v>512</v>
      </c>
      <c r="M45" s="122">
        <v>233</v>
      </c>
      <c r="N45" s="122">
        <v>238</v>
      </c>
      <c r="O45" s="122">
        <v>41</v>
      </c>
      <c r="P45" s="122">
        <v>548</v>
      </c>
      <c r="Q45" s="122">
        <v>3</v>
      </c>
      <c r="R45" s="122">
        <v>543</v>
      </c>
      <c r="S45" s="122">
        <v>410</v>
      </c>
      <c r="T45" s="122">
        <v>8</v>
      </c>
      <c r="U45" s="47"/>
      <c r="V45" s="47"/>
    </row>
    <row r="46" spans="1:22" ht="15" customHeight="1">
      <c r="A46" s="113"/>
      <c r="B46" s="137"/>
      <c r="C46" s="65"/>
      <c r="D46" s="65"/>
      <c r="E46" s="65"/>
      <c r="F46" s="65"/>
      <c r="G46" s="65"/>
      <c r="H46" s="65"/>
      <c r="I46" s="5"/>
      <c r="J46" s="235"/>
      <c r="K46" s="234" t="s">
        <v>69</v>
      </c>
      <c r="L46" s="285">
        <f>SUM(M46:O46)</f>
        <v>365</v>
      </c>
      <c r="M46" s="122">
        <v>127</v>
      </c>
      <c r="N46" s="122">
        <v>224</v>
      </c>
      <c r="O46" s="122">
        <v>14</v>
      </c>
      <c r="P46" s="122">
        <v>452</v>
      </c>
      <c r="Q46" s="122">
        <v>1</v>
      </c>
      <c r="R46" s="122">
        <v>440</v>
      </c>
      <c r="S46" s="122">
        <v>152</v>
      </c>
      <c r="T46" s="122">
        <v>108</v>
      </c>
      <c r="U46" s="47"/>
      <c r="V46" s="47"/>
    </row>
    <row r="47" spans="1:22" ht="15" customHeight="1">
      <c r="A47" s="120" t="s">
        <v>449</v>
      </c>
      <c r="B47" s="39">
        <v>32364</v>
      </c>
      <c r="C47" s="21">
        <v>17729</v>
      </c>
      <c r="D47" s="21">
        <v>254</v>
      </c>
      <c r="E47" s="21">
        <f>SUM(F47:H47)</f>
        <v>49839</v>
      </c>
      <c r="F47" s="21">
        <v>49359</v>
      </c>
      <c r="G47" s="21">
        <v>16</v>
      </c>
      <c r="H47" s="21">
        <v>464</v>
      </c>
      <c r="I47" s="5"/>
      <c r="J47" s="235"/>
      <c r="K47" s="234" t="s">
        <v>70</v>
      </c>
      <c r="L47" s="285">
        <f>SUM(M47:O47)</f>
        <v>257</v>
      </c>
      <c r="M47" s="122">
        <v>110</v>
      </c>
      <c r="N47" s="122">
        <v>129</v>
      </c>
      <c r="O47" s="122">
        <v>18</v>
      </c>
      <c r="P47" s="122">
        <v>304</v>
      </c>
      <c r="Q47" s="122">
        <v>3</v>
      </c>
      <c r="R47" s="122">
        <v>281</v>
      </c>
      <c r="S47" s="122">
        <v>128</v>
      </c>
      <c r="T47" s="122">
        <v>88</v>
      </c>
      <c r="U47" s="47"/>
      <c r="V47" s="47"/>
    </row>
    <row r="48" spans="1:22" ht="15" customHeight="1">
      <c r="A48" s="113"/>
      <c r="B48" s="137"/>
      <c r="C48" s="65"/>
      <c r="D48" s="65"/>
      <c r="E48" s="65"/>
      <c r="F48" s="65"/>
      <c r="G48" s="65"/>
      <c r="H48" s="65"/>
      <c r="I48" s="5"/>
      <c r="J48" s="235"/>
      <c r="K48" s="234" t="s">
        <v>71</v>
      </c>
      <c r="L48" s="285">
        <f>SUM(M48:O48)</f>
        <v>357</v>
      </c>
      <c r="M48" s="122">
        <v>124</v>
      </c>
      <c r="N48" s="122">
        <v>222</v>
      </c>
      <c r="O48" s="122">
        <v>11</v>
      </c>
      <c r="P48" s="122">
        <v>427</v>
      </c>
      <c r="Q48" s="122">
        <v>5</v>
      </c>
      <c r="R48" s="122">
        <v>403</v>
      </c>
      <c r="S48" s="122">
        <v>205</v>
      </c>
      <c r="T48" s="122">
        <v>158</v>
      </c>
      <c r="U48" s="47"/>
      <c r="V48" s="47"/>
    </row>
    <row r="49" spans="1:22" ht="15" customHeight="1">
      <c r="A49" s="120" t="s">
        <v>452</v>
      </c>
      <c r="B49" s="39">
        <v>31966</v>
      </c>
      <c r="C49" s="21">
        <v>21116</v>
      </c>
      <c r="D49" s="21">
        <v>407</v>
      </c>
      <c r="E49" s="21">
        <f>SUM(F49:H49)</f>
        <v>52675</v>
      </c>
      <c r="F49" s="21">
        <v>52108</v>
      </c>
      <c r="G49" s="21">
        <v>50</v>
      </c>
      <c r="H49" s="21">
        <v>517</v>
      </c>
      <c r="I49" s="5"/>
      <c r="J49" s="20"/>
      <c r="K49" s="38"/>
      <c r="L49" s="285"/>
      <c r="M49" s="122"/>
      <c r="N49" s="122"/>
      <c r="O49" s="122"/>
      <c r="P49" s="122"/>
      <c r="Q49" s="122"/>
      <c r="R49" s="122"/>
      <c r="S49" s="122"/>
      <c r="T49" s="122"/>
      <c r="U49" s="47"/>
      <c r="V49" s="47"/>
    </row>
    <row r="50" spans="1:22" ht="15" customHeight="1">
      <c r="A50" s="113"/>
      <c r="B50" s="137"/>
      <c r="C50" s="65"/>
      <c r="D50" s="65"/>
      <c r="E50" s="65"/>
      <c r="F50" s="65"/>
      <c r="G50" s="65"/>
      <c r="H50" s="65"/>
      <c r="I50" s="5"/>
      <c r="J50" s="299" t="s">
        <v>72</v>
      </c>
      <c r="K50" s="399"/>
      <c r="L50" s="118">
        <f aca="true" t="shared" si="9" ref="L50:T50">SUM(L51)</f>
        <v>273</v>
      </c>
      <c r="M50" s="119">
        <f t="shared" si="9"/>
        <v>70</v>
      </c>
      <c r="N50" s="119">
        <f t="shared" si="9"/>
        <v>187</v>
      </c>
      <c r="O50" s="119">
        <f t="shared" si="9"/>
        <v>16</v>
      </c>
      <c r="P50" s="119">
        <f t="shared" si="9"/>
        <v>233</v>
      </c>
      <c r="Q50" s="119">
        <f t="shared" si="9"/>
        <v>6</v>
      </c>
      <c r="R50" s="119">
        <f t="shared" si="9"/>
        <v>162</v>
      </c>
      <c r="S50" s="119">
        <f t="shared" si="9"/>
        <v>61</v>
      </c>
      <c r="T50" s="119">
        <f t="shared" si="9"/>
        <v>76</v>
      </c>
      <c r="U50" s="47"/>
      <c r="V50" s="47"/>
    </row>
    <row r="51" spans="1:22" ht="18" customHeight="1">
      <c r="A51" s="256" t="s">
        <v>453</v>
      </c>
      <c r="B51" s="259">
        <v>30049</v>
      </c>
      <c r="C51" s="260">
        <v>19452</v>
      </c>
      <c r="D51" s="260">
        <v>290</v>
      </c>
      <c r="E51" s="260">
        <f>SUM(F51:H51)</f>
        <v>49211</v>
      </c>
      <c r="F51" s="260">
        <v>48707</v>
      </c>
      <c r="G51" s="260">
        <v>50</v>
      </c>
      <c r="H51" s="260">
        <v>454</v>
      </c>
      <c r="I51" s="5"/>
      <c r="J51" s="266"/>
      <c r="K51" s="253" t="s">
        <v>73</v>
      </c>
      <c r="L51" s="286">
        <f>SUM(M51:O51)</f>
        <v>273</v>
      </c>
      <c r="M51" s="122">
        <v>70</v>
      </c>
      <c r="N51" s="122">
        <v>187</v>
      </c>
      <c r="O51" s="122">
        <v>16</v>
      </c>
      <c r="P51" s="122">
        <v>233</v>
      </c>
      <c r="Q51" s="122">
        <v>6</v>
      </c>
      <c r="R51" s="122">
        <v>162</v>
      </c>
      <c r="S51" s="122">
        <v>61</v>
      </c>
      <c r="T51" s="122">
        <v>76</v>
      </c>
      <c r="U51" s="47"/>
      <c r="V51" s="47"/>
    </row>
    <row r="52" spans="1:22" ht="15" customHeight="1">
      <c r="A52" s="35" t="s">
        <v>21</v>
      </c>
      <c r="B52" s="5"/>
      <c r="C52" s="5"/>
      <c r="D52" s="5"/>
      <c r="E52" s="5"/>
      <c r="F52" s="5"/>
      <c r="G52" s="5"/>
      <c r="H52" s="5"/>
      <c r="I52" s="5"/>
      <c r="J52" s="138" t="s">
        <v>88</v>
      </c>
      <c r="K52" s="96"/>
      <c r="L52" s="65"/>
      <c r="M52" s="23"/>
      <c r="N52" s="23"/>
      <c r="O52" s="23"/>
      <c r="P52" s="23"/>
      <c r="Q52" s="23"/>
      <c r="R52" s="23"/>
      <c r="S52" s="23"/>
      <c r="T52" s="23"/>
      <c r="U52" s="47"/>
      <c r="V52" s="47"/>
    </row>
    <row r="53" spans="9:22" ht="15" customHeight="1">
      <c r="I53" s="5"/>
      <c r="J53" s="65"/>
      <c r="K53" s="65"/>
      <c r="L53" s="65"/>
      <c r="M53" s="21"/>
      <c r="N53" s="21"/>
      <c r="O53" s="21"/>
      <c r="P53" s="21"/>
      <c r="Q53" s="21"/>
      <c r="R53" s="21"/>
      <c r="S53" s="21"/>
      <c r="T53" s="21"/>
      <c r="U53" s="47"/>
      <c r="V53" s="47"/>
    </row>
    <row r="54" spans="9:22" ht="15" customHeight="1">
      <c r="I54" s="5"/>
      <c r="M54" s="21"/>
      <c r="N54" s="21"/>
      <c r="O54" s="21"/>
      <c r="P54" s="21"/>
      <c r="Q54" s="21"/>
      <c r="R54" s="21"/>
      <c r="S54" s="21"/>
      <c r="T54" s="21"/>
      <c r="U54" s="47"/>
      <c r="V54" s="47"/>
    </row>
    <row r="55" spans="9:22" ht="15" customHeight="1">
      <c r="I55" s="5"/>
      <c r="M55" s="21"/>
      <c r="N55" s="21"/>
      <c r="O55" s="21"/>
      <c r="P55" s="21"/>
      <c r="Q55" s="21"/>
      <c r="R55" s="21"/>
      <c r="S55" s="21"/>
      <c r="T55" s="21"/>
      <c r="U55" s="47"/>
      <c r="V55" s="47"/>
    </row>
    <row r="56" spans="9:22" ht="15" customHeight="1">
      <c r="I56" s="5"/>
      <c r="M56" s="21"/>
      <c r="N56" s="21"/>
      <c r="O56" s="21"/>
      <c r="P56" s="21"/>
      <c r="Q56" s="40"/>
      <c r="R56" s="21"/>
      <c r="S56" s="21"/>
      <c r="T56" s="21"/>
      <c r="U56" s="47"/>
      <c r="V56" s="47"/>
    </row>
    <row r="57" spans="9:22" ht="15" customHeight="1">
      <c r="I57" s="5"/>
      <c r="M57" s="6"/>
      <c r="N57" s="6"/>
      <c r="O57" s="6"/>
      <c r="P57" s="6"/>
      <c r="Q57" s="6"/>
      <c r="R57" s="6"/>
      <c r="S57" s="6"/>
      <c r="T57" s="6"/>
      <c r="U57" s="47"/>
      <c r="V57" s="47"/>
    </row>
    <row r="58" spans="9:22" ht="15" customHeight="1">
      <c r="I58" s="5"/>
      <c r="M58" s="32"/>
      <c r="N58" s="32"/>
      <c r="O58" s="32"/>
      <c r="P58" s="32"/>
      <c r="Q58" s="32"/>
      <c r="R58" s="32"/>
      <c r="S58" s="32"/>
      <c r="T58" s="32"/>
      <c r="U58" s="47"/>
      <c r="V58" s="47"/>
    </row>
    <row r="59" spans="9:22" ht="15" customHeight="1">
      <c r="I59" s="5"/>
      <c r="M59" s="21"/>
      <c r="N59" s="21"/>
      <c r="O59" s="21"/>
      <c r="P59" s="21"/>
      <c r="Q59" s="21"/>
      <c r="R59" s="21"/>
      <c r="S59" s="21"/>
      <c r="T59" s="21"/>
      <c r="U59" s="47"/>
      <c r="V59" s="47"/>
    </row>
    <row r="60" spans="9:22" ht="15" customHeight="1">
      <c r="I60" s="5"/>
      <c r="M60" s="65"/>
      <c r="N60" s="65"/>
      <c r="O60" s="65"/>
      <c r="P60" s="65"/>
      <c r="Q60" s="65"/>
      <c r="R60" s="65"/>
      <c r="S60" s="65"/>
      <c r="T60" s="65"/>
      <c r="U60" s="47"/>
      <c r="V60" s="47"/>
    </row>
    <row r="61" spans="9:22" ht="15" customHeight="1">
      <c r="I61" s="5"/>
      <c r="M61" s="65"/>
      <c r="N61" s="65"/>
      <c r="O61" s="65"/>
      <c r="P61" s="65"/>
      <c r="Q61" s="65"/>
      <c r="R61" s="65"/>
      <c r="S61" s="65"/>
      <c r="T61" s="65"/>
      <c r="U61" s="47"/>
      <c r="V61" s="47"/>
    </row>
    <row r="62" spans="9:22" ht="15" customHeight="1">
      <c r="I62" s="5"/>
      <c r="U62" s="47"/>
      <c r="V62" s="47"/>
    </row>
    <row r="63" spans="9:22" ht="15" customHeight="1">
      <c r="I63" s="5"/>
      <c r="U63" s="47"/>
      <c r="V63" s="47"/>
    </row>
    <row r="64" spans="9:22" ht="15" customHeight="1">
      <c r="I64" s="5"/>
      <c r="U64" s="47"/>
      <c r="V64" s="47"/>
    </row>
    <row r="65" spans="9:22" ht="15" customHeight="1">
      <c r="I65" s="5"/>
      <c r="U65" s="47"/>
      <c r="V65" s="47"/>
    </row>
    <row r="66" ht="15" customHeight="1"/>
  </sheetData>
  <sheetProtection/>
  <mergeCells count="48">
    <mergeCell ref="S5:S6"/>
    <mergeCell ref="R5:R6"/>
    <mergeCell ref="T5:T6"/>
    <mergeCell ref="A3:F3"/>
    <mergeCell ref="A5:A7"/>
    <mergeCell ref="B5:B6"/>
    <mergeCell ref="C5:C6"/>
    <mergeCell ref="D5:D6"/>
    <mergeCell ref="E5:E6"/>
    <mergeCell ref="F5:F6"/>
    <mergeCell ref="Q5:Q6"/>
    <mergeCell ref="J7:K7"/>
    <mergeCell ref="L5:O5"/>
    <mergeCell ref="P5:P6"/>
    <mergeCell ref="J5:K6"/>
    <mergeCell ref="J9:K9"/>
    <mergeCell ref="J10:K10"/>
    <mergeCell ref="J11:K11"/>
    <mergeCell ref="J12:K12"/>
    <mergeCell ref="J13:K13"/>
    <mergeCell ref="J14:K14"/>
    <mergeCell ref="A20:G20"/>
    <mergeCell ref="J15:K15"/>
    <mergeCell ref="J16:K16"/>
    <mergeCell ref="J17:K17"/>
    <mergeCell ref="J18:K18"/>
    <mergeCell ref="A22:A24"/>
    <mergeCell ref="B22:C23"/>
    <mergeCell ref="D22:E23"/>
    <mergeCell ref="F22:G23"/>
    <mergeCell ref="J50:K50"/>
    <mergeCell ref="A37:H37"/>
    <mergeCell ref="J44:K44"/>
    <mergeCell ref="A39:A42"/>
    <mergeCell ref="B39:B42"/>
    <mergeCell ref="C39:C42"/>
    <mergeCell ref="D39:D42"/>
    <mergeCell ref="E39:H40"/>
    <mergeCell ref="E41:E42"/>
    <mergeCell ref="F41:F42"/>
    <mergeCell ref="G41:G42"/>
    <mergeCell ref="H41:H42"/>
    <mergeCell ref="J23:K23"/>
    <mergeCell ref="J20:K20"/>
    <mergeCell ref="J39:K39"/>
    <mergeCell ref="J33:K33"/>
    <mergeCell ref="J29:K29"/>
    <mergeCell ref="J26:K26"/>
  </mergeCells>
  <printOptions/>
  <pageMargins left="1.3779527559055118" right="0.1968503937007874" top="0.984251968503937" bottom="0.984251968503937" header="0.5118110236220472" footer="0.5118110236220472"/>
  <pageSetup fitToHeight="1" fitToWidth="1" horizontalDpi="600" verticalDpi="600" orientation="landscape" paperSize="8" scale="80" r:id="rId1"/>
</worksheet>
</file>

<file path=xl/worksheets/sheet6.xml><?xml version="1.0" encoding="utf-8"?>
<worksheet xmlns="http://schemas.openxmlformats.org/spreadsheetml/2006/main" xmlns:r="http://schemas.openxmlformats.org/officeDocument/2006/relationships">
  <sheetPr>
    <pageSetUpPr fitToPage="1"/>
  </sheetPr>
  <dimension ref="A1:W53"/>
  <sheetViews>
    <sheetView tabSelected="1" view="pageBreakPreview" zoomScale="60" zoomScaleNormal="75" zoomScalePageLayoutView="0" workbookViewId="0" topLeftCell="A1">
      <selection activeCell="U1" sqref="U1"/>
    </sheetView>
  </sheetViews>
  <sheetFormatPr defaultColWidth="10.59765625" defaultRowHeight="15"/>
  <cols>
    <col min="1" max="3" width="3.59765625" style="142" customWidth="1"/>
    <col min="4" max="4" width="26.59765625" style="142" customWidth="1"/>
    <col min="5" max="15" width="14.59765625" style="142" customWidth="1"/>
    <col min="16" max="16384" width="10.59765625" style="142" customWidth="1"/>
  </cols>
  <sheetData>
    <row r="1" spans="1:15" s="140" customFormat="1" ht="19.5" customHeight="1">
      <c r="A1" s="139" t="s">
        <v>308</v>
      </c>
      <c r="O1" s="141" t="s">
        <v>309</v>
      </c>
    </row>
    <row r="2" spans="1:15" s="140" customFormat="1" ht="19.5" customHeight="1">
      <c r="A2" s="139"/>
      <c r="O2" s="141"/>
    </row>
    <row r="3" spans="1:15" ht="19.5" customHeight="1">
      <c r="A3" s="435" t="s">
        <v>310</v>
      </c>
      <c r="B3" s="435"/>
      <c r="C3" s="435"/>
      <c r="D3" s="435"/>
      <c r="E3" s="435"/>
      <c r="F3" s="435"/>
      <c r="G3" s="435"/>
      <c r="H3" s="435"/>
      <c r="I3" s="435"/>
      <c r="J3" s="435"/>
      <c r="K3" s="435"/>
      <c r="L3" s="435"/>
      <c r="M3" s="435"/>
      <c r="N3" s="435"/>
      <c r="O3" s="436"/>
    </row>
    <row r="4" spans="1:15" ht="19.5" customHeight="1">
      <c r="A4" s="437" t="s">
        <v>311</v>
      </c>
      <c r="B4" s="438"/>
      <c r="C4" s="438"/>
      <c r="D4" s="438"/>
      <c r="E4" s="438"/>
      <c r="F4" s="438"/>
      <c r="G4" s="438"/>
      <c r="H4" s="438"/>
      <c r="I4" s="438"/>
      <c r="J4" s="438"/>
      <c r="K4" s="438"/>
      <c r="L4" s="438"/>
      <c r="M4" s="438"/>
      <c r="N4" s="438"/>
      <c r="O4" s="438"/>
    </row>
    <row r="5" spans="1:15" ht="18" customHeight="1" thickBot="1">
      <c r="A5" s="143" t="s">
        <v>312</v>
      </c>
      <c r="I5" s="144"/>
      <c r="J5" s="144"/>
      <c r="K5" s="144"/>
      <c r="L5" s="144"/>
      <c r="M5" s="144"/>
      <c r="N5" s="144"/>
      <c r="O5" s="145" t="s">
        <v>313</v>
      </c>
    </row>
    <row r="6" spans="1:15" ht="21.75" customHeight="1">
      <c r="A6" s="439" t="s">
        <v>314</v>
      </c>
      <c r="B6" s="440"/>
      <c r="C6" s="440"/>
      <c r="D6" s="441"/>
      <c r="E6" s="444" t="s">
        <v>456</v>
      </c>
      <c r="F6" s="446" t="s">
        <v>15</v>
      </c>
      <c r="G6" s="446" t="s">
        <v>16</v>
      </c>
      <c r="H6" s="450" t="s">
        <v>315</v>
      </c>
      <c r="I6" s="451" t="s">
        <v>82</v>
      </c>
      <c r="J6" s="453" t="s">
        <v>316</v>
      </c>
      <c r="K6" s="454"/>
      <c r="L6" s="454"/>
      <c r="M6" s="454"/>
      <c r="N6" s="454"/>
      <c r="O6" s="310"/>
    </row>
    <row r="7" spans="1:15" ht="21.75" customHeight="1">
      <c r="A7" s="442"/>
      <c r="B7" s="442"/>
      <c r="C7" s="442"/>
      <c r="D7" s="443"/>
      <c r="E7" s="445"/>
      <c r="F7" s="445"/>
      <c r="G7" s="445"/>
      <c r="H7" s="314"/>
      <c r="I7" s="452"/>
      <c r="J7" s="146" t="s">
        <v>317</v>
      </c>
      <c r="K7" s="146" t="s">
        <v>318</v>
      </c>
      <c r="L7" s="146" t="s">
        <v>319</v>
      </c>
      <c r="M7" s="146" t="s">
        <v>320</v>
      </c>
      <c r="N7" s="146" t="s">
        <v>321</v>
      </c>
      <c r="O7" s="147" t="s">
        <v>322</v>
      </c>
    </row>
    <row r="8" spans="1:15" s="151" customFormat="1" ht="21.75" customHeight="1">
      <c r="A8" s="428" t="s">
        <v>323</v>
      </c>
      <c r="B8" s="455" t="s">
        <v>324</v>
      </c>
      <c r="C8" s="456"/>
      <c r="D8" s="457"/>
      <c r="E8" s="148">
        <v>4.59</v>
      </c>
      <c r="F8" s="148">
        <v>4.64</v>
      </c>
      <c r="G8" s="148">
        <v>4.62</v>
      </c>
      <c r="H8" s="148">
        <v>4.31</v>
      </c>
      <c r="I8" s="149" t="s">
        <v>359</v>
      </c>
      <c r="J8" s="150" t="s">
        <v>190</v>
      </c>
      <c r="K8" s="150" t="s">
        <v>190</v>
      </c>
      <c r="L8" s="150" t="s">
        <v>190</v>
      </c>
      <c r="M8" s="150" t="s">
        <v>190</v>
      </c>
      <c r="N8" s="150" t="s">
        <v>190</v>
      </c>
      <c r="O8" s="150" t="s">
        <v>190</v>
      </c>
    </row>
    <row r="9" spans="1:15" ht="21.75" customHeight="1">
      <c r="A9" s="447"/>
      <c r="B9" s="415" t="s">
        <v>325</v>
      </c>
      <c r="C9" s="416"/>
      <c r="D9" s="417"/>
      <c r="E9" s="155">
        <v>137.4</v>
      </c>
      <c r="F9" s="155">
        <v>137.7</v>
      </c>
      <c r="G9" s="155">
        <v>141.2</v>
      </c>
      <c r="H9" s="156">
        <v>143</v>
      </c>
      <c r="I9" s="156">
        <v>143</v>
      </c>
      <c r="J9" s="157" t="s">
        <v>190</v>
      </c>
      <c r="K9" s="157" t="s">
        <v>190</v>
      </c>
      <c r="L9" s="157" t="s">
        <v>190</v>
      </c>
      <c r="M9" s="157" t="s">
        <v>190</v>
      </c>
      <c r="N9" s="157" t="s">
        <v>190</v>
      </c>
      <c r="O9" s="157" t="s">
        <v>190</v>
      </c>
    </row>
    <row r="10" spans="1:15" ht="21.75" customHeight="1">
      <c r="A10" s="447"/>
      <c r="B10" s="415" t="s">
        <v>326</v>
      </c>
      <c r="C10" s="416"/>
      <c r="D10" s="417"/>
      <c r="E10" s="158">
        <v>875</v>
      </c>
      <c r="F10" s="158">
        <v>830</v>
      </c>
      <c r="G10" s="158">
        <v>834</v>
      </c>
      <c r="H10" s="156">
        <v>822</v>
      </c>
      <c r="I10" s="156">
        <v>984</v>
      </c>
      <c r="J10" s="157" t="s">
        <v>190</v>
      </c>
      <c r="K10" s="157" t="s">
        <v>190</v>
      </c>
      <c r="L10" s="157" t="s">
        <v>190</v>
      </c>
      <c r="M10" s="157" t="s">
        <v>190</v>
      </c>
      <c r="N10" s="157" t="s">
        <v>190</v>
      </c>
      <c r="O10" s="157" t="s">
        <v>190</v>
      </c>
    </row>
    <row r="11" spans="1:15" ht="33" customHeight="1">
      <c r="A11" s="447"/>
      <c r="B11" s="458" t="s">
        <v>360</v>
      </c>
      <c r="C11" s="459"/>
      <c r="D11" s="460"/>
      <c r="E11" s="155">
        <v>2692.8</v>
      </c>
      <c r="F11" s="155">
        <v>2587.6</v>
      </c>
      <c r="G11" s="155">
        <v>2599.8</v>
      </c>
      <c r="H11" s="156">
        <v>2520</v>
      </c>
      <c r="I11" s="156">
        <v>2841</v>
      </c>
      <c r="J11" s="157" t="s">
        <v>190</v>
      </c>
      <c r="K11" s="157" t="s">
        <v>190</v>
      </c>
      <c r="L11" s="157" t="s">
        <v>190</v>
      </c>
      <c r="M11" s="157" t="s">
        <v>190</v>
      </c>
      <c r="N11" s="157" t="s">
        <v>190</v>
      </c>
      <c r="O11" s="157" t="s">
        <v>190</v>
      </c>
    </row>
    <row r="12" spans="1:15" ht="33" customHeight="1">
      <c r="A12" s="448"/>
      <c r="B12" s="159"/>
      <c r="C12" s="160"/>
      <c r="D12" s="268" t="s">
        <v>458</v>
      </c>
      <c r="E12" s="155">
        <v>1407.7</v>
      </c>
      <c r="F12" s="155">
        <v>1317.2</v>
      </c>
      <c r="G12" s="155">
        <v>1340.5</v>
      </c>
      <c r="H12" s="156">
        <v>1252</v>
      </c>
      <c r="I12" s="156">
        <v>1043</v>
      </c>
      <c r="J12" s="157" t="s">
        <v>190</v>
      </c>
      <c r="K12" s="157" t="s">
        <v>190</v>
      </c>
      <c r="L12" s="157" t="s">
        <v>190</v>
      </c>
      <c r="M12" s="157" t="s">
        <v>190</v>
      </c>
      <c r="N12" s="157" t="s">
        <v>190</v>
      </c>
      <c r="O12" s="157" t="s">
        <v>190</v>
      </c>
    </row>
    <row r="13" spans="1:15" ht="21.75" customHeight="1">
      <c r="A13" s="428" t="s">
        <v>327</v>
      </c>
      <c r="B13" s="412" t="s">
        <v>328</v>
      </c>
      <c r="C13" s="413"/>
      <c r="D13" s="414"/>
      <c r="E13" s="161">
        <f>SUM(E14,E20)</f>
        <v>7390.6</v>
      </c>
      <c r="F13" s="161">
        <f>SUM(F14,F20)</f>
        <v>7319</v>
      </c>
      <c r="G13" s="161">
        <f>SUM(G14,G20)</f>
        <v>7174.9</v>
      </c>
      <c r="H13" s="287">
        <f>SUM(H14,H20)</f>
        <v>7255</v>
      </c>
      <c r="I13" s="150" t="s">
        <v>194</v>
      </c>
      <c r="J13" s="150" t="s">
        <v>190</v>
      </c>
      <c r="K13" s="150" t="s">
        <v>190</v>
      </c>
      <c r="L13" s="150" t="s">
        <v>190</v>
      </c>
      <c r="M13" s="150" t="s">
        <v>190</v>
      </c>
      <c r="N13" s="150" t="s">
        <v>190</v>
      </c>
      <c r="O13" s="150" t="s">
        <v>190</v>
      </c>
    </row>
    <row r="14" spans="1:15" ht="21.75" customHeight="1">
      <c r="A14" s="447"/>
      <c r="B14" s="152"/>
      <c r="C14" s="416" t="s">
        <v>329</v>
      </c>
      <c r="D14" s="449"/>
      <c r="E14" s="155">
        <f>E15-E16</f>
        <v>346.4000000000001</v>
      </c>
      <c r="F14" s="155">
        <f>F15-F16</f>
        <v>379.89999999999986</v>
      </c>
      <c r="G14" s="155">
        <f>G15-G16</f>
        <v>396.7999999999997</v>
      </c>
      <c r="H14" s="288">
        <f>H15-H16</f>
        <v>602</v>
      </c>
      <c r="I14" s="288">
        <f>I15-I16</f>
        <v>672</v>
      </c>
      <c r="J14" s="157" t="s">
        <v>190</v>
      </c>
      <c r="K14" s="157" t="s">
        <v>190</v>
      </c>
      <c r="L14" s="157" t="s">
        <v>190</v>
      </c>
      <c r="M14" s="157" t="s">
        <v>190</v>
      </c>
      <c r="N14" s="157" t="s">
        <v>190</v>
      </c>
      <c r="O14" s="157" t="s">
        <v>190</v>
      </c>
    </row>
    <row r="15" spans="1:15" ht="21.75" customHeight="1">
      <c r="A15" s="447"/>
      <c r="B15" s="152"/>
      <c r="C15" s="270"/>
      <c r="D15" s="163" t="s">
        <v>460</v>
      </c>
      <c r="E15" s="155">
        <v>2249</v>
      </c>
      <c r="F15" s="155">
        <v>2254.6</v>
      </c>
      <c r="G15" s="155">
        <v>2278.7</v>
      </c>
      <c r="H15" s="156">
        <v>2462</v>
      </c>
      <c r="I15" s="156">
        <v>2316</v>
      </c>
      <c r="J15" s="157" t="s">
        <v>190</v>
      </c>
      <c r="K15" s="157" t="s">
        <v>190</v>
      </c>
      <c r="L15" s="157" t="s">
        <v>190</v>
      </c>
      <c r="M15" s="157" t="s">
        <v>190</v>
      </c>
      <c r="N15" s="157" t="s">
        <v>190</v>
      </c>
      <c r="O15" s="157" t="s">
        <v>190</v>
      </c>
    </row>
    <row r="16" spans="1:15" ht="21.75" customHeight="1">
      <c r="A16" s="447"/>
      <c r="B16" s="152"/>
      <c r="C16" s="270"/>
      <c r="D16" s="269" t="s">
        <v>461</v>
      </c>
      <c r="E16" s="155">
        <v>1902.6</v>
      </c>
      <c r="F16" s="155">
        <v>1874.7</v>
      </c>
      <c r="G16" s="155">
        <v>1881.9</v>
      </c>
      <c r="H16" s="156">
        <v>1860</v>
      </c>
      <c r="I16" s="156">
        <v>1644</v>
      </c>
      <c r="J16" s="157" t="s">
        <v>190</v>
      </c>
      <c r="K16" s="157" t="s">
        <v>190</v>
      </c>
      <c r="L16" s="157" t="s">
        <v>190</v>
      </c>
      <c r="M16" s="157" t="s">
        <v>190</v>
      </c>
      <c r="N16" s="157" t="s">
        <v>190</v>
      </c>
      <c r="O16" s="157" t="s">
        <v>190</v>
      </c>
    </row>
    <row r="17" spans="1:15" ht="21.75" customHeight="1">
      <c r="A17" s="447"/>
      <c r="B17" s="152"/>
      <c r="C17" s="424" t="s">
        <v>330</v>
      </c>
      <c r="D17" s="425"/>
      <c r="E17" s="164" t="s">
        <v>190</v>
      </c>
      <c r="F17" s="164" t="s">
        <v>190</v>
      </c>
      <c r="G17" s="164" t="s">
        <v>190</v>
      </c>
      <c r="H17" s="164" t="s">
        <v>190</v>
      </c>
      <c r="I17" s="156">
        <v>1</v>
      </c>
      <c r="J17" s="157" t="s">
        <v>190</v>
      </c>
      <c r="K17" s="157" t="s">
        <v>190</v>
      </c>
      <c r="L17" s="157" t="s">
        <v>190</v>
      </c>
      <c r="M17" s="157" t="s">
        <v>190</v>
      </c>
      <c r="N17" s="157" t="s">
        <v>190</v>
      </c>
      <c r="O17" s="157" t="s">
        <v>190</v>
      </c>
    </row>
    <row r="18" spans="1:15" ht="21.75" customHeight="1">
      <c r="A18" s="447"/>
      <c r="B18" s="152"/>
      <c r="C18" s="270"/>
      <c r="D18" s="269" t="s">
        <v>331</v>
      </c>
      <c r="E18" s="164" t="s">
        <v>190</v>
      </c>
      <c r="F18" s="164" t="s">
        <v>190</v>
      </c>
      <c r="G18" s="164" t="s">
        <v>190</v>
      </c>
      <c r="H18" s="164" t="s">
        <v>190</v>
      </c>
      <c r="I18" s="156">
        <v>2</v>
      </c>
      <c r="J18" s="157" t="s">
        <v>190</v>
      </c>
      <c r="K18" s="157" t="s">
        <v>190</v>
      </c>
      <c r="L18" s="157" t="s">
        <v>190</v>
      </c>
      <c r="M18" s="157" t="s">
        <v>190</v>
      </c>
      <c r="N18" s="157" t="s">
        <v>190</v>
      </c>
      <c r="O18" s="157" t="s">
        <v>190</v>
      </c>
    </row>
    <row r="19" spans="1:15" ht="21.75" customHeight="1">
      <c r="A19" s="447"/>
      <c r="B19" s="152"/>
      <c r="C19" s="270"/>
      <c r="D19" s="269" t="s">
        <v>332</v>
      </c>
      <c r="E19" s="164" t="s">
        <v>190</v>
      </c>
      <c r="F19" s="164" t="s">
        <v>190</v>
      </c>
      <c r="G19" s="164" t="s">
        <v>190</v>
      </c>
      <c r="H19" s="164" t="s">
        <v>190</v>
      </c>
      <c r="I19" s="156">
        <v>1</v>
      </c>
      <c r="J19" s="157" t="s">
        <v>190</v>
      </c>
      <c r="K19" s="157" t="s">
        <v>190</v>
      </c>
      <c r="L19" s="157" t="s">
        <v>190</v>
      </c>
      <c r="M19" s="157" t="s">
        <v>190</v>
      </c>
      <c r="N19" s="157" t="s">
        <v>190</v>
      </c>
      <c r="O19" s="157" t="s">
        <v>190</v>
      </c>
    </row>
    <row r="20" spans="1:15" ht="21.75" customHeight="1">
      <c r="A20" s="447"/>
      <c r="B20" s="152"/>
      <c r="C20" s="416" t="s">
        <v>333</v>
      </c>
      <c r="D20" s="449"/>
      <c r="E20" s="155">
        <f>E21-E22</f>
        <v>7044.200000000001</v>
      </c>
      <c r="F20" s="155">
        <f>F21-F22</f>
        <v>6939.1</v>
      </c>
      <c r="G20" s="155">
        <f>G21-G22</f>
        <v>6778.1</v>
      </c>
      <c r="H20" s="288">
        <f>H21-H22</f>
        <v>6653</v>
      </c>
      <c r="I20" s="288">
        <f>I21-I22</f>
        <v>4916</v>
      </c>
      <c r="J20" s="157" t="s">
        <v>190</v>
      </c>
      <c r="K20" s="157" t="s">
        <v>190</v>
      </c>
      <c r="L20" s="157" t="s">
        <v>190</v>
      </c>
      <c r="M20" s="157" t="s">
        <v>190</v>
      </c>
      <c r="N20" s="157" t="s">
        <v>190</v>
      </c>
      <c r="O20" s="157" t="s">
        <v>190</v>
      </c>
    </row>
    <row r="21" spans="1:15" ht="21.75" customHeight="1">
      <c r="A21" s="447"/>
      <c r="B21" s="152"/>
      <c r="C21" s="153"/>
      <c r="D21" s="269" t="s">
        <v>331</v>
      </c>
      <c r="E21" s="155">
        <v>7318.1</v>
      </c>
      <c r="F21" s="155">
        <v>7186.6</v>
      </c>
      <c r="G21" s="155">
        <v>7077</v>
      </c>
      <c r="H21" s="156">
        <v>6941</v>
      </c>
      <c r="I21" s="156">
        <v>5203</v>
      </c>
      <c r="J21" s="157" t="s">
        <v>190</v>
      </c>
      <c r="K21" s="157" t="s">
        <v>190</v>
      </c>
      <c r="L21" s="157" t="s">
        <v>190</v>
      </c>
      <c r="M21" s="157" t="s">
        <v>190</v>
      </c>
      <c r="N21" s="157" t="s">
        <v>190</v>
      </c>
      <c r="O21" s="157" t="s">
        <v>190</v>
      </c>
    </row>
    <row r="22" spans="1:15" ht="21.75" customHeight="1">
      <c r="A22" s="447"/>
      <c r="B22" s="152"/>
      <c r="C22" s="153"/>
      <c r="D22" s="269" t="s">
        <v>332</v>
      </c>
      <c r="E22" s="155">
        <v>273.9</v>
      </c>
      <c r="F22" s="155">
        <v>247.5</v>
      </c>
      <c r="G22" s="155">
        <v>298.9</v>
      </c>
      <c r="H22" s="156">
        <v>288</v>
      </c>
      <c r="I22" s="156">
        <v>287</v>
      </c>
      <c r="J22" s="157" t="s">
        <v>190</v>
      </c>
      <c r="K22" s="157" t="s">
        <v>190</v>
      </c>
      <c r="L22" s="157" t="s">
        <v>190</v>
      </c>
      <c r="M22" s="157" t="s">
        <v>190</v>
      </c>
      <c r="N22" s="157" t="s">
        <v>190</v>
      </c>
      <c r="O22" s="157" t="s">
        <v>190</v>
      </c>
    </row>
    <row r="23" spans="1:15" ht="33" customHeight="1">
      <c r="A23" s="447"/>
      <c r="B23" s="426" t="s">
        <v>334</v>
      </c>
      <c r="C23" s="424"/>
      <c r="D23" s="427"/>
      <c r="E23" s="155">
        <v>1652.8</v>
      </c>
      <c r="F23" s="155">
        <v>1628.8</v>
      </c>
      <c r="G23" s="155">
        <v>1622.2</v>
      </c>
      <c r="H23" s="156">
        <v>1638</v>
      </c>
      <c r="I23" s="156">
        <v>1115</v>
      </c>
      <c r="J23" s="157" t="s">
        <v>190</v>
      </c>
      <c r="K23" s="157" t="s">
        <v>190</v>
      </c>
      <c r="L23" s="157" t="s">
        <v>190</v>
      </c>
      <c r="M23" s="157" t="s">
        <v>190</v>
      </c>
      <c r="N23" s="157" t="s">
        <v>190</v>
      </c>
      <c r="O23" s="157" t="s">
        <v>190</v>
      </c>
    </row>
    <row r="24" spans="1:15" ht="33" customHeight="1">
      <c r="A24" s="447"/>
      <c r="B24" s="426" t="s">
        <v>335</v>
      </c>
      <c r="C24" s="424"/>
      <c r="D24" s="427"/>
      <c r="E24" s="155">
        <v>1796.4</v>
      </c>
      <c r="F24" s="155">
        <v>1857.1</v>
      </c>
      <c r="G24" s="155">
        <v>1922.4</v>
      </c>
      <c r="H24" s="156">
        <v>1908</v>
      </c>
      <c r="I24" s="156">
        <v>1896</v>
      </c>
      <c r="J24" s="165" t="s">
        <v>190</v>
      </c>
      <c r="K24" s="165" t="s">
        <v>190</v>
      </c>
      <c r="L24" s="165" t="s">
        <v>190</v>
      </c>
      <c r="M24" s="165" t="s">
        <v>190</v>
      </c>
      <c r="N24" s="165" t="s">
        <v>190</v>
      </c>
      <c r="O24" s="165" t="s">
        <v>190</v>
      </c>
    </row>
    <row r="25" spans="1:15" ht="21.75" customHeight="1">
      <c r="A25" s="447"/>
      <c r="B25" s="415" t="s">
        <v>336</v>
      </c>
      <c r="C25" s="416"/>
      <c r="D25" s="417"/>
      <c r="E25" s="155">
        <v>7534.2</v>
      </c>
      <c r="F25" s="155">
        <v>7547.3</v>
      </c>
      <c r="G25" s="155">
        <v>7475.1</v>
      </c>
      <c r="H25" s="156">
        <v>7525</v>
      </c>
      <c r="I25" s="156">
        <v>6370</v>
      </c>
      <c r="J25" s="157" t="s">
        <v>190</v>
      </c>
      <c r="K25" s="157" t="s">
        <v>190</v>
      </c>
      <c r="L25" s="157" t="s">
        <v>190</v>
      </c>
      <c r="M25" s="157" t="s">
        <v>190</v>
      </c>
      <c r="N25" s="157" t="s">
        <v>190</v>
      </c>
      <c r="O25" s="157" t="s">
        <v>190</v>
      </c>
    </row>
    <row r="26" spans="1:15" ht="33" customHeight="1">
      <c r="A26" s="447"/>
      <c r="B26" s="426" t="s">
        <v>462</v>
      </c>
      <c r="C26" s="424"/>
      <c r="D26" s="427"/>
      <c r="E26" s="155">
        <v>6162.5</v>
      </c>
      <c r="F26" s="155">
        <v>6090.6</v>
      </c>
      <c r="G26" s="155">
        <v>6049.7</v>
      </c>
      <c r="H26" s="156">
        <v>5908</v>
      </c>
      <c r="I26" s="156">
        <v>4721</v>
      </c>
      <c r="J26" s="157" t="s">
        <v>190</v>
      </c>
      <c r="K26" s="157" t="s">
        <v>190</v>
      </c>
      <c r="L26" s="157" t="s">
        <v>190</v>
      </c>
      <c r="M26" s="157" t="s">
        <v>190</v>
      </c>
      <c r="N26" s="157" t="s">
        <v>190</v>
      </c>
      <c r="O26" s="157" t="s">
        <v>190</v>
      </c>
    </row>
    <row r="27" spans="1:15" ht="21.75" customHeight="1">
      <c r="A27" s="448"/>
      <c r="B27" s="421" t="s">
        <v>337</v>
      </c>
      <c r="C27" s="422"/>
      <c r="D27" s="423"/>
      <c r="E27" s="166">
        <v>1371.7</v>
      </c>
      <c r="F27" s="166">
        <v>1456.7</v>
      </c>
      <c r="G27" s="166">
        <v>1425.4</v>
      </c>
      <c r="H27" s="167">
        <v>1617</v>
      </c>
      <c r="I27" s="172" t="s">
        <v>194</v>
      </c>
      <c r="J27" s="157" t="s">
        <v>190</v>
      </c>
      <c r="K27" s="157" t="s">
        <v>190</v>
      </c>
      <c r="L27" s="157" t="s">
        <v>190</v>
      </c>
      <c r="M27" s="157" t="s">
        <v>190</v>
      </c>
      <c r="N27" s="157" t="s">
        <v>190</v>
      </c>
      <c r="O27" s="157" t="s">
        <v>190</v>
      </c>
    </row>
    <row r="28" spans="1:15" ht="21.75" customHeight="1">
      <c r="A28" s="432" t="s">
        <v>457</v>
      </c>
      <c r="B28" s="412" t="s">
        <v>338</v>
      </c>
      <c r="C28" s="413"/>
      <c r="D28" s="414"/>
      <c r="E28" s="161">
        <v>274.7</v>
      </c>
      <c r="F28" s="161">
        <v>282.6</v>
      </c>
      <c r="G28" s="161">
        <v>171.9</v>
      </c>
      <c r="H28" s="162">
        <v>176</v>
      </c>
      <c r="I28" s="168" t="s">
        <v>190</v>
      </c>
      <c r="J28" s="168" t="s">
        <v>190</v>
      </c>
      <c r="K28" s="168" t="s">
        <v>190</v>
      </c>
      <c r="L28" s="168" t="s">
        <v>190</v>
      </c>
      <c r="M28" s="168" t="s">
        <v>190</v>
      </c>
      <c r="N28" s="168" t="s">
        <v>190</v>
      </c>
      <c r="O28" s="168" t="s">
        <v>190</v>
      </c>
    </row>
    <row r="29" spans="1:15" ht="21.75" customHeight="1">
      <c r="A29" s="433"/>
      <c r="B29" s="415" t="s">
        <v>339</v>
      </c>
      <c r="C29" s="416"/>
      <c r="D29" s="417"/>
      <c r="E29" s="155">
        <f>SUM(E30:E31)</f>
        <v>17427.6</v>
      </c>
      <c r="F29" s="155">
        <f>SUM(F30:F31)</f>
        <v>18859.1</v>
      </c>
      <c r="G29" s="155">
        <f>SUM(G30:G31)</f>
        <v>18121.4</v>
      </c>
      <c r="H29" s="288">
        <f>SUM(H30:H31)</f>
        <v>17969</v>
      </c>
      <c r="I29" s="157" t="s">
        <v>190</v>
      </c>
      <c r="J29" s="157" t="s">
        <v>190</v>
      </c>
      <c r="K29" s="157" t="s">
        <v>190</v>
      </c>
      <c r="L29" s="157" t="s">
        <v>190</v>
      </c>
      <c r="M29" s="157" t="s">
        <v>190</v>
      </c>
      <c r="N29" s="157" t="s">
        <v>190</v>
      </c>
      <c r="O29" s="157" t="s">
        <v>190</v>
      </c>
    </row>
    <row r="30" spans="1:15" ht="21.75" customHeight="1">
      <c r="A30" s="433"/>
      <c r="B30" s="169"/>
      <c r="C30" s="144"/>
      <c r="D30" s="154" t="s">
        <v>340</v>
      </c>
      <c r="E30" s="155">
        <v>11203.4</v>
      </c>
      <c r="F30" s="155">
        <v>11162.8</v>
      </c>
      <c r="G30" s="155">
        <v>11142.8</v>
      </c>
      <c r="H30" s="156">
        <v>11160</v>
      </c>
      <c r="I30" s="157" t="s">
        <v>190</v>
      </c>
      <c r="J30" s="157" t="s">
        <v>190</v>
      </c>
      <c r="K30" s="157" t="s">
        <v>190</v>
      </c>
      <c r="L30" s="157" t="s">
        <v>190</v>
      </c>
      <c r="M30" s="157" t="s">
        <v>190</v>
      </c>
      <c r="N30" s="157" t="s">
        <v>190</v>
      </c>
      <c r="O30" s="157" t="s">
        <v>190</v>
      </c>
    </row>
    <row r="31" spans="1:15" ht="21.75" customHeight="1">
      <c r="A31" s="433"/>
      <c r="B31" s="169"/>
      <c r="C31" s="144"/>
      <c r="D31" s="154" t="s">
        <v>341</v>
      </c>
      <c r="E31" s="155">
        <v>6224.2</v>
      </c>
      <c r="F31" s="155">
        <v>7696.3</v>
      </c>
      <c r="G31" s="155">
        <v>6978.6</v>
      </c>
      <c r="H31" s="156">
        <v>6809</v>
      </c>
      <c r="I31" s="157" t="s">
        <v>190</v>
      </c>
      <c r="J31" s="157" t="s">
        <v>190</v>
      </c>
      <c r="K31" s="157" t="s">
        <v>190</v>
      </c>
      <c r="L31" s="157" t="s">
        <v>190</v>
      </c>
      <c r="M31" s="157" t="s">
        <v>190</v>
      </c>
      <c r="N31" s="157" t="s">
        <v>190</v>
      </c>
      <c r="O31" s="157" t="s">
        <v>190</v>
      </c>
    </row>
    <row r="32" spans="1:15" ht="21.75" customHeight="1">
      <c r="A32" s="433"/>
      <c r="B32" s="415" t="s">
        <v>342</v>
      </c>
      <c r="C32" s="416"/>
      <c r="D32" s="417"/>
      <c r="E32" s="155">
        <f>SUM(E33:E34)</f>
        <v>17420.199999999997</v>
      </c>
      <c r="F32" s="155">
        <f>SUM(F33:F34)</f>
        <v>18974.5</v>
      </c>
      <c r="G32" s="155">
        <f>SUM(G33:G34)</f>
        <v>18213.2</v>
      </c>
      <c r="H32" s="288">
        <f>SUM(H33:H34)</f>
        <v>17962</v>
      </c>
      <c r="I32" s="157" t="s">
        <v>190</v>
      </c>
      <c r="J32" s="157" t="s">
        <v>190</v>
      </c>
      <c r="K32" s="157" t="s">
        <v>190</v>
      </c>
      <c r="L32" s="157" t="s">
        <v>190</v>
      </c>
      <c r="M32" s="157" t="s">
        <v>190</v>
      </c>
      <c r="N32" s="157" t="s">
        <v>190</v>
      </c>
      <c r="O32" s="157" t="s">
        <v>190</v>
      </c>
    </row>
    <row r="33" spans="1:15" ht="21.75" customHeight="1">
      <c r="A33" s="433"/>
      <c r="B33" s="169"/>
      <c r="C33" s="144"/>
      <c r="D33" s="154" t="s">
        <v>343</v>
      </c>
      <c r="E33" s="155">
        <v>8813.4</v>
      </c>
      <c r="F33" s="155">
        <v>8625.8</v>
      </c>
      <c r="G33" s="155">
        <v>8603.1</v>
      </c>
      <c r="H33" s="156">
        <v>8478</v>
      </c>
      <c r="I33" s="157" t="s">
        <v>190</v>
      </c>
      <c r="J33" s="157" t="s">
        <v>190</v>
      </c>
      <c r="K33" s="157" t="s">
        <v>190</v>
      </c>
      <c r="L33" s="157" t="s">
        <v>190</v>
      </c>
      <c r="M33" s="157" t="s">
        <v>190</v>
      </c>
      <c r="N33" s="157" t="s">
        <v>190</v>
      </c>
      <c r="O33" s="157" t="s">
        <v>190</v>
      </c>
    </row>
    <row r="34" spans="1:15" ht="21.75" customHeight="1">
      <c r="A34" s="433"/>
      <c r="B34" s="169"/>
      <c r="C34" s="144"/>
      <c r="D34" s="154" t="s">
        <v>344</v>
      </c>
      <c r="E34" s="155">
        <v>8606.8</v>
      </c>
      <c r="F34" s="155">
        <v>10348.7</v>
      </c>
      <c r="G34" s="155">
        <v>9610.1</v>
      </c>
      <c r="H34" s="156">
        <v>9484</v>
      </c>
      <c r="I34" s="157" t="s">
        <v>190</v>
      </c>
      <c r="J34" s="157" t="s">
        <v>190</v>
      </c>
      <c r="K34" s="157" t="s">
        <v>190</v>
      </c>
      <c r="L34" s="157" t="s">
        <v>190</v>
      </c>
      <c r="M34" s="157" t="s">
        <v>190</v>
      </c>
      <c r="N34" s="157" t="s">
        <v>190</v>
      </c>
      <c r="O34" s="157" t="s">
        <v>190</v>
      </c>
    </row>
    <row r="35" spans="1:23" ht="21.75" customHeight="1">
      <c r="A35" s="433"/>
      <c r="B35" s="418" t="s">
        <v>345</v>
      </c>
      <c r="C35" s="419"/>
      <c r="D35" s="420"/>
      <c r="E35" s="267">
        <v>-0.3</v>
      </c>
      <c r="F35" s="155">
        <v>0.2</v>
      </c>
      <c r="G35" s="155">
        <v>94</v>
      </c>
      <c r="H35" s="156">
        <v>1</v>
      </c>
      <c r="I35" s="157" t="s">
        <v>190</v>
      </c>
      <c r="J35" s="157" t="s">
        <v>190</v>
      </c>
      <c r="K35" s="170" t="s">
        <v>190</v>
      </c>
      <c r="L35" s="157" t="s">
        <v>190</v>
      </c>
      <c r="M35" s="157" t="s">
        <v>190</v>
      </c>
      <c r="N35" s="157" t="s">
        <v>190</v>
      </c>
      <c r="O35" s="157" t="s">
        <v>190</v>
      </c>
      <c r="P35" s="171"/>
      <c r="Q35" s="171"/>
      <c r="R35" s="171"/>
      <c r="S35" s="171"/>
      <c r="T35" s="171"/>
      <c r="U35" s="171"/>
      <c r="V35" s="171"/>
      <c r="W35" s="171"/>
    </row>
    <row r="36" spans="1:15" ht="21.75" customHeight="1">
      <c r="A36" s="434"/>
      <c r="B36" s="421" t="s">
        <v>346</v>
      </c>
      <c r="C36" s="422"/>
      <c r="D36" s="423"/>
      <c r="E36" s="155">
        <f>E28+E29-E32+E35</f>
        <v>281.80000000000217</v>
      </c>
      <c r="F36" s="155">
        <f>F28+F29-F32+F35</f>
        <v>167.39999999999708</v>
      </c>
      <c r="G36" s="155">
        <f>G28+G29-G32+G35</f>
        <v>174.10000000000218</v>
      </c>
      <c r="H36" s="288">
        <f>H28+H29-H32+H35</f>
        <v>184</v>
      </c>
      <c r="I36" s="157" t="s">
        <v>190</v>
      </c>
      <c r="J36" s="172" t="s">
        <v>190</v>
      </c>
      <c r="K36" s="172" t="s">
        <v>190</v>
      </c>
      <c r="L36" s="172" t="s">
        <v>190</v>
      </c>
      <c r="M36" s="172" t="s">
        <v>190</v>
      </c>
      <c r="N36" s="172" t="s">
        <v>190</v>
      </c>
      <c r="O36" s="172" t="s">
        <v>190</v>
      </c>
    </row>
    <row r="37" spans="1:15" ht="21.75" customHeight="1">
      <c r="A37" s="428" t="s">
        <v>347</v>
      </c>
      <c r="B37" s="412" t="s">
        <v>348</v>
      </c>
      <c r="C37" s="413"/>
      <c r="D37" s="431"/>
      <c r="E37" s="173">
        <v>1345.5</v>
      </c>
      <c r="F37" s="173">
        <v>1324</v>
      </c>
      <c r="G37" s="173">
        <v>1298.2</v>
      </c>
      <c r="H37" s="168">
        <v>1358</v>
      </c>
      <c r="I37" s="168" t="s">
        <v>190</v>
      </c>
      <c r="J37" s="157" t="s">
        <v>190</v>
      </c>
      <c r="K37" s="157" t="s">
        <v>190</v>
      </c>
      <c r="L37" s="157" t="s">
        <v>190</v>
      </c>
      <c r="M37" s="157" t="s">
        <v>190</v>
      </c>
      <c r="N37" s="157" t="s">
        <v>190</v>
      </c>
      <c r="O37" s="157" t="s">
        <v>190</v>
      </c>
    </row>
    <row r="38" spans="1:15" ht="21.75" customHeight="1">
      <c r="A38" s="429"/>
      <c r="B38" s="415" t="s">
        <v>349</v>
      </c>
      <c r="C38" s="416"/>
      <c r="D38" s="417"/>
      <c r="E38" s="164" t="s">
        <v>190</v>
      </c>
      <c r="F38" s="164" t="s">
        <v>190</v>
      </c>
      <c r="G38" s="164" t="s">
        <v>190</v>
      </c>
      <c r="H38" s="157" t="s">
        <v>190</v>
      </c>
      <c r="I38" s="157" t="s">
        <v>190</v>
      </c>
      <c r="J38" s="157" t="s">
        <v>190</v>
      </c>
      <c r="K38" s="157" t="s">
        <v>190</v>
      </c>
      <c r="L38" s="157" t="s">
        <v>190</v>
      </c>
      <c r="M38" s="157" t="s">
        <v>190</v>
      </c>
      <c r="N38" s="157" t="s">
        <v>190</v>
      </c>
      <c r="O38" s="157" t="s">
        <v>190</v>
      </c>
    </row>
    <row r="39" spans="1:15" ht="21.75" customHeight="1">
      <c r="A39" s="430"/>
      <c r="B39" s="421" t="s">
        <v>350</v>
      </c>
      <c r="C39" s="422"/>
      <c r="D39" s="423"/>
      <c r="E39" s="174">
        <v>81.79368745188606</v>
      </c>
      <c r="F39" s="174">
        <v>80.69905794125053</v>
      </c>
      <c r="G39" s="174">
        <v>80.93135877780898</v>
      </c>
      <c r="H39" s="174">
        <v>78.5</v>
      </c>
      <c r="I39" s="174" t="s">
        <v>190</v>
      </c>
      <c r="J39" s="175" t="s">
        <v>190</v>
      </c>
      <c r="K39" s="175" t="s">
        <v>190</v>
      </c>
      <c r="L39" s="175" t="s">
        <v>190</v>
      </c>
      <c r="M39" s="175" t="s">
        <v>190</v>
      </c>
      <c r="N39" s="175" t="s">
        <v>190</v>
      </c>
      <c r="O39" s="175" t="s">
        <v>190</v>
      </c>
    </row>
    <row r="40" spans="1:15" ht="15" customHeight="1">
      <c r="A40" s="176" t="s">
        <v>351</v>
      </c>
      <c r="B40" s="177"/>
      <c r="C40" s="177"/>
      <c r="D40" s="177"/>
      <c r="E40" s="177"/>
      <c r="F40" s="177"/>
      <c r="G40" s="177"/>
      <c r="H40" s="177"/>
      <c r="I40" s="178"/>
      <c r="J40" s="178"/>
      <c r="K40" s="178"/>
      <c r="L40" s="178"/>
      <c r="M40" s="178"/>
      <c r="N40" s="178"/>
      <c r="O40" s="144"/>
    </row>
    <row r="41" ht="15" customHeight="1">
      <c r="A41" s="142" t="s">
        <v>352</v>
      </c>
    </row>
    <row r="42" ht="15" customHeight="1">
      <c r="A42" s="142" t="s">
        <v>353</v>
      </c>
    </row>
    <row r="43" ht="15" customHeight="1">
      <c r="A43" s="176" t="s">
        <v>459</v>
      </c>
    </row>
    <row r="44" ht="15" customHeight="1">
      <c r="A44" s="142" t="s">
        <v>21</v>
      </c>
    </row>
    <row r="45" ht="14.25">
      <c r="B45" s="176" t="s">
        <v>361</v>
      </c>
    </row>
    <row r="47" ht="17.25">
      <c r="B47" s="179" t="s">
        <v>354</v>
      </c>
    </row>
    <row r="48" ht="17.25">
      <c r="B48" s="179" t="s">
        <v>355</v>
      </c>
    </row>
    <row r="49" ht="17.25">
      <c r="B49" s="179" t="s">
        <v>356</v>
      </c>
    </row>
    <row r="50" ht="17.25">
      <c r="B50" s="179" t="s">
        <v>357</v>
      </c>
    </row>
    <row r="51" ht="17.25">
      <c r="B51" s="179" t="s">
        <v>358</v>
      </c>
    </row>
    <row r="53" ht="17.25">
      <c r="B53" s="180"/>
    </row>
  </sheetData>
  <sheetProtection/>
  <mergeCells count="34">
    <mergeCell ref="H6:H7"/>
    <mergeCell ref="I6:I7"/>
    <mergeCell ref="J6:O6"/>
    <mergeCell ref="A8:A12"/>
    <mergeCell ref="B8:D8"/>
    <mergeCell ref="B9:D9"/>
    <mergeCell ref="B10:D10"/>
    <mergeCell ref="B11:D11"/>
    <mergeCell ref="A13:A27"/>
    <mergeCell ref="B13:D13"/>
    <mergeCell ref="C14:D14"/>
    <mergeCell ref="C20:D20"/>
    <mergeCell ref="B23:D23"/>
    <mergeCell ref="G6:G7"/>
    <mergeCell ref="A37:A39"/>
    <mergeCell ref="B37:D37"/>
    <mergeCell ref="B38:D38"/>
    <mergeCell ref="B39:D39"/>
    <mergeCell ref="A28:A36"/>
    <mergeCell ref="A3:O3"/>
    <mergeCell ref="A4:O4"/>
    <mergeCell ref="A6:D7"/>
    <mergeCell ref="E6:E7"/>
    <mergeCell ref="F6:F7"/>
    <mergeCell ref="B28:D28"/>
    <mergeCell ref="B29:D29"/>
    <mergeCell ref="B32:D32"/>
    <mergeCell ref="B35:D35"/>
    <mergeCell ref="B36:D36"/>
    <mergeCell ref="C17:D17"/>
    <mergeCell ref="B24:D24"/>
    <mergeCell ref="B25:D25"/>
    <mergeCell ref="B26:D26"/>
    <mergeCell ref="B27:D27"/>
  </mergeCells>
  <printOptions/>
  <pageMargins left="1.3779527559055118" right="0.1968503937007874" top="0.984251968503937" bottom="0.984251968503937" header="0.5118110236220472" footer="0.5118110236220472"/>
  <pageSetup fitToHeight="1" fitToWidth="1" horizontalDpi="600" verticalDpi="600" orientation="landscape" paperSize="8" scale="76"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53"/>
  <sheetViews>
    <sheetView tabSelected="1" view="pageBreakPreview" zoomScale="70" zoomScaleNormal="75" zoomScaleSheetLayoutView="70" zoomScalePageLayoutView="0" workbookViewId="0" topLeftCell="A1">
      <selection activeCell="U1" sqref="U1"/>
    </sheetView>
  </sheetViews>
  <sheetFormatPr defaultColWidth="10.59765625" defaultRowHeight="15"/>
  <cols>
    <col min="1" max="2" width="3.59765625" style="185" customWidth="1"/>
    <col min="3" max="3" width="20.3984375" style="185" customWidth="1"/>
    <col min="4" max="7" width="12.59765625" style="185" customWidth="1"/>
    <col min="8" max="8" width="12.59765625" style="226" customWidth="1"/>
    <col min="9" max="9" width="8.5" style="185" customWidth="1"/>
    <col min="10" max="10" width="3.59765625" style="185" customWidth="1"/>
    <col min="11" max="11" width="2.59765625" style="185" customWidth="1"/>
    <col min="12" max="12" width="17.59765625" style="185" customWidth="1"/>
    <col min="13" max="16" width="12.59765625" style="185" customWidth="1"/>
    <col min="17" max="17" width="12.59765625" style="225" customWidth="1"/>
    <col min="18" max="16384" width="10.59765625" style="185" customWidth="1"/>
  </cols>
  <sheetData>
    <row r="1" spans="1:17" s="182" customFormat="1" ht="19.5" customHeight="1">
      <c r="A1" s="181" t="s">
        <v>408</v>
      </c>
      <c r="H1" s="183"/>
      <c r="Q1" s="184" t="s">
        <v>409</v>
      </c>
    </row>
    <row r="2" spans="1:17" s="182" customFormat="1" ht="19.5" customHeight="1">
      <c r="A2" s="181"/>
      <c r="H2" s="183"/>
      <c r="Q2" s="184"/>
    </row>
    <row r="3" spans="1:17" ht="19.5" customHeight="1">
      <c r="A3" s="476" t="s">
        <v>410</v>
      </c>
      <c r="B3" s="476"/>
      <c r="C3" s="476"/>
      <c r="D3" s="476"/>
      <c r="E3" s="476"/>
      <c r="F3" s="476"/>
      <c r="G3" s="476"/>
      <c r="H3" s="476"/>
      <c r="J3" s="476" t="s">
        <v>410</v>
      </c>
      <c r="K3" s="476"/>
      <c r="L3" s="476"/>
      <c r="M3" s="476"/>
      <c r="N3" s="476"/>
      <c r="O3" s="476"/>
      <c r="P3" s="476"/>
      <c r="Q3" s="476"/>
    </row>
    <row r="4" spans="1:17" ht="19.5" customHeight="1">
      <c r="A4" s="477" t="s">
        <v>411</v>
      </c>
      <c r="B4" s="477"/>
      <c r="C4" s="477"/>
      <c r="D4" s="477"/>
      <c r="E4" s="477"/>
      <c r="F4" s="477"/>
      <c r="G4" s="477"/>
      <c r="H4" s="477"/>
      <c r="I4" s="187"/>
      <c r="J4" s="477" t="s">
        <v>412</v>
      </c>
      <c r="K4" s="477"/>
      <c r="L4" s="477"/>
      <c r="M4" s="477"/>
      <c r="N4" s="477"/>
      <c r="O4" s="477"/>
      <c r="P4" s="477"/>
      <c r="Q4" s="477"/>
    </row>
    <row r="5" spans="1:17" ht="18" customHeight="1" thickBot="1">
      <c r="A5" s="188" t="s">
        <v>312</v>
      </c>
      <c r="H5" s="189" t="s">
        <v>313</v>
      </c>
      <c r="J5" s="188" t="s">
        <v>312</v>
      </c>
      <c r="Q5" s="190" t="s">
        <v>362</v>
      </c>
    </row>
    <row r="6" spans="1:17" ht="20.25" customHeight="1">
      <c r="A6" s="478" t="s">
        <v>363</v>
      </c>
      <c r="B6" s="478"/>
      <c r="C6" s="479"/>
      <c r="D6" s="191" t="s">
        <v>466</v>
      </c>
      <c r="E6" s="191" t="s">
        <v>15</v>
      </c>
      <c r="F6" s="191" t="s">
        <v>16</v>
      </c>
      <c r="G6" s="192" t="s">
        <v>81</v>
      </c>
      <c r="H6" s="193" t="s">
        <v>187</v>
      </c>
      <c r="I6" s="187"/>
      <c r="J6" s="478" t="s">
        <v>363</v>
      </c>
      <c r="K6" s="478"/>
      <c r="L6" s="479"/>
      <c r="M6" s="191" t="s">
        <v>466</v>
      </c>
      <c r="N6" s="191" t="s">
        <v>15</v>
      </c>
      <c r="O6" s="191" t="s">
        <v>16</v>
      </c>
      <c r="P6" s="192" t="s">
        <v>81</v>
      </c>
      <c r="Q6" s="272" t="s">
        <v>413</v>
      </c>
    </row>
    <row r="7" spans="1:17" ht="20.25" customHeight="1">
      <c r="A7" s="194"/>
      <c r="B7" s="468" t="s">
        <v>364</v>
      </c>
      <c r="C7" s="470"/>
      <c r="D7" s="296">
        <f>SUM(D11,D20:D23)</f>
        <v>2248.9999999999995</v>
      </c>
      <c r="E7" s="296">
        <f>SUM(E11,E20:E23)</f>
        <v>2254.6</v>
      </c>
      <c r="F7" s="296">
        <f>SUM(F11,F20:F23)</f>
        <v>2278.7</v>
      </c>
      <c r="G7" s="23">
        <f>SUM(G11,G20:G23)</f>
        <v>2462</v>
      </c>
      <c r="H7" s="23">
        <f>SUM(H11,H20:H23)</f>
        <v>2316</v>
      </c>
      <c r="I7" s="187"/>
      <c r="J7" s="194"/>
      <c r="K7" s="468" t="s">
        <v>364</v>
      </c>
      <c r="L7" s="470"/>
      <c r="M7" s="296">
        <f>SUM(M11,M16)</f>
        <v>7318.099999999999</v>
      </c>
      <c r="N7" s="296">
        <f>SUM(N11,N16)</f>
        <v>7186.599999999999</v>
      </c>
      <c r="O7" s="296">
        <f>SUM(O11,O16)</f>
        <v>7077</v>
      </c>
      <c r="P7" s="296">
        <f>SUM(P11,P16)</f>
        <v>6941</v>
      </c>
      <c r="Q7" s="196">
        <v>5203</v>
      </c>
    </row>
    <row r="8" spans="1:17" ht="9.75" customHeight="1">
      <c r="A8" s="194"/>
      <c r="B8" s="197"/>
      <c r="C8" s="194"/>
      <c r="D8" s="41"/>
      <c r="E8" s="6"/>
      <c r="F8" s="6"/>
      <c r="G8" s="289"/>
      <c r="H8" s="290"/>
      <c r="I8" s="187"/>
      <c r="J8" s="466" t="s">
        <v>414</v>
      </c>
      <c r="K8" s="461"/>
      <c r="L8" s="462"/>
      <c r="M8" s="41"/>
      <c r="N8" s="6"/>
      <c r="O8" s="6"/>
      <c r="P8" s="6"/>
      <c r="Q8" s="199"/>
    </row>
    <row r="9" spans="1:17" ht="20.25" customHeight="1">
      <c r="A9" s="466" t="s">
        <v>415</v>
      </c>
      <c r="B9" s="200"/>
      <c r="C9" s="201" t="s">
        <v>365</v>
      </c>
      <c r="D9" s="291">
        <v>2089.8</v>
      </c>
      <c r="E9" s="292">
        <v>2119.8</v>
      </c>
      <c r="F9" s="292">
        <v>2143.7</v>
      </c>
      <c r="G9" s="132">
        <v>2312</v>
      </c>
      <c r="H9" s="157" t="s">
        <v>474</v>
      </c>
      <c r="I9" s="187"/>
      <c r="J9" s="466"/>
      <c r="K9" s="200"/>
      <c r="L9" s="201" t="s">
        <v>365</v>
      </c>
      <c r="M9" s="291">
        <v>7317.2</v>
      </c>
      <c r="N9" s="292">
        <v>7185.9</v>
      </c>
      <c r="O9" s="292">
        <v>7076.7</v>
      </c>
      <c r="P9" s="292">
        <v>6940</v>
      </c>
      <c r="Q9" s="205" t="s">
        <v>194</v>
      </c>
    </row>
    <row r="10" spans="1:17" ht="9.75" customHeight="1">
      <c r="A10" s="466"/>
      <c r="B10" s="200"/>
      <c r="C10" s="201"/>
      <c r="D10" s="291"/>
      <c r="E10" s="292"/>
      <c r="F10" s="292"/>
      <c r="G10" s="132"/>
      <c r="H10" s="156"/>
      <c r="I10" s="187"/>
      <c r="J10" s="466"/>
      <c r="K10" s="200"/>
      <c r="L10" s="201"/>
      <c r="M10" s="291"/>
      <c r="N10" s="292"/>
      <c r="O10" s="292"/>
      <c r="P10" s="292"/>
      <c r="Q10" s="204"/>
    </row>
    <row r="11" spans="1:17" ht="20.25" customHeight="1">
      <c r="A11" s="466"/>
      <c r="B11" s="461" t="s">
        <v>366</v>
      </c>
      <c r="C11" s="462"/>
      <c r="D11" s="291">
        <f>SUM(D12:D19)</f>
        <v>1632.8999999999999</v>
      </c>
      <c r="E11" s="292">
        <f>SUM(E12:E19)</f>
        <v>1680.8999999999999</v>
      </c>
      <c r="F11" s="292">
        <f>SUM(F12:F19)</f>
        <v>1657.6999999999998</v>
      </c>
      <c r="G11" s="21">
        <f>SUM(G12:G19)</f>
        <v>1868</v>
      </c>
      <c r="H11" s="21">
        <f>SUM(H12:H19)</f>
        <v>1871</v>
      </c>
      <c r="I11" s="187"/>
      <c r="J11" s="466"/>
      <c r="K11" s="461" t="s">
        <v>416</v>
      </c>
      <c r="L11" s="462"/>
      <c r="M11" s="292">
        <f>SUM(M12:M15)</f>
        <v>451.20000000000005</v>
      </c>
      <c r="N11" s="292">
        <f>SUM(N12:N15)</f>
        <v>434.3</v>
      </c>
      <c r="O11" s="292">
        <f>SUM(O12:O15)</f>
        <v>405.20000000000005</v>
      </c>
      <c r="P11" s="292">
        <f>SUM(P12:P15)</f>
        <v>398</v>
      </c>
      <c r="Q11" s="205" t="s">
        <v>417</v>
      </c>
    </row>
    <row r="12" spans="1:17" ht="20.25" customHeight="1">
      <c r="A12" s="466"/>
      <c r="B12" s="197"/>
      <c r="C12" s="201" t="s">
        <v>367</v>
      </c>
      <c r="D12" s="291">
        <v>1129.8</v>
      </c>
      <c r="E12" s="292">
        <v>1195.4</v>
      </c>
      <c r="F12" s="292">
        <v>1173.1</v>
      </c>
      <c r="G12" s="132">
        <v>1372</v>
      </c>
      <c r="H12" s="156">
        <v>1173</v>
      </c>
      <c r="I12" s="187"/>
      <c r="J12" s="466"/>
      <c r="K12" s="197"/>
      <c r="L12" s="201" t="s">
        <v>368</v>
      </c>
      <c r="M12" s="291">
        <v>0.1</v>
      </c>
      <c r="N12" s="292">
        <v>0</v>
      </c>
      <c r="O12" s="292">
        <v>0.6</v>
      </c>
      <c r="P12" s="292">
        <v>0</v>
      </c>
      <c r="Q12" s="205" t="s">
        <v>417</v>
      </c>
    </row>
    <row r="13" spans="1:17" ht="20.25" customHeight="1">
      <c r="A13" s="466"/>
      <c r="B13" s="197"/>
      <c r="C13" s="201" t="s">
        <v>369</v>
      </c>
      <c r="D13" s="293">
        <v>1.1</v>
      </c>
      <c r="E13" s="292">
        <v>1</v>
      </c>
      <c r="F13" s="292">
        <v>5.7</v>
      </c>
      <c r="G13" s="132">
        <v>3</v>
      </c>
      <c r="H13" s="157" t="s">
        <v>194</v>
      </c>
      <c r="I13" s="187"/>
      <c r="J13" s="466"/>
      <c r="K13" s="197"/>
      <c r="L13" s="201" t="s">
        <v>370</v>
      </c>
      <c r="M13" s="293" t="s">
        <v>371</v>
      </c>
      <c r="N13" s="294" t="s">
        <v>371</v>
      </c>
      <c r="O13" s="294" t="s">
        <v>371</v>
      </c>
      <c r="P13" s="294" t="s">
        <v>371</v>
      </c>
      <c r="Q13" s="205" t="s">
        <v>417</v>
      </c>
    </row>
    <row r="14" spans="1:17" ht="20.25" customHeight="1">
      <c r="A14" s="466"/>
      <c r="B14" s="197"/>
      <c r="C14" s="201" t="s">
        <v>418</v>
      </c>
      <c r="D14" s="291">
        <v>18</v>
      </c>
      <c r="E14" s="292">
        <v>25.6</v>
      </c>
      <c r="F14" s="292">
        <v>24.7</v>
      </c>
      <c r="G14" s="132">
        <v>28</v>
      </c>
      <c r="H14" s="157" t="s">
        <v>480</v>
      </c>
      <c r="I14" s="187"/>
      <c r="J14" s="466"/>
      <c r="K14" s="197"/>
      <c r="L14" s="201" t="s">
        <v>419</v>
      </c>
      <c r="M14" s="291">
        <v>438</v>
      </c>
      <c r="N14" s="292">
        <v>395.6</v>
      </c>
      <c r="O14" s="292">
        <v>362.3</v>
      </c>
      <c r="P14" s="292">
        <v>364</v>
      </c>
      <c r="Q14" s="205" t="s">
        <v>417</v>
      </c>
    </row>
    <row r="15" spans="1:17" ht="20.25" customHeight="1">
      <c r="A15" s="466"/>
      <c r="B15" s="197"/>
      <c r="C15" s="201" t="s">
        <v>372</v>
      </c>
      <c r="D15" s="291">
        <v>6.2</v>
      </c>
      <c r="E15" s="292">
        <v>5.7</v>
      </c>
      <c r="F15" s="292">
        <v>5.6</v>
      </c>
      <c r="G15" s="132">
        <v>7</v>
      </c>
      <c r="H15" s="157" t="s">
        <v>194</v>
      </c>
      <c r="I15" s="187"/>
      <c r="J15" s="466"/>
      <c r="K15" s="197"/>
      <c r="L15" s="201" t="s">
        <v>373</v>
      </c>
      <c r="M15" s="291">
        <v>13.1</v>
      </c>
      <c r="N15" s="292">
        <v>38.7</v>
      </c>
      <c r="O15" s="292">
        <v>42.3</v>
      </c>
      <c r="P15" s="292">
        <v>34</v>
      </c>
      <c r="Q15" s="205" t="s">
        <v>417</v>
      </c>
    </row>
    <row r="16" spans="1:17" ht="20.25" customHeight="1">
      <c r="A16" s="466"/>
      <c r="B16" s="197"/>
      <c r="C16" s="201" t="s">
        <v>374</v>
      </c>
      <c r="D16" s="291">
        <v>374.6</v>
      </c>
      <c r="E16" s="292">
        <v>372.8</v>
      </c>
      <c r="F16" s="292">
        <v>365.3</v>
      </c>
      <c r="G16" s="132">
        <v>357</v>
      </c>
      <c r="H16" s="156">
        <v>406</v>
      </c>
      <c r="I16" s="187"/>
      <c r="J16" s="466"/>
      <c r="K16" s="461" t="s">
        <v>420</v>
      </c>
      <c r="L16" s="462"/>
      <c r="M16" s="292">
        <f>SUM(M17:M19)</f>
        <v>6866.9</v>
      </c>
      <c r="N16" s="292">
        <f>SUM(N17:N19)</f>
        <v>6752.299999999999</v>
      </c>
      <c r="O16" s="292">
        <f>SUM(O17:O19)</f>
        <v>6671.8</v>
      </c>
      <c r="P16" s="292">
        <f>SUM(P17:P19)</f>
        <v>6543</v>
      </c>
      <c r="Q16" s="205" t="s">
        <v>417</v>
      </c>
    </row>
    <row r="17" spans="1:17" ht="20.25" customHeight="1">
      <c r="A17" s="466"/>
      <c r="B17" s="197"/>
      <c r="C17" s="201" t="s">
        <v>375</v>
      </c>
      <c r="D17" s="291">
        <v>22.2</v>
      </c>
      <c r="E17" s="292">
        <v>21.1</v>
      </c>
      <c r="F17" s="292">
        <v>18.3</v>
      </c>
      <c r="G17" s="132">
        <v>10</v>
      </c>
      <c r="H17" s="156">
        <v>103</v>
      </c>
      <c r="I17" s="187"/>
      <c r="J17" s="466"/>
      <c r="K17" s="197"/>
      <c r="L17" s="201" t="s">
        <v>376</v>
      </c>
      <c r="M17" s="291">
        <v>208.5</v>
      </c>
      <c r="N17" s="292">
        <v>106.7</v>
      </c>
      <c r="O17" s="292">
        <v>218.8</v>
      </c>
      <c r="P17" s="292">
        <v>223</v>
      </c>
      <c r="Q17" s="205" t="s">
        <v>417</v>
      </c>
    </row>
    <row r="18" spans="1:17" ht="20.25" customHeight="1">
      <c r="A18" s="466"/>
      <c r="B18" s="197"/>
      <c r="C18" s="201" t="s">
        <v>251</v>
      </c>
      <c r="D18" s="293" t="s">
        <v>371</v>
      </c>
      <c r="E18" s="294" t="s">
        <v>371</v>
      </c>
      <c r="F18" s="294" t="s">
        <v>371</v>
      </c>
      <c r="G18" s="122" t="s">
        <v>371</v>
      </c>
      <c r="H18" s="157" t="s">
        <v>194</v>
      </c>
      <c r="I18" s="187"/>
      <c r="J18" s="466"/>
      <c r="K18" s="197"/>
      <c r="L18" s="201" t="s">
        <v>377</v>
      </c>
      <c r="M18" s="291">
        <v>6407</v>
      </c>
      <c r="N18" s="292">
        <v>6301.4</v>
      </c>
      <c r="O18" s="292">
        <v>6120.4</v>
      </c>
      <c r="P18" s="292">
        <v>5979</v>
      </c>
      <c r="Q18" s="205" t="s">
        <v>417</v>
      </c>
    </row>
    <row r="19" spans="1:17" ht="20.25" customHeight="1">
      <c r="A19" s="466"/>
      <c r="B19" s="197"/>
      <c r="C19" s="201" t="s">
        <v>465</v>
      </c>
      <c r="D19" s="291">
        <v>81</v>
      </c>
      <c r="E19" s="292">
        <v>59.3</v>
      </c>
      <c r="F19" s="292">
        <v>65</v>
      </c>
      <c r="G19" s="132">
        <v>91</v>
      </c>
      <c r="H19" s="157">
        <v>189</v>
      </c>
      <c r="I19" s="187"/>
      <c r="J19" s="209"/>
      <c r="K19" s="210"/>
      <c r="L19" s="211" t="s">
        <v>294</v>
      </c>
      <c r="M19" s="291">
        <v>251.4</v>
      </c>
      <c r="N19" s="292">
        <v>344.2</v>
      </c>
      <c r="O19" s="292">
        <v>332.6</v>
      </c>
      <c r="P19" s="292">
        <v>341</v>
      </c>
      <c r="Q19" s="205" t="s">
        <v>417</v>
      </c>
    </row>
    <row r="20" spans="1:17" ht="20.25" customHeight="1">
      <c r="A20" s="466"/>
      <c r="B20" s="461" t="s">
        <v>378</v>
      </c>
      <c r="C20" s="462"/>
      <c r="D20" s="293" t="s">
        <v>371</v>
      </c>
      <c r="E20" s="294" t="s">
        <v>371</v>
      </c>
      <c r="F20" s="294" t="s">
        <v>371</v>
      </c>
      <c r="G20" s="122" t="s">
        <v>371</v>
      </c>
      <c r="H20" s="157" t="s">
        <v>474</v>
      </c>
      <c r="I20" s="187"/>
      <c r="J20" s="473" t="s">
        <v>421</v>
      </c>
      <c r="K20" s="468" t="s">
        <v>364</v>
      </c>
      <c r="L20" s="470"/>
      <c r="M20" s="296">
        <f>SUM(M22:M25)</f>
        <v>1652.8000000000002</v>
      </c>
      <c r="N20" s="296">
        <f>SUM(N22:N25)</f>
        <v>1628.8</v>
      </c>
      <c r="O20" s="296">
        <f>SUM(O22:O25)</f>
        <v>1622.1999999999998</v>
      </c>
      <c r="P20" s="296">
        <f>SUM(P22:P25)</f>
        <v>1638</v>
      </c>
      <c r="Q20" s="196">
        <v>1115</v>
      </c>
    </row>
    <row r="21" spans="1:17" ht="20.25" customHeight="1">
      <c r="A21" s="466"/>
      <c r="B21" s="461" t="s">
        <v>379</v>
      </c>
      <c r="C21" s="462"/>
      <c r="D21" s="291">
        <v>542.4</v>
      </c>
      <c r="E21" s="292">
        <v>494.8</v>
      </c>
      <c r="F21" s="292">
        <v>506.6</v>
      </c>
      <c r="G21" s="132">
        <v>467</v>
      </c>
      <c r="H21" s="156">
        <v>156</v>
      </c>
      <c r="I21" s="187"/>
      <c r="J21" s="467"/>
      <c r="K21" s="197"/>
      <c r="L21" s="194"/>
      <c r="M21" s="198"/>
      <c r="N21" s="186"/>
      <c r="O21" s="186"/>
      <c r="P21" s="186"/>
      <c r="Q21" s="199"/>
    </row>
    <row r="22" spans="1:17" ht="20.25" customHeight="1">
      <c r="A22" s="400"/>
      <c r="B22" s="461" t="s">
        <v>380</v>
      </c>
      <c r="C22" s="462"/>
      <c r="D22" s="291">
        <v>73.7</v>
      </c>
      <c r="E22" s="292">
        <v>78.9</v>
      </c>
      <c r="F22" s="292">
        <v>114.4</v>
      </c>
      <c r="G22" s="132">
        <v>127</v>
      </c>
      <c r="H22" s="157" t="s">
        <v>190</v>
      </c>
      <c r="I22" s="187"/>
      <c r="J22" s="467"/>
      <c r="K22" s="461" t="s">
        <v>381</v>
      </c>
      <c r="L22" s="462"/>
      <c r="M22" s="202">
        <v>293.3</v>
      </c>
      <c r="N22" s="203">
        <v>280.5</v>
      </c>
      <c r="O22" s="203">
        <v>269.9</v>
      </c>
      <c r="P22" s="203">
        <v>257</v>
      </c>
      <c r="Q22" s="205" t="s">
        <v>422</v>
      </c>
    </row>
    <row r="23" spans="1:17" ht="20.25" customHeight="1">
      <c r="A23" s="475"/>
      <c r="B23" s="464" t="s">
        <v>382</v>
      </c>
      <c r="C23" s="465"/>
      <c r="D23" s="295" t="s">
        <v>190</v>
      </c>
      <c r="E23" s="295" t="s">
        <v>190</v>
      </c>
      <c r="F23" s="295" t="s">
        <v>190</v>
      </c>
      <c r="G23" s="295" t="s">
        <v>190</v>
      </c>
      <c r="H23" s="295">
        <v>289</v>
      </c>
      <c r="I23" s="187"/>
      <c r="J23" s="467"/>
      <c r="K23" s="461" t="s">
        <v>383</v>
      </c>
      <c r="L23" s="462"/>
      <c r="M23" s="202">
        <v>125.6</v>
      </c>
      <c r="N23" s="203">
        <v>120.4</v>
      </c>
      <c r="O23" s="203">
        <v>122.9</v>
      </c>
      <c r="P23" s="203">
        <v>109</v>
      </c>
      <c r="Q23" s="205" t="s">
        <v>417</v>
      </c>
    </row>
    <row r="24" spans="1:17" ht="20.25" customHeight="1">
      <c r="A24" s="194"/>
      <c r="B24" s="468" t="s">
        <v>384</v>
      </c>
      <c r="C24" s="470"/>
      <c r="D24" s="296">
        <f>SUM(D29:D41)</f>
        <v>1902.6000000000001</v>
      </c>
      <c r="E24" s="296">
        <f>SUM(E29:E41)</f>
        <v>1874.6999999999998</v>
      </c>
      <c r="F24" s="296">
        <f>SUM(F29:F41)</f>
        <v>1881.9</v>
      </c>
      <c r="G24" s="23">
        <f>SUM(G29:G41)</f>
        <v>1860</v>
      </c>
      <c r="H24" s="297">
        <v>1644</v>
      </c>
      <c r="I24" s="187"/>
      <c r="J24" s="467"/>
      <c r="K24" s="461" t="s">
        <v>385</v>
      </c>
      <c r="L24" s="462"/>
      <c r="M24" s="202">
        <v>350.8</v>
      </c>
      <c r="N24" s="203">
        <v>374.5</v>
      </c>
      <c r="O24" s="203">
        <v>391.1</v>
      </c>
      <c r="P24" s="203">
        <v>363</v>
      </c>
      <c r="Q24" s="205" t="s">
        <v>417</v>
      </c>
    </row>
    <row r="25" spans="1:17" ht="20.25" customHeight="1">
      <c r="A25" s="194"/>
      <c r="B25" s="200"/>
      <c r="C25" s="201" t="s">
        <v>365</v>
      </c>
      <c r="D25" s="202">
        <v>1536.6</v>
      </c>
      <c r="E25" s="203">
        <v>1522.5</v>
      </c>
      <c r="F25" s="203">
        <v>1556.2</v>
      </c>
      <c r="G25" s="204">
        <v>1520</v>
      </c>
      <c r="H25" s="205" t="s">
        <v>424</v>
      </c>
      <c r="I25" s="187"/>
      <c r="J25" s="467"/>
      <c r="K25" s="461" t="s">
        <v>386</v>
      </c>
      <c r="L25" s="462"/>
      <c r="M25" s="202">
        <v>883.1</v>
      </c>
      <c r="N25" s="203">
        <v>853.4</v>
      </c>
      <c r="O25" s="203">
        <v>838.3</v>
      </c>
      <c r="P25" s="203">
        <v>909</v>
      </c>
      <c r="Q25" s="205" t="s">
        <v>417</v>
      </c>
    </row>
    <row r="26" spans="1:17" ht="20.25" customHeight="1">
      <c r="A26" s="466" t="s">
        <v>423</v>
      </c>
      <c r="B26" s="200"/>
      <c r="C26" s="201" t="s">
        <v>387</v>
      </c>
      <c r="D26" s="202">
        <v>366</v>
      </c>
      <c r="E26" s="203">
        <v>350.6</v>
      </c>
      <c r="F26" s="203">
        <v>331.1</v>
      </c>
      <c r="G26" s="204">
        <v>337</v>
      </c>
      <c r="H26" s="205" t="s">
        <v>424</v>
      </c>
      <c r="I26" s="187"/>
      <c r="J26" s="474"/>
      <c r="K26" s="210"/>
      <c r="L26" s="209"/>
      <c r="M26" s="213"/>
      <c r="N26" s="214"/>
      <c r="O26" s="214"/>
      <c r="P26" s="214"/>
      <c r="Q26" s="215"/>
    </row>
    <row r="27" spans="1:17" ht="20.25" customHeight="1">
      <c r="A27" s="467"/>
      <c r="C27" s="271"/>
      <c r="I27" s="187"/>
      <c r="J27" s="216"/>
      <c r="K27" s="468" t="s">
        <v>364</v>
      </c>
      <c r="L27" s="469"/>
      <c r="M27" s="195">
        <v>6162.5</v>
      </c>
      <c r="N27" s="195">
        <v>6090.6</v>
      </c>
      <c r="O27" s="195">
        <v>6049.7</v>
      </c>
      <c r="P27" s="195">
        <v>5908</v>
      </c>
      <c r="Q27" s="196">
        <v>4721</v>
      </c>
    </row>
    <row r="28" spans="1:17" ht="10.5" customHeight="1" hidden="1">
      <c r="A28" s="467"/>
      <c r="B28" s="471"/>
      <c r="C28" s="472"/>
      <c r="D28" s="197"/>
      <c r="E28" s="203"/>
      <c r="F28" s="203"/>
      <c r="G28" s="204"/>
      <c r="H28" s="206"/>
      <c r="I28" s="187"/>
      <c r="J28" s="194"/>
      <c r="K28" s="200"/>
      <c r="L28" s="201"/>
      <c r="M28" s="202"/>
      <c r="N28" s="203"/>
      <c r="O28" s="203"/>
      <c r="P28" s="203"/>
      <c r="Q28" s="204"/>
    </row>
    <row r="29" spans="1:17" ht="20.25" customHeight="1">
      <c r="A29" s="467"/>
      <c r="B29" s="461" t="s">
        <v>464</v>
      </c>
      <c r="C29" s="462"/>
      <c r="D29" s="202">
        <v>39.7</v>
      </c>
      <c r="E29" s="203">
        <v>38.5</v>
      </c>
      <c r="F29" s="203">
        <v>40.7</v>
      </c>
      <c r="G29" s="204">
        <v>39</v>
      </c>
      <c r="H29" s="205" t="s">
        <v>424</v>
      </c>
      <c r="I29" s="187"/>
      <c r="J29" s="466" t="s">
        <v>425</v>
      </c>
      <c r="K29" s="200"/>
      <c r="L29" s="201" t="s">
        <v>365</v>
      </c>
      <c r="M29" s="202">
        <v>5371.3</v>
      </c>
      <c r="N29" s="203">
        <v>5244.2</v>
      </c>
      <c r="O29" s="203">
        <v>5144.6</v>
      </c>
      <c r="P29" s="203">
        <v>5050</v>
      </c>
      <c r="Q29" s="205" t="s">
        <v>426</v>
      </c>
    </row>
    <row r="30" spans="1:17" ht="20.25" customHeight="1">
      <c r="A30" s="467"/>
      <c r="B30" s="461" t="s">
        <v>427</v>
      </c>
      <c r="C30" s="462"/>
      <c r="D30" s="202">
        <v>123.8</v>
      </c>
      <c r="E30" s="203">
        <v>128.5</v>
      </c>
      <c r="F30" s="203">
        <v>127.7</v>
      </c>
      <c r="G30" s="204">
        <v>128</v>
      </c>
      <c r="H30" s="205" t="s">
        <v>426</v>
      </c>
      <c r="I30" s="187"/>
      <c r="J30" s="466"/>
      <c r="K30" s="200"/>
      <c r="L30" s="201" t="s">
        <v>387</v>
      </c>
      <c r="M30" s="202">
        <v>640</v>
      </c>
      <c r="N30" s="203">
        <v>699.4</v>
      </c>
      <c r="O30" s="203">
        <v>767.9</v>
      </c>
      <c r="P30" s="203">
        <v>728</v>
      </c>
      <c r="Q30" s="205" t="s">
        <v>426</v>
      </c>
    </row>
    <row r="31" spans="1:17" ht="20.25" customHeight="1">
      <c r="A31" s="467"/>
      <c r="B31" s="461" t="s">
        <v>388</v>
      </c>
      <c r="C31" s="462"/>
      <c r="D31" s="202">
        <v>34.2</v>
      </c>
      <c r="E31" s="203">
        <v>32.5</v>
      </c>
      <c r="F31" s="203">
        <v>33.4</v>
      </c>
      <c r="G31" s="204">
        <v>24</v>
      </c>
      <c r="H31" s="205" t="s">
        <v>426</v>
      </c>
      <c r="I31" s="187"/>
      <c r="J31" s="466"/>
      <c r="L31" s="217"/>
      <c r="Q31" s="218"/>
    </row>
    <row r="32" spans="1:17" ht="20.25" customHeight="1">
      <c r="A32" s="467"/>
      <c r="B32" s="461" t="s">
        <v>389</v>
      </c>
      <c r="C32" s="462"/>
      <c r="D32" s="202">
        <v>127</v>
      </c>
      <c r="E32" s="203">
        <v>124.5</v>
      </c>
      <c r="F32" s="203">
        <v>127.9</v>
      </c>
      <c r="G32" s="204">
        <v>129</v>
      </c>
      <c r="H32" s="205" t="s">
        <v>426</v>
      </c>
      <c r="I32" s="187"/>
      <c r="J32" s="466"/>
      <c r="K32" s="461" t="s">
        <v>390</v>
      </c>
      <c r="L32" s="462"/>
      <c r="M32" s="207" t="s">
        <v>190</v>
      </c>
      <c r="N32" s="208" t="s">
        <v>190</v>
      </c>
      <c r="O32" s="208" t="s">
        <v>190</v>
      </c>
      <c r="P32" s="208" t="s">
        <v>190</v>
      </c>
      <c r="Q32" s="205" t="s">
        <v>426</v>
      </c>
    </row>
    <row r="33" spans="1:17" ht="20.25" customHeight="1">
      <c r="A33" s="467"/>
      <c r="B33" s="461" t="s">
        <v>391</v>
      </c>
      <c r="C33" s="462"/>
      <c r="D33" s="202">
        <v>216.5</v>
      </c>
      <c r="E33" s="203">
        <v>211.3</v>
      </c>
      <c r="F33" s="203">
        <v>223.1</v>
      </c>
      <c r="G33" s="204">
        <v>226</v>
      </c>
      <c r="H33" s="205" t="s">
        <v>426</v>
      </c>
      <c r="I33" s="187"/>
      <c r="J33" s="466"/>
      <c r="K33" s="461" t="s">
        <v>392</v>
      </c>
      <c r="L33" s="462"/>
      <c r="M33" s="207" t="s">
        <v>190</v>
      </c>
      <c r="N33" s="208" t="s">
        <v>190</v>
      </c>
      <c r="O33" s="208" t="s">
        <v>190</v>
      </c>
      <c r="P33" s="208" t="s">
        <v>190</v>
      </c>
      <c r="Q33" s="205" t="s">
        <v>426</v>
      </c>
    </row>
    <row r="34" spans="1:17" ht="20.25" customHeight="1">
      <c r="A34" s="467"/>
      <c r="B34" s="461" t="s">
        <v>463</v>
      </c>
      <c r="C34" s="462"/>
      <c r="D34" s="202">
        <v>152.1</v>
      </c>
      <c r="E34" s="203">
        <v>149.4</v>
      </c>
      <c r="F34" s="203">
        <v>150.4</v>
      </c>
      <c r="G34" s="204">
        <v>145</v>
      </c>
      <c r="H34" s="205" t="s">
        <v>426</v>
      </c>
      <c r="I34" s="187"/>
      <c r="J34" s="466"/>
      <c r="K34" s="461" t="s">
        <v>393</v>
      </c>
      <c r="L34" s="462"/>
      <c r="M34" s="207" t="s">
        <v>190</v>
      </c>
      <c r="N34" s="208" t="s">
        <v>190</v>
      </c>
      <c r="O34" s="208" t="s">
        <v>190</v>
      </c>
      <c r="P34" s="208" t="s">
        <v>190</v>
      </c>
      <c r="Q34" s="205" t="s">
        <v>426</v>
      </c>
    </row>
    <row r="35" spans="1:17" ht="20.25" customHeight="1">
      <c r="A35" s="467"/>
      <c r="B35" s="461" t="s">
        <v>428</v>
      </c>
      <c r="C35" s="462"/>
      <c r="D35" s="202">
        <v>87</v>
      </c>
      <c r="E35" s="203">
        <v>83.2</v>
      </c>
      <c r="F35" s="203">
        <v>81.3</v>
      </c>
      <c r="G35" s="204">
        <v>75</v>
      </c>
      <c r="H35" s="205" t="s">
        <v>422</v>
      </c>
      <c r="I35" s="187"/>
      <c r="J35" s="466"/>
      <c r="K35" s="461" t="s">
        <v>394</v>
      </c>
      <c r="L35" s="462"/>
      <c r="M35" s="207" t="s">
        <v>190</v>
      </c>
      <c r="N35" s="208" t="s">
        <v>190</v>
      </c>
      <c r="O35" s="208" t="s">
        <v>190</v>
      </c>
      <c r="P35" s="208" t="s">
        <v>190</v>
      </c>
      <c r="Q35" s="205" t="s">
        <v>422</v>
      </c>
    </row>
    <row r="36" spans="1:17" ht="20.25" customHeight="1">
      <c r="A36" s="467"/>
      <c r="B36" s="461" t="s">
        <v>395</v>
      </c>
      <c r="C36" s="462"/>
      <c r="D36" s="202">
        <v>61.4</v>
      </c>
      <c r="E36" s="203">
        <v>61.9</v>
      </c>
      <c r="F36" s="203">
        <v>63.2</v>
      </c>
      <c r="G36" s="204">
        <v>64</v>
      </c>
      <c r="H36" s="205" t="s">
        <v>422</v>
      </c>
      <c r="I36" s="187"/>
      <c r="J36" s="466"/>
      <c r="K36" s="461" t="s">
        <v>396</v>
      </c>
      <c r="L36" s="462"/>
      <c r="M36" s="207" t="s">
        <v>190</v>
      </c>
      <c r="N36" s="208" t="s">
        <v>190</v>
      </c>
      <c r="O36" s="208" t="s">
        <v>190</v>
      </c>
      <c r="P36" s="208" t="s">
        <v>190</v>
      </c>
      <c r="Q36" s="205" t="s">
        <v>422</v>
      </c>
    </row>
    <row r="37" spans="1:17" ht="20.25" customHeight="1">
      <c r="A37" s="467"/>
      <c r="B37" s="461" t="s">
        <v>429</v>
      </c>
      <c r="C37" s="462"/>
      <c r="D37" s="202">
        <v>405.5</v>
      </c>
      <c r="E37" s="203">
        <v>394.9</v>
      </c>
      <c r="F37" s="203">
        <v>375</v>
      </c>
      <c r="G37" s="204">
        <v>372</v>
      </c>
      <c r="H37" s="205" t="s">
        <v>417</v>
      </c>
      <c r="I37" s="187"/>
      <c r="J37" s="466"/>
      <c r="K37" s="461" t="s">
        <v>397</v>
      </c>
      <c r="L37" s="462"/>
      <c r="M37" s="207" t="s">
        <v>190</v>
      </c>
      <c r="N37" s="208" t="s">
        <v>190</v>
      </c>
      <c r="O37" s="208" t="s">
        <v>190</v>
      </c>
      <c r="P37" s="208" t="s">
        <v>190</v>
      </c>
      <c r="Q37" s="205" t="s">
        <v>417</v>
      </c>
    </row>
    <row r="38" spans="1:17" ht="20.25" customHeight="1">
      <c r="A38" s="467"/>
      <c r="B38" s="461" t="s">
        <v>398</v>
      </c>
      <c r="C38" s="462"/>
      <c r="D38" s="202">
        <v>90.9</v>
      </c>
      <c r="E38" s="203">
        <v>94</v>
      </c>
      <c r="F38" s="203">
        <v>92.4</v>
      </c>
      <c r="G38" s="204">
        <v>90</v>
      </c>
      <c r="H38" s="205" t="s">
        <v>417</v>
      </c>
      <c r="I38" s="187"/>
      <c r="J38" s="466"/>
      <c r="K38" s="461" t="s">
        <v>399</v>
      </c>
      <c r="L38" s="462"/>
      <c r="M38" s="207" t="s">
        <v>190</v>
      </c>
      <c r="N38" s="208" t="s">
        <v>190</v>
      </c>
      <c r="O38" s="208" t="s">
        <v>190</v>
      </c>
      <c r="P38" s="208" t="s">
        <v>190</v>
      </c>
      <c r="Q38" s="205" t="s">
        <v>417</v>
      </c>
    </row>
    <row r="39" spans="1:17" ht="20.25" customHeight="1">
      <c r="A39" s="467"/>
      <c r="B39" s="461" t="s">
        <v>400</v>
      </c>
      <c r="C39" s="462"/>
      <c r="D39" s="202">
        <v>181.4</v>
      </c>
      <c r="E39" s="203">
        <v>189.7</v>
      </c>
      <c r="F39" s="203">
        <v>201.9</v>
      </c>
      <c r="G39" s="204">
        <v>220</v>
      </c>
      <c r="H39" s="205" t="s">
        <v>417</v>
      </c>
      <c r="I39" s="187"/>
      <c r="J39" s="466"/>
      <c r="K39" s="461" t="s">
        <v>401</v>
      </c>
      <c r="L39" s="462"/>
      <c r="M39" s="207" t="s">
        <v>190</v>
      </c>
      <c r="N39" s="208" t="s">
        <v>190</v>
      </c>
      <c r="O39" s="208" t="s">
        <v>190</v>
      </c>
      <c r="P39" s="208" t="s">
        <v>190</v>
      </c>
      <c r="Q39" s="205" t="s">
        <v>417</v>
      </c>
    </row>
    <row r="40" spans="1:17" ht="20.25" customHeight="1">
      <c r="A40" s="217"/>
      <c r="B40" s="461" t="s">
        <v>402</v>
      </c>
      <c r="C40" s="462"/>
      <c r="D40" s="202">
        <v>74.6</v>
      </c>
      <c r="E40" s="203">
        <v>73</v>
      </c>
      <c r="F40" s="203">
        <v>71.8</v>
      </c>
      <c r="G40" s="204">
        <v>68</v>
      </c>
      <c r="H40" s="205" t="s">
        <v>417</v>
      </c>
      <c r="I40" s="187"/>
      <c r="J40" s="466"/>
      <c r="K40" s="461" t="s">
        <v>403</v>
      </c>
      <c r="L40" s="462"/>
      <c r="M40" s="207" t="s">
        <v>190</v>
      </c>
      <c r="N40" s="208" t="s">
        <v>190</v>
      </c>
      <c r="O40" s="208" t="s">
        <v>190</v>
      </c>
      <c r="P40" s="208" t="s">
        <v>190</v>
      </c>
      <c r="Q40" s="205" t="s">
        <v>417</v>
      </c>
    </row>
    <row r="41" spans="1:17" ht="20.25" customHeight="1">
      <c r="A41" s="209"/>
      <c r="B41" s="464" t="s">
        <v>404</v>
      </c>
      <c r="C41" s="465"/>
      <c r="D41" s="202">
        <v>308.5</v>
      </c>
      <c r="E41" s="203">
        <v>293.3</v>
      </c>
      <c r="F41" s="203">
        <v>293.1</v>
      </c>
      <c r="G41" s="204">
        <v>280</v>
      </c>
      <c r="H41" s="212" t="s">
        <v>190</v>
      </c>
      <c r="I41" s="187"/>
      <c r="J41" s="466"/>
      <c r="K41" s="461" t="s">
        <v>405</v>
      </c>
      <c r="L41" s="462"/>
      <c r="M41" s="207" t="s">
        <v>190</v>
      </c>
      <c r="N41" s="208" t="s">
        <v>190</v>
      </c>
      <c r="O41" s="208" t="s">
        <v>190</v>
      </c>
      <c r="P41" s="208" t="s">
        <v>190</v>
      </c>
      <c r="Q41" s="205" t="s">
        <v>417</v>
      </c>
    </row>
    <row r="42" spans="1:17" ht="20.25" customHeight="1">
      <c r="A42" s="219" t="s">
        <v>430</v>
      </c>
      <c r="B42" s="187"/>
      <c r="C42" s="187"/>
      <c r="D42" s="220"/>
      <c r="E42" s="220"/>
      <c r="F42" s="220"/>
      <c r="G42" s="220"/>
      <c r="H42" s="206"/>
      <c r="I42" s="187"/>
      <c r="J42" s="194"/>
      <c r="K42" s="464" t="s">
        <v>406</v>
      </c>
      <c r="L42" s="465"/>
      <c r="M42" s="207" t="s">
        <v>190</v>
      </c>
      <c r="N42" s="208" t="s">
        <v>190</v>
      </c>
      <c r="O42" s="208" t="s">
        <v>190</v>
      </c>
      <c r="P42" s="208" t="s">
        <v>190</v>
      </c>
      <c r="Q42" s="205" t="s">
        <v>417</v>
      </c>
    </row>
    <row r="43" spans="1:17" ht="15" customHeight="1">
      <c r="A43" s="219" t="s">
        <v>431</v>
      </c>
      <c r="B43" s="187"/>
      <c r="C43" s="187"/>
      <c r="D43" s="187"/>
      <c r="E43" s="187"/>
      <c r="F43" s="187"/>
      <c r="G43" s="187"/>
      <c r="H43" s="221"/>
      <c r="I43" s="187"/>
      <c r="J43" s="222" t="s">
        <v>407</v>
      </c>
      <c r="M43" s="223"/>
      <c r="N43" s="223"/>
      <c r="O43" s="223"/>
      <c r="P43" s="223"/>
      <c r="Q43" s="224"/>
    </row>
    <row r="44" spans="1:10" ht="15" customHeight="1">
      <c r="A44" s="463" t="s">
        <v>432</v>
      </c>
      <c r="B44" s="463"/>
      <c r="C44" s="463"/>
      <c r="D44" s="187"/>
      <c r="E44" s="187"/>
      <c r="F44" s="187"/>
      <c r="G44" s="187"/>
      <c r="H44" s="221"/>
      <c r="I44" s="187"/>
      <c r="J44" s="185" t="s">
        <v>21</v>
      </c>
    </row>
    <row r="45" spans="1:9" ht="15" customHeight="1">
      <c r="A45" s="185" t="s">
        <v>21</v>
      </c>
      <c r="I45" s="187"/>
    </row>
    <row r="46" ht="15" customHeight="1"/>
    <row r="47" ht="15" customHeight="1"/>
    <row r="48" ht="15" customHeight="1"/>
    <row r="49" ht="15" customHeight="1">
      <c r="B49" s="227" t="s">
        <v>354</v>
      </c>
    </row>
    <row r="50" ht="17.25">
      <c r="B50" s="227" t="s">
        <v>355</v>
      </c>
    </row>
    <row r="51" ht="17.25">
      <c r="B51" s="227" t="s">
        <v>356</v>
      </c>
    </row>
    <row r="52" ht="17.25">
      <c r="B52" s="227" t="s">
        <v>357</v>
      </c>
    </row>
    <row r="53" ht="17.25">
      <c r="B53" s="227" t="s">
        <v>358</v>
      </c>
    </row>
  </sheetData>
  <sheetProtection/>
  <mergeCells count="54">
    <mergeCell ref="A9:A23"/>
    <mergeCell ref="A3:H3"/>
    <mergeCell ref="J3:Q3"/>
    <mergeCell ref="A4:H4"/>
    <mergeCell ref="J4:Q4"/>
    <mergeCell ref="A6:C6"/>
    <mergeCell ref="J6:L6"/>
    <mergeCell ref="B7:C7"/>
    <mergeCell ref="K7:L7"/>
    <mergeCell ref="J8:J18"/>
    <mergeCell ref="K8:L8"/>
    <mergeCell ref="B11:C11"/>
    <mergeCell ref="K11:L11"/>
    <mergeCell ref="K16:L16"/>
    <mergeCell ref="B28:C28"/>
    <mergeCell ref="B20:C20"/>
    <mergeCell ref="J20:J26"/>
    <mergeCell ref="K20:L20"/>
    <mergeCell ref="B21:C21"/>
    <mergeCell ref="B22:C22"/>
    <mergeCell ref="K22:L22"/>
    <mergeCell ref="B24:C24"/>
    <mergeCell ref="K23:L23"/>
    <mergeCell ref="B23:C23"/>
    <mergeCell ref="K24:L24"/>
    <mergeCell ref="K25:L25"/>
    <mergeCell ref="K27:L27"/>
    <mergeCell ref="B29:C29"/>
    <mergeCell ref="B30:C30"/>
    <mergeCell ref="J29:J41"/>
    <mergeCell ref="B31:C31"/>
    <mergeCell ref="B32:C32"/>
    <mergeCell ref="B33:C33"/>
    <mergeCell ref="K35:L35"/>
    <mergeCell ref="K32:L32"/>
    <mergeCell ref="B34:C34"/>
    <mergeCell ref="K33:L33"/>
    <mergeCell ref="B35:C35"/>
    <mergeCell ref="K34:L34"/>
    <mergeCell ref="A26:A39"/>
    <mergeCell ref="K38:L38"/>
    <mergeCell ref="K42:L42"/>
    <mergeCell ref="B36:C36"/>
    <mergeCell ref="K39:L39"/>
    <mergeCell ref="B37:C37"/>
    <mergeCell ref="K36:L36"/>
    <mergeCell ref="K37:L37"/>
    <mergeCell ref="B38:C38"/>
    <mergeCell ref="A44:C44"/>
    <mergeCell ref="B40:C40"/>
    <mergeCell ref="B41:C41"/>
    <mergeCell ref="K40:L40"/>
    <mergeCell ref="K41:L41"/>
    <mergeCell ref="B39:C39"/>
  </mergeCells>
  <printOptions/>
  <pageMargins left="1.3779527559055118" right="0.1968503937007874" top="0.984251968503937" bottom="0.984251968503937" header="0.5118110236220472" footer="0.5118110236220472"/>
  <pageSetup fitToHeight="1" fitToWidth="1" horizontalDpi="600" verticalDpi="600" orientation="landscape" paperSize="8" scale="86" r:id="rId1"/>
  <headerFooter alignWithMargins="0">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2013-04-23T00:56:24Z</cp:lastPrinted>
  <dcterms:created xsi:type="dcterms:W3CDTF">2005-08-11T06:35:49Z</dcterms:created>
  <dcterms:modified xsi:type="dcterms:W3CDTF">2013-04-23T00:56:29Z</dcterms:modified>
  <cp:category/>
  <cp:version/>
  <cp:contentType/>
  <cp:contentStatus/>
</cp:coreProperties>
</file>