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5"/>
  </bookViews>
  <sheets>
    <sheet name="２３６" sheetId="1" r:id="rId1"/>
    <sheet name="２３８" sheetId="2" r:id="rId2"/>
    <sheet name="２４０" sheetId="3" r:id="rId3"/>
    <sheet name="２４２" sheetId="4" r:id="rId4"/>
    <sheet name="２４４" sheetId="5" r:id="rId5"/>
    <sheet name="２４６ " sheetId="6" r:id="rId6"/>
  </sheets>
  <definedNames/>
  <calcPr fullCalcOnLoad="1"/>
</workbook>
</file>

<file path=xl/sharedStrings.xml><?xml version="1.0" encoding="utf-8"?>
<sst xmlns="http://schemas.openxmlformats.org/spreadsheetml/2006/main" count="2694" uniqueCount="496">
  <si>
    <t>（単位：人）</t>
  </si>
  <si>
    <t>病　　　　　　　　　　　　　　　　　　　　　　　　　　　　院</t>
  </si>
  <si>
    <t>診　　療　　所</t>
  </si>
  <si>
    <t>歯科診療　所　　数</t>
  </si>
  <si>
    <r>
      <t>薬 局</t>
    </r>
    <r>
      <rPr>
        <sz val="12"/>
        <rFont val="ＭＳ 明朝"/>
        <family val="1"/>
      </rPr>
      <t xml:space="preserve"> 数</t>
    </r>
  </si>
  <si>
    <t>医　　師</t>
  </si>
  <si>
    <t>歯科医師</t>
  </si>
  <si>
    <r>
      <t>薬 剤</t>
    </r>
    <r>
      <rPr>
        <sz val="12"/>
        <rFont val="ＭＳ 明朝"/>
        <family val="1"/>
      </rPr>
      <t xml:space="preserve"> 師</t>
    </r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</si>
  <si>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</si>
  <si>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</si>
  <si>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</si>
  <si>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</si>
  <si>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t>病　　　　　　院　　　　　　数</t>
  </si>
  <si>
    <t>病　　　　　　　　床　　　　　　　　数</t>
  </si>
  <si>
    <t>診療所数</t>
  </si>
  <si>
    <r>
      <t>病 床</t>
    </r>
    <r>
      <rPr>
        <sz val="12"/>
        <rFont val="ＭＳ 明朝"/>
        <family val="1"/>
      </rPr>
      <t xml:space="preserve"> 数</t>
    </r>
  </si>
  <si>
    <t>総　　数</t>
  </si>
  <si>
    <t>精　　神</t>
  </si>
  <si>
    <t>結　　核</t>
  </si>
  <si>
    <t>一　　般</t>
  </si>
  <si>
    <t>感染症</t>
  </si>
  <si>
    <t>一般・療養</t>
  </si>
  <si>
    <t>―</t>
  </si>
  <si>
    <t>１３</t>
  </si>
  <si>
    <t>１４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</si>
  <si>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</si>
  <si>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</si>
  <si>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</si>
  <si>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</si>
  <si>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</si>
  <si>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</si>
  <si>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</si>
  <si>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</si>
  <si>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</si>
  <si>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</si>
  <si>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</si>
  <si>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</si>
  <si>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</si>
  <si>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</si>
  <si>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</si>
  <si>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</si>
  <si>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</si>
  <si>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</si>
  <si>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</si>
  <si>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</si>
  <si>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</si>
  <si>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</si>
  <si>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</si>
  <si>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</si>
  <si>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</si>
  <si>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</si>
  <si>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</si>
  <si>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</si>
  <si>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</si>
  <si>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</si>
  <si>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</si>
  <si>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</si>
  <si>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</si>
  <si>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</si>
  <si>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</si>
  <si>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</si>
  <si>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</si>
  <si>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</si>
  <si>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</si>
  <si>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</si>
  <si>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</si>
  <si>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</si>
  <si>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</si>
  <si>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</si>
  <si>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</si>
  <si>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</si>
  <si>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</si>
  <si>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</si>
  <si>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</si>
  <si>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</si>
  <si>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</si>
  <si>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資料　石川県健康推進課「医療施設調査」「医師・歯科医師・薬剤師調査」「衛生行政業務報告」</t>
  </si>
  <si>
    <t>236 衛生及び環境</t>
  </si>
  <si>
    <t>衛生及び環境 237</t>
  </si>
  <si>
    <t>２１　　衛　　　　生　　　　及　　　　び　　　　環　　　　境</t>
  </si>
  <si>
    <t xml:space="preserve">１４６　　市 町 村 別 医 療 関 係 施 設 数 及 び 医 療 関 係 者 数 </t>
  </si>
  <si>
    <t>１２</t>
  </si>
  <si>
    <t>１５</t>
  </si>
  <si>
    <t>かほく市</t>
  </si>
  <si>
    <t>･･･</t>
  </si>
  <si>
    <t>年次及び市町村</t>
  </si>
  <si>
    <t>１３年</t>
  </si>
  <si>
    <t>１４年</t>
  </si>
  <si>
    <t>１５年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</si>
  <si>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</si>
  <si>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</si>
  <si>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</si>
  <si>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</si>
  <si>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</si>
  <si>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</si>
  <si>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</si>
  <si>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</si>
  <si>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慢性閉塞性肺疾患</t>
  </si>
  <si>
    <t>糖尿病</t>
  </si>
  <si>
    <t>腎不全</t>
  </si>
  <si>
    <t>肝疾患</t>
  </si>
  <si>
    <t>大動脈瘤及び解離</t>
  </si>
  <si>
    <t>その他の新生物</t>
  </si>
  <si>
    <t>敗血症（新生児の細菌性敗血症を除く）</t>
  </si>
  <si>
    <t>筋骨格系及び結合組織の疾患</t>
  </si>
  <si>
    <t>高血圧性疾患</t>
  </si>
  <si>
    <t>ヘルニア及び腸閉塞</t>
  </si>
  <si>
    <t>ウイルス肝炎</t>
  </si>
  <si>
    <t>喘息</t>
  </si>
  <si>
    <t>胃潰瘍及び十二指腸潰瘍</t>
  </si>
  <si>
    <t>糸球体疾患及び腎尿細管間質性疾患</t>
  </si>
  <si>
    <t>先天奇形、変形及び染色体異常</t>
  </si>
  <si>
    <t>血管性及び詳細不明の痴呆</t>
  </si>
  <si>
    <t>結核</t>
  </si>
  <si>
    <t>パーキンソン病</t>
  </si>
  <si>
    <t>貧血</t>
  </si>
  <si>
    <t>脊髄性筋萎縮症及び関連症候群</t>
  </si>
  <si>
    <t>腸管感染症</t>
  </si>
  <si>
    <t>アルツハイマー病</t>
  </si>
  <si>
    <t>インフルエンザ</t>
  </si>
  <si>
    <t>周産期に発生した病態</t>
  </si>
  <si>
    <t>皮膚及び皮下組織の疾患</t>
  </si>
  <si>
    <t>急性気管支炎</t>
  </si>
  <si>
    <t>髄膜炎</t>
  </si>
  <si>
    <t>乳幼児突然死症候群</t>
  </si>
  <si>
    <t>他殺</t>
  </si>
  <si>
    <t>耳及び乳様突起の疾患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</si>
  <si>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</si>
  <si>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</si>
  <si>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</si>
  <si>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</si>
  <si>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</si>
  <si>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</si>
  <si>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238 衛生及び環境</t>
  </si>
  <si>
    <t>衛生及び環境 239</t>
  </si>
  <si>
    <t>１４７　　主　　要　　死　　因　　別　　死　　亡　　数　　等</t>
  </si>
  <si>
    <t>死　　　　因　　　　別</t>
  </si>
  <si>
    <t>死　　亡　　数　　（人）</t>
  </si>
  <si>
    <t>死　　　　因　　　　別</t>
  </si>
  <si>
    <r>
      <t>死 亡</t>
    </r>
    <r>
      <rPr>
        <sz val="12"/>
        <rFont val="ＭＳ 明朝"/>
        <family val="1"/>
      </rPr>
      <t xml:space="preserve"> 率 （人 口 10 万 対）</t>
    </r>
  </si>
  <si>
    <t>平 成１１年</t>
  </si>
  <si>
    <t>１２年</t>
  </si>
  <si>
    <t>乳幼児突然死症候群</t>
  </si>
  <si>
    <t>耳及び乳様突起の疾患</t>
  </si>
  <si>
    <t>眼及び附属器の疾患</t>
  </si>
  <si>
    <t>（再　　　　　　掲）</t>
  </si>
  <si>
    <t>注　　死因分類については平成７年から国際疾病分類の第10回修正（ICD－10）を使用した。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</si>
  <si>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</si>
  <si>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</si>
  <si>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</si>
  <si>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</si>
  <si>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</si>
  <si>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</si>
  <si>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</si>
  <si>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</si>
  <si>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</si>
  <si>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１６</t>
  </si>
  <si>
    <t>石川県南加賀保健所</t>
  </si>
  <si>
    <t>墓　地</t>
  </si>
  <si>
    <t>火葬場</t>
  </si>
  <si>
    <t>納骨堂</t>
  </si>
  <si>
    <t>ホテル</t>
  </si>
  <si>
    <t>旅　館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</si>
  <si>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</si>
  <si>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</si>
  <si>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</si>
  <si>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</si>
  <si>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</si>
  <si>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</si>
  <si>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</si>
  <si>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</si>
  <si>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女</t>
  </si>
  <si>
    <t>その他</t>
  </si>
  <si>
    <t>総    数</t>
  </si>
  <si>
    <t>コレラ</t>
  </si>
  <si>
    <t>240 衛生及び環境</t>
  </si>
  <si>
    <t>衛生及び環境 241</t>
  </si>
  <si>
    <t>１４８　　保　健　所　職　員　現　員　数（各年４月１日現在）</t>
  </si>
  <si>
    <t>１５２　　結  核  予  防  法  に  基  づ  く  検  診  成  績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</si>
  <si>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</si>
  <si>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臨　床　　　　検　査　　　　技　師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</si>
  <si>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</si>
  <si>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</si>
  <si>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</si>
  <si>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</si>
  <si>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</si>
  <si>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</si>
  <si>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</si>
  <si>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年度及び保健所別</t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</si>
  <si>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</si>
  <si>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</si>
  <si>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</si>
  <si>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>発見結核 患 者 数</t>
  </si>
  <si>
    <t>平 成１１ 年度</t>
  </si>
  <si>
    <t>平 成１２ 年</t>
  </si>
  <si>
    <t>１２</t>
  </si>
  <si>
    <t>１３</t>
  </si>
  <si>
    <t>１４</t>
  </si>
  <si>
    <t>１５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</si>
  <si>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</si>
  <si>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</si>
  <si>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</si>
  <si>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</si>
  <si>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金沢市保健所</t>
  </si>
  <si>
    <t>注　平成１５年度から結核予防法の改正により、対象者が変更になった。</t>
  </si>
  <si>
    <r>
      <t xml:space="preserve">注 </t>
    </r>
    <r>
      <rPr>
        <sz val="12"/>
        <rFont val="ＭＳ 明朝"/>
        <family val="1"/>
      </rPr>
      <t xml:space="preserve"> 　事務職員、技能労務職員を除き、センター職員を加えた人数である。</t>
    </r>
  </si>
  <si>
    <t>資料　石川県健康推進課「保健所運営報告」「地域保健事業報告」</t>
  </si>
  <si>
    <t>資料　石川県厚生政策課、金沢市保健所</t>
  </si>
  <si>
    <t>１４９　　環　境　衛　生　関　係　施　設　数</t>
  </si>
  <si>
    <t>年　度</t>
  </si>
  <si>
    <t>埋　葬  　年間　　　　件数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</si>
  <si>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</si>
  <si>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</si>
  <si>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</si>
  <si>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</si>
  <si>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</si>
  <si>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１２</t>
  </si>
  <si>
    <t>１５３　　児　童　生　徒　年　齢　別　平  均  体  位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</si>
  <si>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</si>
  <si>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</si>
  <si>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</si>
  <si>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</si>
  <si>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</si>
  <si>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資料　石川県健康推進課「衛生行政業務報告」</t>
  </si>
  <si>
    <t>身長</t>
  </si>
  <si>
    <t>１１</t>
  </si>
  <si>
    <t>１６</t>
  </si>
  <si>
    <t>１５０　　食　品　衛　生　監　視　対　象　施　設　数</t>
  </si>
  <si>
    <t>体重</t>
  </si>
  <si>
    <r>
      <t xml:space="preserve">飲食店　営 </t>
    </r>
    <r>
      <rPr>
        <sz val="12"/>
        <rFont val="ＭＳ 明朝"/>
        <family val="1"/>
      </rPr>
      <t xml:space="preserve"> 業</t>
    </r>
  </si>
  <si>
    <t>喫茶店　営  業</t>
  </si>
  <si>
    <t>菓　子　製造業</t>
  </si>
  <si>
    <t>乳　類　  販売業</t>
  </si>
  <si>
    <r>
      <t xml:space="preserve">食 </t>
    </r>
    <r>
      <rPr>
        <sz val="12"/>
        <rFont val="ＭＳ 明朝"/>
        <family val="1"/>
      </rPr>
      <t xml:space="preserve"> 肉　販売業</t>
    </r>
  </si>
  <si>
    <t>魚介類　販売業</t>
  </si>
  <si>
    <t>めん類　製造業</t>
  </si>
  <si>
    <t>醤  油　製造業</t>
  </si>
  <si>
    <t>豆  腐　製造業</t>
  </si>
  <si>
    <t>乳さく   　取　業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</si>
  <si>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</si>
  <si>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そう菜　  販売業</t>
  </si>
  <si>
    <t>菓  子　販売業</t>
  </si>
  <si>
    <t>座高</t>
  </si>
  <si>
    <t>区　      　　分</t>
  </si>
  <si>
    <t>中　　　　　　　学　　　　　　　校</t>
  </si>
  <si>
    <t>高　　　　　等　　　　　学　　　　　校</t>
  </si>
  <si>
    <t>資料　石川県健康推進課「衛生行政業務報告」</t>
  </si>
  <si>
    <t>１２　　歳</t>
  </si>
  <si>
    <t>１３　　歳</t>
  </si>
  <si>
    <t>１４　　歳</t>
  </si>
  <si>
    <t>１５　　歳</t>
  </si>
  <si>
    <t>１６　　歳</t>
  </si>
  <si>
    <t>１７　　歳</t>
  </si>
  <si>
    <t>１５１　　感　染　症　及　び　食　中　毒　患　者　数</t>
  </si>
  <si>
    <t>感　　　　　　　　染　　　　　　　　症</t>
  </si>
  <si>
    <t>食中毒</t>
  </si>
  <si>
    <t>二　　　　類</t>
  </si>
  <si>
    <t>三　類</t>
  </si>
  <si>
    <t>四　　　　　類</t>
  </si>
  <si>
    <t>細菌性　　赤  痢</t>
  </si>
  <si>
    <t>ジフテ    リ  ア</t>
  </si>
  <si>
    <t>腸  チ    フ  ス</t>
  </si>
  <si>
    <t>パラチ    フ  ス</t>
  </si>
  <si>
    <t>腸　管　出血性　大腸菌　感染症</t>
  </si>
  <si>
    <t>急性ウ　　イルス　　性肝炎</t>
  </si>
  <si>
    <t>後天性　　免　疫　　不　全　　症候群</t>
  </si>
  <si>
    <t>ツツガ　　ムシ病</t>
  </si>
  <si>
    <t>日　本　　脳　炎</t>
  </si>
  <si>
    <t>梅　毒</t>
  </si>
  <si>
    <t>破傷風</t>
  </si>
  <si>
    <t>レジオ　　ネラ症</t>
  </si>
  <si>
    <t>資料　石川県統計情報室「石川県学校保健統計調査」</t>
  </si>
  <si>
    <r>
      <t>注１　平成1</t>
    </r>
    <r>
      <rPr>
        <sz val="12"/>
        <rFont val="ＭＳ 明朝"/>
        <family val="1"/>
      </rPr>
      <t>1年４月から法律改正により「法定伝染病」という区分がなくなった。</t>
    </r>
  </si>
  <si>
    <r>
      <t>　２　「法定伝染病」は平成</t>
    </r>
    <r>
      <rPr>
        <sz val="12"/>
        <rFont val="ＭＳ 明朝"/>
        <family val="1"/>
      </rPr>
      <t>10年までで年報、平成11年からは「感染症患者数」で年度報(４月１日～翌年３月31日）である。</t>
    </r>
  </si>
  <si>
    <t>　３　「食中毒」は年報である。</t>
  </si>
  <si>
    <t>資料　石川県健康推進課、薬事衛生課</t>
  </si>
  <si>
    <t>総    計</t>
  </si>
  <si>
    <t>計</t>
  </si>
  <si>
    <t>総    量</t>
  </si>
  <si>
    <t>１２</t>
  </si>
  <si>
    <t>小          計</t>
  </si>
  <si>
    <t>小松加賀環境衛生事務組合</t>
  </si>
  <si>
    <t>手取川流域環境衛生事業組合</t>
  </si>
  <si>
    <t>羽咋郡市広域圏事務組合</t>
  </si>
  <si>
    <t>七尾鹿島広域圏事務組合</t>
  </si>
  <si>
    <t>（構成比：％）</t>
  </si>
  <si>
    <t>二　　酸　　化　　硫　　黄　（ppm）</t>
  </si>
  <si>
    <t>二　　酸　　化　　窒　　素（ppm）</t>
  </si>
  <si>
    <t>件　数</t>
  </si>
  <si>
    <t>構成比</t>
  </si>
  <si>
    <t>光　化　学　オ　キ　シ　ダ　ン　ト（ppm）</t>
  </si>
  <si>
    <t>資料　石川県環境政策課「環境大気調査報告書」</t>
  </si>
  <si>
    <t>資料　石川県環境政策課「公害苦情件数調査結果」</t>
  </si>
  <si>
    <t>242 衛生及び環境　　</t>
  </si>
  <si>
    <t>衛生及び環境 243</t>
  </si>
  <si>
    <t>１５４　　　ご　　　み　　　及　　　び　　　し　　　尿　　　処　　　理　　　状　　　況　</t>
  </si>
  <si>
    <r>
      <t>年度並びに市町村及び　　　　　　一 部</t>
    </r>
    <r>
      <rPr>
        <sz val="12"/>
        <rFont val="ＭＳ 明朝"/>
        <family val="1"/>
      </rPr>
      <t xml:space="preserve"> 事 務 組 合 別</t>
    </r>
  </si>
  <si>
    <t>ご　　　　　　　　　　　　　　　　　　　　　　　み</t>
  </si>
  <si>
    <t>し　　　　　　　　　　　　　　　　　　　　　　　尿</t>
  </si>
  <si>
    <t>ごみ処理計画                  収 集 人 口</t>
  </si>
  <si>
    <t>資源化量</t>
  </si>
  <si>
    <t>集　団　　　回収量</t>
  </si>
  <si>
    <t>リサイ　　クル率</t>
  </si>
  <si>
    <t>し尿処理計画　　　　　　　　　区域内人口　　　　　　　</t>
  </si>
  <si>
    <r>
      <t>自 家　　　処</t>
    </r>
    <r>
      <rPr>
        <sz val="12"/>
        <rFont val="ＭＳ 明朝"/>
        <family val="1"/>
      </rPr>
      <t xml:space="preserve"> 理　　　人 口</t>
    </r>
  </si>
  <si>
    <t>水洗化人口</t>
  </si>
  <si>
    <t>水洗化率</t>
  </si>
  <si>
    <t>ご　み　処　理　量（ｔ）</t>
  </si>
  <si>
    <t>自　家　　　　処理量　</t>
  </si>
  <si>
    <t>直接焼却</t>
  </si>
  <si>
    <t>直接埋立</t>
  </si>
  <si>
    <t>資源化施設等</t>
  </si>
  <si>
    <t>し尿処理施設</t>
  </si>
  <si>
    <t>その他</t>
  </si>
  <si>
    <t>（人）</t>
  </si>
  <si>
    <t>（t）</t>
  </si>
  <si>
    <t>（ｔ）</t>
  </si>
  <si>
    <t>（％）</t>
  </si>
  <si>
    <t>（人）</t>
  </si>
  <si>
    <t>（％）</t>
  </si>
  <si>
    <t>平成１１年度</t>
  </si>
  <si>
    <t>１４</t>
  </si>
  <si>
    <t>能美広域事務組合</t>
  </si>
  <si>
    <t>白山石川広域事務組合</t>
  </si>
  <si>
    <t>白山石川医療施設組合</t>
  </si>
  <si>
    <t>河北郡市広域事務組合</t>
  </si>
  <si>
    <t>能登三郷生活環境振興組合</t>
  </si>
  <si>
    <t>珠洲市能登町環境衛生組合</t>
  </si>
  <si>
    <t>奥能登クリーン組合</t>
  </si>
  <si>
    <t>注　　水洗化人口については、金沢市、輪島市以外の市町村はそれぞれの地域の組合に含まれている。</t>
  </si>
  <si>
    <t>資料　石川県廃棄物対策課「一般廃棄物処理事業実態調査」</t>
  </si>
  <si>
    <t>１５５　　大　　気　　汚　　染　　物　　質　　測　　定　　年　　平　　均　　値　</t>
  </si>
  <si>
    <t>年　　　　次</t>
  </si>
  <si>
    <t>年　　　次</t>
  </si>
  <si>
    <t>総　　  　数</t>
  </si>
  <si>
    <t>大 気 汚 染</t>
  </si>
  <si>
    <t>水 質 汚 濁</t>
  </si>
  <si>
    <t>土 壌 汚 染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</si>
  <si>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</si>
  <si>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</si>
  <si>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</si>
  <si>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</si>
  <si>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</si>
  <si>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</si>
  <si>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年　　　　次</t>
  </si>
  <si>
    <t>炭化水素</t>
  </si>
  <si>
    <t>騒　　  音</t>
  </si>
  <si>
    <t>振　　  動</t>
  </si>
  <si>
    <t>地 盤 沈 下</t>
  </si>
  <si>
    <t>悪　  　臭</t>
  </si>
  <si>
    <t>そ の 他</t>
  </si>
  <si>
    <t>（単位：人、％）</t>
  </si>
  <si>
    <t>公　　共　　下　　水　　道</t>
  </si>
  <si>
    <t>244 衛生及び環境</t>
  </si>
  <si>
    <t>衛生及び環境 245</t>
  </si>
  <si>
    <t>１５７　　　　汚　　水　　処　　理　　施　　設　　整　　備　　状　　況</t>
  </si>
  <si>
    <r>
      <t>年 度</t>
    </r>
    <r>
      <rPr>
        <sz val="12"/>
        <rFont val="ＭＳ 明朝"/>
        <family val="1"/>
      </rPr>
      <t xml:space="preserve"> 及 び　　　市 町 別</t>
    </r>
  </si>
  <si>
    <t>住民基本台帳人口</t>
  </si>
  <si>
    <t>農業、漁業、林業集落排水処理施設</t>
  </si>
  <si>
    <t>合併処理浄化槽</t>
  </si>
  <si>
    <t>コミュニティ排水処理施設等</t>
  </si>
  <si>
    <t>合　　　　　　　計</t>
  </si>
  <si>
    <t>整　備　人　口</t>
  </si>
  <si>
    <t>整　備　率</t>
  </si>
  <si>
    <t>白山市</t>
  </si>
  <si>
    <t>能美市</t>
  </si>
  <si>
    <t>江沼郡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</si>
  <si>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</si>
  <si>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</si>
  <si>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</si>
  <si>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</si>
  <si>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</si>
  <si>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</si>
  <si>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</si>
  <si>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</si>
  <si>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</si>
  <si>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r>
      <t>注１　住民基本台帳人口及び整備人口は各翌年</t>
    </r>
    <r>
      <rPr>
        <sz val="12"/>
        <rFont val="ＭＳ 明朝"/>
        <family val="1"/>
      </rPr>
      <t>３月31日現在である。</t>
    </r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</si>
  <si>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</si>
  <si>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</si>
  <si>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</si>
  <si>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地点数</t>
  </si>
  <si>
    <t>ＡＡ</t>
  </si>
  <si>
    <t>／</t>
  </si>
  <si>
    <t>～</t>
  </si>
  <si>
    <t>&lt;0.5</t>
  </si>
  <si>
    <t>×</t>
  </si>
  <si>
    <t>Ａ</t>
  </si>
  <si>
    <t>Ｂ</t>
  </si>
  <si>
    <t>Ｃ</t>
  </si>
  <si>
    <t>Ｄ</t>
  </si>
  <si>
    <t>Ｅ</t>
  </si>
  <si>
    <t>&lt;1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</si>
  <si>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</si>
  <si>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</si>
  <si>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</si>
  <si>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</si>
  <si>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</si>
  <si>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</si>
  <si>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</si>
  <si>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</si>
  <si>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</si>
  <si>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</si>
  <si>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</si>
  <si>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</si>
  <si>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河北潟・大野川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</si>
  <si>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</si>
  <si>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</si>
  <si>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</si>
  <si>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</si>
  <si>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</si>
  <si>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</si>
  <si>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</si>
  <si>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</si>
  <si>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</si>
  <si>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</si>
  <si>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</si>
  <si>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</si>
  <si>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</si>
  <si>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</si>
  <si>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246 衛生及び環境</t>
  </si>
  <si>
    <t>衛生及び環境 247</t>
  </si>
  <si>
    <t>１５８　　主　　要　　河　　川　　水　　質　　状　　況（平 成１６年度）</t>
  </si>
  <si>
    <t>最低値～最高値</t>
  </si>
  <si>
    <t>河　　　　　　　　　　川</t>
  </si>
  <si>
    <t>郷谷川</t>
  </si>
  <si>
    <t>前川</t>
  </si>
  <si>
    <t>金腐川</t>
  </si>
  <si>
    <t>湖沼</t>
  </si>
  <si>
    <t>海域</t>
  </si>
  <si>
    <t>注１  ｍ/ｎとは「環境基準値を超える検体数/総検体数」である。</t>
  </si>
  <si>
    <r>
      <t xml:space="preserve">  </t>
    </r>
    <r>
      <rPr>
        <sz val="12"/>
        <rFont val="ＭＳ 明朝"/>
        <family val="1"/>
      </rPr>
      <t>１３</t>
    </r>
  </si>
  <si>
    <r>
      <t xml:space="preserve">  </t>
    </r>
    <r>
      <rPr>
        <sz val="12"/>
        <rFont val="ＭＳ 明朝"/>
        <family val="1"/>
      </rPr>
      <t>１４</t>
    </r>
  </si>
  <si>
    <r>
      <t xml:space="preserve">  １５</t>
    </r>
  </si>
  <si>
    <t>平 成１１ 年</t>
  </si>
  <si>
    <t>･･･</t>
  </si>
  <si>
    <r>
      <t xml:space="preserve">  </t>
    </r>
    <r>
      <rPr>
        <sz val="12"/>
        <rFont val="ＭＳ 明朝"/>
        <family val="1"/>
      </rPr>
      <t>１２</t>
    </r>
  </si>
  <si>
    <t>年次及び保健所別</t>
  </si>
  <si>
    <t xml:space="preserve">  １３</t>
  </si>
  <si>
    <t xml:space="preserve">  １４</t>
  </si>
  <si>
    <t xml:space="preserve">  １５</t>
  </si>
  <si>
    <t xml:space="preserve">  １６</t>
  </si>
  <si>
    <t>平成１１年度</t>
  </si>
  <si>
    <t>ｱ ｲ ｽｸ　　ﾘーﾑ類　　製造業</t>
  </si>
  <si>
    <t>クロイツフェルト･ ヤコブ病</t>
  </si>
  <si>
    <t>Ｂ　Ｃ　Ｇ　　　　　　　　　　　　接 種 者 数</t>
  </si>
  <si>
    <t>結核発病のおそれの  あ る 者</t>
  </si>
  <si>
    <t>平成６年度</t>
  </si>
  <si>
    <t>一酸化炭素　　　　（ppm）</t>
  </si>
  <si>
    <t>穴水町門前町環境衛生施設組合</t>
  </si>
  <si>
    <r>
      <t>浮　遊　粒　子　状　物　質（mg/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</si>
  <si>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r>
      <t>平 成</t>
    </r>
    <r>
      <rPr>
        <sz val="12"/>
        <rFont val="ＭＳ 明朝"/>
        <family val="1"/>
      </rPr>
      <t>１２ 年</t>
    </r>
  </si>
  <si>
    <r>
      <t xml:space="preserve">  </t>
    </r>
    <r>
      <rPr>
        <sz val="12"/>
        <rFont val="ＭＳ 明朝"/>
        <family val="1"/>
      </rPr>
      <t>１３</t>
    </r>
  </si>
  <si>
    <r>
      <t xml:space="preserve">  </t>
    </r>
    <r>
      <rPr>
        <sz val="12"/>
        <rFont val="ＭＳ 明朝"/>
        <family val="1"/>
      </rPr>
      <t>１４</t>
    </r>
  </si>
  <si>
    <r>
      <t xml:space="preserve">  </t>
    </r>
    <r>
      <rPr>
        <sz val="12"/>
        <rFont val="ＭＳ 明朝"/>
        <family val="1"/>
      </rPr>
      <t>１５</t>
    </r>
  </si>
  <si>
    <r>
      <t xml:space="preserve">  １６</t>
    </r>
  </si>
  <si>
    <t>（ppmＣ）</t>
  </si>
  <si>
    <t>平 成１２ 年度</t>
  </si>
  <si>
    <t>１３</t>
  </si>
  <si>
    <t>生物化学的酸素要求量　ＢＯＤ (mg/ℓ)　　　　（化学的酸素要求量ＣＯＤ）</t>
  </si>
  <si>
    <t>（単位：mg／ℓ）</t>
  </si>
  <si>
    <t>水  　域　  名</t>
  </si>
  <si>
    <t>類 型</t>
  </si>
  <si>
    <t>水素イオン濃度（ｐＨ）</t>
  </si>
  <si>
    <t>溶 存 酸 素 量ＤＯ (mg/ℓ)</t>
  </si>
  <si>
    <t>浮 遊 物 質 量ＳＳ (mg/ℓ)　　　　　　　　　　（ｎ―ヘキサン抽出物質（油分））</t>
  </si>
  <si>
    <t>大 腸 菌 群 数（ＭＮＰ／100mℓ）</t>
  </si>
  <si>
    <t>ｍ／ｎ</t>
  </si>
  <si>
    <t>ｍ／ｎ</t>
  </si>
  <si>
    <t>7.0</t>
  </si>
  <si>
    <t>8.0</t>
  </si>
  <si>
    <t>&lt;1</t>
  </si>
  <si>
    <t>9.0</t>
  </si>
  <si>
    <t>&lt;1</t>
  </si>
  <si>
    <t>河川総括</t>
  </si>
  <si>
    <t>1.0</t>
  </si>
  <si>
    <t>梯川</t>
  </si>
  <si>
    <t>&lt;0.5</t>
  </si>
  <si>
    <t>&lt;1</t>
  </si>
  <si>
    <t>&lt;1</t>
  </si>
  <si>
    <t>犀川</t>
  </si>
  <si>
    <t>&lt;0.5</t>
  </si>
  <si>
    <t>&lt;0.5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</si>
  <si>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</si>
  <si>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</si>
  <si>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</si>
  <si>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</si>
  <si>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</si>
  <si>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</si>
  <si>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</si>
  <si>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石川県環境政策課</t>
  </si>
  <si>
    <t>し　尿　処　理　量（kℓ）</t>
  </si>
  <si>
    <t>１５</t>
  </si>
  <si>
    <t>１５６　　大 気 汚 染、水 質 汚 濁、騒 音 な ど 公 害 苦 情 受 理 件 数</t>
  </si>
  <si>
    <t>―</t>
  </si>
  <si>
    <t>―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</si>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</sst>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[Red]#,##0.0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38" fontId="15" fillId="0" borderId="11" xfId="49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5" fillId="0" borderId="13" xfId="0" applyFont="1" applyFill="1" applyBorder="1" applyAlignment="1" applyProtection="1">
      <alignment horizontal="right" vertical="center"/>
      <protection/>
    </xf>
    <xf numFmtId="38" fontId="15" fillId="0" borderId="11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distributed" vertical="center"/>
      <protection/>
    </xf>
    <xf numFmtId="38" fontId="15" fillId="0" borderId="17" xfId="0" applyNumberFormat="1" applyFont="1" applyFill="1" applyBorder="1" applyAlignment="1" applyProtection="1">
      <alignment horizontal="right" vertical="center"/>
      <protection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 quotePrefix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93" fontId="15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15" fillId="0" borderId="15" xfId="0" applyNumberFormat="1" applyFont="1" applyFill="1" applyBorder="1" applyAlignment="1" applyProtection="1">
      <alignment vertical="center"/>
      <protection/>
    </xf>
    <xf numFmtId="182" fontId="15" fillId="0" borderId="20" xfId="0" applyNumberFormat="1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 quotePrefix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84" fontId="15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>
      <alignment horizontal="distributed"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184" fontId="13" fillId="0" borderId="20" xfId="49" applyNumberFormat="1" applyFont="1" applyFill="1" applyBorder="1" applyAlignment="1" applyProtection="1">
      <alignment vertical="center"/>
      <protection/>
    </xf>
    <xf numFmtId="176" fontId="13" fillId="0" borderId="20" xfId="49" applyNumberFormat="1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176" fontId="0" fillId="0" borderId="20" xfId="49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5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29" xfId="0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3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179" fontId="15" fillId="0" borderId="31" xfId="0" applyNumberFormat="1" applyFont="1" applyFill="1" applyBorder="1" applyAlignment="1" applyProtection="1">
      <alignment horizontal="right" vertical="center"/>
      <protection/>
    </xf>
    <xf numFmtId="179" fontId="15" fillId="0" borderId="13" xfId="0" applyNumberFormat="1" applyFont="1" applyFill="1" applyBorder="1" applyAlignment="1" applyProtection="1">
      <alignment horizontal="right" vertical="center"/>
      <protection/>
    </xf>
    <xf numFmtId="188" fontId="15" fillId="0" borderId="13" xfId="0" applyNumberFormat="1" applyFont="1" applyFill="1" applyBorder="1" applyAlignment="1" applyProtection="1">
      <alignment horizontal="right" vertical="center"/>
      <protection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88" fontId="15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7" fontId="15" fillId="0" borderId="15" xfId="0" applyNumberFormat="1" applyFont="1" applyFill="1" applyBorder="1" applyAlignment="1" applyProtection="1">
      <alignment vertical="center"/>
      <protection/>
    </xf>
    <xf numFmtId="177" fontId="15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 applyProtection="1">
      <alignment vertical="center"/>
      <protection/>
    </xf>
    <xf numFmtId="18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0" fontId="0" fillId="0" borderId="17" xfId="0" applyNumberFormat="1" applyFont="1" applyFill="1" applyBorder="1" applyAlignment="1" applyProtection="1">
      <alignment vertical="center"/>
      <protection/>
    </xf>
    <xf numFmtId="186" fontId="0" fillId="0" borderId="17" xfId="0" applyNumberFormat="1" applyFont="1" applyFill="1" applyBorder="1" applyAlignment="1" applyProtection="1">
      <alignment vertical="center"/>
      <protection/>
    </xf>
    <xf numFmtId="187" fontId="0" fillId="0" borderId="17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15" fillId="0" borderId="15" xfId="0" applyNumberFormat="1" applyFont="1" applyFill="1" applyBorder="1" applyAlignment="1" applyProtection="1">
      <alignment vertical="center"/>
      <protection/>
    </xf>
    <xf numFmtId="180" fontId="15" fillId="0" borderId="20" xfId="0" applyNumberFormat="1" applyFont="1" applyFill="1" applyBorder="1" applyAlignment="1" applyProtection="1">
      <alignment vertical="center"/>
      <protection/>
    </xf>
    <xf numFmtId="181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horizontal="right" vertical="center"/>
      <protection/>
    </xf>
    <xf numFmtId="186" fontId="15" fillId="0" borderId="20" xfId="0" applyNumberFormat="1" applyFont="1" applyFill="1" applyBorder="1" applyAlignment="1" applyProtection="1">
      <alignment vertical="center"/>
      <protection/>
    </xf>
    <xf numFmtId="187" fontId="15" fillId="0" borderId="20" xfId="0" applyNumberFormat="1" applyFont="1" applyFill="1" applyBorder="1" applyAlignment="1" applyProtection="1">
      <alignment vertical="center"/>
      <protection/>
    </xf>
    <xf numFmtId="39" fontId="15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177" fontId="0" fillId="0" borderId="33" xfId="0" applyNumberFormat="1" applyFont="1" applyFill="1" applyBorder="1" applyAlignment="1" applyProtection="1">
      <alignment vertical="center"/>
      <protection/>
    </xf>
    <xf numFmtId="177" fontId="0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182" fontId="0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horizontal="left" vertical="center"/>
      <protection/>
    </xf>
    <xf numFmtId="177" fontId="0" fillId="0" borderId="37" xfId="0" applyNumberFormat="1" applyFont="1" applyFill="1" applyBorder="1" applyAlignment="1" applyProtection="1">
      <alignment horizontal="right" vertical="center"/>
      <protection/>
    </xf>
    <xf numFmtId="184" fontId="0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177" fontId="0" fillId="0" borderId="40" xfId="0" applyNumberFormat="1" applyFont="1" applyFill="1" applyBorder="1" applyAlignment="1" applyProtection="1">
      <alignment vertical="center"/>
      <protection/>
    </xf>
    <xf numFmtId="177" fontId="0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right" vertical="center"/>
      <protection/>
    </xf>
    <xf numFmtId="177" fontId="0" fillId="0" borderId="40" xfId="0" applyNumberFormat="1" applyFont="1" applyFill="1" applyBorder="1" applyAlignment="1" applyProtection="1">
      <alignment horizontal="right" vertical="center"/>
      <protection/>
    </xf>
    <xf numFmtId="190" fontId="0" fillId="0" borderId="40" xfId="0" applyNumberFormat="1" applyFont="1" applyFill="1" applyBorder="1" applyAlignment="1" applyProtection="1">
      <alignment horizontal="left" vertical="center"/>
      <protection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177" fontId="0" fillId="0" borderId="40" xfId="0" applyNumberFormat="1" applyFont="1" applyFill="1" applyBorder="1" applyAlignment="1" applyProtection="1">
      <alignment horizontal="left" vertical="center"/>
      <protection/>
    </xf>
    <xf numFmtId="182" fontId="0" fillId="0" borderId="40" xfId="0" applyNumberFormat="1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78" fontId="0" fillId="0" borderId="40" xfId="0" applyNumberFormat="1" applyFont="1" applyFill="1" applyBorder="1" applyAlignment="1" applyProtection="1">
      <alignment horizontal="left" vertical="center"/>
      <protection/>
    </xf>
    <xf numFmtId="192" fontId="0" fillId="0" borderId="37" xfId="0" applyNumberFormat="1" applyFont="1" applyFill="1" applyBorder="1" applyAlignment="1" applyProtection="1">
      <alignment horizontal="left" vertical="center"/>
      <protection/>
    </xf>
    <xf numFmtId="177" fontId="0" fillId="0" borderId="33" xfId="0" applyNumberFormat="1" applyFont="1" applyFill="1" applyBorder="1" applyAlignment="1" applyProtection="1">
      <alignment horizontal="right" vertical="center"/>
      <protection/>
    </xf>
    <xf numFmtId="3" fontId="0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ont="1" applyFill="1" applyBorder="1" applyAlignment="1" applyProtection="1">
      <alignment horizontal="left" vertical="center"/>
      <protection/>
    </xf>
    <xf numFmtId="1" fontId="0" fillId="0" borderId="21" xfId="0" applyNumberFormat="1" applyFont="1" applyFill="1" applyBorder="1" applyAlignment="1" applyProtection="1">
      <alignment horizontal="left" vertical="center"/>
      <protection/>
    </xf>
    <xf numFmtId="3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192" fontId="0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 applyProtection="1">
      <alignment horizontal="left" vertical="top"/>
      <protection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  <protection/>
    </xf>
    <xf numFmtId="0" fontId="19" fillId="0" borderId="17" xfId="0" applyFont="1" applyFill="1" applyBorder="1" applyAlignment="1" applyProtection="1">
      <alignment horizontal="left" vertical="top"/>
      <protection/>
    </xf>
    <xf numFmtId="0" fontId="19" fillId="0" borderId="33" xfId="0" applyFont="1" applyFill="1" applyBorder="1" applyAlignment="1" applyProtection="1">
      <alignment horizontal="left" vertical="top"/>
      <protection/>
    </xf>
    <xf numFmtId="0" fontId="19" fillId="0" borderId="37" xfId="0" applyFont="1" applyFill="1" applyBorder="1" applyAlignment="1" applyProtection="1">
      <alignment horizontal="left" vertical="top"/>
      <protection/>
    </xf>
    <xf numFmtId="0" fontId="19" fillId="0" borderId="40" xfId="0" applyFont="1" applyFill="1" applyBorder="1" applyAlignment="1" applyProtection="1">
      <alignment horizontal="left" vertical="top"/>
      <protection/>
    </xf>
    <xf numFmtId="0" fontId="19" fillId="0" borderId="21" xfId="0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20" xfId="0" applyFont="1" applyFill="1" applyBorder="1" applyAlignment="1" applyProtection="1">
      <alignment horizontal="left" vertical="top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>
      <alignment horizontal="left" vertical="top"/>
    </xf>
    <xf numFmtId="0" fontId="19" fillId="0" borderId="33" xfId="0" applyFont="1" applyFill="1" applyBorder="1" applyAlignment="1">
      <alignment horizontal="left" vertical="top"/>
    </xf>
    <xf numFmtId="0" fontId="19" fillId="0" borderId="37" xfId="0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38" fontId="15" fillId="0" borderId="11" xfId="0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38" fontId="15" fillId="0" borderId="11" xfId="0" applyNumberFormat="1" applyFont="1" applyFill="1" applyBorder="1" applyAlignment="1" applyProtection="1">
      <alignment vertical="center"/>
      <protection/>
    </xf>
    <xf numFmtId="38" fontId="15" fillId="0" borderId="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188" fontId="0" fillId="0" borderId="28" xfId="0" applyNumberFormat="1" applyFont="1" applyFill="1" applyBorder="1" applyAlignment="1" applyProtection="1">
      <alignment vertical="center"/>
      <protection/>
    </xf>
    <xf numFmtId="188" fontId="15" fillId="0" borderId="15" xfId="0" applyNumberFormat="1" applyFont="1" applyFill="1" applyBorder="1" applyAlignment="1" applyProtection="1">
      <alignment vertical="center"/>
      <protection/>
    </xf>
    <xf numFmtId="188" fontId="0" fillId="0" borderId="4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15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1" xfId="0" applyFont="1" applyFill="1" applyBorder="1" applyAlignment="1">
      <alignment horizontal="right" vertical="center"/>
    </xf>
    <xf numFmtId="37" fontId="15" fillId="0" borderId="13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2" fontId="15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184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15" fillId="0" borderId="11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176" fontId="15" fillId="0" borderId="0" xfId="49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distributed" vertical="center" wrapText="1"/>
      <protection/>
    </xf>
    <xf numFmtId="0" fontId="17" fillId="0" borderId="15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177" fontId="0" fillId="0" borderId="53" xfId="0" applyNumberFormat="1" applyFont="1" applyFill="1" applyBorder="1" applyAlignment="1" applyProtection="1">
      <alignment horizontal="center" vertical="center"/>
      <protection/>
    </xf>
    <xf numFmtId="177" fontId="0" fillId="0" borderId="54" xfId="0" applyNumberFormat="1" applyFont="1" applyFill="1" applyBorder="1" applyAlignment="1" applyProtection="1">
      <alignment horizontal="center" vertical="center"/>
      <protection/>
    </xf>
    <xf numFmtId="177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37" fontId="1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３６２４６Ｒ" xfId="61"/>
    <cellStyle name="Followed Hyperlink" xfId="62"/>
    <cellStyle name="未定義" xfId="63"/>
    <cellStyle name="良い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26</xdr:row>
      <xdr:rowOff>38100</xdr:rowOff>
    </xdr:from>
    <xdr:to>
      <xdr:col>4</xdr:col>
      <xdr:colOff>180975</xdr:colOff>
      <xdr:row>27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76700" y="613410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26</xdr:row>
      <xdr:rowOff>38100</xdr:rowOff>
    </xdr:from>
    <xdr:to>
      <xdr:col>4</xdr:col>
      <xdr:colOff>685800</xdr:colOff>
      <xdr:row>27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600575" y="613410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26</xdr:row>
      <xdr:rowOff>38100</xdr:rowOff>
    </xdr:from>
    <xdr:to>
      <xdr:col>5</xdr:col>
      <xdr:colOff>190500</xdr:colOff>
      <xdr:row>27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905375" y="613410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666750</xdr:colOff>
      <xdr:row>26</xdr:row>
      <xdr:rowOff>47625</xdr:rowOff>
    </xdr:from>
    <xdr:to>
      <xdr:col>5</xdr:col>
      <xdr:colOff>762000</xdr:colOff>
      <xdr:row>27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5476875" y="6143625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123825</xdr:rowOff>
    </xdr:from>
    <xdr:to>
      <xdr:col>2</xdr:col>
      <xdr:colOff>161925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7811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104775</xdr:rowOff>
    </xdr:from>
    <xdr:to>
      <xdr:col>2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9051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180975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6385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20</xdr:row>
      <xdr:rowOff>66675</xdr:rowOff>
    </xdr:from>
    <xdr:to>
      <xdr:col>2</xdr:col>
      <xdr:colOff>180975</xdr:colOff>
      <xdr:row>21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4200525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85725</xdr:rowOff>
    </xdr:from>
    <xdr:to>
      <xdr:col>2</xdr:col>
      <xdr:colOff>190500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9815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38100</xdr:rowOff>
    </xdr:from>
    <xdr:to>
      <xdr:col>2</xdr:col>
      <xdr:colOff>180975</xdr:colOff>
      <xdr:row>30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886450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28575</xdr:rowOff>
    </xdr:from>
    <xdr:to>
      <xdr:col>3</xdr:col>
      <xdr:colOff>0</xdr:colOff>
      <xdr:row>28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838325" y="5495925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76200</xdr:rowOff>
    </xdr:from>
    <xdr:to>
      <xdr:col>2</xdr:col>
      <xdr:colOff>190500</xdr:colOff>
      <xdr:row>33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63055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76200</xdr:rowOff>
    </xdr:from>
    <xdr:to>
      <xdr:col>3</xdr:col>
      <xdr:colOff>0</xdr:colOff>
      <xdr:row>36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70675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85725</xdr:rowOff>
    </xdr:from>
    <xdr:to>
      <xdr:col>3</xdr:col>
      <xdr:colOff>0</xdr:colOff>
      <xdr:row>44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6010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66675</xdr:rowOff>
    </xdr:from>
    <xdr:to>
      <xdr:col>2</xdr:col>
      <xdr:colOff>161925</xdr:colOff>
      <xdr:row>41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838325" y="80105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47625</xdr:rowOff>
    </xdr:from>
    <xdr:to>
      <xdr:col>3</xdr:col>
      <xdr:colOff>0</xdr:colOff>
      <xdr:row>38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419975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47625</xdr:rowOff>
    </xdr:from>
    <xdr:to>
      <xdr:col>2</xdr:col>
      <xdr:colOff>190500</xdr:colOff>
      <xdr:row>50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828800" y="9705975"/>
          <a:ext cx="1428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51</xdr:row>
      <xdr:rowOff>66675</xdr:rowOff>
    </xdr:from>
    <xdr:to>
      <xdr:col>2</xdr:col>
      <xdr:colOff>190500</xdr:colOff>
      <xdr:row>52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10106025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53</xdr:row>
      <xdr:rowOff>38100</xdr:rowOff>
    </xdr:from>
    <xdr:to>
      <xdr:col>3</xdr:col>
      <xdr:colOff>0</xdr:colOff>
      <xdr:row>54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458450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58</xdr:row>
      <xdr:rowOff>38100</xdr:rowOff>
    </xdr:from>
    <xdr:to>
      <xdr:col>2</xdr:col>
      <xdr:colOff>190500</xdr:colOff>
      <xdr:row>59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4109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63</xdr:row>
      <xdr:rowOff>38100</xdr:rowOff>
    </xdr:from>
    <xdr:to>
      <xdr:col>2</xdr:col>
      <xdr:colOff>190500</xdr:colOff>
      <xdr:row>64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1876425" y="123634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5" customWidth="1"/>
    <col min="2" max="2" width="12.5" style="5" customWidth="1"/>
    <col min="3" max="10" width="9.59765625" style="5" customWidth="1"/>
    <col min="11" max="11" width="10.59765625" style="5" customWidth="1"/>
    <col min="12" max="23" width="9.59765625" style="5" customWidth="1"/>
    <col min="24" max="16384" width="10.59765625" style="5" customWidth="1"/>
  </cols>
  <sheetData>
    <row r="1" spans="1:22" s="2" customFormat="1" ht="19.5" customHeight="1">
      <c r="A1" s="1" t="s">
        <v>77</v>
      </c>
      <c r="V1" s="3" t="s">
        <v>78</v>
      </c>
    </row>
    <row r="2" spans="1:23" ht="24.75" customHeight="1">
      <c r="A2" s="443" t="s">
        <v>79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"/>
    </row>
    <row r="3" spans="1:23" ht="19.5" customHeight="1">
      <c r="A3" s="444" t="s">
        <v>80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6"/>
    </row>
    <row r="4" spans="2:22" ht="18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 t="s">
        <v>0</v>
      </c>
    </row>
    <row r="5" spans="1:22" ht="13.5" customHeight="1">
      <c r="A5" s="445" t="s">
        <v>85</v>
      </c>
      <c r="B5" s="446"/>
      <c r="C5" s="451" t="s">
        <v>1</v>
      </c>
      <c r="D5" s="452"/>
      <c r="E5" s="452"/>
      <c r="F5" s="452"/>
      <c r="G5" s="452"/>
      <c r="H5" s="452"/>
      <c r="I5" s="452"/>
      <c r="J5" s="452"/>
      <c r="K5" s="453"/>
      <c r="L5" s="451" t="s">
        <v>2</v>
      </c>
      <c r="M5" s="453"/>
      <c r="N5" s="454" t="s">
        <v>3</v>
      </c>
      <c r="O5" s="457" t="s">
        <v>4</v>
      </c>
      <c r="P5" s="457" t="s">
        <v>5</v>
      </c>
      <c r="Q5" s="457" t="s">
        <v>6</v>
      </c>
      <c r="R5" s="457" t="s">
        <v>7</v>
      </c>
      <c r="S5" s="433" t="s">
        <v>8</v>
      </c>
      <c r="T5" s="436" t="s">
        <v>9</v>
      </c>
      <c r="U5" s="433" t="s">
        <v>10</v>
      </c>
      <c r="V5" s="436" t="s">
        <v>11</v>
      </c>
    </row>
    <row r="6" spans="1:22" ht="13.5" customHeight="1">
      <c r="A6" s="447"/>
      <c r="B6" s="448"/>
      <c r="C6" s="430" t="s">
        <v>12</v>
      </c>
      <c r="D6" s="431"/>
      <c r="E6" s="431"/>
      <c r="F6" s="432"/>
      <c r="G6" s="430" t="s">
        <v>13</v>
      </c>
      <c r="H6" s="431"/>
      <c r="I6" s="431"/>
      <c r="J6" s="431"/>
      <c r="K6" s="432"/>
      <c r="L6" s="441" t="s">
        <v>14</v>
      </c>
      <c r="M6" s="441" t="s">
        <v>15</v>
      </c>
      <c r="N6" s="455"/>
      <c r="O6" s="458"/>
      <c r="P6" s="458"/>
      <c r="Q6" s="458"/>
      <c r="R6" s="458"/>
      <c r="S6" s="434"/>
      <c r="T6" s="437"/>
      <c r="U6" s="434"/>
      <c r="V6" s="437"/>
    </row>
    <row r="7" spans="1:22" ht="13.5" customHeight="1">
      <c r="A7" s="449"/>
      <c r="B7" s="450"/>
      <c r="C7" s="10" t="s">
        <v>16</v>
      </c>
      <c r="D7" s="10" t="s">
        <v>17</v>
      </c>
      <c r="E7" s="10" t="s">
        <v>18</v>
      </c>
      <c r="F7" s="10" t="s">
        <v>19</v>
      </c>
      <c r="G7" s="10" t="s">
        <v>16</v>
      </c>
      <c r="H7" s="10" t="s">
        <v>17</v>
      </c>
      <c r="I7" s="10" t="s">
        <v>18</v>
      </c>
      <c r="J7" s="10" t="s">
        <v>20</v>
      </c>
      <c r="K7" s="10" t="s">
        <v>21</v>
      </c>
      <c r="L7" s="442"/>
      <c r="M7" s="442"/>
      <c r="N7" s="456"/>
      <c r="O7" s="442"/>
      <c r="P7" s="442"/>
      <c r="Q7" s="442"/>
      <c r="R7" s="442"/>
      <c r="S7" s="435"/>
      <c r="T7" s="438"/>
      <c r="U7" s="435"/>
      <c r="V7" s="438"/>
    </row>
    <row r="8" spans="1:37" s="154" customFormat="1" ht="13.5" customHeight="1">
      <c r="A8" s="439" t="s">
        <v>433</v>
      </c>
      <c r="B8" s="440"/>
      <c r="C8" s="368">
        <f>SUM(D8:F8)</f>
        <v>120</v>
      </c>
      <c r="D8" s="369">
        <v>14</v>
      </c>
      <c r="E8" s="369" t="s">
        <v>22</v>
      </c>
      <c r="F8" s="369">
        <v>106</v>
      </c>
      <c r="G8" s="50">
        <f>SUM(H8:K8)</f>
        <v>20799</v>
      </c>
      <c r="H8" s="370">
        <v>4009</v>
      </c>
      <c r="I8" s="370">
        <v>285</v>
      </c>
      <c r="J8" s="370">
        <v>18</v>
      </c>
      <c r="K8" s="370">
        <v>16487</v>
      </c>
      <c r="L8" s="370">
        <v>804</v>
      </c>
      <c r="M8" s="370">
        <v>2550</v>
      </c>
      <c r="N8" s="370">
        <v>437</v>
      </c>
      <c r="O8" s="370">
        <v>267</v>
      </c>
      <c r="P8" s="151" t="s">
        <v>434</v>
      </c>
      <c r="Q8" s="151" t="s">
        <v>434</v>
      </c>
      <c r="R8" s="151" t="s">
        <v>434</v>
      </c>
      <c r="S8" s="151" t="s">
        <v>434</v>
      </c>
      <c r="T8" s="151" t="s">
        <v>434</v>
      </c>
      <c r="U8" s="151" t="s">
        <v>434</v>
      </c>
      <c r="V8" s="151" t="s">
        <v>434</v>
      </c>
      <c r="X8" s="156"/>
      <c r="Y8" s="156"/>
      <c r="Z8" s="156"/>
      <c r="AA8" s="156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22" s="154" customFormat="1" ht="13.5" customHeight="1">
      <c r="A9" s="428" t="s">
        <v>435</v>
      </c>
      <c r="B9" s="429"/>
      <c r="C9" s="368">
        <f>SUM(D9:F9)</f>
        <v>121</v>
      </c>
      <c r="D9" s="369">
        <v>14</v>
      </c>
      <c r="E9" s="369" t="s">
        <v>22</v>
      </c>
      <c r="F9" s="369">
        <v>107</v>
      </c>
      <c r="G9" s="50">
        <f>SUM(H9:K9)</f>
        <v>20820</v>
      </c>
      <c r="H9" s="370">
        <v>3999</v>
      </c>
      <c r="I9" s="370">
        <v>270</v>
      </c>
      <c r="J9" s="370">
        <v>18</v>
      </c>
      <c r="K9" s="370">
        <v>16533</v>
      </c>
      <c r="L9" s="370">
        <v>819</v>
      </c>
      <c r="M9" s="370">
        <v>2469</v>
      </c>
      <c r="N9" s="370">
        <v>446</v>
      </c>
      <c r="O9" s="370">
        <v>279</v>
      </c>
      <c r="P9" s="155">
        <v>2809</v>
      </c>
      <c r="Q9" s="155">
        <v>590</v>
      </c>
      <c r="R9" s="155">
        <v>2080</v>
      </c>
      <c r="S9" s="155">
        <v>435</v>
      </c>
      <c r="T9" s="155">
        <v>272</v>
      </c>
      <c r="U9" s="155">
        <v>8373</v>
      </c>
      <c r="V9" s="155">
        <v>4336</v>
      </c>
    </row>
    <row r="10" spans="1:22" s="154" customFormat="1" ht="13.5" customHeight="1">
      <c r="A10" s="428" t="s">
        <v>430</v>
      </c>
      <c r="B10" s="429"/>
      <c r="C10" s="368">
        <f>SUM(D10:F10)</f>
        <v>118</v>
      </c>
      <c r="D10" s="369">
        <v>13</v>
      </c>
      <c r="E10" s="369" t="s">
        <v>22</v>
      </c>
      <c r="F10" s="369">
        <v>105</v>
      </c>
      <c r="G10" s="50">
        <f>SUM(H10:K10)</f>
        <v>20733</v>
      </c>
      <c r="H10" s="370">
        <v>3969</v>
      </c>
      <c r="I10" s="370">
        <v>258</v>
      </c>
      <c r="J10" s="370">
        <v>18</v>
      </c>
      <c r="K10" s="370">
        <v>16488</v>
      </c>
      <c r="L10" s="370">
        <v>821</v>
      </c>
      <c r="M10" s="370">
        <v>2382</v>
      </c>
      <c r="N10" s="370">
        <v>449</v>
      </c>
      <c r="O10" s="370">
        <v>318</v>
      </c>
      <c r="P10" s="151" t="s">
        <v>84</v>
      </c>
      <c r="Q10" s="151" t="s">
        <v>84</v>
      </c>
      <c r="R10" s="151" t="s">
        <v>84</v>
      </c>
      <c r="S10" s="151" t="s">
        <v>84</v>
      </c>
      <c r="T10" s="151" t="s">
        <v>84</v>
      </c>
      <c r="U10" s="151" t="s">
        <v>84</v>
      </c>
      <c r="V10" s="151" t="s">
        <v>84</v>
      </c>
    </row>
    <row r="11" spans="1:22" s="154" customFormat="1" ht="13.5" customHeight="1">
      <c r="A11" s="428" t="s">
        <v>431</v>
      </c>
      <c r="B11" s="429"/>
      <c r="C11" s="368">
        <f>SUM(D11:F11)</f>
        <v>114</v>
      </c>
      <c r="D11" s="369">
        <v>13</v>
      </c>
      <c r="E11" s="369" t="s">
        <v>22</v>
      </c>
      <c r="F11" s="369">
        <v>101</v>
      </c>
      <c r="G11" s="50">
        <f>SUM(H11:K11)</f>
        <v>20593</v>
      </c>
      <c r="H11" s="370">
        <v>3948</v>
      </c>
      <c r="I11" s="370">
        <v>254</v>
      </c>
      <c r="J11" s="370">
        <v>18</v>
      </c>
      <c r="K11" s="370">
        <v>16373</v>
      </c>
      <c r="L11" s="370">
        <v>828</v>
      </c>
      <c r="M11" s="370">
        <v>2125</v>
      </c>
      <c r="N11" s="370">
        <v>452</v>
      </c>
      <c r="O11" s="370">
        <v>337</v>
      </c>
      <c r="P11" s="155">
        <v>2941</v>
      </c>
      <c r="Q11" s="155">
        <v>603</v>
      </c>
      <c r="R11" s="155">
        <v>2274</v>
      </c>
      <c r="S11" s="155">
        <v>441</v>
      </c>
      <c r="T11" s="155">
        <v>269</v>
      </c>
      <c r="U11" s="155">
        <v>8971</v>
      </c>
      <c r="V11" s="155">
        <v>4232</v>
      </c>
    </row>
    <row r="12" spans="1:22" s="148" customFormat="1" ht="13.5" customHeight="1">
      <c r="A12" s="426" t="s">
        <v>432</v>
      </c>
      <c r="B12" s="427"/>
      <c r="C12" s="13">
        <f>SUM(C14:C22,C24,C27,C33,C43,C50,C56,C64,C70)</f>
        <v>113</v>
      </c>
      <c r="D12" s="14">
        <f>SUM(D14:D22,D24,D27,D33,D43,D50,D56,D64,D70)</f>
        <v>13</v>
      </c>
      <c r="E12" s="109" t="s">
        <v>22</v>
      </c>
      <c r="F12" s="14">
        <f aca="true" t="shared" si="0" ref="F12:O12">SUM(F14:F22,F24,F27,F33,F43,F50,F56,F64,F70)</f>
        <v>100</v>
      </c>
      <c r="G12" s="14">
        <f t="shared" si="0"/>
        <v>20185</v>
      </c>
      <c r="H12" s="14">
        <f t="shared" si="0"/>
        <v>3899</v>
      </c>
      <c r="I12" s="14">
        <f t="shared" si="0"/>
        <v>192</v>
      </c>
      <c r="J12" s="14">
        <f t="shared" si="0"/>
        <v>18</v>
      </c>
      <c r="K12" s="14">
        <f t="shared" si="0"/>
        <v>16076</v>
      </c>
      <c r="L12" s="14">
        <f t="shared" si="0"/>
        <v>838</v>
      </c>
      <c r="M12" s="14">
        <f t="shared" si="0"/>
        <v>2043</v>
      </c>
      <c r="N12" s="14">
        <f t="shared" si="0"/>
        <v>463</v>
      </c>
      <c r="O12" s="14">
        <f t="shared" si="0"/>
        <v>343</v>
      </c>
      <c r="P12" s="109" t="s">
        <v>84</v>
      </c>
      <c r="Q12" s="109" t="s">
        <v>84</v>
      </c>
      <c r="R12" s="109" t="s">
        <v>84</v>
      </c>
      <c r="S12" s="109" t="s">
        <v>84</v>
      </c>
      <c r="T12" s="109" t="s">
        <v>84</v>
      </c>
      <c r="U12" s="109" t="s">
        <v>84</v>
      </c>
      <c r="V12" s="109" t="s">
        <v>84</v>
      </c>
    </row>
    <row r="13" spans="1:22" ht="13.5" customHeight="1">
      <c r="A13" s="15"/>
      <c r="B13" s="16"/>
      <c r="C13" s="378"/>
      <c r="D13" s="379"/>
      <c r="E13" s="367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67"/>
      <c r="Q13" s="367"/>
      <c r="R13" s="367"/>
      <c r="S13" s="367"/>
      <c r="T13" s="367"/>
      <c r="U13" s="367"/>
      <c r="V13" s="367"/>
    </row>
    <row r="14" spans="1:22" s="148" customFormat="1" ht="13.5" customHeight="1">
      <c r="A14" s="424" t="s">
        <v>25</v>
      </c>
      <c r="B14" s="425"/>
      <c r="C14" s="380">
        <f aca="true" t="shared" si="1" ref="C14:C21">SUM(D14:F14)</f>
        <v>53</v>
      </c>
      <c r="D14" s="19">
        <v>7</v>
      </c>
      <c r="E14" s="109" t="s">
        <v>22</v>
      </c>
      <c r="F14" s="19">
        <v>46</v>
      </c>
      <c r="G14" s="20">
        <f aca="true" t="shared" si="2" ref="G14:G21">SUM(H14:K14)</f>
        <v>10373</v>
      </c>
      <c r="H14" s="20">
        <v>2233</v>
      </c>
      <c r="I14" s="20">
        <v>75</v>
      </c>
      <c r="J14" s="20">
        <v>6</v>
      </c>
      <c r="K14" s="20">
        <v>8059</v>
      </c>
      <c r="L14" s="20">
        <v>390</v>
      </c>
      <c r="M14" s="20">
        <v>866</v>
      </c>
      <c r="N14" s="20">
        <v>206</v>
      </c>
      <c r="O14" s="20">
        <v>135</v>
      </c>
      <c r="P14" s="109" t="s">
        <v>84</v>
      </c>
      <c r="Q14" s="109" t="s">
        <v>84</v>
      </c>
      <c r="R14" s="109" t="s">
        <v>84</v>
      </c>
      <c r="S14" s="109" t="s">
        <v>84</v>
      </c>
      <c r="T14" s="109" t="s">
        <v>84</v>
      </c>
      <c r="U14" s="109" t="s">
        <v>84</v>
      </c>
      <c r="V14" s="109" t="s">
        <v>84</v>
      </c>
    </row>
    <row r="15" spans="1:22" s="148" customFormat="1" ht="13.5" customHeight="1">
      <c r="A15" s="424" t="s">
        <v>26</v>
      </c>
      <c r="B15" s="425"/>
      <c r="C15" s="380">
        <f t="shared" si="1"/>
        <v>8</v>
      </c>
      <c r="D15" s="19">
        <v>1</v>
      </c>
      <c r="E15" s="109" t="s">
        <v>22</v>
      </c>
      <c r="F15" s="19">
        <v>7</v>
      </c>
      <c r="G15" s="20">
        <f t="shared" si="2"/>
        <v>1616</v>
      </c>
      <c r="H15" s="20">
        <v>257</v>
      </c>
      <c r="I15" s="20">
        <v>100</v>
      </c>
      <c r="J15" s="20">
        <v>4</v>
      </c>
      <c r="K15" s="20">
        <v>1255</v>
      </c>
      <c r="L15" s="20">
        <v>35</v>
      </c>
      <c r="M15" s="20">
        <v>131</v>
      </c>
      <c r="N15" s="20">
        <v>28</v>
      </c>
      <c r="O15" s="20">
        <v>28</v>
      </c>
      <c r="P15" s="109" t="s">
        <v>84</v>
      </c>
      <c r="Q15" s="109" t="s">
        <v>84</v>
      </c>
      <c r="R15" s="109" t="s">
        <v>84</v>
      </c>
      <c r="S15" s="109" t="s">
        <v>84</v>
      </c>
      <c r="T15" s="109" t="s">
        <v>84</v>
      </c>
      <c r="U15" s="109" t="s">
        <v>84</v>
      </c>
      <c r="V15" s="109" t="s">
        <v>84</v>
      </c>
    </row>
    <row r="16" spans="1:22" s="148" customFormat="1" ht="13.5" customHeight="1">
      <c r="A16" s="424" t="s">
        <v>27</v>
      </c>
      <c r="B16" s="425"/>
      <c r="C16" s="380">
        <f t="shared" si="1"/>
        <v>14</v>
      </c>
      <c r="D16" s="19">
        <v>1</v>
      </c>
      <c r="E16" s="109" t="s">
        <v>22</v>
      </c>
      <c r="F16" s="19">
        <v>13</v>
      </c>
      <c r="G16" s="20">
        <f t="shared" si="2"/>
        <v>1464</v>
      </c>
      <c r="H16" s="20">
        <v>346</v>
      </c>
      <c r="I16" s="20">
        <v>10</v>
      </c>
      <c r="J16" s="20">
        <v>4</v>
      </c>
      <c r="K16" s="20">
        <v>1104</v>
      </c>
      <c r="L16" s="20">
        <v>75</v>
      </c>
      <c r="M16" s="20">
        <v>238</v>
      </c>
      <c r="N16" s="20">
        <v>44</v>
      </c>
      <c r="O16" s="20">
        <v>35</v>
      </c>
      <c r="P16" s="109" t="s">
        <v>84</v>
      </c>
      <c r="Q16" s="109" t="s">
        <v>84</v>
      </c>
      <c r="R16" s="109" t="s">
        <v>84</v>
      </c>
      <c r="S16" s="109" t="s">
        <v>84</v>
      </c>
      <c r="T16" s="109" t="s">
        <v>84</v>
      </c>
      <c r="U16" s="109" t="s">
        <v>84</v>
      </c>
      <c r="V16" s="109" t="s">
        <v>84</v>
      </c>
    </row>
    <row r="17" spans="1:22" s="148" customFormat="1" ht="13.5" customHeight="1">
      <c r="A17" s="424" t="s">
        <v>28</v>
      </c>
      <c r="B17" s="425"/>
      <c r="C17" s="380">
        <f t="shared" si="1"/>
        <v>1</v>
      </c>
      <c r="D17" s="109" t="s">
        <v>22</v>
      </c>
      <c r="E17" s="109" t="s">
        <v>22</v>
      </c>
      <c r="F17" s="19">
        <v>1</v>
      </c>
      <c r="G17" s="20">
        <f t="shared" si="2"/>
        <v>199</v>
      </c>
      <c r="H17" s="109" t="s">
        <v>22</v>
      </c>
      <c r="I17" s="109" t="s">
        <v>22</v>
      </c>
      <c r="J17" s="20">
        <v>4</v>
      </c>
      <c r="K17" s="20">
        <v>195</v>
      </c>
      <c r="L17" s="20">
        <v>20</v>
      </c>
      <c r="M17" s="20">
        <v>9</v>
      </c>
      <c r="N17" s="20">
        <v>9</v>
      </c>
      <c r="O17" s="20">
        <v>2</v>
      </c>
      <c r="P17" s="109" t="s">
        <v>84</v>
      </c>
      <c r="Q17" s="109" t="s">
        <v>84</v>
      </c>
      <c r="R17" s="109" t="s">
        <v>84</v>
      </c>
      <c r="S17" s="109" t="s">
        <v>84</v>
      </c>
      <c r="T17" s="109" t="s">
        <v>84</v>
      </c>
      <c r="U17" s="109" t="s">
        <v>84</v>
      </c>
      <c r="V17" s="109" t="s">
        <v>84</v>
      </c>
    </row>
    <row r="18" spans="1:22" s="148" customFormat="1" ht="13.5" customHeight="1">
      <c r="A18" s="424" t="s">
        <v>29</v>
      </c>
      <c r="B18" s="425"/>
      <c r="C18" s="380">
        <f t="shared" si="1"/>
        <v>1</v>
      </c>
      <c r="D18" s="109" t="s">
        <v>22</v>
      </c>
      <c r="E18" s="109" t="s">
        <v>22</v>
      </c>
      <c r="F18" s="19">
        <v>1</v>
      </c>
      <c r="G18" s="20">
        <f t="shared" si="2"/>
        <v>199</v>
      </c>
      <c r="H18" s="109" t="s">
        <v>22</v>
      </c>
      <c r="I18" s="20">
        <v>7</v>
      </c>
      <c r="J18" s="109" t="s">
        <v>22</v>
      </c>
      <c r="K18" s="20">
        <v>192</v>
      </c>
      <c r="L18" s="20">
        <v>13</v>
      </c>
      <c r="M18" s="20">
        <v>23</v>
      </c>
      <c r="N18" s="20">
        <v>7</v>
      </c>
      <c r="O18" s="20">
        <v>3</v>
      </c>
      <c r="P18" s="109" t="s">
        <v>84</v>
      </c>
      <c r="Q18" s="109" t="s">
        <v>84</v>
      </c>
      <c r="R18" s="109" t="s">
        <v>84</v>
      </c>
      <c r="S18" s="109" t="s">
        <v>84</v>
      </c>
      <c r="T18" s="109" t="s">
        <v>84</v>
      </c>
      <c r="U18" s="109" t="s">
        <v>84</v>
      </c>
      <c r="V18" s="109" t="s">
        <v>84</v>
      </c>
    </row>
    <row r="19" spans="1:22" s="148" customFormat="1" ht="13.5" customHeight="1">
      <c r="A19" s="424" t="s">
        <v>30</v>
      </c>
      <c r="B19" s="425"/>
      <c r="C19" s="380">
        <f t="shared" si="1"/>
        <v>7</v>
      </c>
      <c r="D19" s="109">
        <v>2</v>
      </c>
      <c r="E19" s="109" t="s">
        <v>22</v>
      </c>
      <c r="F19" s="19">
        <v>5</v>
      </c>
      <c r="G19" s="20">
        <f t="shared" si="2"/>
        <v>1371</v>
      </c>
      <c r="H19" s="20">
        <v>309</v>
      </c>
      <c r="I19" s="109" t="s">
        <v>22</v>
      </c>
      <c r="J19" s="109" t="s">
        <v>22</v>
      </c>
      <c r="K19" s="20">
        <v>1062</v>
      </c>
      <c r="L19" s="20">
        <v>35</v>
      </c>
      <c r="M19" s="20">
        <v>111</v>
      </c>
      <c r="N19" s="20">
        <v>27</v>
      </c>
      <c r="O19" s="20">
        <v>34</v>
      </c>
      <c r="P19" s="109" t="s">
        <v>84</v>
      </c>
      <c r="Q19" s="109" t="s">
        <v>84</v>
      </c>
      <c r="R19" s="109" t="s">
        <v>84</v>
      </c>
      <c r="S19" s="109" t="s">
        <v>84</v>
      </c>
      <c r="T19" s="109" t="s">
        <v>84</v>
      </c>
      <c r="U19" s="109" t="s">
        <v>84</v>
      </c>
      <c r="V19" s="109" t="s">
        <v>84</v>
      </c>
    </row>
    <row r="20" spans="1:22" s="148" customFormat="1" ht="13.5" customHeight="1">
      <c r="A20" s="424" t="s">
        <v>31</v>
      </c>
      <c r="B20" s="425"/>
      <c r="C20" s="380">
        <f t="shared" si="1"/>
        <v>2</v>
      </c>
      <c r="D20" s="109" t="s">
        <v>22</v>
      </c>
      <c r="E20" s="109" t="s">
        <v>22</v>
      </c>
      <c r="F20" s="19">
        <v>2</v>
      </c>
      <c r="G20" s="20">
        <f t="shared" si="2"/>
        <v>229</v>
      </c>
      <c r="H20" s="109" t="s">
        <v>22</v>
      </c>
      <c r="I20" s="109" t="s">
        <v>22</v>
      </c>
      <c r="J20" s="109" t="s">
        <v>22</v>
      </c>
      <c r="K20" s="20">
        <v>229</v>
      </c>
      <c r="L20" s="20">
        <v>25</v>
      </c>
      <c r="M20" s="20">
        <v>112</v>
      </c>
      <c r="N20" s="20">
        <v>13</v>
      </c>
      <c r="O20" s="20">
        <v>8</v>
      </c>
      <c r="P20" s="109" t="s">
        <v>84</v>
      </c>
      <c r="Q20" s="109" t="s">
        <v>84</v>
      </c>
      <c r="R20" s="109" t="s">
        <v>84</v>
      </c>
      <c r="S20" s="109" t="s">
        <v>84</v>
      </c>
      <c r="T20" s="109" t="s">
        <v>84</v>
      </c>
      <c r="U20" s="109" t="s">
        <v>84</v>
      </c>
      <c r="V20" s="109" t="s">
        <v>84</v>
      </c>
    </row>
    <row r="21" spans="1:22" s="148" customFormat="1" ht="13.5" customHeight="1">
      <c r="A21" s="424" t="s">
        <v>32</v>
      </c>
      <c r="B21" s="425"/>
      <c r="C21" s="380">
        <f t="shared" si="1"/>
        <v>2</v>
      </c>
      <c r="D21" s="109" t="s">
        <v>22</v>
      </c>
      <c r="E21" s="109" t="s">
        <v>22</v>
      </c>
      <c r="F21" s="19">
        <v>2</v>
      </c>
      <c r="G21" s="20">
        <f t="shared" si="2"/>
        <v>340</v>
      </c>
      <c r="H21" s="20">
        <v>30</v>
      </c>
      <c r="I21" s="109" t="s">
        <v>22</v>
      </c>
      <c r="J21" s="109" t="s">
        <v>22</v>
      </c>
      <c r="K21" s="20">
        <v>310</v>
      </c>
      <c r="L21" s="20">
        <v>42</v>
      </c>
      <c r="M21" s="20">
        <v>81</v>
      </c>
      <c r="N21" s="20">
        <v>18</v>
      </c>
      <c r="O21" s="20">
        <v>13</v>
      </c>
      <c r="P21" s="109" t="s">
        <v>84</v>
      </c>
      <c r="Q21" s="109" t="s">
        <v>84</v>
      </c>
      <c r="R21" s="109" t="s">
        <v>84</v>
      </c>
      <c r="S21" s="109" t="s">
        <v>84</v>
      </c>
      <c r="T21" s="109" t="s">
        <v>84</v>
      </c>
      <c r="U21" s="109" t="s">
        <v>84</v>
      </c>
      <c r="V21" s="109" t="s">
        <v>84</v>
      </c>
    </row>
    <row r="22" spans="1:22" s="148" customFormat="1" ht="13.5" customHeight="1">
      <c r="A22" s="424" t="s">
        <v>83</v>
      </c>
      <c r="B22" s="425"/>
      <c r="C22" s="32" t="s">
        <v>22</v>
      </c>
      <c r="D22" s="109" t="s">
        <v>22</v>
      </c>
      <c r="E22" s="109" t="s">
        <v>22</v>
      </c>
      <c r="F22" s="33" t="s">
        <v>22</v>
      </c>
      <c r="G22" s="109" t="s">
        <v>22</v>
      </c>
      <c r="H22" s="33" t="s">
        <v>22</v>
      </c>
      <c r="I22" s="109" t="s">
        <v>22</v>
      </c>
      <c r="J22" s="33" t="s">
        <v>22</v>
      </c>
      <c r="K22" s="109" t="s">
        <v>22</v>
      </c>
      <c r="L22" s="33" t="s">
        <v>22</v>
      </c>
      <c r="M22" s="109" t="s">
        <v>22</v>
      </c>
      <c r="N22" s="33" t="s">
        <v>22</v>
      </c>
      <c r="O22" s="20">
        <v>8</v>
      </c>
      <c r="P22" s="109" t="s">
        <v>84</v>
      </c>
      <c r="Q22" s="109" t="s">
        <v>84</v>
      </c>
      <c r="R22" s="109" t="s">
        <v>84</v>
      </c>
      <c r="S22" s="109" t="s">
        <v>84</v>
      </c>
      <c r="T22" s="109" t="s">
        <v>84</v>
      </c>
      <c r="U22" s="109" t="s">
        <v>84</v>
      </c>
      <c r="V22" s="109" t="s">
        <v>84</v>
      </c>
    </row>
    <row r="23" spans="1:22" ht="13.5" customHeight="1">
      <c r="A23" s="15"/>
      <c r="B23" s="16"/>
      <c r="C23" s="381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</row>
    <row r="24" spans="1:22" s="148" customFormat="1" ht="13.5" customHeight="1">
      <c r="A24" s="424" t="s">
        <v>33</v>
      </c>
      <c r="B24" s="425"/>
      <c r="C24" s="382">
        <f>SUM(C25)</f>
        <v>1</v>
      </c>
      <c r="D24" s="109" t="s">
        <v>22</v>
      </c>
      <c r="E24" s="109" t="s">
        <v>22</v>
      </c>
      <c r="F24" s="383">
        <f>SUM(F25)</f>
        <v>1</v>
      </c>
      <c r="G24" s="383">
        <f>SUM(G25)</f>
        <v>199</v>
      </c>
      <c r="H24" s="109" t="s">
        <v>22</v>
      </c>
      <c r="I24" s="109" t="s">
        <v>22</v>
      </c>
      <c r="J24" s="109" t="s">
        <v>22</v>
      </c>
      <c r="K24" s="383">
        <f>SUM(K25)</f>
        <v>199</v>
      </c>
      <c r="L24" s="383">
        <f>SUM(L25)</f>
        <v>4</v>
      </c>
      <c r="M24" s="109" t="s">
        <v>22</v>
      </c>
      <c r="N24" s="383">
        <f>SUM(N25)</f>
        <v>2</v>
      </c>
      <c r="O24" s="383">
        <f>SUM(O25)</f>
        <v>3</v>
      </c>
      <c r="P24" s="109" t="s">
        <v>84</v>
      </c>
      <c r="Q24" s="109" t="s">
        <v>84</v>
      </c>
      <c r="R24" s="109" t="s">
        <v>84</v>
      </c>
      <c r="S24" s="109" t="s">
        <v>84</v>
      </c>
      <c r="T24" s="109" t="s">
        <v>84</v>
      </c>
      <c r="U24" s="109" t="s">
        <v>84</v>
      </c>
      <c r="V24" s="109" t="s">
        <v>84</v>
      </c>
    </row>
    <row r="25" spans="1:22" s="154" customFormat="1" ht="13.5" customHeight="1">
      <c r="A25" s="150"/>
      <c r="B25" s="22" t="s">
        <v>34</v>
      </c>
      <c r="C25" s="368">
        <f>SUM(D25:F25)</f>
        <v>1</v>
      </c>
      <c r="D25" s="369" t="s">
        <v>22</v>
      </c>
      <c r="E25" s="369" t="s">
        <v>22</v>
      </c>
      <c r="F25" s="71">
        <v>1</v>
      </c>
      <c r="G25" s="50">
        <f>SUM(H25:K25)</f>
        <v>199</v>
      </c>
      <c r="H25" s="369" t="s">
        <v>22</v>
      </c>
      <c r="I25" s="369" t="s">
        <v>22</v>
      </c>
      <c r="J25" s="369" t="s">
        <v>22</v>
      </c>
      <c r="K25" s="71">
        <v>199</v>
      </c>
      <c r="L25" s="71">
        <v>4</v>
      </c>
      <c r="M25" s="51" t="s">
        <v>22</v>
      </c>
      <c r="N25" s="71">
        <v>2</v>
      </c>
      <c r="O25" s="71">
        <v>3</v>
      </c>
      <c r="P25" s="151" t="s">
        <v>84</v>
      </c>
      <c r="Q25" s="151" t="s">
        <v>84</v>
      </c>
      <c r="R25" s="151" t="s">
        <v>84</v>
      </c>
      <c r="S25" s="151" t="s">
        <v>84</v>
      </c>
      <c r="T25" s="151" t="s">
        <v>84</v>
      </c>
      <c r="U25" s="151" t="s">
        <v>84</v>
      </c>
      <c r="V25" s="151" t="s">
        <v>84</v>
      </c>
    </row>
    <row r="26" spans="1:22" ht="13.5" customHeight="1">
      <c r="A26" s="21"/>
      <c r="B26" s="25"/>
      <c r="C26" s="73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9"/>
      <c r="Q26" s="9"/>
      <c r="R26" s="9"/>
      <c r="S26" s="9"/>
      <c r="T26" s="9"/>
      <c r="U26" s="9"/>
      <c r="V26" s="9"/>
    </row>
    <row r="27" spans="1:22" s="148" customFormat="1" ht="13.5" customHeight="1">
      <c r="A27" s="424" t="s">
        <v>35</v>
      </c>
      <c r="B27" s="425"/>
      <c r="C27" s="13">
        <f>SUM(C28:C31)</f>
        <v>3</v>
      </c>
      <c r="D27" s="109" t="s">
        <v>22</v>
      </c>
      <c r="E27" s="109" t="s">
        <v>22</v>
      </c>
      <c r="F27" s="14">
        <f>SUM(F28:F31)</f>
        <v>3</v>
      </c>
      <c r="G27" s="14">
        <f>SUM(G28:G31)</f>
        <v>522</v>
      </c>
      <c r="H27" s="109" t="s">
        <v>22</v>
      </c>
      <c r="I27" s="109" t="s">
        <v>22</v>
      </c>
      <c r="J27" s="109" t="s">
        <v>22</v>
      </c>
      <c r="K27" s="14">
        <f>SUM(K28:K31)</f>
        <v>522</v>
      </c>
      <c r="L27" s="14">
        <f>SUM(L28:L31)</f>
        <v>28</v>
      </c>
      <c r="M27" s="14">
        <f>SUM(M28:M31)</f>
        <v>46</v>
      </c>
      <c r="N27" s="14">
        <f>SUM(N28:N31)</f>
        <v>14</v>
      </c>
      <c r="O27" s="14">
        <f>SUM(O28:O31)</f>
        <v>12</v>
      </c>
      <c r="P27" s="109" t="s">
        <v>84</v>
      </c>
      <c r="Q27" s="109" t="s">
        <v>84</v>
      </c>
      <c r="R27" s="109" t="s">
        <v>84</v>
      </c>
      <c r="S27" s="109" t="s">
        <v>84</v>
      </c>
      <c r="T27" s="109" t="s">
        <v>84</v>
      </c>
      <c r="U27" s="109" t="s">
        <v>84</v>
      </c>
      <c r="V27" s="109" t="s">
        <v>84</v>
      </c>
    </row>
    <row r="28" spans="1:22" s="154" customFormat="1" ht="13.5" customHeight="1">
      <c r="A28" s="158"/>
      <c r="B28" s="159" t="s">
        <v>36</v>
      </c>
      <c r="C28" s="368">
        <f>SUM(D28:F28)</f>
        <v>1</v>
      </c>
      <c r="D28" s="369" t="s">
        <v>22</v>
      </c>
      <c r="E28" s="369" t="s">
        <v>22</v>
      </c>
      <c r="F28" s="71">
        <v>1</v>
      </c>
      <c r="G28" s="50">
        <f>SUM(H28:K28)</f>
        <v>143</v>
      </c>
      <c r="H28" s="369" t="s">
        <v>22</v>
      </c>
      <c r="I28" s="369" t="s">
        <v>22</v>
      </c>
      <c r="J28" s="369" t="s">
        <v>22</v>
      </c>
      <c r="K28" s="71">
        <v>143</v>
      </c>
      <c r="L28" s="71">
        <v>8</v>
      </c>
      <c r="M28" s="51" t="s">
        <v>22</v>
      </c>
      <c r="N28" s="71">
        <v>4</v>
      </c>
      <c r="O28" s="71">
        <v>3</v>
      </c>
      <c r="P28" s="151" t="s">
        <v>84</v>
      </c>
      <c r="Q28" s="151" t="s">
        <v>84</v>
      </c>
      <c r="R28" s="151" t="s">
        <v>84</v>
      </c>
      <c r="S28" s="151" t="s">
        <v>84</v>
      </c>
      <c r="T28" s="151" t="s">
        <v>84</v>
      </c>
      <c r="U28" s="151" t="s">
        <v>84</v>
      </c>
      <c r="V28" s="151" t="s">
        <v>84</v>
      </c>
    </row>
    <row r="29" spans="1:22" s="154" customFormat="1" ht="13.5" customHeight="1">
      <c r="A29" s="158"/>
      <c r="B29" s="159" t="s">
        <v>37</v>
      </c>
      <c r="C29" s="368">
        <f>SUM(D29:F29)</f>
        <v>1</v>
      </c>
      <c r="D29" s="369" t="s">
        <v>22</v>
      </c>
      <c r="E29" s="369" t="s">
        <v>22</v>
      </c>
      <c r="F29" s="71">
        <v>1</v>
      </c>
      <c r="G29" s="50">
        <f>SUM(H29:K29)</f>
        <v>55</v>
      </c>
      <c r="H29" s="369" t="s">
        <v>22</v>
      </c>
      <c r="I29" s="369" t="s">
        <v>22</v>
      </c>
      <c r="J29" s="369" t="s">
        <v>22</v>
      </c>
      <c r="K29" s="71">
        <v>55</v>
      </c>
      <c r="L29" s="71">
        <v>11</v>
      </c>
      <c r="M29" s="71">
        <v>25</v>
      </c>
      <c r="N29" s="71">
        <v>6</v>
      </c>
      <c r="O29" s="71">
        <v>4</v>
      </c>
      <c r="P29" s="151" t="s">
        <v>84</v>
      </c>
      <c r="Q29" s="151" t="s">
        <v>84</v>
      </c>
      <c r="R29" s="151" t="s">
        <v>84</v>
      </c>
      <c r="S29" s="151" t="s">
        <v>84</v>
      </c>
      <c r="T29" s="151" t="s">
        <v>84</v>
      </c>
      <c r="U29" s="151" t="s">
        <v>84</v>
      </c>
      <c r="V29" s="151" t="s">
        <v>84</v>
      </c>
    </row>
    <row r="30" spans="1:22" s="154" customFormat="1" ht="13.5" customHeight="1">
      <c r="A30" s="158"/>
      <c r="B30" s="159" t="s">
        <v>38</v>
      </c>
      <c r="C30" s="368">
        <f>SUM(D30:F30)</f>
        <v>1</v>
      </c>
      <c r="D30" s="369" t="s">
        <v>22</v>
      </c>
      <c r="E30" s="369" t="s">
        <v>22</v>
      </c>
      <c r="F30" s="71">
        <v>1</v>
      </c>
      <c r="G30" s="50">
        <f>SUM(H30:K30)</f>
        <v>324</v>
      </c>
      <c r="H30" s="369" t="s">
        <v>22</v>
      </c>
      <c r="I30" s="369" t="s">
        <v>22</v>
      </c>
      <c r="J30" s="369" t="s">
        <v>22</v>
      </c>
      <c r="K30" s="71">
        <v>324</v>
      </c>
      <c r="L30" s="71">
        <v>6</v>
      </c>
      <c r="M30" s="71">
        <v>2</v>
      </c>
      <c r="N30" s="71">
        <v>3</v>
      </c>
      <c r="O30" s="71">
        <v>4</v>
      </c>
      <c r="P30" s="151" t="s">
        <v>84</v>
      </c>
      <c r="Q30" s="151" t="s">
        <v>84</v>
      </c>
      <c r="R30" s="151" t="s">
        <v>84</v>
      </c>
      <c r="S30" s="151" t="s">
        <v>84</v>
      </c>
      <c r="T30" s="151" t="s">
        <v>84</v>
      </c>
      <c r="U30" s="151" t="s">
        <v>84</v>
      </c>
      <c r="V30" s="151" t="s">
        <v>84</v>
      </c>
    </row>
    <row r="31" spans="1:22" s="154" customFormat="1" ht="13.5" customHeight="1">
      <c r="A31" s="158"/>
      <c r="B31" s="159" t="s">
        <v>39</v>
      </c>
      <c r="C31" s="51" t="s">
        <v>22</v>
      </c>
      <c r="D31" s="369" t="s">
        <v>22</v>
      </c>
      <c r="E31" s="369" t="s">
        <v>22</v>
      </c>
      <c r="F31" s="369" t="s">
        <v>22</v>
      </c>
      <c r="G31" s="369" t="s">
        <v>22</v>
      </c>
      <c r="H31" s="369" t="s">
        <v>22</v>
      </c>
      <c r="I31" s="369" t="s">
        <v>22</v>
      </c>
      <c r="J31" s="369" t="s">
        <v>22</v>
      </c>
      <c r="K31" s="369" t="s">
        <v>22</v>
      </c>
      <c r="L31" s="51">
        <v>3</v>
      </c>
      <c r="M31" s="51">
        <v>19</v>
      </c>
      <c r="N31" s="51">
        <v>1</v>
      </c>
      <c r="O31" s="51">
        <v>1</v>
      </c>
      <c r="P31" s="151" t="s">
        <v>84</v>
      </c>
      <c r="Q31" s="151" t="s">
        <v>84</v>
      </c>
      <c r="R31" s="151" t="s">
        <v>84</v>
      </c>
      <c r="S31" s="151" t="s">
        <v>84</v>
      </c>
      <c r="T31" s="151" t="s">
        <v>84</v>
      </c>
      <c r="U31" s="151" t="s">
        <v>84</v>
      </c>
      <c r="V31" s="151" t="s">
        <v>84</v>
      </c>
    </row>
    <row r="32" spans="1:22" ht="13.5" customHeight="1">
      <c r="A32" s="21"/>
      <c r="B32" s="25"/>
      <c r="C32" s="73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9"/>
      <c r="Q32" s="9"/>
      <c r="R32" s="9"/>
      <c r="S32" s="9"/>
      <c r="T32" s="9"/>
      <c r="U32" s="9"/>
      <c r="V32" s="9"/>
    </row>
    <row r="33" spans="1:22" s="148" customFormat="1" ht="13.5" customHeight="1">
      <c r="A33" s="424" t="s">
        <v>40</v>
      </c>
      <c r="B33" s="425"/>
      <c r="C33" s="13">
        <f>SUM(C34:C41)</f>
        <v>7</v>
      </c>
      <c r="D33" s="14">
        <f>SUM(D34:D41)</f>
        <v>1</v>
      </c>
      <c r="E33" s="109" t="s">
        <v>22</v>
      </c>
      <c r="F33" s="14">
        <f>SUM(F34:F41)</f>
        <v>6</v>
      </c>
      <c r="G33" s="14">
        <f>SUM(G34:G41)</f>
        <v>808</v>
      </c>
      <c r="H33" s="14">
        <f>SUM(H34:H41)</f>
        <v>268</v>
      </c>
      <c r="I33" s="109" t="s">
        <v>22</v>
      </c>
      <c r="J33" s="109" t="s">
        <v>22</v>
      </c>
      <c r="K33" s="14">
        <f>SUM(K34:K41)</f>
        <v>540</v>
      </c>
      <c r="L33" s="14">
        <f>SUM(L34:L41)</f>
        <v>55</v>
      </c>
      <c r="M33" s="14">
        <f>SUM(M34:M41)</f>
        <v>169</v>
      </c>
      <c r="N33" s="14">
        <f>SUM(N34:N41)</f>
        <v>30</v>
      </c>
      <c r="O33" s="14">
        <f>SUM(O34:O41)</f>
        <v>22</v>
      </c>
      <c r="P33" s="109" t="s">
        <v>84</v>
      </c>
      <c r="Q33" s="109" t="s">
        <v>84</v>
      </c>
      <c r="R33" s="109" t="s">
        <v>84</v>
      </c>
      <c r="S33" s="109" t="s">
        <v>84</v>
      </c>
      <c r="T33" s="109" t="s">
        <v>84</v>
      </c>
      <c r="U33" s="109" t="s">
        <v>84</v>
      </c>
      <c r="V33" s="109" t="s">
        <v>84</v>
      </c>
    </row>
    <row r="34" spans="1:22" s="154" customFormat="1" ht="13.5" customHeight="1">
      <c r="A34" s="160"/>
      <c r="B34" s="159" t="s">
        <v>41</v>
      </c>
      <c r="C34" s="51" t="s">
        <v>22</v>
      </c>
      <c r="D34" s="369" t="s">
        <v>22</v>
      </c>
      <c r="E34" s="369" t="s">
        <v>22</v>
      </c>
      <c r="F34" s="369" t="s">
        <v>22</v>
      </c>
      <c r="G34" s="369" t="s">
        <v>22</v>
      </c>
      <c r="H34" s="369" t="s">
        <v>22</v>
      </c>
      <c r="I34" s="369" t="s">
        <v>22</v>
      </c>
      <c r="J34" s="369" t="s">
        <v>22</v>
      </c>
      <c r="K34" s="369" t="s">
        <v>22</v>
      </c>
      <c r="L34" s="51">
        <v>8</v>
      </c>
      <c r="M34" s="51">
        <v>23</v>
      </c>
      <c r="N34" s="51">
        <v>4</v>
      </c>
      <c r="O34" s="51">
        <v>4</v>
      </c>
      <c r="P34" s="151" t="s">
        <v>84</v>
      </c>
      <c r="Q34" s="151" t="s">
        <v>84</v>
      </c>
      <c r="R34" s="151" t="s">
        <v>84</v>
      </c>
      <c r="S34" s="151" t="s">
        <v>84</v>
      </c>
      <c r="T34" s="151" t="s">
        <v>84</v>
      </c>
      <c r="U34" s="151" t="s">
        <v>84</v>
      </c>
      <c r="V34" s="151" t="s">
        <v>84</v>
      </c>
    </row>
    <row r="35" spans="1:22" s="154" customFormat="1" ht="13.5" customHeight="1">
      <c r="A35" s="160"/>
      <c r="B35" s="159" t="s">
        <v>42</v>
      </c>
      <c r="C35" s="368">
        <f>SUM(D35:F35)</f>
        <v>2</v>
      </c>
      <c r="D35" s="369" t="s">
        <v>22</v>
      </c>
      <c r="E35" s="369" t="s">
        <v>22</v>
      </c>
      <c r="F35" s="71">
        <v>2</v>
      </c>
      <c r="G35" s="50">
        <f>SUM(H35:K35)</f>
        <v>199</v>
      </c>
      <c r="H35" s="369" t="s">
        <v>22</v>
      </c>
      <c r="I35" s="369" t="s">
        <v>22</v>
      </c>
      <c r="J35" s="369" t="s">
        <v>22</v>
      </c>
      <c r="K35" s="71">
        <v>199</v>
      </c>
      <c r="L35" s="71">
        <v>5</v>
      </c>
      <c r="M35" s="71">
        <v>19</v>
      </c>
      <c r="N35" s="71">
        <v>5</v>
      </c>
      <c r="O35" s="71">
        <v>7</v>
      </c>
      <c r="P35" s="151" t="s">
        <v>84</v>
      </c>
      <c r="Q35" s="151" t="s">
        <v>84</v>
      </c>
      <c r="R35" s="151" t="s">
        <v>84</v>
      </c>
      <c r="S35" s="151" t="s">
        <v>84</v>
      </c>
      <c r="T35" s="151" t="s">
        <v>84</v>
      </c>
      <c r="U35" s="151" t="s">
        <v>84</v>
      </c>
      <c r="V35" s="151" t="s">
        <v>84</v>
      </c>
    </row>
    <row r="36" spans="1:22" s="154" customFormat="1" ht="13.5" customHeight="1">
      <c r="A36" s="160"/>
      <c r="B36" s="159" t="s">
        <v>43</v>
      </c>
      <c r="C36" s="368">
        <f>SUM(D36:F36)</f>
        <v>5</v>
      </c>
      <c r="D36" s="372">
        <v>1</v>
      </c>
      <c r="E36" s="369" t="s">
        <v>22</v>
      </c>
      <c r="F36" s="71">
        <v>4</v>
      </c>
      <c r="G36" s="50">
        <f>SUM(H36:K36)</f>
        <v>609</v>
      </c>
      <c r="H36" s="71">
        <v>268</v>
      </c>
      <c r="I36" s="369" t="s">
        <v>22</v>
      </c>
      <c r="J36" s="369" t="s">
        <v>22</v>
      </c>
      <c r="K36" s="71">
        <v>341</v>
      </c>
      <c r="L36" s="71">
        <v>36</v>
      </c>
      <c r="M36" s="71">
        <v>127</v>
      </c>
      <c r="N36" s="71">
        <v>19</v>
      </c>
      <c r="O36" s="71">
        <v>10</v>
      </c>
      <c r="P36" s="151" t="s">
        <v>84</v>
      </c>
      <c r="Q36" s="151" t="s">
        <v>84</v>
      </c>
      <c r="R36" s="151" t="s">
        <v>84</v>
      </c>
      <c r="S36" s="151" t="s">
        <v>84</v>
      </c>
      <c r="T36" s="151" t="s">
        <v>84</v>
      </c>
      <c r="U36" s="151" t="s">
        <v>84</v>
      </c>
      <c r="V36" s="151" t="s">
        <v>84</v>
      </c>
    </row>
    <row r="37" spans="1:22" s="154" customFormat="1" ht="13.5" customHeight="1">
      <c r="A37" s="160"/>
      <c r="B37" s="159" t="s">
        <v>44</v>
      </c>
      <c r="C37" s="51" t="s">
        <v>22</v>
      </c>
      <c r="D37" s="369" t="s">
        <v>22</v>
      </c>
      <c r="E37" s="369" t="s">
        <v>22</v>
      </c>
      <c r="F37" s="369" t="s">
        <v>22</v>
      </c>
      <c r="G37" s="369" t="s">
        <v>22</v>
      </c>
      <c r="H37" s="369" t="s">
        <v>22</v>
      </c>
      <c r="I37" s="369" t="s">
        <v>22</v>
      </c>
      <c r="J37" s="369" t="s">
        <v>22</v>
      </c>
      <c r="K37" s="369" t="s">
        <v>22</v>
      </c>
      <c r="L37" s="51">
        <v>1</v>
      </c>
      <c r="M37" s="369" t="s">
        <v>22</v>
      </c>
      <c r="N37" s="51">
        <v>1</v>
      </c>
      <c r="O37" s="51">
        <v>1</v>
      </c>
      <c r="P37" s="151" t="s">
        <v>84</v>
      </c>
      <c r="Q37" s="151" t="s">
        <v>84</v>
      </c>
      <c r="R37" s="151" t="s">
        <v>84</v>
      </c>
      <c r="S37" s="151" t="s">
        <v>84</v>
      </c>
      <c r="T37" s="151" t="s">
        <v>84</v>
      </c>
      <c r="U37" s="151" t="s">
        <v>84</v>
      </c>
      <c r="V37" s="151" t="s">
        <v>84</v>
      </c>
    </row>
    <row r="38" spans="1:22" s="154" customFormat="1" ht="13.5" customHeight="1">
      <c r="A38" s="160"/>
      <c r="B38" s="159" t="s">
        <v>45</v>
      </c>
      <c r="C38" s="51" t="s">
        <v>22</v>
      </c>
      <c r="D38" s="369" t="s">
        <v>22</v>
      </c>
      <c r="E38" s="369" t="s">
        <v>22</v>
      </c>
      <c r="F38" s="369" t="s">
        <v>22</v>
      </c>
      <c r="G38" s="369" t="s">
        <v>22</v>
      </c>
      <c r="H38" s="369" t="s">
        <v>22</v>
      </c>
      <c r="I38" s="369" t="s">
        <v>22</v>
      </c>
      <c r="J38" s="369" t="s">
        <v>22</v>
      </c>
      <c r="K38" s="369" t="s">
        <v>22</v>
      </c>
      <c r="L38" s="51">
        <v>3</v>
      </c>
      <c r="M38" s="369" t="s">
        <v>22</v>
      </c>
      <c r="N38" s="369" t="s">
        <v>22</v>
      </c>
      <c r="O38" s="369" t="s">
        <v>22</v>
      </c>
      <c r="P38" s="151" t="s">
        <v>84</v>
      </c>
      <c r="Q38" s="151" t="s">
        <v>84</v>
      </c>
      <c r="R38" s="151" t="s">
        <v>84</v>
      </c>
      <c r="S38" s="151" t="s">
        <v>84</v>
      </c>
      <c r="T38" s="151" t="s">
        <v>84</v>
      </c>
      <c r="U38" s="151" t="s">
        <v>84</v>
      </c>
      <c r="V38" s="151" t="s">
        <v>84</v>
      </c>
    </row>
    <row r="39" spans="1:22" s="154" customFormat="1" ht="13.5" customHeight="1">
      <c r="A39" s="160"/>
      <c r="B39" s="159" t="s">
        <v>46</v>
      </c>
      <c r="C39" s="51" t="s">
        <v>22</v>
      </c>
      <c r="D39" s="369" t="s">
        <v>22</v>
      </c>
      <c r="E39" s="369" t="s">
        <v>22</v>
      </c>
      <c r="F39" s="369" t="s">
        <v>22</v>
      </c>
      <c r="G39" s="369" t="s">
        <v>22</v>
      </c>
      <c r="H39" s="369" t="s">
        <v>22</v>
      </c>
      <c r="I39" s="369" t="s">
        <v>22</v>
      </c>
      <c r="J39" s="369" t="s">
        <v>22</v>
      </c>
      <c r="K39" s="369" t="s">
        <v>22</v>
      </c>
      <c r="L39" s="51">
        <v>1</v>
      </c>
      <c r="M39" s="369" t="s">
        <v>22</v>
      </c>
      <c r="N39" s="369" t="s">
        <v>22</v>
      </c>
      <c r="O39" s="369" t="s">
        <v>22</v>
      </c>
      <c r="P39" s="151" t="s">
        <v>84</v>
      </c>
      <c r="Q39" s="151" t="s">
        <v>84</v>
      </c>
      <c r="R39" s="151" t="s">
        <v>84</v>
      </c>
      <c r="S39" s="151" t="s">
        <v>84</v>
      </c>
      <c r="T39" s="151" t="s">
        <v>84</v>
      </c>
      <c r="U39" s="151" t="s">
        <v>84</v>
      </c>
      <c r="V39" s="151" t="s">
        <v>84</v>
      </c>
    </row>
    <row r="40" spans="1:22" s="154" customFormat="1" ht="13.5" customHeight="1">
      <c r="A40" s="160"/>
      <c r="B40" s="159" t="s">
        <v>47</v>
      </c>
      <c r="C40" s="51" t="s">
        <v>22</v>
      </c>
      <c r="D40" s="369" t="s">
        <v>22</v>
      </c>
      <c r="E40" s="369" t="s">
        <v>22</v>
      </c>
      <c r="F40" s="369" t="s">
        <v>22</v>
      </c>
      <c r="G40" s="369" t="s">
        <v>22</v>
      </c>
      <c r="H40" s="369" t="s">
        <v>22</v>
      </c>
      <c r="I40" s="369" t="s">
        <v>22</v>
      </c>
      <c r="J40" s="369" t="s">
        <v>22</v>
      </c>
      <c r="K40" s="369" t="s">
        <v>22</v>
      </c>
      <c r="L40" s="369" t="s">
        <v>22</v>
      </c>
      <c r="M40" s="369" t="s">
        <v>22</v>
      </c>
      <c r="N40" s="369" t="s">
        <v>22</v>
      </c>
      <c r="O40" s="369" t="s">
        <v>22</v>
      </c>
      <c r="P40" s="151" t="s">
        <v>84</v>
      </c>
      <c r="Q40" s="151" t="s">
        <v>84</v>
      </c>
      <c r="R40" s="151" t="s">
        <v>84</v>
      </c>
      <c r="S40" s="151" t="s">
        <v>84</v>
      </c>
      <c r="T40" s="151" t="s">
        <v>84</v>
      </c>
      <c r="U40" s="151" t="s">
        <v>84</v>
      </c>
      <c r="V40" s="151" t="s">
        <v>84</v>
      </c>
    </row>
    <row r="41" spans="1:22" s="154" customFormat="1" ht="13.5" customHeight="1">
      <c r="A41" s="160"/>
      <c r="B41" s="159" t="s">
        <v>48</v>
      </c>
      <c r="C41" s="51" t="s">
        <v>22</v>
      </c>
      <c r="D41" s="369" t="s">
        <v>22</v>
      </c>
      <c r="E41" s="369" t="s">
        <v>22</v>
      </c>
      <c r="F41" s="369" t="s">
        <v>22</v>
      </c>
      <c r="G41" s="369" t="s">
        <v>22</v>
      </c>
      <c r="H41" s="369" t="s">
        <v>22</v>
      </c>
      <c r="I41" s="369" t="s">
        <v>22</v>
      </c>
      <c r="J41" s="369" t="s">
        <v>22</v>
      </c>
      <c r="K41" s="369" t="s">
        <v>22</v>
      </c>
      <c r="L41" s="51">
        <v>1</v>
      </c>
      <c r="M41" s="369" t="s">
        <v>22</v>
      </c>
      <c r="N41" s="51">
        <v>1</v>
      </c>
      <c r="O41" s="369" t="s">
        <v>22</v>
      </c>
      <c r="P41" s="151" t="s">
        <v>84</v>
      </c>
      <c r="Q41" s="151" t="s">
        <v>84</v>
      </c>
      <c r="R41" s="151" t="s">
        <v>84</v>
      </c>
      <c r="S41" s="151" t="s">
        <v>84</v>
      </c>
      <c r="T41" s="151" t="s">
        <v>84</v>
      </c>
      <c r="U41" s="151" t="s">
        <v>84</v>
      </c>
      <c r="V41" s="151" t="s">
        <v>84</v>
      </c>
    </row>
    <row r="42" spans="1:25" ht="13.5" customHeight="1">
      <c r="A42" s="27"/>
      <c r="B42" s="22"/>
      <c r="C42" s="7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9"/>
      <c r="Q42" s="9"/>
      <c r="R42" s="9"/>
      <c r="S42" s="9"/>
      <c r="T42" s="9"/>
      <c r="U42" s="9"/>
      <c r="V42" s="9"/>
      <c r="X42" s="12"/>
      <c r="Y42" s="12"/>
    </row>
    <row r="43" spans="1:25" s="148" customFormat="1" ht="13.5" customHeight="1">
      <c r="A43" s="424" t="s">
        <v>49</v>
      </c>
      <c r="B43" s="425"/>
      <c r="C43" s="13">
        <f>SUM(C44:C48)</f>
        <v>6</v>
      </c>
      <c r="D43" s="14">
        <f>SUM(D44:D48)</f>
        <v>1</v>
      </c>
      <c r="E43" s="109" t="s">
        <v>22</v>
      </c>
      <c r="F43" s="14">
        <f>SUM(F44:F48)</f>
        <v>5</v>
      </c>
      <c r="G43" s="14">
        <f>SUM(G44:G48)</f>
        <v>1812</v>
      </c>
      <c r="H43" s="14">
        <f>SUM(H44:H48)</f>
        <v>456</v>
      </c>
      <c r="I43" s="109" t="s">
        <v>22</v>
      </c>
      <c r="J43" s="109" t="s">
        <v>22</v>
      </c>
      <c r="K43" s="14">
        <f>SUM(K44:K48)</f>
        <v>1356</v>
      </c>
      <c r="L43" s="14">
        <f>SUM(L44:L48)</f>
        <v>50</v>
      </c>
      <c r="M43" s="14">
        <f>SUM(M44:M48)</f>
        <v>71</v>
      </c>
      <c r="N43" s="14">
        <f>SUM(N44:N48)</f>
        <v>25</v>
      </c>
      <c r="O43" s="14">
        <f>SUM(O44:O48)</f>
        <v>10</v>
      </c>
      <c r="P43" s="109" t="s">
        <v>84</v>
      </c>
      <c r="Q43" s="109" t="s">
        <v>84</v>
      </c>
      <c r="R43" s="109" t="s">
        <v>84</v>
      </c>
      <c r="S43" s="109" t="s">
        <v>84</v>
      </c>
      <c r="T43" s="109" t="s">
        <v>84</v>
      </c>
      <c r="U43" s="109" t="s">
        <v>84</v>
      </c>
      <c r="V43" s="109" t="s">
        <v>84</v>
      </c>
      <c r="X43" s="149"/>
      <c r="Y43" s="149"/>
    </row>
    <row r="44" spans="1:25" s="154" customFormat="1" ht="13.5" customHeight="1">
      <c r="A44" s="160"/>
      <c r="B44" s="159" t="s">
        <v>50</v>
      </c>
      <c r="C44" s="368">
        <f>SUM(D44:F44)</f>
        <v>1</v>
      </c>
      <c r="D44" s="369" t="s">
        <v>22</v>
      </c>
      <c r="E44" s="51" t="s">
        <v>22</v>
      </c>
      <c r="F44" s="71">
        <v>1</v>
      </c>
      <c r="G44" s="50">
        <f>SUM(H44:K44)</f>
        <v>80</v>
      </c>
      <c r="H44" s="369" t="s">
        <v>22</v>
      </c>
      <c r="I44" s="369" t="s">
        <v>22</v>
      </c>
      <c r="J44" s="369" t="s">
        <v>22</v>
      </c>
      <c r="K44" s="71">
        <v>80</v>
      </c>
      <c r="L44" s="71">
        <v>18</v>
      </c>
      <c r="M44" s="71">
        <v>26</v>
      </c>
      <c r="N44" s="71">
        <v>9</v>
      </c>
      <c r="O44" s="71">
        <v>3</v>
      </c>
      <c r="P44" s="151" t="s">
        <v>84</v>
      </c>
      <c r="Q44" s="151" t="s">
        <v>84</v>
      </c>
      <c r="R44" s="151" t="s">
        <v>84</v>
      </c>
      <c r="S44" s="151" t="s">
        <v>84</v>
      </c>
      <c r="T44" s="151" t="s">
        <v>84</v>
      </c>
      <c r="U44" s="151" t="s">
        <v>84</v>
      </c>
      <c r="V44" s="151" t="s">
        <v>84</v>
      </c>
      <c r="X44" s="157"/>
      <c r="Y44" s="157"/>
    </row>
    <row r="45" spans="1:22" s="154" customFormat="1" ht="13.5" customHeight="1">
      <c r="A45" s="160"/>
      <c r="B45" s="159" t="s">
        <v>51</v>
      </c>
      <c r="C45" s="368">
        <f>SUM(D45:F45)</f>
        <v>2</v>
      </c>
      <c r="D45" s="372">
        <v>1</v>
      </c>
      <c r="E45" s="51" t="s">
        <v>22</v>
      </c>
      <c r="F45" s="71">
        <v>1</v>
      </c>
      <c r="G45" s="50">
        <f>SUM(H45:K45)</f>
        <v>604</v>
      </c>
      <c r="H45" s="71">
        <v>400</v>
      </c>
      <c r="I45" s="369" t="s">
        <v>22</v>
      </c>
      <c r="J45" s="369" t="s">
        <v>22</v>
      </c>
      <c r="K45" s="71">
        <v>204</v>
      </c>
      <c r="L45" s="71">
        <v>6</v>
      </c>
      <c r="M45" s="71">
        <v>19</v>
      </c>
      <c r="N45" s="71">
        <v>4</v>
      </c>
      <c r="O45" s="369" t="s">
        <v>22</v>
      </c>
      <c r="P45" s="151" t="s">
        <v>84</v>
      </c>
      <c r="Q45" s="151" t="s">
        <v>84</v>
      </c>
      <c r="R45" s="151" t="s">
        <v>84</v>
      </c>
      <c r="S45" s="151" t="s">
        <v>84</v>
      </c>
      <c r="T45" s="151" t="s">
        <v>84</v>
      </c>
      <c r="U45" s="151" t="s">
        <v>84</v>
      </c>
      <c r="V45" s="151" t="s">
        <v>84</v>
      </c>
    </row>
    <row r="46" spans="1:22" s="154" customFormat="1" ht="13.5" customHeight="1">
      <c r="A46" s="160"/>
      <c r="B46" s="159" t="s">
        <v>52</v>
      </c>
      <c r="C46" s="51" t="s">
        <v>22</v>
      </c>
      <c r="D46" s="369" t="s">
        <v>22</v>
      </c>
      <c r="E46" s="51" t="s">
        <v>22</v>
      </c>
      <c r="F46" s="51" t="s">
        <v>22</v>
      </c>
      <c r="G46" s="51" t="s">
        <v>22</v>
      </c>
      <c r="H46" s="51" t="s">
        <v>22</v>
      </c>
      <c r="I46" s="51" t="s">
        <v>22</v>
      </c>
      <c r="J46" s="369" t="s">
        <v>22</v>
      </c>
      <c r="K46" s="51" t="s">
        <v>22</v>
      </c>
      <c r="L46" s="51">
        <v>7</v>
      </c>
      <c r="M46" s="51">
        <v>19</v>
      </c>
      <c r="N46" s="51">
        <v>1</v>
      </c>
      <c r="O46" s="369" t="s">
        <v>22</v>
      </c>
      <c r="P46" s="151" t="s">
        <v>84</v>
      </c>
      <c r="Q46" s="151" t="s">
        <v>84</v>
      </c>
      <c r="R46" s="151" t="s">
        <v>84</v>
      </c>
      <c r="S46" s="151" t="s">
        <v>84</v>
      </c>
      <c r="T46" s="151" t="s">
        <v>84</v>
      </c>
      <c r="U46" s="151" t="s">
        <v>84</v>
      </c>
      <c r="V46" s="151" t="s">
        <v>84</v>
      </c>
    </row>
    <row r="47" spans="1:22" s="154" customFormat="1" ht="13.5" customHeight="1">
      <c r="A47" s="160"/>
      <c r="B47" s="159" t="s">
        <v>53</v>
      </c>
      <c r="C47" s="368">
        <f>SUM(D47:F47)</f>
        <v>1</v>
      </c>
      <c r="D47" s="369" t="s">
        <v>22</v>
      </c>
      <c r="E47" s="51" t="s">
        <v>22</v>
      </c>
      <c r="F47" s="71">
        <v>1</v>
      </c>
      <c r="G47" s="50">
        <f>SUM(H47:K47)</f>
        <v>35</v>
      </c>
      <c r="H47" s="369" t="s">
        <v>22</v>
      </c>
      <c r="I47" s="369" t="s">
        <v>22</v>
      </c>
      <c r="J47" s="369" t="s">
        <v>22</v>
      </c>
      <c r="K47" s="71">
        <v>35</v>
      </c>
      <c r="L47" s="71">
        <v>6</v>
      </c>
      <c r="M47" s="369" t="s">
        <v>22</v>
      </c>
      <c r="N47" s="71">
        <v>4</v>
      </c>
      <c r="O47" s="369" t="s">
        <v>22</v>
      </c>
      <c r="P47" s="151" t="s">
        <v>84</v>
      </c>
      <c r="Q47" s="151" t="s">
        <v>84</v>
      </c>
      <c r="R47" s="151" t="s">
        <v>84</v>
      </c>
      <c r="S47" s="151" t="s">
        <v>84</v>
      </c>
      <c r="T47" s="151" t="s">
        <v>84</v>
      </c>
      <c r="U47" s="151" t="s">
        <v>84</v>
      </c>
      <c r="V47" s="151" t="s">
        <v>84</v>
      </c>
    </row>
    <row r="48" spans="1:22" s="154" customFormat="1" ht="13.5" customHeight="1">
      <c r="A48" s="160"/>
      <c r="B48" s="159" t="s">
        <v>54</v>
      </c>
      <c r="C48" s="368">
        <f>SUM(D48:F48)</f>
        <v>2</v>
      </c>
      <c r="D48" s="369" t="s">
        <v>22</v>
      </c>
      <c r="E48" s="51" t="s">
        <v>22</v>
      </c>
      <c r="F48" s="71">
        <v>2</v>
      </c>
      <c r="G48" s="50">
        <f>SUM(H48:K48)</f>
        <v>1093</v>
      </c>
      <c r="H48" s="74">
        <v>56</v>
      </c>
      <c r="I48" s="374" t="s">
        <v>22</v>
      </c>
      <c r="J48" s="374" t="s">
        <v>22</v>
      </c>
      <c r="K48" s="74">
        <v>1037</v>
      </c>
      <c r="L48" s="71">
        <v>13</v>
      </c>
      <c r="M48" s="71">
        <v>7</v>
      </c>
      <c r="N48" s="71">
        <v>7</v>
      </c>
      <c r="O48" s="71">
        <v>7</v>
      </c>
      <c r="P48" s="151" t="s">
        <v>84</v>
      </c>
      <c r="Q48" s="151" t="s">
        <v>84</v>
      </c>
      <c r="R48" s="151" t="s">
        <v>84</v>
      </c>
      <c r="S48" s="151" t="s">
        <v>84</v>
      </c>
      <c r="T48" s="151" t="s">
        <v>84</v>
      </c>
      <c r="U48" s="151" t="s">
        <v>84</v>
      </c>
      <c r="V48" s="151" t="s">
        <v>84</v>
      </c>
    </row>
    <row r="49" spans="1:22" ht="13.5" customHeight="1">
      <c r="A49" s="27"/>
      <c r="B49" s="22"/>
      <c r="C49" s="7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9"/>
      <c r="Q49" s="9"/>
      <c r="R49" s="9"/>
      <c r="S49" s="9"/>
      <c r="T49" s="9"/>
      <c r="U49" s="9"/>
      <c r="V49" s="9"/>
    </row>
    <row r="50" spans="1:22" s="148" customFormat="1" ht="13.5" customHeight="1">
      <c r="A50" s="424" t="s">
        <v>55</v>
      </c>
      <c r="B50" s="425"/>
      <c r="C50" s="14">
        <f>SUM(C51:C54)</f>
        <v>4</v>
      </c>
      <c r="D50" s="109" t="s">
        <v>22</v>
      </c>
      <c r="E50" s="109" t="s">
        <v>22</v>
      </c>
      <c r="F50" s="14">
        <f>SUM(F51:F54)</f>
        <v>4</v>
      </c>
      <c r="G50" s="14">
        <f>SUM(G51:G54)</f>
        <v>365</v>
      </c>
      <c r="H50" s="109" t="s">
        <v>22</v>
      </c>
      <c r="I50" s="109" t="s">
        <v>22</v>
      </c>
      <c r="J50" s="109" t="s">
        <v>22</v>
      </c>
      <c r="K50" s="14">
        <f>SUM(K51:K54)</f>
        <v>365</v>
      </c>
      <c r="L50" s="14">
        <f>SUM(L51:L54)</f>
        <v>14</v>
      </c>
      <c r="M50" s="14">
        <f>SUM(M51:M54)</f>
        <v>65</v>
      </c>
      <c r="N50" s="14">
        <f>SUM(N51:N54)</f>
        <v>12</v>
      </c>
      <c r="O50" s="14">
        <f>SUM(O51:O54)</f>
        <v>11</v>
      </c>
      <c r="P50" s="109" t="s">
        <v>84</v>
      </c>
      <c r="Q50" s="109" t="s">
        <v>84</v>
      </c>
      <c r="R50" s="109" t="s">
        <v>84</v>
      </c>
      <c r="S50" s="109" t="s">
        <v>84</v>
      </c>
      <c r="T50" s="109" t="s">
        <v>84</v>
      </c>
      <c r="U50" s="109" t="s">
        <v>84</v>
      </c>
      <c r="V50" s="109" t="s">
        <v>84</v>
      </c>
    </row>
    <row r="51" spans="1:22" s="154" customFormat="1" ht="13.5" customHeight="1">
      <c r="A51" s="160"/>
      <c r="B51" s="159" t="s">
        <v>56</v>
      </c>
      <c r="C51" s="368">
        <f>SUM(D51:F51)</f>
        <v>2</v>
      </c>
      <c r="D51" s="51" t="s">
        <v>22</v>
      </c>
      <c r="E51" s="51" t="s">
        <v>22</v>
      </c>
      <c r="F51" s="71">
        <v>2</v>
      </c>
      <c r="G51" s="50">
        <f>SUM(H51:K51)</f>
        <v>211</v>
      </c>
      <c r="H51" s="369" t="s">
        <v>22</v>
      </c>
      <c r="I51" s="369" t="s">
        <v>22</v>
      </c>
      <c r="J51" s="369" t="s">
        <v>22</v>
      </c>
      <c r="K51" s="71">
        <v>211</v>
      </c>
      <c r="L51" s="71">
        <v>1</v>
      </c>
      <c r="M51" s="369" t="s">
        <v>22</v>
      </c>
      <c r="N51" s="71">
        <v>3</v>
      </c>
      <c r="O51" s="71">
        <v>3</v>
      </c>
      <c r="P51" s="151" t="s">
        <v>84</v>
      </c>
      <c r="Q51" s="151" t="s">
        <v>84</v>
      </c>
      <c r="R51" s="151" t="s">
        <v>84</v>
      </c>
      <c r="S51" s="151" t="s">
        <v>84</v>
      </c>
      <c r="T51" s="151" t="s">
        <v>84</v>
      </c>
      <c r="U51" s="151" t="s">
        <v>84</v>
      </c>
      <c r="V51" s="151" t="s">
        <v>84</v>
      </c>
    </row>
    <row r="52" spans="1:22" s="154" customFormat="1" ht="13.5" customHeight="1">
      <c r="A52" s="160"/>
      <c r="B52" s="159" t="s">
        <v>57</v>
      </c>
      <c r="C52" s="368">
        <f>SUM(D52:F52)</f>
        <v>1</v>
      </c>
      <c r="D52" s="51" t="s">
        <v>22</v>
      </c>
      <c r="E52" s="51" t="s">
        <v>22</v>
      </c>
      <c r="F52" s="71">
        <v>1</v>
      </c>
      <c r="G52" s="50">
        <f>SUM(H52:K52)</f>
        <v>100</v>
      </c>
      <c r="H52" s="369" t="s">
        <v>22</v>
      </c>
      <c r="I52" s="369" t="s">
        <v>22</v>
      </c>
      <c r="J52" s="369" t="s">
        <v>22</v>
      </c>
      <c r="K52" s="71">
        <v>100</v>
      </c>
      <c r="L52" s="71">
        <v>1</v>
      </c>
      <c r="M52" s="369" t="s">
        <v>22</v>
      </c>
      <c r="N52" s="71">
        <v>1</v>
      </c>
      <c r="O52" s="71">
        <v>2</v>
      </c>
      <c r="P52" s="151" t="s">
        <v>84</v>
      </c>
      <c r="Q52" s="151" t="s">
        <v>84</v>
      </c>
      <c r="R52" s="151" t="s">
        <v>84</v>
      </c>
      <c r="S52" s="151" t="s">
        <v>84</v>
      </c>
      <c r="T52" s="151" t="s">
        <v>84</v>
      </c>
      <c r="U52" s="151" t="s">
        <v>84</v>
      </c>
      <c r="V52" s="151" t="s">
        <v>84</v>
      </c>
    </row>
    <row r="53" spans="1:22" s="154" customFormat="1" ht="13.5" customHeight="1">
      <c r="A53" s="160"/>
      <c r="B53" s="159" t="s">
        <v>58</v>
      </c>
      <c r="C53" s="368">
        <f>SUM(D53:F53)</f>
        <v>1</v>
      </c>
      <c r="D53" s="51" t="s">
        <v>22</v>
      </c>
      <c r="E53" s="51" t="s">
        <v>22</v>
      </c>
      <c r="F53" s="71">
        <v>1</v>
      </c>
      <c r="G53" s="50">
        <f>SUM(H53:K53)</f>
        <v>54</v>
      </c>
      <c r="H53" s="369" t="s">
        <v>22</v>
      </c>
      <c r="I53" s="369" t="s">
        <v>22</v>
      </c>
      <c r="J53" s="369" t="s">
        <v>22</v>
      </c>
      <c r="K53" s="71">
        <v>54</v>
      </c>
      <c r="L53" s="71">
        <v>7</v>
      </c>
      <c r="M53" s="71">
        <v>65</v>
      </c>
      <c r="N53" s="71">
        <v>5</v>
      </c>
      <c r="O53" s="71">
        <v>3</v>
      </c>
      <c r="P53" s="151" t="s">
        <v>84</v>
      </c>
      <c r="Q53" s="151" t="s">
        <v>84</v>
      </c>
      <c r="R53" s="151" t="s">
        <v>84</v>
      </c>
      <c r="S53" s="151" t="s">
        <v>84</v>
      </c>
      <c r="T53" s="151" t="s">
        <v>84</v>
      </c>
      <c r="U53" s="151" t="s">
        <v>84</v>
      </c>
      <c r="V53" s="151" t="s">
        <v>84</v>
      </c>
    </row>
    <row r="54" spans="1:22" s="154" customFormat="1" ht="13.5" customHeight="1">
      <c r="A54" s="160"/>
      <c r="B54" s="159" t="s">
        <v>59</v>
      </c>
      <c r="C54" s="51" t="s">
        <v>22</v>
      </c>
      <c r="D54" s="51" t="s">
        <v>22</v>
      </c>
      <c r="E54" s="51" t="s">
        <v>22</v>
      </c>
      <c r="F54" s="51" t="s">
        <v>22</v>
      </c>
      <c r="G54" s="51" t="s">
        <v>22</v>
      </c>
      <c r="H54" s="51" t="s">
        <v>22</v>
      </c>
      <c r="I54" s="51" t="s">
        <v>22</v>
      </c>
      <c r="J54" s="51" t="s">
        <v>22</v>
      </c>
      <c r="K54" s="51" t="s">
        <v>22</v>
      </c>
      <c r="L54" s="51">
        <v>5</v>
      </c>
      <c r="M54" s="369" t="s">
        <v>22</v>
      </c>
      <c r="N54" s="51">
        <v>3</v>
      </c>
      <c r="O54" s="51">
        <v>3</v>
      </c>
      <c r="P54" s="151" t="s">
        <v>84</v>
      </c>
      <c r="Q54" s="151" t="s">
        <v>84</v>
      </c>
      <c r="R54" s="151" t="s">
        <v>84</v>
      </c>
      <c r="S54" s="151" t="s">
        <v>84</v>
      </c>
      <c r="T54" s="151" t="s">
        <v>84</v>
      </c>
      <c r="U54" s="151" t="s">
        <v>84</v>
      </c>
      <c r="V54" s="151" t="s">
        <v>84</v>
      </c>
    </row>
    <row r="55" spans="1:22" ht="13.5" customHeight="1">
      <c r="A55" s="28"/>
      <c r="B55" s="22"/>
      <c r="C55" s="73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9"/>
      <c r="Q55" s="9"/>
      <c r="R55" s="9"/>
      <c r="S55" s="9"/>
      <c r="T55" s="9"/>
      <c r="U55" s="9"/>
      <c r="V55" s="9"/>
    </row>
    <row r="56" spans="1:22" s="148" customFormat="1" ht="13.5" customHeight="1">
      <c r="A56" s="424" t="s">
        <v>60</v>
      </c>
      <c r="B56" s="425"/>
      <c r="C56" s="109" t="s">
        <v>22</v>
      </c>
      <c r="D56" s="109" t="s">
        <v>22</v>
      </c>
      <c r="E56" s="109" t="s">
        <v>22</v>
      </c>
      <c r="F56" s="109" t="s">
        <v>22</v>
      </c>
      <c r="G56" s="109" t="s">
        <v>22</v>
      </c>
      <c r="H56" s="109" t="s">
        <v>22</v>
      </c>
      <c r="I56" s="109" t="s">
        <v>22</v>
      </c>
      <c r="J56" s="109" t="s">
        <v>22</v>
      </c>
      <c r="K56" s="109" t="s">
        <v>22</v>
      </c>
      <c r="L56" s="18">
        <f>SUM(L57:L62)</f>
        <v>22</v>
      </c>
      <c r="M56" s="18">
        <f>SUM(M57:M62)</f>
        <v>66</v>
      </c>
      <c r="N56" s="18">
        <f>SUM(N57:N62)</f>
        <v>13</v>
      </c>
      <c r="O56" s="18">
        <f>SUM(O57:O62)</f>
        <v>5</v>
      </c>
      <c r="P56" s="109" t="s">
        <v>84</v>
      </c>
      <c r="Q56" s="109" t="s">
        <v>84</v>
      </c>
      <c r="R56" s="109" t="s">
        <v>84</v>
      </c>
      <c r="S56" s="109" t="s">
        <v>84</v>
      </c>
      <c r="T56" s="109" t="s">
        <v>84</v>
      </c>
      <c r="U56" s="109" t="s">
        <v>84</v>
      </c>
      <c r="V56" s="109" t="s">
        <v>84</v>
      </c>
    </row>
    <row r="57" spans="1:22" s="154" customFormat="1" ht="13.5" customHeight="1">
      <c r="A57" s="160"/>
      <c r="B57" s="159" t="s">
        <v>61</v>
      </c>
      <c r="C57" s="51" t="s">
        <v>22</v>
      </c>
      <c r="D57" s="51" t="s">
        <v>22</v>
      </c>
      <c r="E57" s="51" t="s">
        <v>22</v>
      </c>
      <c r="F57" s="51" t="s">
        <v>22</v>
      </c>
      <c r="G57" s="51" t="s">
        <v>22</v>
      </c>
      <c r="H57" s="51" t="s">
        <v>22</v>
      </c>
      <c r="I57" s="51" t="s">
        <v>22</v>
      </c>
      <c r="J57" s="51" t="s">
        <v>22</v>
      </c>
      <c r="K57" s="51" t="s">
        <v>22</v>
      </c>
      <c r="L57" s="51">
        <v>1</v>
      </c>
      <c r="M57" s="51">
        <v>19</v>
      </c>
      <c r="N57" s="51">
        <v>2</v>
      </c>
      <c r="O57" s="369" t="s">
        <v>22</v>
      </c>
      <c r="P57" s="151" t="s">
        <v>84</v>
      </c>
      <c r="Q57" s="151" t="s">
        <v>84</v>
      </c>
      <c r="R57" s="151" t="s">
        <v>84</v>
      </c>
      <c r="S57" s="151" t="s">
        <v>84</v>
      </c>
      <c r="T57" s="151" t="s">
        <v>84</v>
      </c>
      <c r="U57" s="151" t="s">
        <v>84</v>
      </c>
      <c r="V57" s="151" t="s">
        <v>84</v>
      </c>
    </row>
    <row r="58" spans="1:22" s="154" customFormat="1" ht="13.5" customHeight="1">
      <c r="A58" s="160"/>
      <c r="B58" s="159" t="s">
        <v>62</v>
      </c>
      <c r="C58" s="51" t="s">
        <v>22</v>
      </c>
      <c r="D58" s="51" t="s">
        <v>22</v>
      </c>
      <c r="E58" s="51" t="s">
        <v>22</v>
      </c>
      <c r="F58" s="51" t="s">
        <v>22</v>
      </c>
      <c r="G58" s="51" t="s">
        <v>22</v>
      </c>
      <c r="H58" s="51" t="s">
        <v>22</v>
      </c>
      <c r="I58" s="51" t="s">
        <v>22</v>
      </c>
      <c r="J58" s="51" t="s">
        <v>22</v>
      </c>
      <c r="K58" s="51" t="s">
        <v>22</v>
      </c>
      <c r="L58" s="51">
        <v>3</v>
      </c>
      <c r="M58" s="369" t="s">
        <v>22</v>
      </c>
      <c r="N58" s="51">
        <v>2</v>
      </c>
      <c r="O58" s="369" t="s">
        <v>22</v>
      </c>
      <c r="P58" s="151" t="s">
        <v>84</v>
      </c>
      <c r="Q58" s="151" t="s">
        <v>84</v>
      </c>
      <c r="R58" s="151" t="s">
        <v>84</v>
      </c>
      <c r="S58" s="151" t="s">
        <v>84</v>
      </c>
      <c r="T58" s="151" t="s">
        <v>84</v>
      </c>
      <c r="U58" s="151" t="s">
        <v>84</v>
      </c>
      <c r="V58" s="151" t="s">
        <v>84</v>
      </c>
    </row>
    <row r="59" spans="1:22" s="154" customFormat="1" ht="13.5" customHeight="1">
      <c r="A59" s="160"/>
      <c r="B59" s="159" t="s">
        <v>63</v>
      </c>
      <c r="C59" s="51" t="s">
        <v>22</v>
      </c>
      <c r="D59" s="51" t="s">
        <v>22</v>
      </c>
      <c r="E59" s="51" t="s">
        <v>22</v>
      </c>
      <c r="F59" s="51" t="s">
        <v>22</v>
      </c>
      <c r="G59" s="51" t="s">
        <v>22</v>
      </c>
      <c r="H59" s="51" t="s">
        <v>22</v>
      </c>
      <c r="I59" s="51" t="s">
        <v>22</v>
      </c>
      <c r="J59" s="51" t="s">
        <v>22</v>
      </c>
      <c r="K59" s="51" t="s">
        <v>22</v>
      </c>
      <c r="L59" s="51">
        <v>8</v>
      </c>
      <c r="M59" s="51">
        <v>19</v>
      </c>
      <c r="N59" s="51">
        <v>3</v>
      </c>
      <c r="O59" s="51">
        <v>1</v>
      </c>
      <c r="P59" s="151" t="s">
        <v>84</v>
      </c>
      <c r="Q59" s="151" t="s">
        <v>84</v>
      </c>
      <c r="R59" s="151" t="s">
        <v>84</v>
      </c>
      <c r="S59" s="151" t="s">
        <v>84</v>
      </c>
      <c r="T59" s="151" t="s">
        <v>84</v>
      </c>
      <c r="U59" s="151" t="s">
        <v>84</v>
      </c>
      <c r="V59" s="151" t="s">
        <v>84</v>
      </c>
    </row>
    <row r="60" spans="1:22" s="154" customFormat="1" ht="13.5" customHeight="1">
      <c r="A60" s="160"/>
      <c r="B60" s="159" t="s">
        <v>64</v>
      </c>
      <c r="C60" s="51" t="s">
        <v>22</v>
      </c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>
        <v>5</v>
      </c>
      <c r="M60" s="51">
        <v>28</v>
      </c>
      <c r="N60" s="51">
        <v>3</v>
      </c>
      <c r="O60" s="51">
        <v>1</v>
      </c>
      <c r="P60" s="151" t="s">
        <v>84</v>
      </c>
      <c r="Q60" s="151" t="s">
        <v>84</v>
      </c>
      <c r="R60" s="151" t="s">
        <v>84</v>
      </c>
      <c r="S60" s="151" t="s">
        <v>84</v>
      </c>
      <c r="T60" s="151" t="s">
        <v>84</v>
      </c>
      <c r="U60" s="151" t="s">
        <v>84</v>
      </c>
      <c r="V60" s="151" t="s">
        <v>84</v>
      </c>
    </row>
    <row r="61" spans="1:22" s="154" customFormat="1" ht="13.5" customHeight="1">
      <c r="A61" s="160"/>
      <c r="B61" s="159" t="s">
        <v>65</v>
      </c>
      <c r="C61" s="51" t="s">
        <v>22</v>
      </c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>
        <v>2</v>
      </c>
      <c r="M61" s="369" t="s">
        <v>22</v>
      </c>
      <c r="N61" s="51">
        <v>1</v>
      </c>
      <c r="O61" s="369" t="s">
        <v>22</v>
      </c>
      <c r="P61" s="151" t="s">
        <v>84</v>
      </c>
      <c r="Q61" s="151" t="s">
        <v>84</v>
      </c>
      <c r="R61" s="151" t="s">
        <v>84</v>
      </c>
      <c r="S61" s="151" t="s">
        <v>84</v>
      </c>
      <c r="T61" s="151" t="s">
        <v>84</v>
      </c>
      <c r="U61" s="151" t="s">
        <v>84</v>
      </c>
      <c r="V61" s="151" t="s">
        <v>84</v>
      </c>
    </row>
    <row r="62" spans="1:22" s="154" customFormat="1" ht="13.5" customHeight="1">
      <c r="A62" s="160"/>
      <c r="B62" s="159" t="s">
        <v>66</v>
      </c>
      <c r="C62" s="51" t="s">
        <v>22</v>
      </c>
      <c r="D62" s="51" t="s">
        <v>22</v>
      </c>
      <c r="E62" s="51" t="s">
        <v>22</v>
      </c>
      <c r="F62" s="51" t="s">
        <v>22</v>
      </c>
      <c r="G62" s="51" t="s">
        <v>22</v>
      </c>
      <c r="H62" s="51" t="s">
        <v>22</v>
      </c>
      <c r="I62" s="51" t="s">
        <v>22</v>
      </c>
      <c r="J62" s="51" t="s">
        <v>22</v>
      </c>
      <c r="K62" s="51" t="s">
        <v>22</v>
      </c>
      <c r="L62" s="51">
        <v>3</v>
      </c>
      <c r="M62" s="369" t="s">
        <v>22</v>
      </c>
      <c r="N62" s="51">
        <v>2</v>
      </c>
      <c r="O62" s="51">
        <v>3</v>
      </c>
      <c r="P62" s="151" t="s">
        <v>84</v>
      </c>
      <c r="Q62" s="151" t="s">
        <v>84</v>
      </c>
      <c r="R62" s="151" t="s">
        <v>84</v>
      </c>
      <c r="S62" s="151" t="s">
        <v>84</v>
      </c>
      <c r="T62" s="151" t="s">
        <v>84</v>
      </c>
      <c r="U62" s="151" t="s">
        <v>84</v>
      </c>
      <c r="V62" s="151" t="s">
        <v>84</v>
      </c>
    </row>
    <row r="63" spans="1:22" ht="13.5" customHeight="1">
      <c r="A63" s="27"/>
      <c r="B63" s="22"/>
      <c r="C63" s="73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9"/>
      <c r="Q63" s="9"/>
      <c r="R63" s="9"/>
      <c r="S63" s="9"/>
      <c r="T63" s="9"/>
      <c r="U63" s="9"/>
      <c r="V63" s="9"/>
    </row>
    <row r="64" spans="1:22" s="148" customFormat="1" ht="13.5" customHeight="1">
      <c r="A64" s="424" t="s">
        <v>67</v>
      </c>
      <c r="B64" s="425"/>
      <c r="C64" s="14">
        <f>SUM(C65:C68)</f>
        <v>4</v>
      </c>
      <c r="D64" s="109" t="s">
        <v>22</v>
      </c>
      <c r="E64" s="109" t="s">
        <v>22</v>
      </c>
      <c r="F64" s="14">
        <f>SUM(F65:F68)</f>
        <v>4</v>
      </c>
      <c r="G64" s="14">
        <f>SUM(G65:G68)</f>
        <v>688</v>
      </c>
      <c r="H64" s="109" t="s">
        <v>22</v>
      </c>
      <c r="I64" s="109" t="s">
        <v>22</v>
      </c>
      <c r="J64" s="109" t="s">
        <v>22</v>
      </c>
      <c r="K64" s="14">
        <f>SUM(K65:K68)</f>
        <v>688</v>
      </c>
      <c r="L64" s="14">
        <f>SUM(L65:L68)</f>
        <v>27</v>
      </c>
      <c r="M64" s="14">
        <f>SUM(M65:M68)</f>
        <v>39</v>
      </c>
      <c r="N64" s="14">
        <f>SUM(N65:N68)</f>
        <v>13</v>
      </c>
      <c r="O64" s="14">
        <f>SUM(O65:O68)</f>
        <v>14</v>
      </c>
      <c r="P64" s="109" t="s">
        <v>84</v>
      </c>
      <c r="Q64" s="109" t="s">
        <v>84</v>
      </c>
      <c r="R64" s="109" t="s">
        <v>84</v>
      </c>
      <c r="S64" s="109" t="s">
        <v>84</v>
      </c>
      <c r="T64" s="109" t="s">
        <v>84</v>
      </c>
      <c r="U64" s="109" t="s">
        <v>84</v>
      </c>
      <c r="V64" s="109" t="s">
        <v>84</v>
      </c>
    </row>
    <row r="65" spans="1:22" s="154" customFormat="1" ht="13.5" customHeight="1">
      <c r="A65" s="160"/>
      <c r="B65" s="159" t="s">
        <v>68</v>
      </c>
      <c r="C65" s="368">
        <f>SUM(D65:F65)</f>
        <v>2</v>
      </c>
      <c r="D65" s="51" t="s">
        <v>22</v>
      </c>
      <c r="E65" s="51" t="s">
        <v>22</v>
      </c>
      <c r="F65" s="375">
        <v>2</v>
      </c>
      <c r="G65" s="50">
        <f>SUM(H65:K65)</f>
        <v>320</v>
      </c>
      <c r="H65" s="51" t="s">
        <v>22</v>
      </c>
      <c r="I65" s="51" t="s">
        <v>22</v>
      </c>
      <c r="J65" s="51" t="s">
        <v>22</v>
      </c>
      <c r="K65" s="375">
        <v>320</v>
      </c>
      <c r="L65" s="375">
        <v>9</v>
      </c>
      <c r="M65" s="375">
        <v>2</v>
      </c>
      <c r="N65" s="375">
        <v>5</v>
      </c>
      <c r="O65" s="375">
        <v>3</v>
      </c>
      <c r="P65" s="151" t="s">
        <v>84</v>
      </c>
      <c r="Q65" s="151" t="s">
        <v>84</v>
      </c>
      <c r="R65" s="151" t="s">
        <v>84</v>
      </c>
      <c r="S65" s="151" t="s">
        <v>84</v>
      </c>
      <c r="T65" s="151" t="s">
        <v>84</v>
      </c>
      <c r="U65" s="151" t="s">
        <v>84</v>
      </c>
      <c r="V65" s="151" t="s">
        <v>84</v>
      </c>
    </row>
    <row r="66" spans="1:22" s="154" customFormat="1" ht="13.5" customHeight="1">
      <c r="A66" s="160"/>
      <c r="B66" s="159" t="s">
        <v>69</v>
      </c>
      <c r="C66" s="376" t="s">
        <v>22</v>
      </c>
      <c r="D66" s="51" t="s">
        <v>22</v>
      </c>
      <c r="E66" s="51" t="s">
        <v>22</v>
      </c>
      <c r="F66" s="51" t="s">
        <v>22</v>
      </c>
      <c r="G66" s="51" t="s">
        <v>22</v>
      </c>
      <c r="H66" s="51" t="s">
        <v>22</v>
      </c>
      <c r="I66" s="51" t="s">
        <v>22</v>
      </c>
      <c r="J66" s="51" t="s">
        <v>22</v>
      </c>
      <c r="K66" s="51" t="s">
        <v>22</v>
      </c>
      <c r="L66" s="377">
        <v>9</v>
      </c>
      <c r="M66" s="377">
        <v>35</v>
      </c>
      <c r="N66" s="377">
        <v>3</v>
      </c>
      <c r="O66" s="377">
        <v>3</v>
      </c>
      <c r="P66" s="151" t="s">
        <v>84</v>
      </c>
      <c r="Q66" s="151" t="s">
        <v>84</v>
      </c>
      <c r="R66" s="151" t="s">
        <v>84</v>
      </c>
      <c r="S66" s="151" t="s">
        <v>84</v>
      </c>
      <c r="T66" s="151" t="s">
        <v>84</v>
      </c>
      <c r="U66" s="151" t="s">
        <v>84</v>
      </c>
      <c r="V66" s="151" t="s">
        <v>84</v>
      </c>
    </row>
    <row r="67" spans="1:22" s="154" customFormat="1" ht="13.5" customHeight="1">
      <c r="A67" s="160"/>
      <c r="B67" s="159" t="s">
        <v>70</v>
      </c>
      <c r="C67" s="368">
        <f>SUM(D67:F67)</f>
        <v>1</v>
      </c>
      <c r="D67" s="51" t="s">
        <v>22</v>
      </c>
      <c r="E67" s="51" t="s">
        <v>22</v>
      </c>
      <c r="F67" s="375">
        <v>1</v>
      </c>
      <c r="G67" s="50">
        <f>SUM(H67:K67)</f>
        <v>188</v>
      </c>
      <c r="H67" s="51" t="s">
        <v>22</v>
      </c>
      <c r="I67" s="51" t="s">
        <v>22</v>
      </c>
      <c r="J67" s="51" t="s">
        <v>22</v>
      </c>
      <c r="K67" s="375">
        <v>188</v>
      </c>
      <c r="L67" s="375">
        <v>7</v>
      </c>
      <c r="M67" s="375">
        <v>2</v>
      </c>
      <c r="N67" s="375">
        <v>4</v>
      </c>
      <c r="O67" s="375">
        <v>8</v>
      </c>
      <c r="P67" s="151" t="s">
        <v>84</v>
      </c>
      <c r="Q67" s="151" t="s">
        <v>84</v>
      </c>
      <c r="R67" s="151" t="s">
        <v>84</v>
      </c>
      <c r="S67" s="151" t="s">
        <v>84</v>
      </c>
      <c r="T67" s="151" t="s">
        <v>84</v>
      </c>
      <c r="U67" s="151" t="s">
        <v>84</v>
      </c>
      <c r="V67" s="151" t="s">
        <v>84</v>
      </c>
    </row>
    <row r="68" spans="1:22" s="154" customFormat="1" ht="13.5" customHeight="1">
      <c r="A68" s="160"/>
      <c r="B68" s="159" t="s">
        <v>71</v>
      </c>
      <c r="C68" s="368">
        <f>SUM(D68:F68)</f>
        <v>1</v>
      </c>
      <c r="D68" s="51" t="s">
        <v>22</v>
      </c>
      <c r="E68" s="51" t="s">
        <v>22</v>
      </c>
      <c r="F68" s="375">
        <v>1</v>
      </c>
      <c r="G68" s="50">
        <f>SUM(H68:K68)</f>
        <v>180</v>
      </c>
      <c r="H68" s="51" t="s">
        <v>22</v>
      </c>
      <c r="I68" s="51" t="s">
        <v>22</v>
      </c>
      <c r="J68" s="51" t="s">
        <v>22</v>
      </c>
      <c r="K68" s="375">
        <v>180</v>
      </c>
      <c r="L68" s="375">
        <v>2</v>
      </c>
      <c r="M68" s="369" t="s">
        <v>22</v>
      </c>
      <c r="N68" s="375">
        <v>1</v>
      </c>
      <c r="O68" s="369" t="s">
        <v>22</v>
      </c>
      <c r="P68" s="151" t="s">
        <v>84</v>
      </c>
      <c r="Q68" s="151" t="s">
        <v>84</v>
      </c>
      <c r="R68" s="151" t="s">
        <v>84</v>
      </c>
      <c r="S68" s="151" t="s">
        <v>84</v>
      </c>
      <c r="T68" s="151" t="s">
        <v>84</v>
      </c>
      <c r="U68" s="151" t="s">
        <v>84</v>
      </c>
      <c r="V68" s="151" t="s">
        <v>84</v>
      </c>
    </row>
    <row r="69" spans="1:22" ht="13.5" customHeight="1">
      <c r="A69" s="27"/>
      <c r="B69" s="22"/>
      <c r="C69" s="376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23"/>
      <c r="Q69" s="23"/>
      <c r="R69" s="23"/>
      <c r="S69" s="23"/>
      <c r="T69" s="23"/>
      <c r="U69" s="23"/>
      <c r="V69" s="23"/>
    </row>
    <row r="70" spans="1:22" s="148" customFormat="1" ht="13.5" customHeight="1">
      <c r="A70" s="424" t="s">
        <v>72</v>
      </c>
      <c r="B70" s="425"/>
      <c r="C70" s="109" t="s">
        <v>22</v>
      </c>
      <c r="D70" s="109" t="s">
        <v>22</v>
      </c>
      <c r="E70" s="109" t="s">
        <v>22</v>
      </c>
      <c r="F70" s="109" t="s">
        <v>22</v>
      </c>
      <c r="G70" s="109" t="s">
        <v>22</v>
      </c>
      <c r="H70" s="109" t="s">
        <v>22</v>
      </c>
      <c r="I70" s="109" t="s">
        <v>22</v>
      </c>
      <c r="J70" s="109" t="s">
        <v>22</v>
      </c>
      <c r="K70" s="109" t="s">
        <v>22</v>
      </c>
      <c r="L70" s="383">
        <f>SUM(L71)</f>
        <v>3</v>
      </c>
      <c r="M70" s="383">
        <f>SUM(M71)</f>
        <v>16</v>
      </c>
      <c r="N70" s="383">
        <f>SUM(N71)</f>
        <v>2</v>
      </c>
      <c r="O70" s="109" t="s">
        <v>22</v>
      </c>
      <c r="P70" s="109" t="s">
        <v>84</v>
      </c>
      <c r="Q70" s="109" t="s">
        <v>84</v>
      </c>
      <c r="R70" s="109" t="s">
        <v>84</v>
      </c>
      <c r="S70" s="109" t="s">
        <v>84</v>
      </c>
      <c r="T70" s="109" t="s">
        <v>84</v>
      </c>
      <c r="U70" s="109" t="s">
        <v>84</v>
      </c>
      <c r="V70" s="109" t="s">
        <v>84</v>
      </c>
    </row>
    <row r="71" spans="1:22" s="154" customFormat="1" ht="13.5" customHeight="1">
      <c r="A71" s="162"/>
      <c r="B71" s="163" t="s">
        <v>73</v>
      </c>
      <c r="C71" s="164" t="s">
        <v>22</v>
      </c>
      <c r="D71" s="165" t="s">
        <v>22</v>
      </c>
      <c r="E71" s="166" t="s">
        <v>22</v>
      </c>
      <c r="F71" s="166" t="s">
        <v>22</v>
      </c>
      <c r="G71" s="166" t="s">
        <v>22</v>
      </c>
      <c r="H71" s="166" t="s">
        <v>22</v>
      </c>
      <c r="I71" s="166" t="s">
        <v>22</v>
      </c>
      <c r="J71" s="166" t="s">
        <v>22</v>
      </c>
      <c r="K71" s="166" t="s">
        <v>22</v>
      </c>
      <c r="L71" s="165">
        <v>3</v>
      </c>
      <c r="M71" s="165">
        <v>16</v>
      </c>
      <c r="N71" s="165">
        <v>2</v>
      </c>
      <c r="O71" s="167" t="s">
        <v>22</v>
      </c>
      <c r="P71" s="167" t="s">
        <v>84</v>
      </c>
      <c r="Q71" s="167" t="s">
        <v>84</v>
      </c>
      <c r="R71" s="167" t="s">
        <v>84</v>
      </c>
      <c r="S71" s="167" t="s">
        <v>84</v>
      </c>
      <c r="T71" s="167" t="s">
        <v>84</v>
      </c>
      <c r="U71" s="167" t="s">
        <v>84</v>
      </c>
      <c r="V71" s="167" t="s">
        <v>84</v>
      </c>
    </row>
    <row r="72" spans="1:23" ht="13.5" customHeight="1">
      <c r="A72" s="30" t="s">
        <v>74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ht="13.5" customHeight="1">
      <c r="A73" s="30" t="s">
        <v>75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ht="13.5" customHeight="1">
      <c r="A74" s="30" t="s">
        <v>76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</sheetData>
  <sheetProtection/>
  <mergeCells count="40"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  <mergeCell ref="U5:U7"/>
    <mergeCell ref="V5:V7"/>
    <mergeCell ref="A8:B8"/>
    <mergeCell ref="A9:B9"/>
    <mergeCell ref="L6:L7"/>
    <mergeCell ref="M6:M7"/>
    <mergeCell ref="S5:S7"/>
    <mergeCell ref="T5:T7"/>
    <mergeCell ref="A10:B10"/>
    <mergeCell ref="A11:B11"/>
    <mergeCell ref="C6:F6"/>
    <mergeCell ref="G6:K6"/>
    <mergeCell ref="A17:B17"/>
    <mergeCell ref="A18:B18"/>
    <mergeCell ref="A19:B19"/>
    <mergeCell ref="A20:B20"/>
    <mergeCell ref="A12:B12"/>
    <mergeCell ref="A14:B14"/>
    <mergeCell ref="A15:B15"/>
    <mergeCell ref="A16:B16"/>
    <mergeCell ref="A70:B70"/>
    <mergeCell ref="A43:B43"/>
    <mergeCell ref="A50:B50"/>
    <mergeCell ref="A56:B56"/>
    <mergeCell ref="A64:B64"/>
    <mergeCell ref="A21:B21"/>
    <mergeCell ref="A24:B24"/>
    <mergeCell ref="A27:B27"/>
    <mergeCell ref="A33:B33"/>
    <mergeCell ref="A22:B22"/>
  </mergeCells>
  <printOptions/>
  <pageMargins left="1.7716535433070868" right="0" top="0.984251968503937" bottom="0.984251968503937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zoomScalePageLayoutView="0" workbookViewId="0" topLeftCell="D1">
      <selection activeCell="M1" sqref="M1"/>
    </sheetView>
  </sheetViews>
  <sheetFormatPr defaultColWidth="10.59765625" defaultRowHeight="15"/>
  <cols>
    <col min="1" max="1" width="39.69921875" style="35" customWidth="1"/>
    <col min="2" max="6" width="12.59765625" style="35" customWidth="1"/>
    <col min="7" max="7" width="10.59765625" style="35" customWidth="1"/>
    <col min="8" max="8" width="38.59765625" style="35" customWidth="1"/>
    <col min="9" max="13" width="12.59765625" style="35" customWidth="1"/>
    <col min="14" max="16384" width="10.59765625" style="35" customWidth="1"/>
  </cols>
  <sheetData>
    <row r="1" spans="1:13" s="34" customFormat="1" ht="19.5" customHeight="1">
      <c r="A1" s="1" t="s">
        <v>133</v>
      </c>
      <c r="L1" s="3"/>
      <c r="M1" s="3" t="s">
        <v>134</v>
      </c>
    </row>
    <row r="2" spans="1:13" s="34" customFormat="1" ht="19.5" customHeight="1">
      <c r="A2" s="1"/>
      <c r="L2" s="3"/>
      <c r="M2" s="3"/>
    </row>
    <row r="3" spans="1:13" ht="19.5" customHeight="1">
      <c r="A3" s="459" t="s">
        <v>135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4" ht="18" customHeight="1" thickBot="1">
      <c r="L4" s="36"/>
    </row>
    <row r="5" spans="1:13" ht="15.75" customHeight="1">
      <c r="A5" s="460" t="s">
        <v>136</v>
      </c>
      <c r="B5" s="463" t="s">
        <v>137</v>
      </c>
      <c r="C5" s="464"/>
      <c r="D5" s="464"/>
      <c r="E5" s="464"/>
      <c r="F5" s="464"/>
      <c r="H5" s="460" t="s">
        <v>138</v>
      </c>
      <c r="I5" s="463" t="s">
        <v>139</v>
      </c>
      <c r="J5" s="464"/>
      <c r="K5" s="464"/>
      <c r="L5" s="464"/>
      <c r="M5" s="464"/>
    </row>
    <row r="6" spans="1:13" ht="15.75" customHeight="1">
      <c r="A6" s="461"/>
      <c r="B6" s="465"/>
      <c r="C6" s="466"/>
      <c r="D6" s="466"/>
      <c r="E6" s="466"/>
      <c r="F6" s="466"/>
      <c r="H6" s="461"/>
      <c r="I6" s="465"/>
      <c r="J6" s="466"/>
      <c r="K6" s="466"/>
      <c r="L6" s="466"/>
      <c r="M6" s="466"/>
    </row>
    <row r="7" spans="1:13" ht="15.75" customHeight="1">
      <c r="A7" s="462"/>
      <c r="B7" s="39" t="s">
        <v>140</v>
      </c>
      <c r="C7" s="39" t="s">
        <v>141</v>
      </c>
      <c r="D7" s="39" t="s">
        <v>86</v>
      </c>
      <c r="E7" s="39" t="s">
        <v>87</v>
      </c>
      <c r="F7" s="168" t="s">
        <v>88</v>
      </c>
      <c r="H7" s="462"/>
      <c r="I7" s="39" t="s">
        <v>140</v>
      </c>
      <c r="J7" s="39" t="s">
        <v>141</v>
      </c>
      <c r="K7" s="39" t="s">
        <v>86</v>
      </c>
      <c r="L7" s="39" t="s">
        <v>87</v>
      </c>
      <c r="M7" s="168" t="s">
        <v>88</v>
      </c>
    </row>
    <row r="8" spans="1:13" ht="15.75" customHeight="1">
      <c r="A8" s="40" t="s">
        <v>89</v>
      </c>
      <c r="B8" s="144">
        <v>9867</v>
      </c>
      <c r="C8" s="41">
        <v>9391</v>
      </c>
      <c r="D8" s="41">
        <v>9440</v>
      </c>
      <c r="E8" s="41">
        <v>9584</v>
      </c>
      <c r="F8" s="41">
        <v>10068</v>
      </c>
      <c r="H8" s="42" t="s">
        <v>89</v>
      </c>
      <c r="I8" s="181">
        <v>838.9</v>
      </c>
      <c r="J8" s="181">
        <v>802.6</v>
      </c>
      <c r="K8" s="181">
        <v>805.4</v>
      </c>
      <c r="L8" s="181">
        <v>817.8</v>
      </c>
      <c r="M8" s="181">
        <v>860.4</v>
      </c>
    </row>
    <row r="9" spans="1:13" ht="15.75" customHeight="1">
      <c r="A9" s="43"/>
      <c r="B9" s="145"/>
      <c r="C9" s="44"/>
      <c r="D9" s="44"/>
      <c r="E9" s="44"/>
      <c r="F9" s="44"/>
      <c r="H9" s="45"/>
      <c r="I9" s="182"/>
      <c r="J9" s="182"/>
      <c r="K9" s="182"/>
      <c r="L9" s="182"/>
      <c r="M9" s="182"/>
    </row>
    <row r="10" spans="1:13" ht="15.75" customHeight="1">
      <c r="A10" s="43" t="s">
        <v>90</v>
      </c>
      <c r="B10" s="169">
        <v>2880</v>
      </c>
      <c r="C10" s="170">
        <v>2878</v>
      </c>
      <c r="D10" s="170">
        <v>2883</v>
      </c>
      <c r="E10" s="170">
        <v>2983</v>
      </c>
      <c r="F10" s="170">
        <v>3011</v>
      </c>
      <c r="H10" s="47" t="s">
        <v>90</v>
      </c>
      <c r="I10" s="183">
        <v>244.9</v>
      </c>
      <c r="J10" s="183">
        <v>246</v>
      </c>
      <c r="K10" s="183">
        <v>246</v>
      </c>
      <c r="L10" s="183">
        <v>254.5</v>
      </c>
      <c r="M10" s="183">
        <v>257.3</v>
      </c>
    </row>
    <row r="11" spans="1:13" ht="15.75" customHeight="1">
      <c r="A11" s="43" t="s">
        <v>91</v>
      </c>
      <c r="B11" s="169">
        <v>1469</v>
      </c>
      <c r="C11" s="170">
        <v>1496</v>
      </c>
      <c r="D11" s="170">
        <v>1436</v>
      </c>
      <c r="E11" s="170">
        <v>1478</v>
      </c>
      <c r="F11" s="170">
        <v>1555</v>
      </c>
      <c r="H11" s="47" t="s">
        <v>91</v>
      </c>
      <c r="I11" s="183">
        <v>124.9</v>
      </c>
      <c r="J11" s="183">
        <v>127.9</v>
      </c>
      <c r="K11" s="183">
        <v>122.5</v>
      </c>
      <c r="L11" s="183">
        <v>126.1</v>
      </c>
      <c r="M11" s="183">
        <v>132.9</v>
      </c>
    </row>
    <row r="12" spans="1:13" ht="15.75" customHeight="1">
      <c r="A12" s="43" t="s">
        <v>92</v>
      </c>
      <c r="B12" s="169">
        <v>1459</v>
      </c>
      <c r="C12" s="170">
        <v>1294</v>
      </c>
      <c r="D12" s="170">
        <v>1318</v>
      </c>
      <c r="E12" s="170">
        <v>1287</v>
      </c>
      <c r="F12" s="170">
        <v>1350</v>
      </c>
      <c r="H12" s="47" t="s">
        <v>92</v>
      </c>
      <c r="I12" s="183">
        <v>124</v>
      </c>
      <c r="J12" s="183">
        <v>110.6</v>
      </c>
      <c r="K12" s="183">
        <v>112.4</v>
      </c>
      <c r="L12" s="183">
        <v>109.8</v>
      </c>
      <c r="M12" s="183">
        <v>115.4</v>
      </c>
    </row>
    <row r="13" spans="1:13" ht="15.75" customHeight="1">
      <c r="A13" s="43" t="s">
        <v>93</v>
      </c>
      <c r="B13" s="169">
        <v>1063</v>
      </c>
      <c r="C13" s="170">
        <v>979</v>
      </c>
      <c r="D13" s="170">
        <v>920</v>
      </c>
      <c r="E13" s="170">
        <v>918</v>
      </c>
      <c r="F13" s="170">
        <v>934</v>
      </c>
      <c r="H13" s="47" t="s">
        <v>93</v>
      </c>
      <c r="I13" s="183">
        <v>90.4</v>
      </c>
      <c r="J13" s="183">
        <v>83.7</v>
      </c>
      <c r="K13" s="183">
        <v>78.5</v>
      </c>
      <c r="L13" s="183">
        <v>78.3</v>
      </c>
      <c r="M13" s="183">
        <v>79.8</v>
      </c>
    </row>
    <row r="14" spans="1:13" ht="15.75" customHeight="1">
      <c r="A14" s="48" t="s">
        <v>94</v>
      </c>
      <c r="B14" s="169">
        <v>462</v>
      </c>
      <c r="C14" s="170">
        <v>442</v>
      </c>
      <c r="D14" s="170">
        <v>426</v>
      </c>
      <c r="E14" s="170">
        <v>419</v>
      </c>
      <c r="F14" s="170">
        <v>460</v>
      </c>
      <c r="H14" s="47" t="s">
        <v>94</v>
      </c>
      <c r="I14" s="183">
        <v>39.3</v>
      </c>
      <c r="J14" s="183">
        <v>37.8</v>
      </c>
      <c r="K14" s="183">
        <v>36.3</v>
      </c>
      <c r="L14" s="183">
        <v>35.8</v>
      </c>
      <c r="M14" s="183">
        <v>39.3</v>
      </c>
    </row>
    <row r="15" spans="1:13" ht="15.75" customHeight="1">
      <c r="A15" s="48"/>
      <c r="B15" s="171"/>
      <c r="C15" s="146"/>
      <c r="D15" s="170"/>
      <c r="E15" s="11"/>
      <c r="F15" s="11"/>
      <c r="H15" s="45"/>
      <c r="I15" s="183"/>
      <c r="J15" s="183"/>
      <c r="K15" s="184"/>
      <c r="L15" s="185"/>
      <c r="M15" s="185"/>
    </row>
    <row r="16" spans="1:13" ht="15.75" customHeight="1">
      <c r="A16" s="43" t="s">
        <v>95</v>
      </c>
      <c r="B16" s="169">
        <v>263</v>
      </c>
      <c r="C16" s="170">
        <v>239</v>
      </c>
      <c r="D16" s="170">
        <v>276</v>
      </c>
      <c r="E16" s="170">
        <v>271</v>
      </c>
      <c r="F16" s="170">
        <v>303</v>
      </c>
      <c r="H16" s="45" t="s">
        <v>95</v>
      </c>
      <c r="I16" s="183">
        <v>22.4</v>
      </c>
      <c r="J16" s="183">
        <v>20.4</v>
      </c>
      <c r="K16" s="183">
        <v>23.5</v>
      </c>
      <c r="L16" s="183">
        <v>23.1</v>
      </c>
      <c r="M16" s="183">
        <v>25.9</v>
      </c>
    </row>
    <row r="17" spans="1:13" ht="15.75" customHeight="1">
      <c r="A17" s="43" t="s">
        <v>96</v>
      </c>
      <c r="B17" s="169">
        <v>254</v>
      </c>
      <c r="C17" s="170">
        <v>199</v>
      </c>
      <c r="D17" s="170">
        <v>230</v>
      </c>
      <c r="E17" s="170">
        <v>226</v>
      </c>
      <c r="F17" s="170">
        <v>240</v>
      </c>
      <c r="H17" s="45" t="s">
        <v>96</v>
      </c>
      <c r="I17" s="183">
        <v>21.6</v>
      </c>
      <c r="J17" s="183">
        <v>17</v>
      </c>
      <c r="K17" s="183">
        <v>19.6</v>
      </c>
      <c r="L17" s="183">
        <v>19.3</v>
      </c>
      <c r="M17" s="183">
        <v>20.5</v>
      </c>
    </row>
    <row r="18" spans="1:13" ht="15.75" customHeight="1">
      <c r="A18" s="43" t="s">
        <v>97</v>
      </c>
      <c r="B18" s="169">
        <v>139</v>
      </c>
      <c r="C18" s="170">
        <v>156</v>
      </c>
      <c r="D18" s="170">
        <v>126</v>
      </c>
      <c r="E18" s="170">
        <v>134</v>
      </c>
      <c r="F18" s="170">
        <v>143</v>
      </c>
      <c r="H18" s="45" t="s">
        <v>97</v>
      </c>
      <c r="I18" s="183">
        <v>11.8</v>
      </c>
      <c r="J18" s="183">
        <v>13.3</v>
      </c>
      <c r="K18" s="183">
        <v>10.7</v>
      </c>
      <c r="L18" s="183">
        <v>11.4</v>
      </c>
      <c r="M18" s="183">
        <v>12.2</v>
      </c>
    </row>
    <row r="19" spans="1:13" ht="15.75" customHeight="1">
      <c r="A19" s="48" t="s">
        <v>98</v>
      </c>
      <c r="B19" s="169">
        <v>124</v>
      </c>
      <c r="C19" s="170">
        <v>121</v>
      </c>
      <c r="D19" s="170">
        <v>124</v>
      </c>
      <c r="E19" s="170">
        <v>127</v>
      </c>
      <c r="F19" s="170">
        <v>133</v>
      </c>
      <c r="H19" s="45" t="s">
        <v>98</v>
      </c>
      <c r="I19" s="183">
        <v>10.5</v>
      </c>
      <c r="J19" s="183">
        <v>10.3</v>
      </c>
      <c r="K19" s="183">
        <v>10.6</v>
      </c>
      <c r="L19" s="183">
        <v>10.8</v>
      </c>
      <c r="M19" s="183">
        <v>11.4</v>
      </c>
    </row>
    <row r="20" spans="1:13" ht="15.75" customHeight="1">
      <c r="A20" s="43" t="s">
        <v>99</v>
      </c>
      <c r="B20" s="169">
        <v>158</v>
      </c>
      <c r="C20" s="170">
        <v>107</v>
      </c>
      <c r="D20" s="170">
        <v>159</v>
      </c>
      <c r="E20" s="170">
        <v>134</v>
      </c>
      <c r="F20" s="170">
        <v>147</v>
      </c>
      <c r="H20" s="45" t="s">
        <v>99</v>
      </c>
      <c r="I20" s="183">
        <v>13.4</v>
      </c>
      <c r="J20" s="183">
        <v>9.1</v>
      </c>
      <c r="K20" s="183">
        <v>13.6</v>
      </c>
      <c r="L20" s="183">
        <v>11.4</v>
      </c>
      <c r="M20" s="183">
        <v>12.6</v>
      </c>
    </row>
    <row r="21" spans="1:13" ht="15.75" customHeight="1">
      <c r="A21" s="43"/>
      <c r="B21" s="172"/>
      <c r="C21" s="11"/>
      <c r="D21" s="170"/>
      <c r="E21" s="11"/>
      <c r="F21" s="11"/>
      <c r="H21" s="45"/>
      <c r="I21" s="183"/>
      <c r="J21" s="183"/>
      <c r="K21" s="184"/>
      <c r="L21" s="185"/>
      <c r="M21" s="185"/>
    </row>
    <row r="22" spans="1:13" ht="15.75" customHeight="1">
      <c r="A22" s="43" t="s">
        <v>100</v>
      </c>
      <c r="B22" s="169">
        <v>133</v>
      </c>
      <c r="C22" s="170">
        <v>107</v>
      </c>
      <c r="D22" s="170">
        <v>128</v>
      </c>
      <c r="E22" s="170">
        <v>128</v>
      </c>
      <c r="F22" s="170">
        <v>134</v>
      </c>
      <c r="H22" s="45" t="s">
        <v>100</v>
      </c>
      <c r="I22" s="183">
        <v>11.3</v>
      </c>
      <c r="J22" s="183">
        <v>9.1</v>
      </c>
      <c r="K22" s="183">
        <v>10.9</v>
      </c>
      <c r="L22" s="183">
        <v>10.9</v>
      </c>
      <c r="M22" s="183">
        <v>11.5</v>
      </c>
    </row>
    <row r="23" spans="1:13" ht="15.75" customHeight="1">
      <c r="A23" s="43" t="s">
        <v>101</v>
      </c>
      <c r="B23" s="169">
        <v>78</v>
      </c>
      <c r="C23" s="170">
        <v>80</v>
      </c>
      <c r="D23" s="170">
        <v>63</v>
      </c>
      <c r="E23" s="170">
        <v>79</v>
      </c>
      <c r="F23" s="170">
        <v>95</v>
      </c>
      <c r="H23" s="45" t="s">
        <v>101</v>
      </c>
      <c r="I23" s="183">
        <v>6.6</v>
      </c>
      <c r="J23" s="183">
        <v>6.8</v>
      </c>
      <c r="K23" s="183">
        <v>5.4</v>
      </c>
      <c r="L23" s="183">
        <v>6.7</v>
      </c>
      <c r="M23" s="183">
        <v>8.1</v>
      </c>
    </row>
    <row r="24" spans="1:13" ht="15.75" customHeight="1">
      <c r="A24" s="43" t="s">
        <v>102</v>
      </c>
      <c r="B24" s="169">
        <v>71</v>
      </c>
      <c r="C24" s="170">
        <v>74</v>
      </c>
      <c r="D24" s="170">
        <v>86</v>
      </c>
      <c r="E24" s="170">
        <v>65</v>
      </c>
      <c r="F24" s="170">
        <v>84</v>
      </c>
      <c r="H24" s="45" t="s">
        <v>102</v>
      </c>
      <c r="I24" s="183">
        <v>6</v>
      </c>
      <c r="J24" s="183">
        <v>6.3</v>
      </c>
      <c r="K24" s="183">
        <v>7.3</v>
      </c>
      <c r="L24" s="183">
        <v>5.5</v>
      </c>
      <c r="M24" s="183">
        <v>7.2</v>
      </c>
    </row>
    <row r="25" spans="1:13" ht="15.75" customHeight="1">
      <c r="A25" s="43" t="s">
        <v>103</v>
      </c>
      <c r="B25" s="169">
        <v>102</v>
      </c>
      <c r="C25" s="170">
        <v>69</v>
      </c>
      <c r="D25" s="170">
        <v>65</v>
      </c>
      <c r="E25" s="170">
        <v>65</v>
      </c>
      <c r="F25" s="170">
        <v>111</v>
      </c>
      <c r="H25" s="45" t="s">
        <v>103</v>
      </c>
      <c r="I25" s="183">
        <v>8.7</v>
      </c>
      <c r="J25" s="183">
        <v>5.9</v>
      </c>
      <c r="K25" s="183">
        <v>5.5</v>
      </c>
      <c r="L25" s="183">
        <v>5.5</v>
      </c>
      <c r="M25" s="183">
        <v>9.5</v>
      </c>
    </row>
    <row r="26" spans="1:13" ht="15.75" customHeight="1">
      <c r="A26" s="43" t="s">
        <v>104</v>
      </c>
      <c r="B26" s="169">
        <v>41</v>
      </c>
      <c r="C26" s="170">
        <v>59</v>
      </c>
      <c r="D26" s="170">
        <v>38</v>
      </c>
      <c r="E26" s="170">
        <v>43</v>
      </c>
      <c r="F26" s="170">
        <v>42</v>
      </c>
      <c r="H26" s="45" t="s">
        <v>104</v>
      </c>
      <c r="I26" s="183">
        <v>3.5</v>
      </c>
      <c r="J26" s="183">
        <v>5</v>
      </c>
      <c r="K26" s="183">
        <v>3.2</v>
      </c>
      <c r="L26" s="183">
        <v>3.7</v>
      </c>
      <c r="M26" s="183">
        <v>3.6</v>
      </c>
    </row>
    <row r="27" spans="1:13" ht="15.75" customHeight="1">
      <c r="A27" s="43"/>
      <c r="B27" s="172"/>
      <c r="C27" s="11"/>
      <c r="D27" s="170"/>
      <c r="E27" s="11"/>
      <c r="F27" s="11"/>
      <c r="H27" s="45"/>
      <c r="I27" s="185"/>
      <c r="J27" s="185"/>
      <c r="K27" s="184"/>
      <c r="L27" s="185"/>
      <c r="M27" s="185"/>
    </row>
    <row r="28" spans="1:13" ht="15.75" customHeight="1">
      <c r="A28" s="43" t="s">
        <v>105</v>
      </c>
      <c r="B28" s="169">
        <v>68</v>
      </c>
      <c r="C28" s="170">
        <v>57</v>
      </c>
      <c r="D28" s="170">
        <v>56</v>
      </c>
      <c r="E28" s="170">
        <v>50</v>
      </c>
      <c r="F28" s="170">
        <v>66</v>
      </c>
      <c r="H28" s="45" t="s">
        <v>105</v>
      </c>
      <c r="I28" s="183">
        <v>5.8</v>
      </c>
      <c r="J28" s="183">
        <v>4.9</v>
      </c>
      <c r="K28" s="183">
        <v>4.8</v>
      </c>
      <c r="L28" s="183">
        <v>4.3</v>
      </c>
      <c r="M28" s="183">
        <v>5.6</v>
      </c>
    </row>
    <row r="29" spans="1:13" ht="15.75" customHeight="1">
      <c r="A29" s="43" t="s">
        <v>106</v>
      </c>
      <c r="B29" s="169">
        <v>46</v>
      </c>
      <c r="C29" s="170">
        <v>41</v>
      </c>
      <c r="D29" s="170">
        <v>47</v>
      </c>
      <c r="E29" s="170">
        <v>53</v>
      </c>
      <c r="F29" s="170">
        <v>59</v>
      </c>
      <c r="H29" s="45" t="s">
        <v>106</v>
      </c>
      <c r="I29" s="183">
        <v>3.9</v>
      </c>
      <c r="J29" s="183">
        <v>3.5</v>
      </c>
      <c r="K29" s="183">
        <v>4</v>
      </c>
      <c r="L29" s="183">
        <v>4.5</v>
      </c>
      <c r="M29" s="183">
        <v>5</v>
      </c>
    </row>
    <row r="30" spans="1:13" ht="15.75" customHeight="1">
      <c r="A30" s="43" t="s">
        <v>107</v>
      </c>
      <c r="B30" s="169">
        <v>40</v>
      </c>
      <c r="C30" s="170">
        <v>37</v>
      </c>
      <c r="D30" s="170">
        <v>46</v>
      </c>
      <c r="E30" s="170">
        <v>56</v>
      </c>
      <c r="F30" s="170">
        <v>52</v>
      </c>
      <c r="H30" s="45" t="s">
        <v>107</v>
      </c>
      <c r="I30" s="183">
        <v>3.4</v>
      </c>
      <c r="J30" s="183">
        <v>3.2</v>
      </c>
      <c r="K30" s="183">
        <v>3.9</v>
      </c>
      <c r="L30" s="183">
        <v>4.8</v>
      </c>
      <c r="M30" s="183">
        <v>4.4</v>
      </c>
    </row>
    <row r="31" spans="1:13" ht="15.75" customHeight="1">
      <c r="A31" s="43" t="s">
        <v>108</v>
      </c>
      <c r="B31" s="169">
        <v>47</v>
      </c>
      <c r="C31" s="170">
        <v>36</v>
      </c>
      <c r="D31" s="170">
        <v>43</v>
      </c>
      <c r="E31" s="170">
        <v>43</v>
      </c>
      <c r="F31" s="170">
        <v>41</v>
      </c>
      <c r="H31" s="45" t="s">
        <v>108</v>
      </c>
      <c r="I31" s="183">
        <v>4</v>
      </c>
      <c r="J31" s="183">
        <v>3.1</v>
      </c>
      <c r="K31" s="183">
        <v>3.7</v>
      </c>
      <c r="L31" s="183">
        <v>3.7</v>
      </c>
      <c r="M31" s="183">
        <v>3.5</v>
      </c>
    </row>
    <row r="32" spans="1:13" ht="15.75" customHeight="1">
      <c r="A32" s="43" t="s">
        <v>109</v>
      </c>
      <c r="B32" s="169">
        <v>26</v>
      </c>
      <c r="C32" s="170">
        <v>36</v>
      </c>
      <c r="D32" s="170">
        <v>38</v>
      </c>
      <c r="E32" s="170">
        <v>44</v>
      </c>
      <c r="F32" s="170">
        <v>34</v>
      </c>
      <c r="H32" s="45" t="s">
        <v>109</v>
      </c>
      <c r="I32" s="183">
        <v>2.2</v>
      </c>
      <c r="J32" s="183">
        <v>3.1</v>
      </c>
      <c r="K32" s="183">
        <v>3.2</v>
      </c>
      <c r="L32" s="183">
        <v>3.8</v>
      </c>
      <c r="M32" s="183">
        <v>2.9</v>
      </c>
    </row>
    <row r="33" spans="1:13" ht="15.75" customHeight="1">
      <c r="A33" s="43"/>
      <c r="B33" s="172"/>
      <c r="C33" s="11"/>
      <c r="D33" s="170"/>
      <c r="E33" s="11"/>
      <c r="F33" s="11"/>
      <c r="H33" s="45"/>
      <c r="I33" s="185"/>
      <c r="J33" s="185"/>
      <c r="K33" s="184"/>
      <c r="L33" s="185"/>
      <c r="M33" s="185"/>
    </row>
    <row r="34" spans="1:13" ht="15.75" customHeight="1">
      <c r="A34" s="48" t="s">
        <v>110</v>
      </c>
      <c r="B34" s="169">
        <v>41</v>
      </c>
      <c r="C34" s="170">
        <v>31</v>
      </c>
      <c r="D34" s="170">
        <v>31</v>
      </c>
      <c r="E34" s="170">
        <v>27</v>
      </c>
      <c r="F34" s="170">
        <v>34</v>
      </c>
      <c r="H34" s="45" t="s">
        <v>110</v>
      </c>
      <c r="I34" s="183">
        <v>3.5</v>
      </c>
      <c r="J34" s="183">
        <v>2.6</v>
      </c>
      <c r="K34" s="183">
        <v>2.6</v>
      </c>
      <c r="L34" s="183">
        <v>2.3</v>
      </c>
      <c r="M34" s="183">
        <v>2.9</v>
      </c>
    </row>
    <row r="35" spans="1:13" ht="15.75" customHeight="1">
      <c r="A35" s="43" t="s">
        <v>111</v>
      </c>
      <c r="B35" s="169">
        <v>26</v>
      </c>
      <c r="C35" s="170">
        <v>28</v>
      </c>
      <c r="D35" s="170">
        <v>28</v>
      </c>
      <c r="E35" s="170">
        <v>21</v>
      </c>
      <c r="F35" s="170">
        <v>26</v>
      </c>
      <c r="H35" s="45" t="s">
        <v>111</v>
      </c>
      <c r="I35" s="183">
        <v>2.2</v>
      </c>
      <c r="J35" s="183">
        <v>2.4</v>
      </c>
      <c r="K35" s="183">
        <v>2.4</v>
      </c>
      <c r="L35" s="183">
        <v>1.8</v>
      </c>
      <c r="M35" s="183">
        <v>2.2</v>
      </c>
    </row>
    <row r="36" spans="1:13" ht="15.75" customHeight="1">
      <c r="A36" s="43" t="s">
        <v>112</v>
      </c>
      <c r="B36" s="169">
        <v>37</v>
      </c>
      <c r="C36" s="170">
        <v>27</v>
      </c>
      <c r="D36" s="170">
        <v>36</v>
      </c>
      <c r="E36" s="170">
        <v>31</v>
      </c>
      <c r="F36" s="170">
        <v>24</v>
      </c>
      <c r="H36" s="45" t="s">
        <v>112</v>
      </c>
      <c r="I36" s="183">
        <v>3.1</v>
      </c>
      <c r="J36" s="183">
        <v>2.3</v>
      </c>
      <c r="K36" s="183">
        <v>3.1</v>
      </c>
      <c r="L36" s="183">
        <v>2.6</v>
      </c>
      <c r="M36" s="183">
        <v>2.1</v>
      </c>
    </row>
    <row r="37" spans="1:13" ht="15.75" customHeight="1">
      <c r="A37" s="48" t="s">
        <v>113</v>
      </c>
      <c r="B37" s="169">
        <v>23</v>
      </c>
      <c r="C37" s="170">
        <v>25</v>
      </c>
      <c r="D37" s="170">
        <v>26</v>
      </c>
      <c r="E37" s="170">
        <v>29</v>
      </c>
      <c r="F37" s="170">
        <v>18</v>
      </c>
      <c r="H37" s="45" t="s">
        <v>113</v>
      </c>
      <c r="I37" s="183">
        <v>2</v>
      </c>
      <c r="J37" s="183">
        <v>2.1</v>
      </c>
      <c r="K37" s="183">
        <v>2.2</v>
      </c>
      <c r="L37" s="183">
        <v>2.5</v>
      </c>
      <c r="M37" s="183">
        <v>1.5</v>
      </c>
    </row>
    <row r="38" spans="1:13" ht="15.75" customHeight="1">
      <c r="A38" s="43" t="s">
        <v>114</v>
      </c>
      <c r="B38" s="169">
        <v>25</v>
      </c>
      <c r="C38" s="170">
        <v>23</v>
      </c>
      <c r="D38" s="170">
        <v>28</v>
      </c>
      <c r="E38" s="170">
        <v>21</v>
      </c>
      <c r="F38" s="170">
        <v>31</v>
      </c>
      <c r="H38" s="45" t="s">
        <v>114</v>
      </c>
      <c r="I38" s="183">
        <v>2.1</v>
      </c>
      <c r="J38" s="183">
        <v>2</v>
      </c>
      <c r="K38" s="183">
        <v>2.4</v>
      </c>
      <c r="L38" s="183">
        <v>1.8</v>
      </c>
      <c r="M38" s="183">
        <v>2.6</v>
      </c>
    </row>
    <row r="39" spans="1:13" ht="15.75" customHeight="1">
      <c r="A39" s="43"/>
      <c r="B39" s="172"/>
      <c r="C39" s="11"/>
      <c r="D39" s="170"/>
      <c r="E39" s="11"/>
      <c r="F39" s="11"/>
      <c r="H39" s="45"/>
      <c r="I39" s="185"/>
      <c r="J39" s="185"/>
      <c r="K39" s="184"/>
      <c r="L39" s="185"/>
      <c r="M39" s="185"/>
    </row>
    <row r="40" spans="1:13" ht="15.75" customHeight="1">
      <c r="A40" s="43" t="s">
        <v>115</v>
      </c>
      <c r="B40" s="169">
        <v>18</v>
      </c>
      <c r="C40" s="170">
        <v>16</v>
      </c>
      <c r="D40" s="170">
        <v>17</v>
      </c>
      <c r="E40" s="170">
        <v>10</v>
      </c>
      <c r="F40" s="170">
        <v>14</v>
      </c>
      <c r="H40" s="45" t="s">
        <v>115</v>
      </c>
      <c r="I40" s="183">
        <v>1.5</v>
      </c>
      <c r="J40" s="183">
        <v>1.4</v>
      </c>
      <c r="K40" s="183">
        <v>1.5</v>
      </c>
      <c r="L40" s="183">
        <v>0.9</v>
      </c>
      <c r="M40" s="183">
        <v>1.2</v>
      </c>
    </row>
    <row r="41" spans="1:13" ht="15.75" customHeight="1">
      <c r="A41" s="43" t="s">
        <v>116</v>
      </c>
      <c r="B41" s="169">
        <v>15</v>
      </c>
      <c r="C41" s="170">
        <v>15</v>
      </c>
      <c r="D41" s="170">
        <v>12</v>
      </c>
      <c r="E41" s="170">
        <v>14</v>
      </c>
      <c r="F41" s="170">
        <v>18</v>
      </c>
      <c r="H41" s="45" t="s">
        <v>116</v>
      </c>
      <c r="I41" s="183">
        <v>1.3</v>
      </c>
      <c r="J41" s="183">
        <v>1.3</v>
      </c>
      <c r="K41" s="183">
        <v>1</v>
      </c>
      <c r="L41" s="183">
        <v>1.2</v>
      </c>
      <c r="M41" s="183">
        <v>1.5</v>
      </c>
    </row>
    <row r="42" spans="1:13" ht="15.75" customHeight="1">
      <c r="A42" s="43" t="s">
        <v>117</v>
      </c>
      <c r="B42" s="169">
        <v>8</v>
      </c>
      <c r="C42" s="170">
        <v>12</v>
      </c>
      <c r="D42" s="170">
        <v>16</v>
      </c>
      <c r="E42" s="170">
        <v>11</v>
      </c>
      <c r="F42" s="170">
        <v>15</v>
      </c>
      <c r="H42" s="45" t="s">
        <v>117</v>
      </c>
      <c r="I42" s="183">
        <v>0.7</v>
      </c>
      <c r="J42" s="183">
        <v>1</v>
      </c>
      <c r="K42" s="183">
        <v>1.4</v>
      </c>
      <c r="L42" s="183">
        <v>0.9</v>
      </c>
      <c r="M42" s="183">
        <v>1.3</v>
      </c>
    </row>
    <row r="43" spans="1:13" ht="15.75" customHeight="1">
      <c r="A43" s="43" t="s">
        <v>118</v>
      </c>
      <c r="B43" s="169">
        <v>9</v>
      </c>
      <c r="C43" s="170">
        <v>8</v>
      </c>
      <c r="D43" s="170">
        <v>16</v>
      </c>
      <c r="E43" s="170">
        <v>18</v>
      </c>
      <c r="F43" s="170">
        <v>16</v>
      </c>
      <c r="H43" s="45" t="s">
        <v>118</v>
      </c>
      <c r="I43" s="183">
        <v>0.8</v>
      </c>
      <c r="J43" s="183">
        <v>0.7</v>
      </c>
      <c r="K43" s="183">
        <v>1.4</v>
      </c>
      <c r="L43" s="183">
        <v>1.5</v>
      </c>
      <c r="M43" s="183">
        <v>1.4</v>
      </c>
    </row>
    <row r="44" spans="1:13" ht="15.75" customHeight="1">
      <c r="A44" s="43" t="s">
        <v>119</v>
      </c>
      <c r="B44" s="169">
        <v>2</v>
      </c>
      <c r="C44" s="170">
        <v>7</v>
      </c>
      <c r="D44" s="170">
        <v>1</v>
      </c>
      <c r="E44" s="170">
        <v>1</v>
      </c>
      <c r="F44" s="170">
        <v>18</v>
      </c>
      <c r="H44" s="45" t="s">
        <v>119</v>
      </c>
      <c r="I44" s="183">
        <v>0.2</v>
      </c>
      <c r="J44" s="183">
        <v>0.6</v>
      </c>
      <c r="K44" s="183">
        <v>0.1</v>
      </c>
      <c r="L44" s="183">
        <v>0.1</v>
      </c>
      <c r="M44" s="183">
        <v>1.5</v>
      </c>
    </row>
    <row r="45" spans="1:13" ht="15.75" customHeight="1">
      <c r="A45" s="43"/>
      <c r="B45" s="172"/>
      <c r="C45" s="11"/>
      <c r="D45" s="170"/>
      <c r="E45" s="11"/>
      <c r="F45" s="11"/>
      <c r="H45" s="45"/>
      <c r="I45" s="185"/>
      <c r="J45" s="185"/>
      <c r="K45" s="184"/>
      <c r="L45" s="185"/>
      <c r="M45" s="185"/>
    </row>
    <row r="46" spans="1:13" ht="15.75" customHeight="1">
      <c r="A46" s="43" t="s">
        <v>120</v>
      </c>
      <c r="B46" s="169">
        <v>16</v>
      </c>
      <c r="C46" s="170">
        <v>6</v>
      </c>
      <c r="D46" s="170">
        <v>12</v>
      </c>
      <c r="E46" s="170">
        <v>20</v>
      </c>
      <c r="F46" s="170">
        <v>12</v>
      </c>
      <c r="H46" s="45" t="s">
        <v>120</v>
      </c>
      <c r="I46" s="183">
        <v>1.4</v>
      </c>
      <c r="J46" s="183">
        <v>0.5</v>
      </c>
      <c r="K46" s="183">
        <v>1</v>
      </c>
      <c r="L46" s="183">
        <v>1.7</v>
      </c>
      <c r="M46" s="183">
        <v>1</v>
      </c>
    </row>
    <row r="47" spans="1:13" ht="15.75" customHeight="1">
      <c r="A47" s="43" t="s">
        <v>121</v>
      </c>
      <c r="B47" s="169">
        <v>13</v>
      </c>
      <c r="C47" s="170">
        <v>6</v>
      </c>
      <c r="D47" s="170">
        <v>8</v>
      </c>
      <c r="E47" s="170">
        <v>13</v>
      </c>
      <c r="F47" s="170">
        <v>6</v>
      </c>
      <c r="H47" s="45" t="s">
        <v>121</v>
      </c>
      <c r="I47" s="183">
        <v>1.1</v>
      </c>
      <c r="J47" s="183">
        <v>0.5</v>
      </c>
      <c r="K47" s="183">
        <v>0.7</v>
      </c>
      <c r="L47" s="183">
        <v>1.1</v>
      </c>
      <c r="M47" s="183">
        <v>0.5</v>
      </c>
    </row>
    <row r="48" spans="1:13" ht="15.75" customHeight="1">
      <c r="A48" s="48" t="s">
        <v>122</v>
      </c>
      <c r="B48" s="169">
        <v>10</v>
      </c>
      <c r="C48" s="170">
        <v>6</v>
      </c>
      <c r="D48" s="170">
        <v>6</v>
      </c>
      <c r="E48" s="170">
        <v>7</v>
      </c>
      <c r="F48" s="170">
        <v>8</v>
      </c>
      <c r="H48" s="45" t="s">
        <v>122</v>
      </c>
      <c r="I48" s="183">
        <v>0.9</v>
      </c>
      <c r="J48" s="183">
        <v>0.5</v>
      </c>
      <c r="K48" s="183">
        <v>0.5</v>
      </c>
      <c r="L48" s="183">
        <v>0.6</v>
      </c>
      <c r="M48" s="183">
        <v>0.7</v>
      </c>
    </row>
    <row r="49" spans="1:13" ht="15.75" customHeight="1">
      <c r="A49" s="43" t="s">
        <v>123</v>
      </c>
      <c r="B49" s="169">
        <v>5</v>
      </c>
      <c r="C49" s="170">
        <v>3</v>
      </c>
      <c r="D49" s="170">
        <v>3</v>
      </c>
      <c r="E49" s="170">
        <v>2</v>
      </c>
      <c r="F49" s="170">
        <v>4</v>
      </c>
      <c r="H49" s="45" t="s">
        <v>123</v>
      </c>
      <c r="I49" s="183">
        <v>0.4</v>
      </c>
      <c r="J49" s="183">
        <v>0.3</v>
      </c>
      <c r="K49" s="183">
        <v>0.3</v>
      </c>
      <c r="L49" s="183">
        <v>0.2</v>
      </c>
      <c r="M49" s="183">
        <v>0.3</v>
      </c>
    </row>
    <row r="50" spans="1:13" ht="15.75" customHeight="1">
      <c r="A50" s="43" t="s">
        <v>142</v>
      </c>
      <c r="B50" s="169">
        <v>5</v>
      </c>
      <c r="C50" s="170">
        <v>2</v>
      </c>
      <c r="D50" s="170">
        <v>4</v>
      </c>
      <c r="E50" s="170">
        <v>1</v>
      </c>
      <c r="F50" s="170">
        <v>3</v>
      </c>
      <c r="H50" s="45" t="s">
        <v>124</v>
      </c>
      <c r="I50" s="183">
        <v>0.4</v>
      </c>
      <c r="J50" s="183">
        <v>0.2</v>
      </c>
      <c r="K50" s="183">
        <v>0.3</v>
      </c>
      <c r="L50" s="183">
        <v>0.1</v>
      </c>
      <c r="M50" s="183">
        <v>0.3</v>
      </c>
    </row>
    <row r="51" spans="1:13" ht="15.75" customHeight="1">
      <c r="A51" s="43"/>
      <c r="B51" s="172"/>
      <c r="C51" s="11"/>
      <c r="D51" s="170"/>
      <c r="E51" s="11"/>
      <c r="F51" s="11"/>
      <c r="H51" s="45"/>
      <c r="I51" s="185"/>
      <c r="J51" s="185"/>
      <c r="K51" s="184"/>
      <c r="L51" s="185"/>
      <c r="M51" s="185"/>
    </row>
    <row r="52" spans="1:13" ht="15.75" customHeight="1">
      <c r="A52" s="43" t="s">
        <v>125</v>
      </c>
      <c r="B52" s="169">
        <v>4</v>
      </c>
      <c r="C52" s="170">
        <v>2</v>
      </c>
      <c r="D52" s="170">
        <v>1</v>
      </c>
      <c r="E52" s="170">
        <v>8</v>
      </c>
      <c r="F52" s="170">
        <v>9</v>
      </c>
      <c r="H52" s="45" t="s">
        <v>125</v>
      </c>
      <c r="I52" s="183">
        <v>0.3</v>
      </c>
      <c r="J52" s="183">
        <v>0.2</v>
      </c>
      <c r="K52" s="183">
        <v>0.1</v>
      </c>
      <c r="L52" s="183">
        <v>0.7</v>
      </c>
      <c r="M52" s="183">
        <v>0.8</v>
      </c>
    </row>
    <row r="53" spans="1:13" ht="15.75" customHeight="1">
      <c r="A53" s="48" t="s">
        <v>126</v>
      </c>
      <c r="B53" s="169">
        <v>1</v>
      </c>
      <c r="C53" s="170">
        <v>1</v>
      </c>
      <c r="D53" s="170" t="s">
        <v>22</v>
      </c>
      <c r="E53" s="170" t="s">
        <v>22</v>
      </c>
      <c r="F53" s="170" t="s">
        <v>22</v>
      </c>
      <c r="H53" s="45" t="s">
        <v>143</v>
      </c>
      <c r="I53" s="183">
        <v>0.1</v>
      </c>
      <c r="J53" s="183">
        <v>0.1</v>
      </c>
      <c r="K53" s="178" t="s">
        <v>22</v>
      </c>
      <c r="L53" s="178" t="s">
        <v>22</v>
      </c>
      <c r="M53" s="178" t="s">
        <v>22</v>
      </c>
    </row>
    <row r="54" spans="1:13" ht="15.75" customHeight="1">
      <c r="A54" s="43" t="s">
        <v>127</v>
      </c>
      <c r="B54" s="169" t="s">
        <v>22</v>
      </c>
      <c r="C54" s="170" t="s">
        <v>22</v>
      </c>
      <c r="D54" s="170" t="s">
        <v>22</v>
      </c>
      <c r="E54" s="170" t="s">
        <v>22</v>
      </c>
      <c r="F54" s="170" t="s">
        <v>22</v>
      </c>
      <c r="H54" s="45" t="s">
        <v>127</v>
      </c>
      <c r="I54" s="178" t="s">
        <v>22</v>
      </c>
      <c r="J54" s="178" t="s">
        <v>22</v>
      </c>
      <c r="K54" s="178" t="s">
        <v>22</v>
      </c>
      <c r="L54" s="178" t="s">
        <v>22</v>
      </c>
      <c r="M54" s="178" t="s">
        <v>22</v>
      </c>
    </row>
    <row r="55" spans="1:13" ht="15.75" customHeight="1">
      <c r="A55" s="53" t="s">
        <v>144</v>
      </c>
      <c r="B55" s="169" t="s">
        <v>22</v>
      </c>
      <c r="C55" s="170" t="s">
        <v>22</v>
      </c>
      <c r="D55" s="170" t="s">
        <v>22</v>
      </c>
      <c r="E55" s="170" t="s">
        <v>22</v>
      </c>
      <c r="F55" s="170" t="s">
        <v>22</v>
      </c>
      <c r="H55" s="53" t="s">
        <v>144</v>
      </c>
      <c r="I55" s="178" t="s">
        <v>22</v>
      </c>
      <c r="J55" s="178" t="s">
        <v>22</v>
      </c>
      <c r="K55" s="178" t="s">
        <v>22</v>
      </c>
      <c r="L55" s="178" t="s">
        <v>22</v>
      </c>
      <c r="M55" s="178" t="s">
        <v>22</v>
      </c>
    </row>
    <row r="56" spans="1:13" ht="15.75" customHeight="1">
      <c r="A56" s="43" t="s">
        <v>128</v>
      </c>
      <c r="B56" s="169" t="s">
        <v>22</v>
      </c>
      <c r="C56" s="170" t="s">
        <v>22</v>
      </c>
      <c r="D56" s="170">
        <v>1</v>
      </c>
      <c r="E56" s="170">
        <v>1</v>
      </c>
      <c r="F56" s="170">
        <v>2</v>
      </c>
      <c r="H56" s="45" t="s">
        <v>128</v>
      </c>
      <c r="I56" s="178" t="s">
        <v>22</v>
      </c>
      <c r="J56" s="178" t="s">
        <v>22</v>
      </c>
      <c r="K56" s="183">
        <v>0.1</v>
      </c>
      <c r="L56" s="183">
        <v>0.1</v>
      </c>
      <c r="M56" s="183">
        <v>0.2</v>
      </c>
    </row>
    <row r="57" spans="1:13" ht="15.75" customHeight="1">
      <c r="A57" s="43"/>
      <c r="B57" s="173"/>
      <c r="C57" s="9"/>
      <c r="D57" s="170"/>
      <c r="E57" s="9"/>
      <c r="F57" s="9"/>
      <c r="H57" s="45"/>
      <c r="I57" s="23"/>
      <c r="J57" s="23"/>
      <c r="K57" s="54"/>
      <c r="L57" s="9"/>
      <c r="M57" s="9"/>
    </row>
    <row r="58" spans="1:13" ht="15.75" customHeight="1">
      <c r="A58" s="49"/>
      <c r="B58" s="171"/>
      <c r="C58" s="146"/>
      <c r="D58" s="174"/>
      <c r="E58" s="146"/>
      <c r="F58" s="146"/>
      <c r="H58" s="55"/>
      <c r="I58" s="23"/>
      <c r="J58" s="23"/>
      <c r="K58" s="180"/>
      <c r="L58" s="146"/>
      <c r="M58" s="146"/>
    </row>
    <row r="59" spans="1:13" ht="15.75" customHeight="1">
      <c r="A59" s="56" t="s">
        <v>145</v>
      </c>
      <c r="B59" s="173"/>
      <c r="C59" s="9"/>
      <c r="D59" s="175"/>
      <c r="E59" s="9"/>
      <c r="F59" s="9"/>
      <c r="H59" s="57" t="s">
        <v>145</v>
      </c>
      <c r="I59" s="9"/>
      <c r="J59" s="9"/>
      <c r="K59" s="54"/>
      <c r="L59" s="9"/>
      <c r="M59" s="9"/>
    </row>
    <row r="60" spans="1:13" ht="15.75" customHeight="1">
      <c r="A60" s="43" t="s">
        <v>129</v>
      </c>
      <c r="B60" s="169">
        <v>20</v>
      </c>
      <c r="C60" s="170">
        <v>22</v>
      </c>
      <c r="D60" s="170">
        <v>24</v>
      </c>
      <c r="E60" s="170">
        <v>25</v>
      </c>
      <c r="F60" s="170">
        <v>17</v>
      </c>
      <c r="H60" s="45" t="s">
        <v>129</v>
      </c>
      <c r="I60" s="183">
        <v>1.7</v>
      </c>
      <c r="J60" s="183">
        <v>1.9</v>
      </c>
      <c r="K60" s="183">
        <v>2</v>
      </c>
      <c r="L60" s="183">
        <v>2.1</v>
      </c>
      <c r="M60" s="183">
        <v>1.5</v>
      </c>
    </row>
    <row r="61" spans="1:13" ht="15.75" customHeight="1">
      <c r="A61" s="43" t="s">
        <v>130</v>
      </c>
      <c r="B61" s="169">
        <v>534</v>
      </c>
      <c r="C61" s="170">
        <v>531</v>
      </c>
      <c r="D61" s="170">
        <v>560</v>
      </c>
      <c r="E61" s="170">
        <v>510</v>
      </c>
      <c r="F61" s="170">
        <v>516</v>
      </c>
      <c r="H61" s="45" t="s">
        <v>130</v>
      </c>
      <c r="I61" s="183">
        <v>45.4</v>
      </c>
      <c r="J61" s="183">
        <v>45.4</v>
      </c>
      <c r="K61" s="183">
        <v>47.8</v>
      </c>
      <c r="L61" s="183">
        <v>43.5</v>
      </c>
      <c r="M61" s="183">
        <v>44.1</v>
      </c>
    </row>
    <row r="62" spans="1:13" ht="15.75" customHeight="1">
      <c r="A62" s="43" t="s">
        <v>131</v>
      </c>
      <c r="B62" s="169">
        <v>513</v>
      </c>
      <c r="C62" s="170">
        <v>518</v>
      </c>
      <c r="D62" s="170">
        <v>534</v>
      </c>
      <c r="E62" s="170">
        <v>571</v>
      </c>
      <c r="F62" s="170">
        <v>568</v>
      </c>
      <c r="H62" s="45" t="s">
        <v>131</v>
      </c>
      <c r="I62" s="183">
        <v>43.6</v>
      </c>
      <c r="J62" s="183">
        <v>44.3</v>
      </c>
      <c r="K62" s="183">
        <v>45.6</v>
      </c>
      <c r="L62" s="183">
        <v>48.7</v>
      </c>
      <c r="M62" s="183">
        <v>48.5</v>
      </c>
    </row>
    <row r="63" spans="1:13" ht="15.75" customHeight="1">
      <c r="A63" s="43" t="s">
        <v>93</v>
      </c>
      <c r="B63" s="169">
        <v>1063</v>
      </c>
      <c r="C63" s="170">
        <v>979</v>
      </c>
      <c r="D63" s="170">
        <v>920</v>
      </c>
      <c r="E63" s="170">
        <v>918</v>
      </c>
      <c r="F63" s="170">
        <v>934</v>
      </c>
      <c r="H63" s="45" t="s">
        <v>93</v>
      </c>
      <c r="I63" s="183">
        <v>90.4</v>
      </c>
      <c r="J63" s="183">
        <v>83.7</v>
      </c>
      <c r="K63" s="183">
        <v>78.5</v>
      </c>
      <c r="L63" s="183">
        <v>78.3</v>
      </c>
      <c r="M63" s="183">
        <v>79.8</v>
      </c>
    </row>
    <row r="64" spans="1:13" ht="15.75" customHeight="1">
      <c r="A64" s="58" t="s">
        <v>132</v>
      </c>
      <c r="B64" s="176">
        <v>140</v>
      </c>
      <c r="C64" s="177">
        <v>130</v>
      </c>
      <c r="D64" s="170">
        <v>140</v>
      </c>
      <c r="E64" s="170">
        <v>115</v>
      </c>
      <c r="F64" s="170">
        <v>125</v>
      </c>
      <c r="G64" s="49"/>
      <c r="H64" s="45" t="s">
        <v>132</v>
      </c>
      <c r="I64" s="183">
        <v>11.9</v>
      </c>
      <c r="J64" s="183">
        <v>11.1</v>
      </c>
      <c r="K64" s="183">
        <v>11.9</v>
      </c>
      <c r="L64" s="183">
        <v>9.8</v>
      </c>
      <c r="M64" s="183">
        <v>10.7</v>
      </c>
    </row>
    <row r="65" spans="1:13" ht="15" customHeight="1">
      <c r="A65" s="35" t="s">
        <v>146</v>
      </c>
      <c r="B65" s="59"/>
      <c r="C65" s="59"/>
      <c r="D65" s="59"/>
      <c r="E65" s="59"/>
      <c r="F65" s="59"/>
      <c r="G65" s="49"/>
      <c r="H65" s="59"/>
      <c r="I65" s="59"/>
      <c r="J65" s="59"/>
      <c r="K65" s="59"/>
      <c r="L65" s="59"/>
      <c r="M65" s="59"/>
    </row>
    <row r="66" spans="1:13" ht="15" customHeight="1">
      <c r="A66" s="35" t="s">
        <v>147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</sheetData>
  <sheetProtection/>
  <mergeCells count="5">
    <mergeCell ref="A3:M3"/>
    <mergeCell ref="A5:A7"/>
    <mergeCell ref="B5:F6"/>
    <mergeCell ref="H5:H7"/>
    <mergeCell ref="I5:M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zoomScale="75" zoomScaleNormal="75" zoomScalePageLayoutView="0" workbookViewId="0" topLeftCell="P1">
      <selection activeCell="AG1" sqref="AG1"/>
    </sheetView>
  </sheetViews>
  <sheetFormatPr defaultColWidth="10.59765625" defaultRowHeight="15"/>
  <cols>
    <col min="1" max="1" width="13.5" style="35" customWidth="1"/>
    <col min="2" max="2" width="10.59765625" style="35" customWidth="1"/>
    <col min="3" max="3" width="9.19921875" style="35" customWidth="1"/>
    <col min="4" max="5" width="8.59765625" style="35" customWidth="1"/>
    <col min="6" max="6" width="9.19921875" style="35" customWidth="1"/>
    <col min="7" max="9" width="8.59765625" style="35" customWidth="1"/>
    <col min="10" max="10" width="10.09765625" style="35" customWidth="1"/>
    <col min="11" max="15" width="8.59765625" style="35" customWidth="1"/>
    <col min="16" max="16" width="10.19921875" style="35" customWidth="1"/>
    <col min="17" max="18" width="8.59765625" style="35" customWidth="1"/>
    <col min="19" max="21" width="10.59765625" style="35" customWidth="1"/>
    <col min="22" max="32" width="9.09765625" style="35" customWidth="1"/>
    <col min="33" max="33" width="10.09765625" style="35" customWidth="1"/>
    <col min="34" max="16384" width="10.59765625" style="35" customWidth="1"/>
  </cols>
  <sheetData>
    <row r="1" spans="1:33" s="34" customFormat="1" ht="19.5" customHeight="1">
      <c r="A1" s="1" t="s">
        <v>175</v>
      </c>
      <c r="AG1" s="3" t="s">
        <v>176</v>
      </c>
    </row>
    <row r="2" spans="1:33" s="34" customFormat="1" ht="19.5" customHeight="1">
      <c r="A2" s="1"/>
      <c r="AG2" s="3"/>
    </row>
    <row r="3" spans="1:33" ht="19.5" customHeight="1">
      <c r="A3" s="444" t="s">
        <v>177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6"/>
      <c r="S3" s="60"/>
      <c r="T3" s="444" t="s">
        <v>178</v>
      </c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</row>
    <row r="4" spans="2:32" ht="18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 t="s">
        <v>148</v>
      </c>
      <c r="S4" s="51"/>
      <c r="U4" s="61"/>
      <c r="W4" s="61"/>
      <c r="Y4" s="61"/>
      <c r="AA4" s="61"/>
      <c r="AC4" s="61"/>
      <c r="AD4" s="61"/>
      <c r="AE4" s="61"/>
      <c r="AF4" s="51" t="s">
        <v>0</v>
      </c>
    </row>
    <row r="5" spans="1:32" ht="19.5" customHeight="1">
      <c r="A5" s="475" t="s">
        <v>436</v>
      </c>
      <c r="B5" s="476"/>
      <c r="C5" s="470" t="s">
        <v>149</v>
      </c>
      <c r="D5" s="470" t="s">
        <v>150</v>
      </c>
      <c r="E5" s="470" t="s">
        <v>151</v>
      </c>
      <c r="F5" s="470" t="s">
        <v>152</v>
      </c>
      <c r="G5" s="467" t="s">
        <v>179</v>
      </c>
      <c r="H5" s="467" t="s">
        <v>180</v>
      </c>
      <c r="I5" s="467" t="s">
        <v>181</v>
      </c>
      <c r="J5" s="467" t="s">
        <v>182</v>
      </c>
      <c r="K5" s="470" t="s">
        <v>183</v>
      </c>
      <c r="L5" s="470" t="s">
        <v>184</v>
      </c>
      <c r="M5" s="470" t="s">
        <v>153</v>
      </c>
      <c r="N5" s="467" t="s">
        <v>185</v>
      </c>
      <c r="O5" s="467" t="s">
        <v>186</v>
      </c>
      <c r="P5" s="495" t="s">
        <v>187</v>
      </c>
      <c r="R5" s="46"/>
      <c r="S5" s="481" t="s">
        <v>188</v>
      </c>
      <c r="T5" s="460"/>
      <c r="U5" s="488" t="s">
        <v>189</v>
      </c>
      <c r="V5" s="489"/>
      <c r="W5" s="489"/>
      <c r="X5" s="490"/>
      <c r="Y5" s="491" t="s">
        <v>444</v>
      </c>
      <c r="Z5" s="492"/>
      <c r="AA5" s="495" t="s">
        <v>190</v>
      </c>
      <c r="AB5" s="496"/>
      <c r="AC5" s="495" t="s">
        <v>191</v>
      </c>
      <c r="AD5" s="496"/>
      <c r="AE5" s="467" t="s">
        <v>192</v>
      </c>
      <c r="AF5" s="484" t="s">
        <v>445</v>
      </c>
    </row>
    <row r="6" spans="1:32" ht="19.5" customHeight="1">
      <c r="A6" s="477"/>
      <c r="B6" s="478"/>
      <c r="C6" s="471"/>
      <c r="D6" s="471"/>
      <c r="E6" s="471"/>
      <c r="F6" s="471"/>
      <c r="G6" s="468"/>
      <c r="H6" s="468"/>
      <c r="I6" s="468"/>
      <c r="J6" s="468"/>
      <c r="K6" s="471"/>
      <c r="L6" s="471"/>
      <c r="M6" s="471"/>
      <c r="N6" s="468"/>
      <c r="O6" s="468"/>
      <c r="P6" s="501"/>
      <c r="R6" s="46"/>
      <c r="S6" s="466"/>
      <c r="T6" s="462"/>
      <c r="U6" s="486" t="s">
        <v>154</v>
      </c>
      <c r="V6" s="487"/>
      <c r="W6" s="486" t="s">
        <v>155</v>
      </c>
      <c r="X6" s="487"/>
      <c r="Y6" s="493"/>
      <c r="Z6" s="494"/>
      <c r="AA6" s="497"/>
      <c r="AB6" s="480"/>
      <c r="AC6" s="497"/>
      <c r="AD6" s="480"/>
      <c r="AE6" s="469"/>
      <c r="AF6" s="485"/>
    </row>
    <row r="7" spans="1:32" ht="19.5" customHeight="1">
      <c r="A7" s="479"/>
      <c r="B7" s="480"/>
      <c r="C7" s="472"/>
      <c r="D7" s="472"/>
      <c r="E7" s="472"/>
      <c r="F7" s="472"/>
      <c r="G7" s="469"/>
      <c r="H7" s="469"/>
      <c r="I7" s="469"/>
      <c r="J7" s="469"/>
      <c r="K7" s="472"/>
      <c r="L7" s="472"/>
      <c r="M7" s="472"/>
      <c r="N7" s="469"/>
      <c r="O7" s="469"/>
      <c r="P7" s="497"/>
      <c r="R7" s="46"/>
      <c r="S7" s="482" t="s">
        <v>193</v>
      </c>
      <c r="T7" s="483"/>
      <c r="U7" s="64"/>
      <c r="V7" s="50">
        <v>49288</v>
      </c>
      <c r="W7" s="49"/>
      <c r="X7" s="50">
        <v>22315</v>
      </c>
      <c r="Y7" s="49"/>
      <c r="Z7" s="50">
        <v>26357</v>
      </c>
      <c r="AA7" s="49"/>
      <c r="AB7" s="50">
        <v>292727</v>
      </c>
      <c r="AC7" s="49"/>
      <c r="AD7" s="50">
        <v>57343</v>
      </c>
      <c r="AE7" s="50">
        <v>18</v>
      </c>
      <c r="AF7" s="50">
        <v>77</v>
      </c>
    </row>
    <row r="8" spans="1:32" ht="19.5" customHeight="1">
      <c r="A8" s="482" t="s">
        <v>194</v>
      </c>
      <c r="B8" s="498"/>
      <c r="C8" s="368">
        <f>SUM(D8:P8)</f>
        <v>237</v>
      </c>
      <c r="D8" s="51">
        <v>14</v>
      </c>
      <c r="E8" s="51">
        <v>42</v>
      </c>
      <c r="F8" s="51">
        <v>26</v>
      </c>
      <c r="G8" s="51">
        <v>8</v>
      </c>
      <c r="H8" s="51">
        <v>12</v>
      </c>
      <c r="I8" s="51">
        <v>1</v>
      </c>
      <c r="J8" s="51">
        <v>16</v>
      </c>
      <c r="K8" s="51">
        <v>104</v>
      </c>
      <c r="L8" s="51" t="s">
        <v>22</v>
      </c>
      <c r="M8" s="51">
        <v>8</v>
      </c>
      <c r="N8" s="51">
        <v>1</v>
      </c>
      <c r="O8" s="51">
        <v>1</v>
      </c>
      <c r="P8" s="51">
        <v>4</v>
      </c>
      <c r="R8" s="46"/>
      <c r="S8" s="499" t="s">
        <v>195</v>
      </c>
      <c r="T8" s="500"/>
      <c r="U8" s="65"/>
      <c r="V8" s="50">
        <v>46524</v>
      </c>
      <c r="W8" s="49"/>
      <c r="X8" s="50">
        <v>22142</v>
      </c>
      <c r="Y8" s="49"/>
      <c r="Z8" s="50">
        <v>23701</v>
      </c>
      <c r="AA8" s="49"/>
      <c r="AB8" s="50">
        <v>295543</v>
      </c>
      <c r="AC8" s="49"/>
      <c r="AD8" s="50">
        <v>56018</v>
      </c>
      <c r="AE8" s="50">
        <v>22</v>
      </c>
      <c r="AF8" s="50">
        <v>26</v>
      </c>
    </row>
    <row r="9" spans="1:32" ht="19.5" customHeight="1">
      <c r="A9" s="499" t="s">
        <v>437</v>
      </c>
      <c r="B9" s="500"/>
      <c r="C9" s="368">
        <f>SUM(D9:P9)</f>
        <v>231</v>
      </c>
      <c r="D9" s="51">
        <v>14</v>
      </c>
      <c r="E9" s="51">
        <v>44</v>
      </c>
      <c r="F9" s="51">
        <v>26</v>
      </c>
      <c r="G9" s="51">
        <v>8</v>
      </c>
      <c r="H9" s="51">
        <v>13</v>
      </c>
      <c r="I9" s="51">
        <v>1</v>
      </c>
      <c r="J9" s="51">
        <v>5</v>
      </c>
      <c r="K9" s="51">
        <v>106</v>
      </c>
      <c r="L9" s="51" t="s">
        <v>22</v>
      </c>
      <c r="M9" s="51">
        <v>8</v>
      </c>
      <c r="N9" s="51">
        <v>1</v>
      </c>
      <c r="O9" s="51">
        <v>2</v>
      </c>
      <c r="P9" s="51">
        <v>3</v>
      </c>
      <c r="R9" s="51"/>
      <c r="S9" s="499" t="s">
        <v>196</v>
      </c>
      <c r="T9" s="500"/>
      <c r="U9" s="65"/>
      <c r="V9" s="50">
        <v>45792</v>
      </c>
      <c r="W9" s="66"/>
      <c r="X9" s="50">
        <v>23972</v>
      </c>
      <c r="Y9" s="66"/>
      <c r="Z9" s="50">
        <v>21471</v>
      </c>
      <c r="AA9" s="66"/>
      <c r="AB9" s="50">
        <v>308477</v>
      </c>
      <c r="AC9" s="66"/>
      <c r="AD9" s="50">
        <v>69795</v>
      </c>
      <c r="AE9" s="50">
        <v>11</v>
      </c>
      <c r="AF9" s="50">
        <v>21</v>
      </c>
    </row>
    <row r="10" spans="1:32" ht="19.5" customHeight="1">
      <c r="A10" s="499" t="s">
        <v>438</v>
      </c>
      <c r="B10" s="500"/>
      <c r="C10" s="368">
        <f>SUM(D10:P10)</f>
        <v>246</v>
      </c>
      <c r="D10" s="51">
        <v>13</v>
      </c>
      <c r="E10" s="51">
        <v>43</v>
      </c>
      <c r="F10" s="51">
        <v>28</v>
      </c>
      <c r="G10" s="51">
        <v>7</v>
      </c>
      <c r="H10" s="51">
        <v>15</v>
      </c>
      <c r="I10" s="51">
        <v>1</v>
      </c>
      <c r="J10" s="51">
        <v>16</v>
      </c>
      <c r="K10" s="51">
        <v>106</v>
      </c>
      <c r="L10" s="51" t="s">
        <v>22</v>
      </c>
      <c r="M10" s="51">
        <v>10</v>
      </c>
      <c r="N10" s="51">
        <v>1</v>
      </c>
      <c r="O10" s="51">
        <v>3</v>
      </c>
      <c r="P10" s="51">
        <v>3</v>
      </c>
      <c r="R10" s="51"/>
      <c r="S10" s="499" t="s">
        <v>197</v>
      </c>
      <c r="T10" s="461"/>
      <c r="U10" s="65"/>
      <c r="V10" s="50">
        <v>42435</v>
      </c>
      <c r="W10" s="67"/>
      <c r="X10" s="50">
        <v>23872</v>
      </c>
      <c r="Y10" s="67"/>
      <c r="Z10" s="50">
        <v>18281</v>
      </c>
      <c r="AA10" s="67"/>
      <c r="AB10" s="50">
        <v>283455</v>
      </c>
      <c r="AC10" s="67"/>
      <c r="AD10" s="50">
        <v>62994</v>
      </c>
      <c r="AE10" s="50">
        <v>10</v>
      </c>
      <c r="AF10" s="50">
        <v>14</v>
      </c>
    </row>
    <row r="11" spans="1:32" ht="19.5" customHeight="1">
      <c r="A11" s="499" t="s">
        <v>439</v>
      </c>
      <c r="B11" s="500"/>
      <c r="C11" s="368">
        <f>SUM(D11:P11)</f>
        <v>250</v>
      </c>
      <c r="D11" s="51">
        <v>13</v>
      </c>
      <c r="E11" s="51">
        <v>42</v>
      </c>
      <c r="F11" s="51">
        <v>27</v>
      </c>
      <c r="G11" s="51">
        <v>8</v>
      </c>
      <c r="H11" s="51">
        <v>16</v>
      </c>
      <c r="I11" s="51">
        <v>1</v>
      </c>
      <c r="J11" s="51">
        <v>17</v>
      </c>
      <c r="K11" s="51">
        <v>107</v>
      </c>
      <c r="L11" s="51" t="s">
        <v>22</v>
      </c>
      <c r="M11" s="51">
        <v>10</v>
      </c>
      <c r="N11" s="51">
        <v>1</v>
      </c>
      <c r="O11" s="51">
        <v>3</v>
      </c>
      <c r="P11" s="51">
        <v>5</v>
      </c>
      <c r="R11" s="51"/>
      <c r="S11" s="426" t="s">
        <v>491</v>
      </c>
      <c r="T11" s="427"/>
      <c r="U11" s="68"/>
      <c r="V11" s="20">
        <f>SUM(V13:V17)</f>
        <v>11377</v>
      </c>
      <c r="W11" s="70"/>
      <c r="X11" s="20">
        <f>SUM(X13:X17)</f>
        <v>432</v>
      </c>
      <c r="Y11" s="70"/>
      <c r="Z11" s="20">
        <f>SUM(Z13:Z17)</f>
        <v>10789</v>
      </c>
      <c r="AA11" s="70"/>
      <c r="AB11" s="20">
        <f>SUM(AB13:AB17)</f>
        <v>288504</v>
      </c>
      <c r="AC11" s="393"/>
      <c r="AD11" s="20">
        <f>SUM(AD13:AD17)</f>
        <v>77375</v>
      </c>
      <c r="AE11" s="20">
        <f>SUM(AE13:AE17)</f>
        <v>12</v>
      </c>
      <c r="AF11" s="20">
        <f>SUM(AF13:AF17)</f>
        <v>7</v>
      </c>
    </row>
    <row r="12" spans="1:32" ht="19.5" customHeight="1">
      <c r="A12" s="426" t="s">
        <v>440</v>
      </c>
      <c r="B12" s="427"/>
      <c r="C12" s="380">
        <f>SUM(C14:C18)</f>
        <v>192</v>
      </c>
      <c r="D12" s="19">
        <f aca="true" t="shared" si="0" ref="D12:P12">SUM(D14:D18)</f>
        <v>8</v>
      </c>
      <c r="E12" s="19">
        <f t="shared" si="0"/>
        <v>42</v>
      </c>
      <c r="F12" s="19">
        <f t="shared" si="0"/>
        <v>29</v>
      </c>
      <c r="G12" s="19">
        <f t="shared" si="0"/>
        <v>9</v>
      </c>
      <c r="H12" s="19">
        <f t="shared" si="0"/>
        <v>11</v>
      </c>
      <c r="I12" s="19">
        <f t="shared" si="0"/>
        <v>3</v>
      </c>
      <c r="J12" s="19">
        <f t="shared" si="0"/>
        <v>13</v>
      </c>
      <c r="K12" s="19">
        <f t="shared" si="0"/>
        <v>58</v>
      </c>
      <c r="L12" s="19">
        <f t="shared" si="0"/>
        <v>1</v>
      </c>
      <c r="M12" s="19">
        <f t="shared" si="0"/>
        <v>10</v>
      </c>
      <c r="N12" s="19">
        <f t="shared" si="0"/>
        <v>1</v>
      </c>
      <c r="O12" s="19">
        <f t="shared" si="0"/>
        <v>2</v>
      </c>
      <c r="P12" s="19">
        <f t="shared" si="0"/>
        <v>5</v>
      </c>
      <c r="R12" s="51"/>
      <c r="S12" s="71"/>
      <c r="T12" s="72"/>
      <c r="U12" s="65"/>
      <c r="V12" s="46"/>
      <c r="W12" s="49"/>
      <c r="X12" s="46"/>
      <c r="Y12" s="49"/>
      <c r="Z12" s="46"/>
      <c r="AA12" s="49"/>
      <c r="AB12" s="46"/>
      <c r="AC12" s="49"/>
      <c r="AD12" s="46"/>
      <c r="AE12" s="46"/>
      <c r="AF12" s="46"/>
    </row>
    <row r="13" spans="1:32" ht="19.5" customHeight="1">
      <c r="A13" s="71"/>
      <c r="B13" s="72"/>
      <c r="C13" s="7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R13" s="29"/>
      <c r="S13" s="473" t="s">
        <v>157</v>
      </c>
      <c r="T13" s="474"/>
      <c r="U13" s="65"/>
      <c r="V13" s="50">
        <v>2448</v>
      </c>
      <c r="W13" s="49"/>
      <c r="X13" s="50">
        <v>175</v>
      </c>
      <c r="Y13" s="49"/>
      <c r="Z13" s="50">
        <v>2229</v>
      </c>
      <c r="AA13" s="49"/>
      <c r="AB13" s="50">
        <v>56336</v>
      </c>
      <c r="AC13" s="49"/>
      <c r="AD13" s="50">
        <v>2156</v>
      </c>
      <c r="AE13" s="50">
        <v>3</v>
      </c>
      <c r="AF13" s="194" t="s">
        <v>22</v>
      </c>
    </row>
    <row r="14" spans="1:32" ht="19.5" customHeight="1">
      <c r="A14" s="473" t="s">
        <v>199</v>
      </c>
      <c r="B14" s="474"/>
      <c r="C14" s="368">
        <f>SUM(D14:P14)</f>
        <v>36</v>
      </c>
      <c r="D14" s="71">
        <v>2</v>
      </c>
      <c r="E14" s="71">
        <v>6</v>
      </c>
      <c r="F14" s="71">
        <v>4</v>
      </c>
      <c r="G14" s="71">
        <v>1</v>
      </c>
      <c r="H14" s="71">
        <v>2</v>
      </c>
      <c r="I14" s="51" t="s">
        <v>22</v>
      </c>
      <c r="J14" s="51">
        <v>3</v>
      </c>
      <c r="K14" s="71">
        <v>12</v>
      </c>
      <c r="L14" s="51" t="s">
        <v>22</v>
      </c>
      <c r="M14" s="51">
        <v>4</v>
      </c>
      <c r="N14" s="51" t="s">
        <v>22</v>
      </c>
      <c r="O14" s="51">
        <v>1</v>
      </c>
      <c r="P14" s="51">
        <v>1</v>
      </c>
      <c r="R14" s="46"/>
      <c r="S14" s="473" t="s">
        <v>200</v>
      </c>
      <c r="T14" s="474"/>
      <c r="U14" s="65"/>
      <c r="V14" s="50">
        <v>2600</v>
      </c>
      <c r="W14" s="49"/>
      <c r="X14" s="50">
        <v>19</v>
      </c>
      <c r="Y14" s="49"/>
      <c r="Z14" s="50">
        <v>2551</v>
      </c>
      <c r="AA14" s="49"/>
      <c r="AB14" s="50">
        <v>60217</v>
      </c>
      <c r="AC14" s="49"/>
      <c r="AD14" s="50">
        <v>10399</v>
      </c>
      <c r="AE14" s="194" t="s">
        <v>22</v>
      </c>
      <c r="AF14" s="194" t="s">
        <v>22</v>
      </c>
    </row>
    <row r="15" spans="1:32" ht="19.5" customHeight="1">
      <c r="A15" s="473" t="s">
        <v>200</v>
      </c>
      <c r="B15" s="474"/>
      <c r="C15" s="368">
        <f>SUM(D15:P15)</f>
        <v>39</v>
      </c>
      <c r="D15" s="71">
        <v>2</v>
      </c>
      <c r="E15" s="71">
        <v>8</v>
      </c>
      <c r="F15" s="71">
        <v>3</v>
      </c>
      <c r="G15" s="71">
        <v>2</v>
      </c>
      <c r="H15" s="71">
        <v>2</v>
      </c>
      <c r="I15" s="51">
        <v>1</v>
      </c>
      <c r="J15" s="51">
        <v>3</v>
      </c>
      <c r="K15" s="71">
        <v>15</v>
      </c>
      <c r="L15" s="51">
        <v>1</v>
      </c>
      <c r="M15" s="51">
        <v>1</v>
      </c>
      <c r="N15" s="51" t="s">
        <v>22</v>
      </c>
      <c r="O15" s="51" t="s">
        <v>22</v>
      </c>
      <c r="P15" s="51">
        <v>1</v>
      </c>
      <c r="R15" s="51"/>
      <c r="S15" s="473" t="s">
        <v>201</v>
      </c>
      <c r="T15" s="474"/>
      <c r="U15" s="65"/>
      <c r="V15" s="50">
        <v>1264</v>
      </c>
      <c r="W15" s="49"/>
      <c r="X15" s="50">
        <v>115</v>
      </c>
      <c r="Y15" s="49"/>
      <c r="Z15" s="50">
        <v>1127</v>
      </c>
      <c r="AA15" s="49"/>
      <c r="AB15" s="50">
        <v>39669</v>
      </c>
      <c r="AC15" s="49"/>
      <c r="AD15" s="50">
        <v>8785</v>
      </c>
      <c r="AE15" s="74">
        <v>2</v>
      </c>
      <c r="AF15" s="194" t="s">
        <v>22</v>
      </c>
    </row>
    <row r="16" spans="1:32" ht="19.5" customHeight="1">
      <c r="A16" s="473" t="s">
        <v>201</v>
      </c>
      <c r="B16" s="474"/>
      <c r="C16" s="368">
        <f>SUM(D16:P16)</f>
        <v>38</v>
      </c>
      <c r="D16" s="71">
        <v>2</v>
      </c>
      <c r="E16" s="71">
        <v>10</v>
      </c>
      <c r="F16" s="71">
        <v>3</v>
      </c>
      <c r="G16" s="71">
        <v>1</v>
      </c>
      <c r="H16" s="71">
        <v>3</v>
      </c>
      <c r="I16" s="51" t="s">
        <v>22</v>
      </c>
      <c r="J16" s="51">
        <v>3</v>
      </c>
      <c r="K16" s="71">
        <v>13</v>
      </c>
      <c r="L16" s="51" t="s">
        <v>22</v>
      </c>
      <c r="M16" s="51" t="s">
        <v>22</v>
      </c>
      <c r="N16" s="51" t="s">
        <v>22</v>
      </c>
      <c r="O16" s="51">
        <v>1</v>
      </c>
      <c r="P16" s="51">
        <v>2</v>
      </c>
      <c r="R16" s="51"/>
      <c r="S16" s="473" t="s">
        <v>202</v>
      </c>
      <c r="T16" s="474"/>
      <c r="U16" s="65"/>
      <c r="V16" s="50">
        <v>506</v>
      </c>
      <c r="W16" s="49"/>
      <c r="X16" s="50">
        <v>22</v>
      </c>
      <c r="Y16" s="49"/>
      <c r="Z16" s="50">
        <v>468</v>
      </c>
      <c r="AA16" s="49"/>
      <c r="AB16" s="50">
        <v>23699</v>
      </c>
      <c r="AC16" s="49"/>
      <c r="AD16" s="50">
        <v>1713</v>
      </c>
      <c r="AE16" s="74">
        <v>3</v>
      </c>
      <c r="AF16" s="194" t="s">
        <v>22</v>
      </c>
    </row>
    <row r="17" spans="1:32" ht="19.5" customHeight="1">
      <c r="A17" s="473" t="s">
        <v>202</v>
      </c>
      <c r="B17" s="474"/>
      <c r="C17" s="368">
        <f>SUM(D17:P17)</f>
        <v>29</v>
      </c>
      <c r="D17" s="71">
        <v>1</v>
      </c>
      <c r="E17" s="71">
        <v>4</v>
      </c>
      <c r="F17" s="71">
        <v>3</v>
      </c>
      <c r="G17" s="71">
        <v>1</v>
      </c>
      <c r="H17" s="71">
        <v>2</v>
      </c>
      <c r="I17" s="51" t="s">
        <v>22</v>
      </c>
      <c r="J17" s="51">
        <v>2</v>
      </c>
      <c r="K17" s="71">
        <v>13</v>
      </c>
      <c r="L17" s="51" t="s">
        <v>22</v>
      </c>
      <c r="M17" s="51">
        <v>3</v>
      </c>
      <c r="N17" s="51" t="s">
        <v>22</v>
      </c>
      <c r="O17" s="51" t="s">
        <v>22</v>
      </c>
      <c r="P17" s="51" t="s">
        <v>22</v>
      </c>
      <c r="R17" s="51"/>
      <c r="S17" s="502" t="s">
        <v>203</v>
      </c>
      <c r="T17" s="503"/>
      <c r="U17" s="75"/>
      <c r="V17" s="76">
        <v>4559</v>
      </c>
      <c r="W17" s="77"/>
      <c r="X17" s="76">
        <v>101</v>
      </c>
      <c r="Y17" s="77"/>
      <c r="Z17" s="76">
        <v>4414</v>
      </c>
      <c r="AA17" s="77"/>
      <c r="AB17" s="76">
        <v>108583</v>
      </c>
      <c r="AC17" s="77"/>
      <c r="AD17" s="76">
        <v>54322</v>
      </c>
      <c r="AE17" s="76">
        <v>4</v>
      </c>
      <c r="AF17" s="78">
        <v>7</v>
      </c>
    </row>
    <row r="18" spans="1:32" ht="19.5" customHeight="1">
      <c r="A18" s="502" t="s">
        <v>203</v>
      </c>
      <c r="B18" s="503"/>
      <c r="C18" s="384">
        <f>SUM(D18:P18)</f>
        <v>50</v>
      </c>
      <c r="D18" s="385">
        <v>1</v>
      </c>
      <c r="E18" s="385">
        <v>14</v>
      </c>
      <c r="F18" s="385">
        <v>16</v>
      </c>
      <c r="G18" s="385">
        <v>4</v>
      </c>
      <c r="H18" s="385">
        <v>2</v>
      </c>
      <c r="I18" s="386">
        <v>2</v>
      </c>
      <c r="J18" s="385">
        <v>2</v>
      </c>
      <c r="K18" s="385">
        <v>5</v>
      </c>
      <c r="L18" s="387" t="s">
        <v>22</v>
      </c>
      <c r="M18" s="387">
        <v>2</v>
      </c>
      <c r="N18" s="387">
        <v>1</v>
      </c>
      <c r="O18" s="387" t="s">
        <v>22</v>
      </c>
      <c r="P18" s="386">
        <v>1</v>
      </c>
      <c r="R18" s="51"/>
      <c r="S18" s="79" t="s">
        <v>204</v>
      </c>
      <c r="T18" s="80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50"/>
      <c r="AF18" s="50"/>
    </row>
    <row r="19" spans="1:19" ht="15" customHeight="1">
      <c r="A19" s="35" t="s">
        <v>205</v>
      </c>
      <c r="B19" s="80"/>
      <c r="C19" s="71"/>
      <c r="D19" s="71"/>
      <c r="E19" s="71"/>
      <c r="F19" s="71"/>
      <c r="G19" s="51"/>
      <c r="H19" s="71"/>
      <c r="I19" s="51"/>
      <c r="J19" s="71"/>
      <c r="K19" s="51"/>
      <c r="L19" s="71"/>
      <c r="M19" s="51"/>
      <c r="N19" s="51"/>
      <c r="O19" s="51"/>
      <c r="P19" s="51"/>
      <c r="Q19" s="51"/>
      <c r="R19" s="51"/>
      <c r="S19" s="35" t="s">
        <v>206</v>
      </c>
    </row>
    <row r="20" spans="1:19" ht="15" customHeight="1">
      <c r="A20" s="35" t="s">
        <v>207</v>
      </c>
      <c r="B20" s="49"/>
      <c r="C20" s="71"/>
      <c r="D20" s="7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2:19" ht="15" customHeight="1">
      <c r="B21" s="49"/>
      <c r="C21" s="71"/>
      <c r="D21" s="7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9:33" ht="15" customHeight="1">
      <c r="S22" s="51"/>
      <c r="V22" s="49"/>
      <c r="W22" s="50"/>
      <c r="X22" s="49"/>
      <c r="Y22" s="50"/>
      <c r="Z22" s="49"/>
      <c r="AA22" s="50"/>
      <c r="AB22" s="49"/>
      <c r="AC22" s="50"/>
      <c r="AD22" s="49"/>
      <c r="AE22" s="50"/>
      <c r="AF22" s="74"/>
      <c r="AG22" s="74"/>
    </row>
    <row r="23" spans="19:33" ht="15" customHeight="1">
      <c r="S23" s="51"/>
      <c r="V23" s="49"/>
      <c r="W23" s="50"/>
      <c r="X23" s="49"/>
      <c r="Y23" s="50"/>
      <c r="Z23" s="49"/>
      <c r="AA23" s="50"/>
      <c r="AB23" s="49"/>
      <c r="AC23" s="50"/>
      <c r="AD23" s="49"/>
      <c r="AE23" s="50"/>
      <c r="AF23" s="74"/>
      <c r="AG23" s="50"/>
    </row>
    <row r="24" spans="1:33" ht="19.5" customHeight="1">
      <c r="A24" s="444" t="s">
        <v>208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6"/>
      <c r="S24" s="51"/>
      <c r="V24" s="49"/>
      <c r="W24" s="46"/>
      <c r="X24" s="49"/>
      <c r="Y24" s="46"/>
      <c r="Z24" s="49"/>
      <c r="AA24" s="46"/>
      <c r="AB24" s="49"/>
      <c r="AC24" s="46"/>
      <c r="AD24" s="49"/>
      <c r="AE24" s="46"/>
      <c r="AF24" s="46"/>
      <c r="AG24" s="46"/>
    </row>
    <row r="25" ht="18" customHeight="1" thickBot="1">
      <c r="S25" s="51"/>
    </row>
    <row r="26" spans="1:19" ht="18" customHeight="1">
      <c r="A26" s="460" t="s">
        <v>209</v>
      </c>
      <c r="B26" s="470" t="s">
        <v>158</v>
      </c>
      <c r="C26" s="470" t="s">
        <v>159</v>
      </c>
      <c r="D26" s="470" t="s">
        <v>160</v>
      </c>
      <c r="E26" s="467" t="s">
        <v>210</v>
      </c>
      <c r="F26" s="467" t="s">
        <v>211</v>
      </c>
      <c r="G26" s="467" t="s">
        <v>212</v>
      </c>
      <c r="H26" s="470" t="s">
        <v>161</v>
      </c>
      <c r="I26" s="470" t="s">
        <v>162</v>
      </c>
      <c r="J26" s="467" t="s">
        <v>213</v>
      </c>
      <c r="K26" s="470" t="s">
        <v>163</v>
      </c>
      <c r="L26" s="467" t="s">
        <v>214</v>
      </c>
      <c r="M26" s="470" t="s">
        <v>164</v>
      </c>
      <c r="N26" s="470" t="s">
        <v>165</v>
      </c>
      <c r="O26" s="495" t="s">
        <v>215</v>
      </c>
      <c r="P26" s="81"/>
      <c r="Q26" s="82"/>
      <c r="R26" s="82"/>
      <c r="S26" s="51"/>
    </row>
    <row r="27" spans="1:19" ht="18" customHeight="1">
      <c r="A27" s="461"/>
      <c r="B27" s="471"/>
      <c r="C27" s="471"/>
      <c r="D27" s="471"/>
      <c r="E27" s="468"/>
      <c r="F27" s="468"/>
      <c r="G27" s="468"/>
      <c r="H27" s="471"/>
      <c r="I27" s="471"/>
      <c r="J27" s="468"/>
      <c r="K27" s="471"/>
      <c r="L27" s="468"/>
      <c r="M27" s="471"/>
      <c r="N27" s="471"/>
      <c r="O27" s="501"/>
      <c r="P27" s="83"/>
      <c r="Q27" s="82"/>
      <c r="R27" s="82"/>
      <c r="S27" s="82"/>
    </row>
    <row r="28" spans="1:19" ht="18" customHeight="1">
      <c r="A28" s="462"/>
      <c r="B28" s="472"/>
      <c r="C28" s="472"/>
      <c r="D28" s="472"/>
      <c r="E28" s="469"/>
      <c r="F28" s="469"/>
      <c r="G28" s="469"/>
      <c r="H28" s="472"/>
      <c r="I28" s="472"/>
      <c r="J28" s="469"/>
      <c r="K28" s="472"/>
      <c r="L28" s="469"/>
      <c r="M28" s="472"/>
      <c r="N28" s="472"/>
      <c r="O28" s="497"/>
      <c r="P28" s="83"/>
      <c r="Q28" s="61"/>
      <c r="S28" s="82"/>
    </row>
    <row r="29" spans="1:18" ht="18" customHeight="1">
      <c r="A29" s="84" t="s">
        <v>441</v>
      </c>
      <c r="B29" s="193">
        <v>10050</v>
      </c>
      <c r="C29" s="194">
        <v>557</v>
      </c>
      <c r="D29" s="194">
        <v>70</v>
      </c>
      <c r="E29" s="194" t="s">
        <v>22</v>
      </c>
      <c r="F29" s="194">
        <v>10113</v>
      </c>
      <c r="G29" s="194">
        <v>33</v>
      </c>
      <c r="H29" s="194">
        <v>132</v>
      </c>
      <c r="I29" s="194">
        <v>1027</v>
      </c>
      <c r="J29" s="194">
        <v>389</v>
      </c>
      <c r="K29" s="194">
        <v>1</v>
      </c>
      <c r="L29" s="194">
        <v>371</v>
      </c>
      <c r="M29" s="194">
        <v>1404</v>
      </c>
      <c r="N29" s="194">
        <v>2150</v>
      </c>
      <c r="O29" s="194">
        <v>1846</v>
      </c>
      <c r="P29" s="85"/>
      <c r="Q29" s="82"/>
      <c r="R29" s="82"/>
    </row>
    <row r="30" spans="1:33" ht="18" customHeight="1">
      <c r="A30" s="86" t="s">
        <v>216</v>
      </c>
      <c r="B30" s="193">
        <v>10059</v>
      </c>
      <c r="C30" s="194">
        <v>558</v>
      </c>
      <c r="D30" s="194">
        <v>71</v>
      </c>
      <c r="E30" s="194" t="s">
        <v>22</v>
      </c>
      <c r="F30" s="194">
        <v>10526</v>
      </c>
      <c r="G30" s="194">
        <v>35</v>
      </c>
      <c r="H30" s="194">
        <v>130</v>
      </c>
      <c r="I30" s="194">
        <v>1009</v>
      </c>
      <c r="J30" s="194">
        <v>381</v>
      </c>
      <c r="K30" s="194">
        <v>1</v>
      </c>
      <c r="L30" s="194">
        <v>367</v>
      </c>
      <c r="M30" s="194">
        <v>1408</v>
      </c>
      <c r="N30" s="194">
        <v>2184</v>
      </c>
      <c r="O30" s="194">
        <v>1842</v>
      </c>
      <c r="P30" s="85"/>
      <c r="R30" s="82"/>
      <c r="S30" s="82"/>
      <c r="T30" s="444" t="s">
        <v>217</v>
      </c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</row>
    <row r="31" spans="1:33" ht="18" customHeight="1" thickBot="1">
      <c r="A31" s="86" t="s">
        <v>23</v>
      </c>
      <c r="B31" s="193">
        <v>10058</v>
      </c>
      <c r="C31" s="194">
        <v>546</v>
      </c>
      <c r="D31" s="194">
        <v>71</v>
      </c>
      <c r="E31" s="194" t="s">
        <v>22</v>
      </c>
      <c r="F31" s="194">
        <v>9944</v>
      </c>
      <c r="G31" s="194">
        <v>36</v>
      </c>
      <c r="H31" s="194">
        <v>128</v>
      </c>
      <c r="I31" s="194">
        <v>996</v>
      </c>
      <c r="J31" s="194">
        <v>375</v>
      </c>
      <c r="K31" s="194">
        <v>1</v>
      </c>
      <c r="L31" s="194">
        <v>362</v>
      </c>
      <c r="M31" s="194">
        <v>1412</v>
      </c>
      <c r="N31" s="194">
        <v>2211</v>
      </c>
      <c r="O31" s="194">
        <v>1851</v>
      </c>
      <c r="P31" s="85"/>
      <c r="R31" s="82"/>
      <c r="S31" s="82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51" t="s">
        <v>218</v>
      </c>
    </row>
    <row r="32" spans="1:33" ht="18" customHeight="1">
      <c r="A32" s="86" t="s">
        <v>24</v>
      </c>
      <c r="B32" s="194">
        <v>10121</v>
      </c>
      <c r="C32" s="194">
        <v>526</v>
      </c>
      <c r="D32" s="194">
        <v>70</v>
      </c>
      <c r="E32" s="194" t="s">
        <v>22</v>
      </c>
      <c r="F32" s="194">
        <v>10308</v>
      </c>
      <c r="G32" s="194">
        <v>36</v>
      </c>
      <c r="H32" s="194">
        <v>125</v>
      </c>
      <c r="I32" s="194">
        <v>977</v>
      </c>
      <c r="J32" s="194">
        <v>364</v>
      </c>
      <c r="K32" s="194">
        <v>1</v>
      </c>
      <c r="L32" s="194">
        <v>359</v>
      </c>
      <c r="M32" s="194">
        <v>1419</v>
      </c>
      <c r="N32" s="194">
        <v>2253</v>
      </c>
      <c r="O32" s="194">
        <v>1831</v>
      </c>
      <c r="P32" s="85"/>
      <c r="R32" s="82"/>
      <c r="S32" s="82"/>
      <c r="T32" s="481" t="s">
        <v>219</v>
      </c>
      <c r="U32" s="504"/>
      <c r="V32" s="488" t="s">
        <v>220</v>
      </c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</row>
    <row r="33" spans="1:33" ht="18" customHeight="1">
      <c r="A33" s="186" t="s">
        <v>82</v>
      </c>
      <c r="B33" s="187">
        <v>10133</v>
      </c>
      <c r="C33" s="188">
        <v>524</v>
      </c>
      <c r="D33" s="188">
        <v>70</v>
      </c>
      <c r="E33" s="188" t="s">
        <v>22</v>
      </c>
      <c r="F33" s="188">
        <v>10542</v>
      </c>
      <c r="G33" s="188">
        <v>33</v>
      </c>
      <c r="H33" s="188">
        <v>122</v>
      </c>
      <c r="I33" s="188">
        <v>968</v>
      </c>
      <c r="J33" s="188">
        <v>360</v>
      </c>
      <c r="K33" s="188">
        <v>2</v>
      </c>
      <c r="L33" s="188">
        <v>366</v>
      </c>
      <c r="M33" s="188">
        <v>1422</v>
      </c>
      <c r="N33" s="188">
        <v>2285</v>
      </c>
      <c r="O33" s="188">
        <v>1793</v>
      </c>
      <c r="P33" s="87"/>
      <c r="R33" s="82"/>
      <c r="S33" s="82"/>
      <c r="T33" s="505"/>
      <c r="U33" s="461"/>
      <c r="V33" s="486" t="s">
        <v>166</v>
      </c>
      <c r="W33" s="487"/>
      <c r="X33" s="486" t="s">
        <v>167</v>
      </c>
      <c r="Y33" s="487"/>
      <c r="Z33" s="486" t="s">
        <v>168</v>
      </c>
      <c r="AA33" s="487"/>
      <c r="AB33" s="486" t="s">
        <v>169</v>
      </c>
      <c r="AC33" s="487"/>
      <c r="AD33" s="486" t="s">
        <v>221</v>
      </c>
      <c r="AE33" s="487"/>
      <c r="AF33" s="486" t="s">
        <v>222</v>
      </c>
      <c r="AG33" s="507"/>
    </row>
    <row r="34" spans="1:33" ht="18" customHeight="1">
      <c r="A34" s="35" t="s">
        <v>223</v>
      </c>
      <c r="R34" s="82"/>
      <c r="S34" s="82"/>
      <c r="T34" s="466"/>
      <c r="U34" s="462"/>
      <c r="V34" s="88" t="s">
        <v>170</v>
      </c>
      <c r="W34" s="88" t="s">
        <v>171</v>
      </c>
      <c r="X34" s="88" t="s">
        <v>170</v>
      </c>
      <c r="Y34" s="88" t="s">
        <v>171</v>
      </c>
      <c r="Z34" s="88" t="s">
        <v>170</v>
      </c>
      <c r="AA34" s="88" t="s">
        <v>171</v>
      </c>
      <c r="AB34" s="88" t="s">
        <v>170</v>
      </c>
      <c r="AC34" s="88" t="s">
        <v>171</v>
      </c>
      <c r="AD34" s="88" t="s">
        <v>170</v>
      </c>
      <c r="AE34" s="88" t="s">
        <v>171</v>
      </c>
      <c r="AF34" s="88" t="s">
        <v>170</v>
      </c>
      <c r="AG34" s="89" t="s">
        <v>171</v>
      </c>
    </row>
    <row r="35" spans="18:33" ht="18" customHeight="1">
      <c r="R35" s="82"/>
      <c r="S35" s="82"/>
      <c r="T35" s="512" t="s">
        <v>224</v>
      </c>
      <c r="U35" s="90" t="s">
        <v>446</v>
      </c>
      <c r="V35" s="91">
        <v>117.3</v>
      </c>
      <c r="W35" s="92">
        <v>116.5</v>
      </c>
      <c r="X35" s="92">
        <v>122.9</v>
      </c>
      <c r="Y35" s="92">
        <v>122.6</v>
      </c>
      <c r="Z35" s="92">
        <v>128.7</v>
      </c>
      <c r="AA35" s="92">
        <v>128.1</v>
      </c>
      <c r="AB35" s="92">
        <v>134.1</v>
      </c>
      <c r="AC35" s="92">
        <v>134.1</v>
      </c>
      <c r="AD35" s="92">
        <v>139.7</v>
      </c>
      <c r="AE35" s="92">
        <v>140.9</v>
      </c>
      <c r="AF35" s="92">
        <v>145.4</v>
      </c>
      <c r="AG35" s="92">
        <v>147.8</v>
      </c>
    </row>
    <row r="36" spans="18:33" ht="18" customHeight="1">
      <c r="R36" s="82"/>
      <c r="S36" s="82"/>
      <c r="T36" s="513"/>
      <c r="U36" s="90" t="s">
        <v>225</v>
      </c>
      <c r="V36" s="93">
        <v>116.8</v>
      </c>
      <c r="W36" s="52">
        <v>116.1</v>
      </c>
      <c r="X36" s="52">
        <v>122.4</v>
      </c>
      <c r="Y36" s="52">
        <v>122</v>
      </c>
      <c r="Z36" s="52">
        <v>128.4</v>
      </c>
      <c r="AA36" s="52">
        <v>128.2</v>
      </c>
      <c r="AB36" s="52">
        <v>134</v>
      </c>
      <c r="AC36" s="52">
        <v>133.8</v>
      </c>
      <c r="AD36" s="52">
        <v>140</v>
      </c>
      <c r="AE36" s="52">
        <v>140.2</v>
      </c>
      <c r="AF36" s="52">
        <v>146.1</v>
      </c>
      <c r="AG36" s="52">
        <v>147.6</v>
      </c>
    </row>
    <row r="37" spans="18:33" ht="18" customHeight="1">
      <c r="R37" s="82"/>
      <c r="S37" s="82"/>
      <c r="T37" s="514"/>
      <c r="U37" s="94" t="s">
        <v>226</v>
      </c>
      <c r="V37" s="198">
        <v>117</v>
      </c>
      <c r="W37" s="199">
        <v>116</v>
      </c>
      <c r="X37" s="199">
        <v>122.9</v>
      </c>
      <c r="Y37" s="199">
        <v>121.8</v>
      </c>
      <c r="Z37" s="199">
        <v>128.6</v>
      </c>
      <c r="AA37" s="199">
        <v>127.8</v>
      </c>
      <c r="AB37" s="199">
        <v>133.9</v>
      </c>
      <c r="AC37" s="199">
        <v>133.7</v>
      </c>
      <c r="AD37" s="199">
        <v>138.8</v>
      </c>
      <c r="AE37" s="199">
        <v>140.7</v>
      </c>
      <c r="AF37" s="199">
        <v>145.5</v>
      </c>
      <c r="AG37" s="199">
        <v>147.6</v>
      </c>
    </row>
    <row r="38" spans="1:33" ht="18" customHeight="1">
      <c r="A38" s="444" t="s">
        <v>227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197"/>
      <c r="S38" s="82"/>
      <c r="T38" s="512" t="s">
        <v>228</v>
      </c>
      <c r="U38" s="90" t="s">
        <v>446</v>
      </c>
      <c r="V38" s="91">
        <v>21.7</v>
      </c>
      <c r="W38" s="92">
        <v>21.3</v>
      </c>
      <c r="X38" s="92">
        <v>24.4</v>
      </c>
      <c r="Y38" s="92">
        <v>24</v>
      </c>
      <c r="Z38" s="92">
        <v>27.4</v>
      </c>
      <c r="AA38" s="92">
        <v>26.8</v>
      </c>
      <c r="AB38" s="92">
        <v>31</v>
      </c>
      <c r="AC38" s="92">
        <v>30.8</v>
      </c>
      <c r="AD38" s="92">
        <v>34.8</v>
      </c>
      <c r="AE38" s="92">
        <v>35</v>
      </c>
      <c r="AF38" s="92">
        <v>38.3</v>
      </c>
      <c r="AG38" s="92">
        <v>39.9</v>
      </c>
    </row>
    <row r="39" spans="2:33" ht="18" customHeight="1" thickBo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R39" s="82"/>
      <c r="S39" s="82"/>
      <c r="T39" s="513"/>
      <c r="U39" s="90" t="s">
        <v>225</v>
      </c>
      <c r="V39" s="93">
        <v>21.8</v>
      </c>
      <c r="W39" s="52">
        <v>21.4</v>
      </c>
      <c r="X39" s="52">
        <v>24.2</v>
      </c>
      <c r="Y39" s="52">
        <v>23.8</v>
      </c>
      <c r="Z39" s="52">
        <v>27.7</v>
      </c>
      <c r="AA39" s="52">
        <v>27.1</v>
      </c>
      <c r="AB39" s="52">
        <v>31.2</v>
      </c>
      <c r="AC39" s="52">
        <v>30.5</v>
      </c>
      <c r="AD39" s="52">
        <v>35.4</v>
      </c>
      <c r="AE39" s="52">
        <v>34.7</v>
      </c>
      <c r="AF39" s="52">
        <v>39.7</v>
      </c>
      <c r="AG39" s="52">
        <v>40.3</v>
      </c>
    </row>
    <row r="40" spans="1:33" ht="18" customHeight="1">
      <c r="A40" s="460" t="s">
        <v>209</v>
      </c>
      <c r="B40" s="470" t="s">
        <v>16</v>
      </c>
      <c r="C40" s="467" t="s">
        <v>229</v>
      </c>
      <c r="D40" s="467" t="s">
        <v>230</v>
      </c>
      <c r="E40" s="467" t="s">
        <v>231</v>
      </c>
      <c r="F40" s="510" t="s">
        <v>442</v>
      </c>
      <c r="G40" s="467" t="s">
        <v>232</v>
      </c>
      <c r="H40" s="467" t="s">
        <v>233</v>
      </c>
      <c r="I40" s="467" t="s">
        <v>234</v>
      </c>
      <c r="J40" s="467" t="s">
        <v>235</v>
      </c>
      <c r="K40" s="467" t="s">
        <v>236</v>
      </c>
      <c r="L40" s="467" t="s">
        <v>237</v>
      </c>
      <c r="M40" s="467" t="s">
        <v>238</v>
      </c>
      <c r="N40" s="467" t="s">
        <v>239</v>
      </c>
      <c r="O40" s="467" t="s">
        <v>240</v>
      </c>
      <c r="P40" s="467" t="s">
        <v>241</v>
      </c>
      <c r="Q40" s="463" t="s">
        <v>172</v>
      </c>
      <c r="S40" s="46"/>
      <c r="T40" s="514"/>
      <c r="U40" s="94" t="s">
        <v>226</v>
      </c>
      <c r="V40" s="198">
        <v>21.7</v>
      </c>
      <c r="W40" s="199">
        <v>21.2</v>
      </c>
      <c r="X40" s="199">
        <v>24.5</v>
      </c>
      <c r="Y40" s="199">
        <v>23.7</v>
      </c>
      <c r="Z40" s="199">
        <v>27.7</v>
      </c>
      <c r="AA40" s="199">
        <v>27.2</v>
      </c>
      <c r="AB40" s="199">
        <v>31</v>
      </c>
      <c r="AC40" s="199">
        <v>30.1</v>
      </c>
      <c r="AD40" s="199">
        <v>34.8</v>
      </c>
      <c r="AE40" s="199">
        <v>34.6</v>
      </c>
      <c r="AF40" s="199">
        <v>39.1</v>
      </c>
      <c r="AG40" s="199">
        <v>40.3</v>
      </c>
    </row>
    <row r="41" spans="1:33" ht="18" customHeight="1">
      <c r="A41" s="461"/>
      <c r="B41" s="471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527"/>
      <c r="S41" s="82"/>
      <c r="T41" s="512" t="s">
        <v>242</v>
      </c>
      <c r="U41" s="90" t="s">
        <v>446</v>
      </c>
      <c r="V41" s="91">
        <v>65.6</v>
      </c>
      <c r="W41" s="92">
        <v>65.3</v>
      </c>
      <c r="X41" s="92">
        <v>68.2</v>
      </c>
      <c r="Y41" s="92">
        <v>68</v>
      </c>
      <c r="Z41" s="92">
        <v>71</v>
      </c>
      <c r="AA41" s="92">
        <v>70.7</v>
      </c>
      <c r="AB41" s="92">
        <v>73.3</v>
      </c>
      <c r="AC41" s="92">
        <v>73.4</v>
      </c>
      <c r="AD41" s="92">
        <v>75.7</v>
      </c>
      <c r="AE41" s="92">
        <v>76.7</v>
      </c>
      <c r="AF41" s="92">
        <v>78.2</v>
      </c>
      <c r="AG41" s="92">
        <v>80.1</v>
      </c>
    </row>
    <row r="42" spans="1:33" ht="18" customHeight="1">
      <c r="A42" s="462"/>
      <c r="B42" s="508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31"/>
      <c r="S42" s="82"/>
      <c r="T42" s="513"/>
      <c r="U42" s="90" t="s">
        <v>225</v>
      </c>
      <c r="V42" s="93">
        <v>65.2</v>
      </c>
      <c r="W42" s="52">
        <v>64.9</v>
      </c>
      <c r="X42" s="52">
        <v>67.9</v>
      </c>
      <c r="Y42" s="52">
        <v>67.8</v>
      </c>
      <c r="Z42" s="52">
        <v>70.7</v>
      </c>
      <c r="AA42" s="52">
        <v>70.7</v>
      </c>
      <c r="AB42" s="52">
        <v>73.3</v>
      </c>
      <c r="AC42" s="52">
        <v>73.2</v>
      </c>
      <c r="AD42" s="52">
        <v>76</v>
      </c>
      <c r="AE42" s="52">
        <v>76.3</v>
      </c>
      <c r="AF42" s="52">
        <v>78.5</v>
      </c>
      <c r="AG42" s="52">
        <v>80</v>
      </c>
    </row>
    <row r="43" spans="1:33" ht="18" customHeight="1">
      <c r="A43" s="84" t="s">
        <v>441</v>
      </c>
      <c r="B43" s="388">
        <f>SUM(C43:Q43)</f>
        <v>39706</v>
      </c>
      <c r="C43" s="195">
        <v>15016</v>
      </c>
      <c r="D43" s="195">
        <v>2901</v>
      </c>
      <c r="E43" s="195">
        <v>1369</v>
      </c>
      <c r="F43" s="195">
        <v>253</v>
      </c>
      <c r="G43" s="195">
        <v>3780</v>
      </c>
      <c r="H43" s="195">
        <v>1565</v>
      </c>
      <c r="I43" s="195">
        <v>1472</v>
      </c>
      <c r="J43" s="195">
        <v>82</v>
      </c>
      <c r="K43" s="195">
        <v>84</v>
      </c>
      <c r="L43" s="195">
        <v>180</v>
      </c>
      <c r="M43" s="195">
        <v>158</v>
      </c>
      <c r="N43" s="195">
        <v>1575</v>
      </c>
      <c r="O43" s="195">
        <v>1440</v>
      </c>
      <c r="P43" s="195">
        <v>2808</v>
      </c>
      <c r="Q43" s="195">
        <v>7023</v>
      </c>
      <c r="S43" s="82"/>
      <c r="T43" s="514"/>
      <c r="U43" s="94" t="s">
        <v>226</v>
      </c>
      <c r="V43" s="198">
        <v>65.3</v>
      </c>
      <c r="W43" s="199">
        <v>64.6</v>
      </c>
      <c r="X43" s="199">
        <v>68</v>
      </c>
      <c r="Y43" s="199">
        <v>67.6</v>
      </c>
      <c r="Z43" s="199">
        <v>70.6</v>
      </c>
      <c r="AA43" s="199">
        <v>70.4</v>
      </c>
      <c r="AB43" s="199">
        <v>73.1</v>
      </c>
      <c r="AC43" s="199">
        <v>72.8</v>
      </c>
      <c r="AD43" s="199">
        <v>75.1</v>
      </c>
      <c r="AE43" s="199">
        <v>76.2</v>
      </c>
      <c r="AF43" s="199">
        <v>78.1</v>
      </c>
      <c r="AG43" s="199">
        <v>79.7</v>
      </c>
    </row>
    <row r="44" spans="1:23" ht="18" customHeight="1">
      <c r="A44" s="86" t="s">
        <v>81</v>
      </c>
      <c r="B44" s="388">
        <f>SUM(C44:Q44)</f>
        <v>39203</v>
      </c>
      <c r="C44" s="195">
        <v>14740</v>
      </c>
      <c r="D44" s="195">
        <v>2918</v>
      </c>
      <c r="E44" s="195">
        <v>1362</v>
      </c>
      <c r="F44" s="195">
        <v>266</v>
      </c>
      <c r="G44" s="195">
        <v>3702</v>
      </c>
      <c r="H44" s="195">
        <v>1453</v>
      </c>
      <c r="I44" s="195">
        <v>1412</v>
      </c>
      <c r="J44" s="195">
        <v>81</v>
      </c>
      <c r="K44" s="195">
        <v>84</v>
      </c>
      <c r="L44" s="195">
        <v>173</v>
      </c>
      <c r="M44" s="195">
        <v>158</v>
      </c>
      <c r="N44" s="195">
        <v>1575</v>
      </c>
      <c r="O44" s="195">
        <v>1440</v>
      </c>
      <c r="P44" s="195">
        <v>2809</v>
      </c>
      <c r="Q44" s="195">
        <v>7030</v>
      </c>
      <c r="S44" s="82"/>
      <c r="V44" s="49"/>
      <c r="W44" s="49"/>
    </row>
    <row r="45" spans="1:19" ht="18" customHeight="1">
      <c r="A45" s="86" t="s">
        <v>23</v>
      </c>
      <c r="B45" s="388">
        <f>SUM(C45:Q45)</f>
        <v>39219</v>
      </c>
      <c r="C45" s="195">
        <v>14734</v>
      </c>
      <c r="D45" s="195">
        <v>3023</v>
      </c>
      <c r="E45" s="195">
        <v>1364</v>
      </c>
      <c r="F45" s="195">
        <v>277</v>
      </c>
      <c r="G45" s="195">
        <v>3670</v>
      </c>
      <c r="H45" s="195">
        <v>1409</v>
      </c>
      <c r="I45" s="195">
        <v>1400</v>
      </c>
      <c r="J45" s="195">
        <v>81</v>
      </c>
      <c r="K45" s="195">
        <v>83</v>
      </c>
      <c r="L45" s="195">
        <v>166</v>
      </c>
      <c r="M45" s="195">
        <v>158</v>
      </c>
      <c r="N45" s="195">
        <v>1575</v>
      </c>
      <c r="O45" s="195">
        <v>1440</v>
      </c>
      <c r="P45" s="195">
        <v>2809</v>
      </c>
      <c r="Q45" s="195">
        <v>7030</v>
      </c>
      <c r="S45" s="61"/>
    </row>
    <row r="46" spans="1:33" ht="18" customHeight="1" thickBot="1">
      <c r="A46" s="86" t="s">
        <v>24</v>
      </c>
      <c r="B46" s="388">
        <f>SUM(C46:Q46)</f>
        <v>39914</v>
      </c>
      <c r="C46" s="195">
        <v>15036</v>
      </c>
      <c r="D46" s="195">
        <v>3262</v>
      </c>
      <c r="E46" s="195">
        <v>1421</v>
      </c>
      <c r="F46" s="195">
        <v>286</v>
      </c>
      <c r="G46" s="195">
        <v>3738</v>
      </c>
      <c r="H46" s="195">
        <v>1389</v>
      </c>
      <c r="I46" s="195">
        <v>1401</v>
      </c>
      <c r="J46" s="195">
        <v>81</v>
      </c>
      <c r="K46" s="195">
        <v>84</v>
      </c>
      <c r="L46" s="195">
        <v>160</v>
      </c>
      <c r="M46" s="195">
        <v>158</v>
      </c>
      <c r="N46" s="195">
        <v>1575</v>
      </c>
      <c r="O46" s="195">
        <v>1440</v>
      </c>
      <c r="P46" s="195">
        <v>2809</v>
      </c>
      <c r="Q46" s="195">
        <v>7074</v>
      </c>
      <c r="S46" s="82"/>
      <c r="T46" s="82"/>
      <c r="U46" s="82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8" customHeight="1">
      <c r="A47" s="186" t="s">
        <v>82</v>
      </c>
      <c r="B47" s="389">
        <f>SUM(C47:Q47)</f>
        <v>39245</v>
      </c>
      <c r="C47" s="189">
        <v>14524</v>
      </c>
      <c r="D47" s="189">
        <v>3418</v>
      </c>
      <c r="E47" s="189">
        <v>1391</v>
      </c>
      <c r="F47" s="189">
        <v>293</v>
      </c>
      <c r="G47" s="189">
        <v>3607</v>
      </c>
      <c r="H47" s="189">
        <v>1288</v>
      </c>
      <c r="I47" s="189">
        <v>1339</v>
      </c>
      <c r="J47" s="189">
        <v>82</v>
      </c>
      <c r="K47" s="189">
        <v>82</v>
      </c>
      <c r="L47" s="189">
        <v>153</v>
      </c>
      <c r="M47" s="189">
        <v>158</v>
      </c>
      <c r="N47" s="189">
        <v>1575</v>
      </c>
      <c r="O47" s="189">
        <v>1440</v>
      </c>
      <c r="P47" s="189">
        <v>2809</v>
      </c>
      <c r="Q47" s="189">
        <v>7086</v>
      </c>
      <c r="S47" s="46"/>
      <c r="T47" s="481" t="s">
        <v>243</v>
      </c>
      <c r="U47" s="504"/>
      <c r="V47" s="524" t="s">
        <v>244</v>
      </c>
      <c r="W47" s="525"/>
      <c r="X47" s="525"/>
      <c r="Y47" s="525"/>
      <c r="Z47" s="525"/>
      <c r="AA47" s="526"/>
      <c r="AB47" s="524" t="s">
        <v>245</v>
      </c>
      <c r="AC47" s="525"/>
      <c r="AD47" s="525"/>
      <c r="AE47" s="525"/>
      <c r="AF47" s="525"/>
      <c r="AG47" s="525"/>
    </row>
    <row r="48" spans="1:33" ht="18" customHeight="1">
      <c r="A48" s="35" t="s">
        <v>246</v>
      </c>
      <c r="S48" s="46"/>
      <c r="T48" s="505"/>
      <c r="U48" s="461"/>
      <c r="V48" s="520" t="s">
        <v>247</v>
      </c>
      <c r="W48" s="521"/>
      <c r="X48" s="520" t="s">
        <v>248</v>
      </c>
      <c r="Y48" s="521"/>
      <c r="Z48" s="520" t="s">
        <v>249</v>
      </c>
      <c r="AA48" s="521"/>
      <c r="AB48" s="520" t="s">
        <v>250</v>
      </c>
      <c r="AC48" s="521"/>
      <c r="AD48" s="520" t="s">
        <v>251</v>
      </c>
      <c r="AE48" s="521"/>
      <c r="AF48" s="520" t="s">
        <v>252</v>
      </c>
      <c r="AG48" s="530"/>
    </row>
    <row r="49" spans="19:33" ht="18" customHeight="1">
      <c r="S49" s="46"/>
      <c r="T49" s="466"/>
      <c r="U49" s="462"/>
      <c r="V49" s="97" t="s">
        <v>170</v>
      </c>
      <c r="W49" s="97" t="s">
        <v>171</v>
      </c>
      <c r="X49" s="97" t="s">
        <v>170</v>
      </c>
      <c r="Y49" s="97" t="s">
        <v>171</v>
      </c>
      <c r="Z49" s="97" t="s">
        <v>170</v>
      </c>
      <c r="AA49" s="97" t="s">
        <v>171</v>
      </c>
      <c r="AB49" s="97" t="s">
        <v>170</v>
      </c>
      <c r="AC49" s="97" t="s">
        <v>171</v>
      </c>
      <c r="AD49" s="97" t="s">
        <v>170</v>
      </c>
      <c r="AE49" s="97" t="s">
        <v>171</v>
      </c>
      <c r="AF49" s="97" t="s">
        <v>170</v>
      </c>
      <c r="AG49" s="98" t="s">
        <v>171</v>
      </c>
    </row>
    <row r="50" spans="19:33" ht="18" customHeight="1">
      <c r="S50" s="46"/>
      <c r="T50" s="512" t="s">
        <v>224</v>
      </c>
      <c r="U50" s="90" t="s">
        <v>446</v>
      </c>
      <c r="V50" s="91">
        <v>152.3</v>
      </c>
      <c r="W50" s="92">
        <v>152.5</v>
      </c>
      <c r="X50" s="92">
        <v>159.9</v>
      </c>
      <c r="Y50" s="92">
        <v>155.9</v>
      </c>
      <c r="Z50" s="92">
        <v>166.4</v>
      </c>
      <c r="AA50" s="92">
        <v>157.2</v>
      </c>
      <c r="AB50" s="92">
        <v>169</v>
      </c>
      <c r="AC50" s="92">
        <v>158.1</v>
      </c>
      <c r="AD50" s="92">
        <v>170.7</v>
      </c>
      <c r="AE50" s="92">
        <v>158.4</v>
      </c>
      <c r="AF50" s="92">
        <v>171.3</v>
      </c>
      <c r="AG50" s="92">
        <v>158.3</v>
      </c>
    </row>
    <row r="51" spans="19:33" ht="18" customHeight="1">
      <c r="S51" s="50"/>
      <c r="T51" s="513"/>
      <c r="U51" s="90" t="s">
        <v>225</v>
      </c>
      <c r="V51" s="93">
        <v>153.2</v>
      </c>
      <c r="W51" s="52">
        <v>152.8</v>
      </c>
      <c r="X51" s="52">
        <v>160.4</v>
      </c>
      <c r="Y51" s="52">
        <v>155.7</v>
      </c>
      <c r="Z51" s="52">
        <v>166.3</v>
      </c>
      <c r="AA51" s="52">
        <v>158</v>
      </c>
      <c r="AB51" s="52">
        <v>169.7</v>
      </c>
      <c r="AC51" s="52">
        <v>158</v>
      </c>
      <c r="AD51" s="52">
        <v>170.9</v>
      </c>
      <c r="AE51" s="52">
        <v>158.5</v>
      </c>
      <c r="AF51" s="52">
        <v>172.1</v>
      </c>
      <c r="AG51" s="52">
        <v>158.6</v>
      </c>
    </row>
    <row r="52" spans="1:33" ht="18" customHeight="1">
      <c r="A52" s="444" t="s">
        <v>253</v>
      </c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532"/>
      <c r="R52" s="532"/>
      <c r="S52" s="50"/>
      <c r="T52" s="514"/>
      <c r="U52" s="94" t="s">
        <v>226</v>
      </c>
      <c r="V52" s="198">
        <v>152.5</v>
      </c>
      <c r="W52" s="199">
        <v>152.6</v>
      </c>
      <c r="X52" s="199">
        <v>161.4</v>
      </c>
      <c r="Y52" s="199">
        <v>156</v>
      </c>
      <c r="Z52" s="199">
        <v>166.2</v>
      </c>
      <c r="AA52" s="199">
        <v>157.6</v>
      </c>
      <c r="AB52" s="199">
        <v>169.8</v>
      </c>
      <c r="AC52" s="199">
        <v>157.9</v>
      </c>
      <c r="AD52" s="199">
        <v>171.2</v>
      </c>
      <c r="AE52" s="199">
        <v>158.3</v>
      </c>
      <c r="AF52" s="199">
        <v>171.6</v>
      </c>
      <c r="AG52" s="199">
        <v>158.6</v>
      </c>
    </row>
    <row r="53" spans="17:33" ht="18" customHeight="1" thickBot="1">
      <c r="Q53" s="82"/>
      <c r="R53" s="99" t="s">
        <v>0</v>
      </c>
      <c r="S53" s="50"/>
      <c r="T53" s="512" t="s">
        <v>228</v>
      </c>
      <c r="U53" s="90" t="s">
        <v>446</v>
      </c>
      <c r="V53" s="91">
        <v>43.8</v>
      </c>
      <c r="W53" s="92">
        <v>44.5</v>
      </c>
      <c r="X53" s="92">
        <v>49</v>
      </c>
      <c r="Y53" s="92">
        <v>48.1</v>
      </c>
      <c r="Z53" s="92">
        <v>55.3</v>
      </c>
      <c r="AA53" s="92">
        <v>50.8</v>
      </c>
      <c r="AB53" s="92">
        <v>59</v>
      </c>
      <c r="AC53" s="92">
        <v>52.4</v>
      </c>
      <c r="AD53" s="92">
        <v>61.5</v>
      </c>
      <c r="AE53" s="92">
        <v>53.2</v>
      </c>
      <c r="AF53" s="92">
        <v>62.8</v>
      </c>
      <c r="AG53" s="92">
        <v>53.5</v>
      </c>
    </row>
    <row r="54" spans="1:33" ht="18" customHeight="1">
      <c r="A54" s="460" t="s">
        <v>209</v>
      </c>
      <c r="B54" s="488" t="s">
        <v>254</v>
      </c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6"/>
      <c r="R54" s="463" t="s">
        <v>255</v>
      </c>
      <c r="S54" s="66"/>
      <c r="T54" s="474"/>
      <c r="U54" s="90" t="s">
        <v>225</v>
      </c>
      <c r="V54" s="93">
        <v>45.5</v>
      </c>
      <c r="W54" s="52">
        <v>46.2</v>
      </c>
      <c r="X54" s="52">
        <v>49.9</v>
      </c>
      <c r="Y54" s="52">
        <v>48.6</v>
      </c>
      <c r="Z54" s="52">
        <v>55</v>
      </c>
      <c r="AA54" s="52">
        <v>51.4</v>
      </c>
      <c r="AB54" s="52">
        <v>60.1</v>
      </c>
      <c r="AC54" s="52">
        <v>52.7</v>
      </c>
      <c r="AD54" s="52">
        <v>61.5</v>
      </c>
      <c r="AE54" s="52">
        <v>53.4</v>
      </c>
      <c r="AF54" s="52">
        <v>63.5</v>
      </c>
      <c r="AG54" s="52">
        <v>53.1</v>
      </c>
    </row>
    <row r="55" spans="1:33" ht="18" customHeight="1">
      <c r="A55" s="461"/>
      <c r="B55" s="506" t="s">
        <v>173</v>
      </c>
      <c r="C55" s="517" t="s">
        <v>256</v>
      </c>
      <c r="D55" s="518"/>
      <c r="E55" s="518"/>
      <c r="F55" s="518"/>
      <c r="G55" s="519"/>
      <c r="H55" s="63" t="s">
        <v>257</v>
      </c>
      <c r="I55" s="517" t="s">
        <v>258</v>
      </c>
      <c r="J55" s="518"/>
      <c r="K55" s="518"/>
      <c r="L55" s="518"/>
      <c r="M55" s="518"/>
      <c r="N55" s="518"/>
      <c r="O55" s="518"/>
      <c r="P55" s="518"/>
      <c r="Q55" s="519"/>
      <c r="R55" s="527"/>
      <c r="S55" s="50"/>
      <c r="T55" s="503"/>
      <c r="U55" s="94" t="s">
        <v>226</v>
      </c>
      <c r="V55" s="198">
        <v>44.6</v>
      </c>
      <c r="W55" s="199">
        <v>45</v>
      </c>
      <c r="X55" s="199">
        <v>50.9</v>
      </c>
      <c r="Y55" s="199">
        <v>48</v>
      </c>
      <c r="Z55" s="199">
        <v>55.8</v>
      </c>
      <c r="AA55" s="199">
        <v>50.8</v>
      </c>
      <c r="AB55" s="199">
        <v>61.4</v>
      </c>
      <c r="AC55" s="199">
        <v>52.8</v>
      </c>
      <c r="AD55" s="199">
        <v>62.8</v>
      </c>
      <c r="AE55" s="199">
        <v>53.6</v>
      </c>
      <c r="AF55" s="199">
        <v>64.9</v>
      </c>
      <c r="AG55" s="199">
        <v>53.8</v>
      </c>
    </row>
    <row r="56" spans="1:33" ht="18" customHeight="1">
      <c r="A56" s="461"/>
      <c r="B56" s="471"/>
      <c r="C56" s="506" t="s">
        <v>174</v>
      </c>
      <c r="D56" s="511" t="s">
        <v>259</v>
      </c>
      <c r="E56" s="511" t="s">
        <v>260</v>
      </c>
      <c r="F56" s="511" t="s">
        <v>261</v>
      </c>
      <c r="G56" s="511" t="s">
        <v>262</v>
      </c>
      <c r="H56" s="511" t="s">
        <v>263</v>
      </c>
      <c r="I56" s="511" t="s">
        <v>264</v>
      </c>
      <c r="J56" s="522" t="s">
        <v>443</v>
      </c>
      <c r="K56" s="511" t="s">
        <v>265</v>
      </c>
      <c r="L56" s="511" t="s">
        <v>266</v>
      </c>
      <c r="M56" s="533" t="s">
        <v>267</v>
      </c>
      <c r="N56" s="511" t="s">
        <v>268</v>
      </c>
      <c r="O56" s="506" t="s">
        <v>269</v>
      </c>
      <c r="P56" s="529" t="s">
        <v>270</v>
      </c>
      <c r="Q56" s="528" t="s">
        <v>172</v>
      </c>
      <c r="R56" s="527"/>
      <c r="S56" s="69"/>
      <c r="T56" s="512" t="s">
        <v>242</v>
      </c>
      <c r="U56" s="90" t="s">
        <v>446</v>
      </c>
      <c r="V56" s="91">
        <v>81.5</v>
      </c>
      <c r="W56" s="92">
        <v>82.8</v>
      </c>
      <c r="X56" s="92">
        <v>85.3</v>
      </c>
      <c r="Y56" s="92">
        <v>84.2</v>
      </c>
      <c r="Z56" s="92">
        <v>88.5</v>
      </c>
      <c r="AA56" s="92">
        <v>85.2</v>
      </c>
      <c r="AB56" s="92">
        <v>90.2</v>
      </c>
      <c r="AC56" s="92">
        <v>85.7</v>
      </c>
      <c r="AD56" s="92">
        <v>91.1</v>
      </c>
      <c r="AE56" s="92">
        <v>85.9</v>
      </c>
      <c r="AF56" s="92">
        <v>91.7</v>
      </c>
      <c r="AG56" s="92">
        <v>86</v>
      </c>
    </row>
    <row r="57" spans="1:33" ht="18" customHeight="1">
      <c r="A57" s="461"/>
      <c r="B57" s="471"/>
      <c r="C57" s="471"/>
      <c r="D57" s="468"/>
      <c r="E57" s="468"/>
      <c r="F57" s="468"/>
      <c r="G57" s="468"/>
      <c r="H57" s="468"/>
      <c r="I57" s="468"/>
      <c r="J57" s="523"/>
      <c r="K57" s="468"/>
      <c r="L57" s="468"/>
      <c r="M57" s="468"/>
      <c r="N57" s="468"/>
      <c r="O57" s="471"/>
      <c r="P57" s="501"/>
      <c r="Q57" s="478"/>
      <c r="R57" s="527"/>
      <c r="S57" s="46"/>
      <c r="T57" s="513"/>
      <c r="U57" s="90" t="s">
        <v>225</v>
      </c>
      <c r="V57" s="93">
        <v>82.2</v>
      </c>
      <c r="W57" s="52">
        <v>83.2</v>
      </c>
      <c r="X57" s="52">
        <v>85.6</v>
      </c>
      <c r="Y57" s="52">
        <v>84.3</v>
      </c>
      <c r="Z57" s="52">
        <v>88.7</v>
      </c>
      <c r="AA57" s="52">
        <v>85.6</v>
      </c>
      <c r="AB57" s="52">
        <v>90.6</v>
      </c>
      <c r="AC57" s="52">
        <v>85.3</v>
      </c>
      <c r="AD57" s="52">
        <v>91.3</v>
      </c>
      <c r="AE57" s="52">
        <v>85.6</v>
      </c>
      <c r="AF57" s="52">
        <v>92.2</v>
      </c>
      <c r="AG57" s="52">
        <v>85.5</v>
      </c>
    </row>
    <row r="58" spans="1:33" ht="21.75" customHeight="1">
      <c r="A58" s="462"/>
      <c r="B58" s="471"/>
      <c r="C58" s="471"/>
      <c r="D58" s="468"/>
      <c r="E58" s="468"/>
      <c r="F58" s="468"/>
      <c r="G58" s="468"/>
      <c r="H58" s="468"/>
      <c r="I58" s="468"/>
      <c r="J58" s="523"/>
      <c r="K58" s="468"/>
      <c r="L58" s="468"/>
      <c r="M58" s="468"/>
      <c r="N58" s="468"/>
      <c r="O58" s="471"/>
      <c r="P58" s="501"/>
      <c r="Q58" s="478"/>
      <c r="R58" s="527"/>
      <c r="S58" s="82"/>
      <c r="T58" s="514"/>
      <c r="U58" s="94" t="s">
        <v>226</v>
      </c>
      <c r="V58" s="198">
        <v>81.5</v>
      </c>
      <c r="W58" s="199">
        <v>82.8</v>
      </c>
      <c r="X58" s="199">
        <v>86</v>
      </c>
      <c r="Y58" s="199">
        <v>84.3</v>
      </c>
      <c r="Z58" s="199">
        <v>88.6</v>
      </c>
      <c r="AA58" s="199">
        <v>85.4</v>
      </c>
      <c r="AB58" s="199">
        <v>90.7</v>
      </c>
      <c r="AC58" s="199">
        <v>85.9</v>
      </c>
      <c r="AD58" s="199">
        <v>91.6</v>
      </c>
      <c r="AE58" s="199">
        <v>85.8</v>
      </c>
      <c r="AF58" s="199">
        <v>92.3</v>
      </c>
      <c r="AG58" s="199">
        <v>85.8</v>
      </c>
    </row>
    <row r="59" spans="1:22" ht="18" customHeight="1">
      <c r="A59" s="84" t="s">
        <v>441</v>
      </c>
      <c r="B59" s="390">
        <f>SUM(C59:Q59)</f>
        <v>59</v>
      </c>
      <c r="C59" s="196" t="s">
        <v>22</v>
      </c>
      <c r="D59" s="196" t="s">
        <v>22</v>
      </c>
      <c r="E59" s="196" t="s">
        <v>22</v>
      </c>
      <c r="F59" s="196" t="s">
        <v>22</v>
      </c>
      <c r="G59" s="196" t="s">
        <v>22</v>
      </c>
      <c r="H59" s="196">
        <v>20</v>
      </c>
      <c r="I59" s="196">
        <v>21</v>
      </c>
      <c r="J59" s="196">
        <v>3</v>
      </c>
      <c r="K59" s="196">
        <v>1</v>
      </c>
      <c r="L59" s="196">
        <v>2</v>
      </c>
      <c r="M59" s="196" t="s">
        <v>22</v>
      </c>
      <c r="N59" s="196">
        <v>10</v>
      </c>
      <c r="O59" s="196">
        <v>1</v>
      </c>
      <c r="P59" s="196">
        <v>1</v>
      </c>
      <c r="Q59" s="196" t="s">
        <v>22</v>
      </c>
      <c r="R59" s="196">
        <v>214</v>
      </c>
      <c r="S59" s="82"/>
      <c r="T59" s="100" t="s">
        <v>271</v>
      </c>
      <c r="U59" s="101"/>
      <c r="V59" s="101"/>
    </row>
    <row r="60" spans="1:19" ht="18" customHeight="1">
      <c r="A60" s="86" t="s">
        <v>81</v>
      </c>
      <c r="B60" s="391">
        <f>SUM(C60:Q60)</f>
        <v>104</v>
      </c>
      <c r="C60" s="195" t="s">
        <v>22</v>
      </c>
      <c r="D60" s="195">
        <v>7</v>
      </c>
      <c r="E60" s="195" t="s">
        <v>22</v>
      </c>
      <c r="F60" s="195" t="s">
        <v>22</v>
      </c>
      <c r="G60" s="195" t="s">
        <v>22</v>
      </c>
      <c r="H60" s="195">
        <v>58</v>
      </c>
      <c r="I60" s="195">
        <v>22</v>
      </c>
      <c r="J60" s="195">
        <v>1</v>
      </c>
      <c r="K60" s="195">
        <v>2</v>
      </c>
      <c r="L60" s="195">
        <v>1</v>
      </c>
      <c r="M60" s="195" t="s">
        <v>22</v>
      </c>
      <c r="N60" s="195">
        <v>7</v>
      </c>
      <c r="O60" s="195">
        <v>3</v>
      </c>
      <c r="P60" s="195" t="s">
        <v>22</v>
      </c>
      <c r="Q60" s="195">
        <v>3</v>
      </c>
      <c r="R60" s="195">
        <v>408</v>
      </c>
      <c r="S60" s="82"/>
    </row>
    <row r="61" spans="1:19" ht="18" customHeight="1">
      <c r="A61" s="86" t="s">
        <v>23</v>
      </c>
      <c r="B61" s="391">
        <f>SUM(C61:Q61)</f>
        <v>97</v>
      </c>
      <c r="C61" s="195" t="s">
        <v>22</v>
      </c>
      <c r="D61" s="195">
        <v>6</v>
      </c>
      <c r="E61" s="195" t="s">
        <v>22</v>
      </c>
      <c r="F61" s="195" t="s">
        <v>22</v>
      </c>
      <c r="G61" s="195" t="s">
        <v>22</v>
      </c>
      <c r="H61" s="195">
        <v>63</v>
      </c>
      <c r="I61" s="195">
        <v>7</v>
      </c>
      <c r="J61" s="195">
        <v>2</v>
      </c>
      <c r="K61" s="195">
        <v>4</v>
      </c>
      <c r="L61" s="195">
        <v>1</v>
      </c>
      <c r="M61" s="195" t="s">
        <v>22</v>
      </c>
      <c r="N61" s="195">
        <v>4</v>
      </c>
      <c r="O61" s="195">
        <v>3</v>
      </c>
      <c r="P61" s="195">
        <v>1</v>
      </c>
      <c r="Q61" s="195">
        <v>6</v>
      </c>
      <c r="R61" s="195">
        <v>933</v>
      </c>
      <c r="S61" s="82"/>
    </row>
    <row r="62" spans="1:19" ht="18" customHeight="1">
      <c r="A62" s="86" t="s">
        <v>24</v>
      </c>
      <c r="B62" s="391">
        <f>SUM(C62:Q62)</f>
        <v>143</v>
      </c>
      <c r="C62" s="195" t="s">
        <v>22</v>
      </c>
      <c r="D62" s="195">
        <v>3</v>
      </c>
      <c r="E62" s="195" t="s">
        <v>22</v>
      </c>
      <c r="F62" s="195" t="s">
        <v>22</v>
      </c>
      <c r="G62" s="195" t="s">
        <v>22</v>
      </c>
      <c r="H62" s="195">
        <v>114</v>
      </c>
      <c r="I62" s="195">
        <v>9</v>
      </c>
      <c r="J62" s="195">
        <v>1</v>
      </c>
      <c r="K62" s="195">
        <v>2</v>
      </c>
      <c r="L62" s="195">
        <v>2</v>
      </c>
      <c r="M62" s="195">
        <v>1</v>
      </c>
      <c r="N62" s="195">
        <v>3</v>
      </c>
      <c r="O62" s="195" t="s">
        <v>22</v>
      </c>
      <c r="P62" s="195" t="s">
        <v>22</v>
      </c>
      <c r="Q62" s="195">
        <v>8</v>
      </c>
      <c r="R62" s="195">
        <v>844</v>
      </c>
      <c r="S62" s="61"/>
    </row>
    <row r="63" spans="1:19" ht="18" customHeight="1">
      <c r="A63" s="186" t="s">
        <v>82</v>
      </c>
      <c r="B63" s="392">
        <f>SUM(C63:Q63)</f>
        <v>150</v>
      </c>
      <c r="C63" s="190" t="s">
        <v>22</v>
      </c>
      <c r="D63" s="191">
        <v>6</v>
      </c>
      <c r="E63" s="190" t="s">
        <v>22</v>
      </c>
      <c r="F63" s="190" t="s">
        <v>22</v>
      </c>
      <c r="G63" s="190" t="s">
        <v>22</v>
      </c>
      <c r="H63" s="191">
        <v>106</v>
      </c>
      <c r="I63" s="191">
        <v>9</v>
      </c>
      <c r="J63" s="191">
        <v>4</v>
      </c>
      <c r="K63" s="191">
        <v>2</v>
      </c>
      <c r="L63" s="191">
        <v>1</v>
      </c>
      <c r="M63" s="190" t="s">
        <v>22</v>
      </c>
      <c r="N63" s="191">
        <v>5</v>
      </c>
      <c r="O63" s="190">
        <v>1</v>
      </c>
      <c r="P63" s="190">
        <v>4</v>
      </c>
      <c r="Q63" s="191">
        <v>12</v>
      </c>
      <c r="R63" s="189">
        <v>755</v>
      </c>
      <c r="S63" s="82"/>
    </row>
    <row r="64" spans="1:19" ht="18" customHeight="1">
      <c r="A64" s="35" t="s">
        <v>272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S64" s="61"/>
    </row>
    <row r="65" spans="1:19" ht="18" customHeight="1">
      <c r="A65" s="35" t="s">
        <v>273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S65" s="82"/>
    </row>
    <row r="66" spans="1:19" ht="18" customHeight="1">
      <c r="A66" s="35" t="s">
        <v>274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S66" s="82"/>
    </row>
    <row r="67" spans="1:19" ht="18" customHeight="1">
      <c r="A67" s="82" t="s">
        <v>275</v>
      </c>
      <c r="S67" s="82"/>
    </row>
    <row r="68" ht="15" customHeight="1">
      <c r="S68" s="82"/>
    </row>
    <row r="69" ht="15" customHeight="1">
      <c r="S69" s="82"/>
    </row>
    <row r="70" ht="18.75" customHeight="1">
      <c r="S70" s="82"/>
    </row>
    <row r="71" ht="18.75" customHeight="1">
      <c r="S71" s="82"/>
    </row>
    <row r="72" ht="18.75" customHeight="1"/>
  </sheetData>
  <sheetProtection/>
  <mergeCells count="126">
    <mergeCell ref="T56:T58"/>
    <mergeCell ref="O40:O42"/>
    <mergeCell ref="H40:H42"/>
    <mergeCell ref="I40:I42"/>
    <mergeCell ref="J40:J42"/>
    <mergeCell ref="L56:L58"/>
    <mergeCell ref="M56:M58"/>
    <mergeCell ref="AF48:AG48"/>
    <mergeCell ref="Q40:Q42"/>
    <mergeCell ref="T41:T43"/>
    <mergeCell ref="A52:R52"/>
    <mergeCell ref="L40:L42"/>
    <mergeCell ref="M40:M42"/>
    <mergeCell ref="AB47:AG47"/>
    <mergeCell ref="X48:Y48"/>
    <mergeCell ref="Z48:AA48"/>
    <mergeCell ref="AB48:AC48"/>
    <mergeCell ref="AD48:AE48"/>
    <mergeCell ref="J56:J58"/>
    <mergeCell ref="V47:AA47"/>
    <mergeCell ref="T50:T52"/>
    <mergeCell ref="V48:W48"/>
    <mergeCell ref="R54:R58"/>
    <mergeCell ref="T47:U49"/>
    <mergeCell ref="O56:O58"/>
    <mergeCell ref="Q56:Q58"/>
    <mergeCell ref="P56:P58"/>
    <mergeCell ref="A54:A58"/>
    <mergeCell ref="B54:Q54"/>
    <mergeCell ref="K56:K58"/>
    <mergeCell ref="D56:D58"/>
    <mergeCell ref="E56:E58"/>
    <mergeCell ref="B55:B58"/>
    <mergeCell ref="N56:N58"/>
    <mergeCell ref="F56:F58"/>
    <mergeCell ref="C55:G55"/>
    <mergeCell ref="I55:Q55"/>
    <mergeCell ref="G56:G58"/>
    <mergeCell ref="H56:H58"/>
    <mergeCell ref="T35:T37"/>
    <mergeCell ref="T38:T40"/>
    <mergeCell ref="G40:G42"/>
    <mergeCell ref="K40:K42"/>
    <mergeCell ref="I56:I58"/>
    <mergeCell ref="N40:N42"/>
    <mergeCell ref="P40:P42"/>
    <mergeCell ref="T53:T55"/>
    <mergeCell ref="C56:C58"/>
    <mergeCell ref="AB33:AC33"/>
    <mergeCell ref="AD33:AE33"/>
    <mergeCell ref="AF33:AG33"/>
    <mergeCell ref="A40:A42"/>
    <mergeCell ref="B40:B42"/>
    <mergeCell ref="C40:C42"/>
    <mergeCell ref="D40:D42"/>
    <mergeCell ref="E40:E42"/>
    <mergeCell ref="F40:F42"/>
    <mergeCell ref="O26:O28"/>
    <mergeCell ref="S17:T17"/>
    <mergeCell ref="M26:M28"/>
    <mergeCell ref="N26:N28"/>
    <mergeCell ref="T30:AG30"/>
    <mergeCell ref="T32:U34"/>
    <mergeCell ref="V32:AG32"/>
    <mergeCell ref="V33:W33"/>
    <mergeCell ref="X33:Y33"/>
    <mergeCell ref="Z33:AA33"/>
    <mergeCell ref="A18:B18"/>
    <mergeCell ref="A24:O24"/>
    <mergeCell ref="A26:A28"/>
    <mergeCell ref="B26:B28"/>
    <mergeCell ref="C26:C28"/>
    <mergeCell ref="D26:D28"/>
    <mergeCell ref="E26:E28"/>
    <mergeCell ref="J26:J28"/>
    <mergeCell ref="K26:K28"/>
    <mergeCell ref="L26:L28"/>
    <mergeCell ref="S11:T11"/>
    <mergeCell ref="A12:B12"/>
    <mergeCell ref="S13:T13"/>
    <mergeCell ref="G26:G28"/>
    <mergeCell ref="H26:H28"/>
    <mergeCell ref="A15:B15"/>
    <mergeCell ref="S15:T15"/>
    <mergeCell ref="A16:B16"/>
    <mergeCell ref="S16:T16"/>
    <mergeCell ref="A17:B17"/>
    <mergeCell ref="S14:T14"/>
    <mergeCell ref="AC5:AD6"/>
    <mergeCell ref="A8:B8"/>
    <mergeCell ref="S8:T8"/>
    <mergeCell ref="A9:B9"/>
    <mergeCell ref="S9:T9"/>
    <mergeCell ref="A10:B10"/>
    <mergeCell ref="S10:T10"/>
    <mergeCell ref="P5:P7"/>
    <mergeCell ref="A11:B11"/>
    <mergeCell ref="S5:T6"/>
    <mergeCell ref="S7:T7"/>
    <mergeCell ref="AE5:AE6"/>
    <mergeCell ref="AF5:AF6"/>
    <mergeCell ref="U6:V6"/>
    <mergeCell ref="W6:X6"/>
    <mergeCell ref="U5:X5"/>
    <mergeCell ref="Y5:Z6"/>
    <mergeCell ref="AA5:AB6"/>
    <mergeCell ref="A3:Q3"/>
    <mergeCell ref="T3:AG3"/>
    <mergeCell ref="A5:B7"/>
    <mergeCell ref="C5:C7"/>
    <mergeCell ref="D5:D7"/>
    <mergeCell ref="E5:E7"/>
    <mergeCell ref="F5:F7"/>
    <mergeCell ref="G5:G7"/>
    <mergeCell ref="J5:J7"/>
    <mergeCell ref="K5:K7"/>
    <mergeCell ref="H5:H7"/>
    <mergeCell ref="I5:I7"/>
    <mergeCell ref="A38:Q38"/>
    <mergeCell ref="N5:N7"/>
    <mergeCell ref="O5:O7"/>
    <mergeCell ref="L5:L7"/>
    <mergeCell ref="M5:M7"/>
    <mergeCell ref="A14:B14"/>
    <mergeCell ref="F26:F28"/>
    <mergeCell ref="I26:I28"/>
  </mergeCells>
  <conditionalFormatting sqref="Q56:Q58">
    <cfRule type="cellIs" priority="1" dxfId="1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PageLayoutView="0" workbookViewId="0" topLeftCell="R1">
      <selection activeCell="AC1" sqref="AC1"/>
    </sheetView>
  </sheetViews>
  <sheetFormatPr defaultColWidth="10.59765625" defaultRowHeight="15"/>
  <cols>
    <col min="1" max="1" width="20.59765625" style="35" customWidth="1"/>
    <col min="2" max="3" width="8.8984375" style="35" customWidth="1"/>
    <col min="4" max="4" width="9.69921875" style="35" customWidth="1"/>
    <col min="5" max="5" width="8.8984375" style="35" customWidth="1"/>
    <col min="6" max="6" width="9.8984375" style="35" customWidth="1"/>
    <col min="7" max="7" width="8.8984375" style="35" customWidth="1"/>
    <col min="8" max="8" width="9.69921875" style="35" customWidth="1"/>
    <col min="9" max="9" width="8.8984375" style="35" customWidth="1"/>
    <col min="10" max="10" width="10" style="35" customWidth="1"/>
    <col min="11" max="13" width="8.8984375" style="35" customWidth="1"/>
    <col min="14" max="14" width="10.8984375" style="35" customWidth="1"/>
    <col min="15" max="18" width="9.59765625" style="35" customWidth="1"/>
    <col min="19" max="19" width="8.59765625" style="35" customWidth="1"/>
    <col min="20" max="20" width="9.8984375" style="35" customWidth="1"/>
    <col min="21" max="21" width="9.69921875" style="35" customWidth="1"/>
    <col min="22" max="22" width="9.19921875" style="35" customWidth="1"/>
    <col min="23" max="23" width="9.5" style="35" customWidth="1"/>
    <col min="24" max="24" width="10.09765625" style="35" customWidth="1"/>
    <col min="25" max="25" width="10" style="35" customWidth="1"/>
    <col min="26" max="26" width="9.19921875" style="35" customWidth="1"/>
    <col min="27" max="27" width="9.59765625" style="35" customWidth="1"/>
    <col min="28" max="28" width="13.69921875" style="35" customWidth="1"/>
    <col min="29" max="29" width="11.09765625" style="35" customWidth="1"/>
    <col min="30" max="16384" width="10.59765625" style="35" customWidth="1"/>
  </cols>
  <sheetData>
    <row r="1" spans="1:29" s="34" customFormat="1" ht="19.5" customHeight="1">
      <c r="A1" s="102" t="s">
        <v>293</v>
      </c>
      <c r="B1" s="102"/>
      <c r="C1" s="103"/>
      <c r="D1" s="103"/>
      <c r="E1" s="103"/>
      <c r="F1" s="103"/>
      <c r="G1" s="104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3"/>
      <c r="AB1" s="103"/>
      <c r="AC1" s="106" t="s">
        <v>294</v>
      </c>
    </row>
    <row r="2" spans="1:29" s="34" customFormat="1" ht="19.5" customHeight="1">
      <c r="A2" s="102"/>
      <c r="B2" s="102"/>
      <c r="C2" s="103"/>
      <c r="D2" s="103"/>
      <c r="E2" s="103"/>
      <c r="F2" s="103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3"/>
      <c r="AB2" s="103"/>
      <c r="AC2" s="106"/>
    </row>
    <row r="3" spans="1:29" ht="19.5" customHeight="1">
      <c r="A3" s="444" t="s">
        <v>295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</row>
    <row r="4" spans="1:29" ht="18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30" ht="18" customHeight="1">
      <c r="A5" s="570" t="s">
        <v>296</v>
      </c>
      <c r="B5" s="496"/>
      <c r="C5" s="488" t="s">
        <v>297</v>
      </c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90"/>
      <c r="S5" s="488" t="s">
        <v>298</v>
      </c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107"/>
    </row>
    <row r="6" spans="1:30" ht="18" customHeight="1">
      <c r="A6" s="477"/>
      <c r="B6" s="478"/>
      <c r="C6" s="542" t="s">
        <v>299</v>
      </c>
      <c r="D6" s="528"/>
      <c r="E6" s="541" t="s">
        <v>276</v>
      </c>
      <c r="F6" s="567"/>
      <c r="G6" s="46"/>
      <c r="H6" s="46"/>
      <c r="I6" s="46"/>
      <c r="J6" s="46"/>
      <c r="K6" s="46"/>
      <c r="L6" s="46"/>
      <c r="M6" s="46"/>
      <c r="N6" s="46"/>
      <c r="O6" s="46"/>
      <c r="P6" s="511" t="s">
        <v>300</v>
      </c>
      <c r="Q6" s="511" t="s">
        <v>301</v>
      </c>
      <c r="R6" s="528" t="s">
        <v>302</v>
      </c>
      <c r="S6" s="542" t="s">
        <v>303</v>
      </c>
      <c r="T6" s="571"/>
      <c r="U6" s="566" t="s">
        <v>490</v>
      </c>
      <c r="V6" s="567"/>
      <c r="W6" s="567"/>
      <c r="X6" s="567"/>
      <c r="Y6" s="483"/>
      <c r="Z6" s="511" t="s">
        <v>304</v>
      </c>
      <c r="AA6" s="506" t="s">
        <v>305</v>
      </c>
      <c r="AB6" s="568"/>
      <c r="AC6" s="569" t="s">
        <v>306</v>
      </c>
      <c r="AD6" s="107"/>
    </row>
    <row r="7" spans="1:29" ht="18" customHeight="1">
      <c r="A7" s="477"/>
      <c r="B7" s="478"/>
      <c r="C7" s="501"/>
      <c r="D7" s="478"/>
      <c r="E7" s="527"/>
      <c r="F7" s="505"/>
      <c r="G7" s="541" t="s">
        <v>307</v>
      </c>
      <c r="H7" s="565"/>
      <c r="I7" s="565"/>
      <c r="J7" s="565"/>
      <c r="K7" s="565"/>
      <c r="L7" s="565"/>
      <c r="M7" s="565"/>
      <c r="N7" s="498"/>
      <c r="O7" s="511" t="s">
        <v>308</v>
      </c>
      <c r="P7" s="468"/>
      <c r="Q7" s="468"/>
      <c r="R7" s="478"/>
      <c r="S7" s="501"/>
      <c r="T7" s="477"/>
      <c r="U7" s="465"/>
      <c r="V7" s="466"/>
      <c r="W7" s="466"/>
      <c r="X7" s="466"/>
      <c r="Y7" s="462"/>
      <c r="Z7" s="468"/>
      <c r="AA7" s="471"/>
      <c r="AB7" s="471"/>
      <c r="AC7" s="527"/>
    </row>
    <row r="8" spans="1:29" ht="18" customHeight="1">
      <c r="A8" s="477"/>
      <c r="B8" s="478"/>
      <c r="C8" s="501"/>
      <c r="D8" s="478"/>
      <c r="E8" s="527"/>
      <c r="F8" s="505"/>
      <c r="G8" s="541" t="s">
        <v>277</v>
      </c>
      <c r="H8" s="483"/>
      <c r="I8" s="541" t="s">
        <v>309</v>
      </c>
      <c r="J8" s="483"/>
      <c r="K8" s="541" t="s">
        <v>310</v>
      </c>
      <c r="L8" s="483"/>
      <c r="M8" s="541" t="s">
        <v>311</v>
      </c>
      <c r="N8" s="483"/>
      <c r="O8" s="468"/>
      <c r="P8" s="468"/>
      <c r="Q8" s="468"/>
      <c r="R8" s="478"/>
      <c r="S8" s="501"/>
      <c r="T8" s="477"/>
      <c r="U8" s="541" t="s">
        <v>278</v>
      </c>
      <c r="V8" s="498"/>
      <c r="W8" s="541" t="s">
        <v>312</v>
      </c>
      <c r="X8" s="498"/>
      <c r="Y8" s="541" t="s">
        <v>313</v>
      </c>
      <c r="Z8" s="468"/>
      <c r="AA8" s="471"/>
      <c r="AB8" s="471"/>
      <c r="AC8" s="527"/>
    </row>
    <row r="9" spans="1:29" ht="18" customHeight="1">
      <c r="A9" s="479"/>
      <c r="B9" s="480"/>
      <c r="C9" s="465" t="s">
        <v>314</v>
      </c>
      <c r="D9" s="462"/>
      <c r="E9" s="465" t="s">
        <v>315</v>
      </c>
      <c r="F9" s="462"/>
      <c r="G9" s="465"/>
      <c r="H9" s="462"/>
      <c r="I9" s="465"/>
      <c r="J9" s="462"/>
      <c r="K9" s="465"/>
      <c r="L9" s="462"/>
      <c r="M9" s="465"/>
      <c r="N9" s="462"/>
      <c r="O9" s="38" t="s">
        <v>316</v>
      </c>
      <c r="P9" s="38" t="s">
        <v>316</v>
      </c>
      <c r="Q9" s="38" t="s">
        <v>316</v>
      </c>
      <c r="R9" s="95" t="s">
        <v>317</v>
      </c>
      <c r="S9" s="465" t="s">
        <v>318</v>
      </c>
      <c r="T9" s="462"/>
      <c r="U9" s="465"/>
      <c r="V9" s="462"/>
      <c r="W9" s="465"/>
      <c r="X9" s="462"/>
      <c r="Y9" s="465"/>
      <c r="Z9" s="63" t="s">
        <v>318</v>
      </c>
      <c r="AA9" s="465" t="s">
        <v>318</v>
      </c>
      <c r="AB9" s="462"/>
      <c r="AC9" s="38" t="s">
        <v>319</v>
      </c>
    </row>
    <row r="10" spans="1:29" ht="18" customHeight="1">
      <c r="A10" s="564" t="s">
        <v>320</v>
      </c>
      <c r="B10" s="500"/>
      <c r="C10" s="555">
        <v>1178917</v>
      </c>
      <c r="D10" s="557"/>
      <c r="E10" s="49"/>
      <c r="F10" s="50">
        <f>SUM(H10,O10)</f>
        <v>483523</v>
      </c>
      <c r="G10" s="49"/>
      <c r="H10" s="74">
        <f>SUM(J10,L10,N10)</f>
        <v>483521</v>
      </c>
      <c r="I10" s="49"/>
      <c r="J10" s="50">
        <v>362648</v>
      </c>
      <c r="K10" s="49"/>
      <c r="L10" s="50">
        <v>74555</v>
      </c>
      <c r="M10" s="49"/>
      <c r="N10" s="50">
        <v>46318</v>
      </c>
      <c r="O10" s="50">
        <v>2</v>
      </c>
      <c r="P10" s="50">
        <v>37992</v>
      </c>
      <c r="Q10" s="50">
        <v>19525</v>
      </c>
      <c r="R10" s="394">
        <v>11.43374562167277</v>
      </c>
      <c r="S10" s="557">
        <v>1175914</v>
      </c>
      <c r="T10" s="557"/>
      <c r="U10" s="49"/>
      <c r="V10" s="50">
        <v>271306</v>
      </c>
      <c r="W10" s="49"/>
      <c r="X10" s="50">
        <v>271306</v>
      </c>
      <c r="Y10" s="74" t="s">
        <v>22</v>
      </c>
      <c r="Z10" s="50">
        <v>3014</v>
      </c>
      <c r="AB10" s="50">
        <v>1030788</v>
      </c>
      <c r="AC10" s="395">
        <v>87.7</v>
      </c>
    </row>
    <row r="11" spans="1:29" ht="18" customHeight="1">
      <c r="A11" s="543" t="s">
        <v>279</v>
      </c>
      <c r="B11" s="500"/>
      <c r="C11" s="555">
        <v>1179835</v>
      </c>
      <c r="D11" s="557"/>
      <c r="E11" s="49"/>
      <c r="F11" s="50">
        <f>SUM(H11,O11)</f>
        <v>492525</v>
      </c>
      <c r="G11" s="49"/>
      <c r="H11" s="74">
        <f>SUM(J11,L11,N11)</f>
        <v>492522</v>
      </c>
      <c r="I11" s="49"/>
      <c r="J11" s="50">
        <v>363575</v>
      </c>
      <c r="K11" s="49"/>
      <c r="L11" s="50">
        <v>78113</v>
      </c>
      <c r="M11" s="49"/>
      <c r="N11" s="50">
        <v>50834</v>
      </c>
      <c r="O11" s="50">
        <v>3</v>
      </c>
      <c r="P11" s="50">
        <v>41033</v>
      </c>
      <c r="Q11" s="50">
        <v>20207</v>
      </c>
      <c r="R11" s="394">
        <v>11.943931394557358</v>
      </c>
      <c r="S11" s="557">
        <v>1177642</v>
      </c>
      <c r="T11" s="557"/>
      <c r="U11" s="49"/>
      <c r="V11" s="50">
        <v>163217</v>
      </c>
      <c r="W11" s="49"/>
      <c r="X11" s="50">
        <v>163217</v>
      </c>
      <c r="Y11" s="74" t="s">
        <v>22</v>
      </c>
      <c r="Z11" s="50">
        <v>2204</v>
      </c>
      <c r="AB11" s="50">
        <v>1039633</v>
      </c>
      <c r="AC11" s="395">
        <v>88.3</v>
      </c>
    </row>
    <row r="12" spans="1:29" ht="18" customHeight="1">
      <c r="A12" s="447" t="s">
        <v>23</v>
      </c>
      <c r="B12" s="448"/>
      <c r="C12" s="555">
        <v>1179763</v>
      </c>
      <c r="D12" s="556"/>
      <c r="E12" s="49"/>
      <c r="F12" s="50">
        <f>SUM(H12,O12)</f>
        <v>480324</v>
      </c>
      <c r="G12" s="396"/>
      <c r="H12" s="74">
        <f>SUM(J12,L12,N12)</f>
        <v>480321</v>
      </c>
      <c r="I12" s="397"/>
      <c r="J12" s="50">
        <v>365175</v>
      </c>
      <c r="K12" s="397"/>
      <c r="L12" s="50">
        <v>61937</v>
      </c>
      <c r="M12" s="397"/>
      <c r="N12" s="50">
        <v>53209</v>
      </c>
      <c r="O12" s="50">
        <v>3</v>
      </c>
      <c r="P12" s="50">
        <v>41312</v>
      </c>
      <c r="Q12" s="50">
        <v>19300</v>
      </c>
      <c r="R12" s="394">
        <v>12.13159574957818</v>
      </c>
      <c r="S12" s="557">
        <v>1177722</v>
      </c>
      <c r="T12" s="558"/>
      <c r="U12" s="49"/>
      <c r="V12" s="50">
        <v>254678</v>
      </c>
      <c r="W12" s="49"/>
      <c r="X12" s="50">
        <v>254678</v>
      </c>
      <c r="Y12" s="74" t="s">
        <v>22</v>
      </c>
      <c r="Z12" s="50">
        <v>2045</v>
      </c>
      <c r="AB12" s="50">
        <v>1045166</v>
      </c>
      <c r="AC12" s="395">
        <v>88.7</v>
      </c>
    </row>
    <row r="13" spans="1:29" ht="18" customHeight="1">
      <c r="A13" s="559" t="s">
        <v>321</v>
      </c>
      <c r="B13" s="560"/>
      <c r="C13" s="555">
        <v>1180215</v>
      </c>
      <c r="D13" s="557"/>
      <c r="E13" s="369"/>
      <c r="F13" s="50">
        <f>SUM(H13,O13)</f>
        <v>484233</v>
      </c>
      <c r="G13" s="369"/>
      <c r="H13" s="74">
        <f>SUM(J13,L13,N13)</f>
        <v>484230</v>
      </c>
      <c r="I13" s="369"/>
      <c r="J13" s="50">
        <v>346333</v>
      </c>
      <c r="K13" s="369"/>
      <c r="L13" s="50">
        <v>52633</v>
      </c>
      <c r="M13" s="369"/>
      <c r="N13" s="50">
        <v>85264</v>
      </c>
      <c r="O13" s="50">
        <v>3</v>
      </c>
      <c r="P13" s="50">
        <v>48351</v>
      </c>
      <c r="Q13" s="50">
        <v>19320</v>
      </c>
      <c r="R13" s="394">
        <v>13.438784629133155</v>
      </c>
      <c r="S13" s="557">
        <v>1179567</v>
      </c>
      <c r="T13" s="557"/>
      <c r="U13" s="369"/>
      <c r="V13" s="50">
        <v>242595</v>
      </c>
      <c r="W13" s="369"/>
      <c r="X13" s="50">
        <v>242595</v>
      </c>
      <c r="Y13" s="74" t="s">
        <v>22</v>
      </c>
      <c r="Z13" s="50">
        <v>1658</v>
      </c>
      <c r="AB13" s="50">
        <v>1050808</v>
      </c>
      <c r="AC13" s="395">
        <v>89.1</v>
      </c>
    </row>
    <row r="14" spans="1:29" s="203" customFormat="1" ht="18" customHeight="1">
      <c r="A14" s="561" t="s">
        <v>198</v>
      </c>
      <c r="B14" s="562"/>
      <c r="C14" s="563">
        <f>SUM(D25,D39)</f>
        <v>1179029</v>
      </c>
      <c r="D14" s="554"/>
      <c r="E14" s="109"/>
      <c r="F14" s="20">
        <f>SUM(F25,F39)</f>
        <v>487786</v>
      </c>
      <c r="G14" s="109"/>
      <c r="H14" s="20">
        <f>SUM(H25,H39)</f>
        <v>487784</v>
      </c>
      <c r="I14" s="109"/>
      <c r="J14" s="20">
        <f>SUM(J25,J39)</f>
        <v>289887</v>
      </c>
      <c r="K14" s="109"/>
      <c r="L14" s="20">
        <f>SUM(L25,L39)</f>
        <v>23553</v>
      </c>
      <c r="M14" s="109"/>
      <c r="N14" s="20">
        <f>SUM(N25,N39)</f>
        <v>174340</v>
      </c>
      <c r="O14" s="20">
        <f>SUM(O25,O39)</f>
        <v>2</v>
      </c>
      <c r="P14" s="20">
        <f>SUM(P25,P39)</f>
        <v>56689</v>
      </c>
      <c r="Q14" s="20">
        <f>SUM(Q25,Q39)</f>
        <v>18640</v>
      </c>
      <c r="R14" s="147">
        <v>14.9</v>
      </c>
      <c r="S14" s="554">
        <f>SUM(T25,T39)</f>
        <v>1177510</v>
      </c>
      <c r="T14" s="554"/>
      <c r="U14" s="109"/>
      <c r="V14" s="20">
        <f>SUM(V25,V39)</f>
        <v>242595</v>
      </c>
      <c r="W14" s="109"/>
      <c r="X14" s="20">
        <f>SUM(X25,X39)</f>
        <v>242595</v>
      </c>
      <c r="Y14" s="110" t="s">
        <v>22</v>
      </c>
      <c r="Z14" s="20">
        <f>SUM(Z25,Z39)</f>
        <v>1519</v>
      </c>
      <c r="AB14" s="20">
        <f>SUM(AB25,AB39)</f>
        <v>1068969</v>
      </c>
      <c r="AC14" s="204">
        <v>90.66519992298747</v>
      </c>
    </row>
    <row r="15" spans="1:29" ht="18" customHeight="1">
      <c r="A15" s="49"/>
      <c r="B15" s="49"/>
      <c r="C15" s="65"/>
      <c r="D15" s="46"/>
      <c r="E15" s="49"/>
      <c r="F15" s="46"/>
      <c r="G15" s="49"/>
      <c r="H15" s="46"/>
      <c r="I15" s="49"/>
      <c r="J15" s="46"/>
      <c r="K15" s="49"/>
      <c r="L15" s="46"/>
      <c r="M15" s="49"/>
      <c r="N15" s="46"/>
      <c r="O15" s="46"/>
      <c r="P15" s="46"/>
      <c r="Q15" s="398"/>
      <c r="R15" s="399"/>
      <c r="S15" s="49"/>
      <c r="T15" s="46"/>
      <c r="U15" s="49"/>
      <c r="V15" s="44"/>
      <c r="W15" s="49"/>
      <c r="X15" s="44"/>
      <c r="Y15" s="46"/>
      <c r="Z15" s="46"/>
      <c r="AB15" s="49"/>
      <c r="AC15" s="395"/>
    </row>
    <row r="16" spans="1:29" ht="18" customHeight="1">
      <c r="A16" s="473" t="s">
        <v>25</v>
      </c>
      <c r="B16" s="473"/>
      <c r="C16" s="400"/>
      <c r="D16" s="74">
        <v>442459</v>
      </c>
      <c r="E16" s="369"/>
      <c r="F16" s="50">
        <f aca="true" t="shared" si="0" ref="F16:F24">SUM(H16,O16)</f>
        <v>199556</v>
      </c>
      <c r="G16" s="369"/>
      <c r="H16" s="74">
        <f>SUM(J16,L16,N16)</f>
        <v>199556</v>
      </c>
      <c r="I16" s="369"/>
      <c r="J16" s="74">
        <v>147025</v>
      </c>
      <c r="K16" s="369"/>
      <c r="L16" s="74">
        <v>3858</v>
      </c>
      <c r="M16" s="369"/>
      <c r="N16" s="74">
        <v>48673</v>
      </c>
      <c r="O16" s="74" t="s">
        <v>22</v>
      </c>
      <c r="P16" s="74">
        <v>20455</v>
      </c>
      <c r="Q16" s="397">
        <v>9561</v>
      </c>
      <c r="R16" s="399">
        <v>14.353687170340049</v>
      </c>
      <c r="S16" s="369"/>
      <c r="T16" s="74">
        <v>442459</v>
      </c>
      <c r="U16" s="369"/>
      <c r="V16" s="74">
        <v>34448</v>
      </c>
      <c r="W16" s="369"/>
      <c r="X16" s="74">
        <v>34448</v>
      </c>
      <c r="Y16" s="74" t="s">
        <v>22</v>
      </c>
      <c r="Z16" s="74" t="s">
        <v>22</v>
      </c>
      <c r="AB16" s="401">
        <v>434630</v>
      </c>
      <c r="AC16" s="395">
        <v>98.23057051613821</v>
      </c>
    </row>
    <row r="17" spans="1:29" ht="18" customHeight="1">
      <c r="A17" s="473" t="s">
        <v>27</v>
      </c>
      <c r="B17" s="473"/>
      <c r="C17" s="400"/>
      <c r="D17" s="74">
        <v>109745</v>
      </c>
      <c r="E17" s="369"/>
      <c r="F17" s="50">
        <f t="shared" si="0"/>
        <v>43102</v>
      </c>
      <c r="G17" s="369"/>
      <c r="H17" s="74">
        <f aca="true" t="shared" si="1" ref="H17:H24">SUM(J17,L17,N17)</f>
        <v>43102</v>
      </c>
      <c r="I17" s="369"/>
      <c r="J17" s="74">
        <v>32429</v>
      </c>
      <c r="K17" s="369"/>
      <c r="L17" s="74">
        <v>3032</v>
      </c>
      <c r="M17" s="369"/>
      <c r="N17" s="74">
        <v>7641</v>
      </c>
      <c r="O17" s="74" t="s">
        <v>22</v>
      </c>
      <c r="P17" s="74">
        <v>7607</v>
      </c>
      <c r="Q17" s="397">
        <v>311</v>
      </c>
      <c r="R17" s="399">
        <v>18.238776403381475</v>
      </c>
      <c r="S17" s="369"/>
      <c r="T17" s="74" t="s">
        <v>22</v>
      </c>
      <c r="U17" s="74"/>
      <c r="V17" s="74" t="s">
        <v>22</v>
      </c>
      <c r="W17" s="74"/>
      <c r="X17" s="74" t="s">
        <v>22</v>
      </c>
      <c r="Y17" s="74" t="s">
        <v>22</v>
      </c>
      <c r="Z17" s="74" t="s">
        <v>22</v>
      </c>
      <c r="AB17" s="74" t="s">
        <v>22</v>
      </c>
      <c r="AC17" s="402" t="s">
        <v>22</v>
      </c>
    </row>
    <row r="18" spans="1:29" ht="18" customHeight="1">
      <c r="A18" s="473" t="s">
        <v>28</v>
      </c>
      <c r="B18" s="473"/>
      <c r="C18" s="400"/>
      <c r="D18" s="74">
        <v>27378</v>
      </c>
      <c r="E18" s="369"/>
      <c r="F18" s="50">
        <f t="shared" si="0"/>
        <v>17224</v>
      </c>
      <c r="G18" s="369"/>
      <c r="H18" s="74">
        <f t="shared" si="1"/>
        <v>17224</v>
      </c>
      <c r="I18" s="369"/>
      <c r="J18" s="74">
        <v>11062</v>
      </c>
      <c r="K18" s="369"/>
      <c r="L18" s="74">
        <v>4830</v>
      </c>
      <c r="M18" s="369"/>
      <c r="N18" s="74">
        <v>1332</v>
      </c>
      <c r="O18" s="74" t="s">
        <v>22</v>
      </c>
      <c r="P18" s="74">
        <v>1332</v>
      </c>
      <c r="Q18" s="397">
        <v>21</v>
      </c>
      <c r="R18" s="399">
        <v>7.845752391997681</v>
      </c>
      <c r="S18" s="369"/>
      <c r="T18" s="74">
        <v>27378</v>
      </c>
      <c r="U18" s="369"/>
      <c r="V18" s="74">
        <v>14825</v>
      </c>
      <c r="W18" s="369"/>
      <c r="X18" s="74">
        <v>14825</v>
      </c>
      <c r="Y18" s="74" t="s">
        <v>22</v>
      </c>
      <c r="Z18" s="74" t="s">
        <v>22</v>
      </c>
      <c r="AB18" s="401">
        <v>20025</v>
      </c>
      <c r="AC18" s="395">
        <v>73.14266929651545</v>
      </c>
    </row>
    <row r="19" spans="1:29" ht="18" customHeight="1">
      <c r="A19" s="473" t="s">
        <v>29</v>
      </c>
      <c r="B19" s="473"/>
      <c r="C19" s="400"/>
      <c r="D19" s="74">
        <v>20278</v>
      </c>
      <c r="E19" s="369"/>
      <c r="F19" s="50">
        <f t="shared" si="0"/>
        <v>5868</v>
      </c>
      <c r="G19" s="369"/>
      <c r="H19" s="74">
        <f t="shared" si="1"/>
        <v>5868</v>
      </c>
      <c r="I19" s="369"/>
      <c r="J19" s="74" t="s">
        <v>22</v>
      </c>
      <c r="K19" s="369"/>
      <c r="L19" s="74">
        <v>221</v>
      </c>
      <c r="M19" s="369"/>
      <c r="N19" s="74">
        <v>5647</v>
      </c>
      <c r="O19" s="74" t="s">
        <v>22</v>
      </c>
      <c r="P19" s="74">
        <v>1410</v>
      </c>
      <c r="Q19" s="397">
        <v>34</v>
      </c>
      <c r="R19" s="399">
        <v>26.9</v>
      </c>
      <c r="S19" s="369"/>
      <c r="T19" s="74" t="s">
        <v>22</v>
      </c>
      <c r="U19" s="369"/>
      <c r="V19" s="74" t="s">
        <v>22</v>
      </c>
      <c r="W19" s="369"/>
      <c r="X19" s="74" t="s">
        <v>22</v>
      </c>
      <c r="Y19" s="74" t="s">
        <v>22</v>
      </c>
      <c r="Z19" s="74" t="s">
        <v>22</v>
      </c>
      <c r="AB19" s="401" t="s">
        <v>22</v>
      </c>
      <c r="AC19" s="402" t="s">
        <v>22</v>
      </c>
    </row>
    <row r="20" spans="1:29" ht="18" customHeight="1">
      <c r="A20" s="473" t="s">
        <v>30</v>
      </c>
      <c r="B20" s="473"/>
      <c r="C20" s="400"/>
      <c r="D20" s="74">
        <v>67485</v>
      </c>
      <c r="E20" s="369"/>
      <c r="F20" s="50">
        <f t="shared" si="0"/>
        <v>36009</v>
      </c>
      <c r="G20" s="369"/>
      <c r="H20" s="74">
        <f t="shared" si="1"/>
        <v>36009</v>
      </c>
      <c r="I20" s="369"/>
      <c r="J20" s="74">
        <v>27613</v>
      </c>
      <c r="K20" s="369"/>
      <c r="L20" s="74">
        <v>2895</v>
      </c>
      <c r="M20" s="369"/>
      <c r="N20" s="74">
        <v>5501</v>
      </c>
      <c r="O20" s="74" t="s">
        <v>22</v>
      </c>
      <c r="P20" s="74">
        <v>2708</v>
      </c>
      <c r="Q20" s="397">
        <v>982</v>
      </c>
      <c r="R20" s="399">
        <v>9.9753994214809</v>
      </c>
      <c r="S20" s="369"/>
      <c r="T20" s="74" t="s">
        <v>22</v>
      </c>
      <c r="U20" s="369"/>
      <c r="V20" s="74" t="s">
        <v>22</v>
      </c>
      <c r="W20" s="369"/>
      <c r="X20" s="74" t="s">
        <v>22</v>
      </c>
      <c r="Y20" s="74" t="s">
        <v>22</v>
      </c>
      <c r="Z20" s="74" t="s">
        <v>22</v>
      </c>
      <c r="AB20" s="401" t="s">
        <v>22</v>
      </c>
      <c r="AC20" s="402" t="s">
        <v>22</v>
      </c>
    </row>
    <row r="21" spans="1:29" ht="18" customHeight="1">
      <c r="A21" s="473" t="s">
        <v>34</v>
      </c>
      <c r="B21" s="473"/>
      <c r="C21" s="400"/>
      <c r="D21" s="74">
        <v>10001</v>
      </c>
      <c r="E21" s="369"/>
      <c r="F21" s="50">
        <f t="shared" si="0"/>
        <v>4094</v>
      </c>
      <c r="G21" s="369"/>
      <c r="H21" s="74">
        <f t="shared" si="1"/>
        <v>4094</v>
      </c>
      <c r="I21" s="369"/>
      <c r="J21" s="74">
        <v>3359</v>
      </c>
      <c r="K21" s="369"/>
      <c r="L21" s="74">
        <v>25</v>
      </c>
      <c r="M21" s="369"/>
      <c r="N21" s="74">
        <v>710</v>
      </c>
      <c r="O21" s="74" t="s">
        <v>22</v>
      </c>
      <c r="P21" s="74">
        <v>393</v>
      </c>
      <c r="Q21" s="397">
        <v>100</v>
      </c>
      <c r="R21" s="399">
        <v>11.754887935145446</v>
      </c>
      <c r="S21" s="369"/>
      <c r="T21" s="74" t="s">
        <v>22</v>
      </c>
      <c r="U21" s="369"/>
      <c r="V21" s="74" t="s">
        <v>22</v>
      </c>
      <c r="W21" s="369"/>
      <c r="X21" s="74" t="s">
        <v>22</v>
      </c>
      <c r="Y21" s="74" t="s">
        <v>22</v>
      </c>
      <c r="Z21" s="74" t="s">
        <v>22</v>
      </c>
      <c r="AB21" s="401" t="s">
        <v>22</v>
      </c>
      <c r="AC21" s="402" t="s">
        <v>22</v>
      </c>
    </row>
    <row r="22" spans="1:29" ht="18" customHeight="1">
      <c r="A22" s="473" t="s">
        <v>70</v>
      </c>
      <c r="B22" s="473"/>
      <c r="C22" s="400"/>
      <c r="D22" s="403">
        <v>11690</v>
      </c>
      <c r="E22" s="369"/>
      <c r="F22" s="50">
        <f t="shared" si="0"/>
        <v>853</v>
      </c>
      <c r="G22" s="369"/>
      <c r="H22" s="74">
        <f t="shared" si="1"/>
        <v>853</v>
      </c>
      <c r="I22" s="369"/>
      <c r="J22" s="74" t="s">
        <v>22</v>
      </c>
      <c r="K22" s="369"/>
      <c r="L22" s="74">
        <v>853</v>
      </c>
      <c r="M22" s="369"/>
      <c r="N22" s="74" t="s">
        <v>22</v>
      </c>
      <c r="O22" s="74" t="s">
        <v>22</v>
      </c>
      <c r="P22" s="74">
        <v>678</v>
      </c>
      <c r="Q22" s="397">
        <v>210</v>
      </c>
      <c r="R22" s="399">
        <v>22.5</v>
      </c>
      <c r="S22" s="369"/>
      <c r="T22" s="74" t="s">
        <v>22</v>
      </c>
      <c r="U22" s="369"/>
      <c r="V22" s="74" t="s">
        <v>22</v>
      </c>
      <c r="W22" s="369"/>
      <c r="X22" s="74" t="s">
        <v>22</v>
      </c>
      <c r="Y22" s="74" t="s">
        <v>22</v>
      </c>
      <c r="Z22" s="74" t="s">
        <v>22</v>
      </c>
      <c r="AB22" s="74" t="s">
        <v>22</v>
      </c>
      <c r="AC22" s="402" t="s">
        <v>22</v>
      </c>
    </row>
    <row r="23" spans="1:29" ht="18" customHeight="1">
      <c r="A23" s="473" t="s">
        <v>71</v>
      </c>
      <c r="B23" s="473"/>
      <c r="C23" s="400"/>
      <c r="D23" s="403">
        <v>4634</v>
      </c>
      <c r="E23" s="369"/>
      <c r="F23" s="50">
        <f t="shared" si="0"/>
        <v>233</v>
      </c>
      <c r="G23" s="369"/>
      <c r="H23" s="74">
        <f t="shared" si="1"/>
        <v>233</v>
      </c>
      <c r="I23" s="369"/>
      <c r="J23" s="74" t="s">
        <v>22</v>
      </c>
      <c r="K23" s="369"/>
      <c r="L23" s="74">
        <v>233</v>
      </c>
      <c r="M23" s="369"/>
      <c r="N23" s="74" t="s">
        <v>22</v>
      </c>
      <c r="O23" s="74" t="s">
        <v>22</v>
      </c>
      <c r="P23" s="74">
        <v>230</v>
      </c>
      <c r="Q23" s="74" t="s">
        <v>22</v>
      </c>
      <c r="R23" s="399">
        <v>20.3</v>
      </c>
      <c r="S23" s="369"/>
      <c r="T23" s="74" t="s">
        <v>22</v>
      </c>
      <c r="U23" s="369"/>
      <c r="V23" s="74" t="s">
        <v>22</v>
      </c>
      <c r="W23" s="369"/>
      <c r="X23" s="74" t="s">
        <v>22</v>
      </c>
      <c r="Y23" s="74" t="s">
        <v>22</v>
      </c>
      <c r="Z23" s="74" t="s">
        <v>22</v>
      </c>
      <c r="AB23" s="74" t="s">
        <v>22</v>
      </c>
      <c r="AC23" s="402" t="s">
        <v>22</v>
      </c>
    </row>
    <row r="24" spans="1:29" ht="18" customHeight="1">
      <c r="A24" s="473" t="s">
        <v>73</v>
      </c>
      <c r="B24" s="473"/>
      <c r="C24" s="400"/>
      <c r="D24" s="74">
        <v>8043</v>
      </c>
      <c r="E24" s="369"/>
      <c r="F24" s="50">
        <f t="shared" si="0"/>
        <v>2386</v>
      </c>
      <c r="G24" s="369"/>
      <c r="H24" s="74">
        <f t="shared" si="1"/>
        <v>2386</v>
      </c>
      <c r="I24" s="369"/>
      <c r="J24" s="74">
        <v>2079</v>
      </c>
      <c r="K24" s="369"/>
      <c r="L24" s="74">
        <v>307</v>
      </c>
      <c r="M24" s="369"/>
      <c r="N24" s="74" t="s">
        <v>22</v>
      </c>
      <c r="O24" s="74" t="s">
        <v>22</v>
      </c>
      <c r="P24" s="74">
        <v>443</v>
      </c>
      <c r="Q24" s="74" t="s">
        <v>22</v>
      </c>
      <c r="R24" s="399">
        <v>15.1</v>
      </c>
      <c r="S24" s="369"/>
      <c r="T24" s="74" t="s">
        <v>22</v>
      </c>
      <c r="U24" s="369"/>
      <c r="V24" s="74" t="s">
        <v>22</v>
      </c>
      <c r="W24" s="369"/>
      <c r="X24" s="74" t="s">
        <v>22</v>
      </c>
      <c r="Y24" s="74" t="s">
        <v>22</v>
      </c>
      <c r="Z24" s="74" t="s">
        <v>22</v>
      </c>
      <c r="AB24" s="74" t="s">
        <v>22</v>
      </c>
      <c r="AC24" s="402" t="s">
        <v>22</v>
      </c>
    </row>
    <row r="25" spans="1:29" s="203" customFormat="1" ht="18" customHeight="1">
      <c r="A25" s="552" t="s">
        <v>280</v>
      </c>
      <c r="B25" s="552"/>
      <c r="C25" s="400"/>
      <c r="D25" s="110">
        <f>SUM(D16:D24)</f>
        <v>701713</v>
      </c>
      <c r="E25" s="109"/>
      <c r="F25" s="110">
        <f>SUM(F16:F24)</f>
        <v>309325</v>
      </c>
      <c r="G25" s="109"/>
      <c r="H25" s="110">
        <f>SUM(H16:H24)</f>
        <v>309325</v>
      </c>
      <c r="I25" s="109"/>
      <c r="J25" s="110">
        <f>SUM(J16:J24)</f>
        <v>223567</v>
      </c>
      <c r="K25" s="109"/>
      <c r="L25" s="110">
        <f>SUM(L16:L24)</f>
        <v>16254</v>
      </c>
      <c r="M25" s="109"/>
      <c r="N25" s="110">
        <f>SUM(N16:N24)</f>
        <v>69504</v>
      </c>
      <c r="O25" s="110" t="s">
        <v>494</v>
      </c>
      <c r="P25" s="110">
        <f>SUM(P16:P24)</f>
        <v>35256</v>
      </c>
      <c r="Q25" s="110">
        <f>SUM(Q16:Q24)</f>
        <v>11219</v>
      </c>
      <c r="R25" s="111">
        <v>14.49878955775182</v>
      </c>
      <c r="S25" s="109"/>
      <c r="T25" s="110">
        <f>SUM(T16:T24)</f>
        <v>469837</v>
      </c>
      <c r="U25" s="109"/>
      <c r="V25" s="110">
        <f>SUM(V16:V24)</f>
        <v>49273</v>
      </c>
      <c r="W25" s="109"/>
      <c r="X25" s="110">
        <f>SUM(X16:X24)</f>
        <v>49273</v>
      </c>
      <c r="Y25" s="110" t="s">
        <v>22</v>
      </c>
      <c r="Z25" s="110" t="s">
        <v>22</v>
      </c>
      <c r="AB25" s="110">
        <f>SUM(AB16:AB24)</f>
        <v>454655</v>
      </c>
      <c r="AC25" s="205">
        <v>96.76866658011183</v>
      </c>
    </row>
    <row r="26" spans="1:29" ht="18" customHeight="1">
      <c r="A26" s="553"/>
      <c r="B26" s="553"/>
      <c r="C26" s="400"/>
      <c r="D26" s="51"/>
      <c r="E26" s="369"/>
      <c r="F26" s="51"/>
      <c r="G26" s="369"/>
      <c r="H26" s="51"/>
      <c r="I26" s="369"/>
      <c r="J26" s="51"/>
      <c r="K26" s="369"/>
      <c r="L26" s="51"/>
      <c r="M26" s="369"/>
      <c r="N26" s="51"/>
      <c r="O26" s="51"/>
      <c r="P26" s="51"/>
      <c r="Q26" s="397"/>
      <c r="R26" s="399"/>
      <c r="S26" s="369"/>
      <c r="T26" s="51"/>
      <c r="U26" s="369"/>
      <c r="V26" s="74"/>
      <c r="W26" s="369"/>
      <c r="X26" s="74"/>
      <c r="Y26" s="51"/>
      <c r="Z26" s="51"/>
      <c r="AB26" s="401"/>
      <c r="AC26" s="395"/>
    </row>
    <row r="27" spans="1:29" ht="18" customHeight="1">
      <c r="A27" s="473" t="s">
        <v>281</v>
      </c>
      <c r="B27" s="473"/>
      <c r="C27" s="400"/>
      <c r="D27" s="74" t="s">
        <v>22</v>
      </c>
      <c r="E27" s="369"/>
      <c r="F27" s="74" t="s">
        <v>493</v>
      </c>
      <c r="G27" s="369"/>
      <c r="H27" s="74" t="s">
        <v>493</v>
      </c>
      <c r="I27" s="369"/>
      <c r="J27" s="74" t="s">
        <v>22</v>
      </c>
      <c r="K27" s="369"/>
      <c r="L27" s="74" t="s">
        <v>22</v>
      </c>
      <c r="M27" s="369"/>
      <c r="N27" s="74" t="s">
        <v>22</v>
      </c>
      <c r="O27" s="74" t="s">
        <v>22</v>
      </c>
      <c r="P27" s="74" t="s">
        <v>22</v>
      </c>
      <c r="Q27" s="74" t="s">
        <v>22</v>
      </c>
      <c r="R27" s="74" t="s">
        <v>493</v>
      </c>
      <c r="S27" s="369"/>
      <c r="T27" s="74">
        <v>187134</v>
      </c>
      <c r="U27" s="369"/>
      <c r="V27" s="74">
        <v>55775</v>
      </c>
      <c r="W27" s="369"/>
      <c r="X27" s="74">
        <v>55775</v>
      </c>
      <c r="Y27" s="74" t="s">
        <v>22</v>
      </c>
      <c r="Z27" s="74">
        <v>97</v>
      </c>
      <c r="AB27" s="401">
        <v>155837</v>
      </c>
      <c r="AC27" s="402">
        <v>83.23247752775983</v>
      </c>
    </row>
    <row r="28" spans="1:29" ht="18" customHeight="1">
      <c r="A28" s="473" t="s">
        <v>282</v>
      </c>
      <c r="B28" s="473"/>
      <c r="C28" s="400"/>
      <c r="D28" s="74" t="s">
        <v>22</v>
      </c>
      <c r="E28" s="369"/>
      <c r="F28" s="74" t="s">
        <v>493</v>
      </c>
      <c r="G28" s="369"/>
      <c r="H28" s="74" t="s">
        <v>493</v>
      </c>
      <c r="I28" s="369"/>
      <c r="J28" s="74" t="s">
        <v>22</v>
      </c>
      <c r="K28" s="369"/>
      <c r="L28" s="74" t="s">
        <v>22</v>
      </c>
      <c r="M28" s="369"/>
      <c r="N28" s="74" t="s">
        <v>22</v>
      </c>
      <c r="O28" s="74" t="s">
        <v>22</v>
      </c>
      <c r="P28" s="74" t="s">
        <v>22</v>
      </c>
      <c r="Q28" s="74" t="s">
        <v>22</v>
      </c>
      <c r="R28" s="74" t="s">
        <v>493</v>
      </c>
      <c r="S28" s="369"/>
      <c r="T28" s="74">
        <v>82807</v>
      </c>
      <c r="U28" s="369"/>
      <c r="V28" s="74">
        <v>18180</v>
      </c>
      <c r="W28" s="369"/>
      <c r="X28" s="74">
        <v>18180</v>
      </c>
      <c r="Y28" s="74" t="s">
        <v>22</v>
      </c>
      <c r="Z28" s="74" t="s">
        <v>22</v>
      </c>
      <c r="AB28" s="401">
        <v>78578</v>
      </c>
      <c r="AC28" s="402">
        <v>94.89294383325081</v>
      </c>
    </row>
    <row r="29" spans="1:29" ht="18" customHeight="1">
      <c r="A29" s="548" t="s">
        <v>322</v>
      </c>
      <c r="B29" s="473"/>
      <c r="C29" s="400"/>
      <c r="D29" s="74">
        <v>52321</v>
      </c>
      <c r="E29" s="369"/>
      <c r="F29" s="50">
        <f>SUM(H29,O29)</f>
        <v>17455</v>
      </c>
      <c r="G29" s="369"/>
      <c r="H29" s="74">
        <f>SUM(J29,L29,N29)</f>
        <v>17455</v>
      </c>
      <c r="I29" s="369"/>
      <c r="J29" s="74">
        <v>11141</v>
      </c>
      <c r="K29" s="369"/>
      <c r="L29" s="74">
        <v>2648</v>
      </c>
      <c r="M29" s="369"/>
      <c r="N29" s="74">
        <v>3666</v>
      </c>
      <c r="O29" s="74" t="s">
        <v>22</v>
      </c>
      <c r="P29" s="74">
        <v>1640</v>
      </c>
      <c r="Q29" s="397">
        <v>613</v>
      </c>
      <c r="R29" s="399">
        <v>12.469559442107593</v>
      </c>
      <c r="S29" s="369"/>
      <c r="T29" s="74" t="s">
        <v>22</v>
      </c>
      <c r="U29" s="369"/>
      <c r="V29" s="74" t="s">
        <v>22</v>
      </c>
      <c r="W29" s="369"/>
      <c r="X29" s="74" t="s">
        <v>22</v>
      </c>
      <c r="Y29" s="74" t="s">
        <v>22</v>
      </c>
      <c r="Z29" s="74" t="s">
        <v>22</v>
      </c>
      <c r="AB29" s="74" t="s">
        <v>22</v>
      </c>
      <c r="AC29" s="402" t="s">
        <v>22</v>
      </c>
    </row>
    <row r="30" spans="1:29" ht="18" customHeight="1">
      <c r="A30" s="548" t="s">
        <v>323</v>
      </c>
      <c r="B30" s="473"/>
      <c r="C30" s="400"/>
      <c r="D30" s="74">
        <v>154109</v>
      </c>
      <c r="E30" s="369"/>
      <c r="F30" s="50">
        <f>SUM(H30,O30)</f>
        <v>63318</v>
      </c>
      <c r="G30" s="369"/>
      <c r="H30" s="74">
        <f>SUM(J30,L30,N30)</f>
        <v>63318</v>
      </c>
      <c r="I30" s="369"/>
      <c r="J30" s="74">
        <v>48836</v>
      </c>
      <c r="K30" s="369"/>
      <c r="L30" s="74" t="s">
        <v>22</v>
      </c>
      <c r="M30" s="369"/>
      <c r="N30" s="74">
        <v>14482</v>
      </c>
      <c r="O30" s="74" t="s">
        <v>22</v>
      </c>
      <c r="P30" s="74">
        <v>6684</v>
      </c>
      <c r="Q30" s="397">
        <v>3355</v>
      </c>
      <c r="R30" s="399">
        <v>15.057069578390053</v>
      </c>
      <c r="S30" s="369"/>
      <c r="T30" s="74" t="s">
        <v>22</v>
      </c>
      <c r="U30" s="369"/>
      <c r="V30" s="74" t="s">
        <v>22</v>
      </c>
      <c r="W30" s="369"/>
      <c r="X30" s="74" t="s">
        <v>22</v>
      </c>
      <c r="Y30" s="74" t="s">
        <v>22</v>
      </c>
      <c r="Z30" s="74" t="s">
        <v>22</v>
      </c>
      <c r="AB30" s="74" t="s">
        <v>22</v>
      </c>
      <c r="AC30" s="402" t="s">
        <v>22</v>
      </c>
    </row>
    <row r="31" spans="1:29" ht="18" customHeight="1">
      <c r="A31" s="548" t="s">
        <v>324</v>
      </c>
      <c r="B31" s="473"/>
      <c r="C31" s="400"/>
      <c r="D31" s="74" t="s">
        <v>22</v>
      </c>
      <c r="E31" s="369"/>
      <c r="F31" s="74" t="s">
        <v>22</v>
      </c>
      <c r="G31" s="369"/>
      <c r="H31" s="74" t="s">
        <v>493</v>
      </c>
      <c r="I31" s="369"/>
      <c r="J31" s="74" t="s">
        <v>22</v>
      </c>
      <c r="K31" s="369"/>
      <c r="L31" s="74" t="s">
        <v>22</v>
      </c>
      <c r="M31" s="369"/>
      <c r="N31" s="74" t="s">
        <v>22</v>
      </c>
      <c r="O31" s="74" t="s">
        <v>22</v>
      </c>
      <c r="P31" s="74" t="s">
        <v>22</v>
      </c>
      <c r="Q31" s="74" t="s">
        <v>22</v>
      </c>
      <c r="R31" s="74" t="s">
        <v>493</v>
      </c>
      <c r="S31" s="369"/>
      <c r="T31" s="74">
        <v>123623</v>
      </c>
      <c r="U31" s="369"/>
      <c r="V31" s="74">
        <v>22962</v>
      </c>
      <c r="W31" s="369"/>
      <c r="X31" s="74">
        <v>22962</v>
      </c>
      <c r="Y31" s="74" t="s">
        <v>22</v>
      </c>
      <c r="Z31" s="74" t="s">
        <v>22</v>
      </c>
      <c r="AB31" s="401">
        <v>119978</v>
      </c>
      <c r="AC31" s="402">
        <v>97.05151953924431</v>
      </c>
    </row>
    <row r="32" spans="1:29" ht="18" customHeight="1">
      <c r="A32" s="548" t="s">
        <v>325</v>
      </c>
      <c r="B32" s="473"/>
      <c r="C32" s="400"/>
      <c r="D32" s="74">
        <v>98445</v>
      </c>
      <c r="E32" s="369"/>
      <c r="F32" s="50">
        <f>SUM(H32,O32)</f>
        <v>29778</v>
      </c>
      <c r="G32" s="369"/>
      <c r="H32" s="74">
        <f>SUM(J32,L32,N32)</f>
        <v>29778</v>
      </c>
      <c r="I32" s="369"/>
      <c r="J32" s="74" t="s">
        <v>22</v>
      </c>
      <c r="K32" s="369"/>
      <c r="L32" s="74">
        <v>2458</v>
      </c>
      <c r="M32" s="369"/>
      <c r="N32" s="74">
        <v>27320</v>
      </c>
      <c r="O32" s="74" t="s">
        <v>22</v>
      </c>
      <c r="P32" s="74">
        <v>2165</v>
      </c>
      <c r="Q32" s="397">
        <v>2253</v>
      </c>
      <c r="R32" s="399">
        <v>13.792888139614748</v>
      </c>
      <c r="S32" s="369"/>
      <c r="T32" s="74">
        <v>98445</v>
      </c>
      <c r="U32" s="369"/>
      <c r="V32" s="74">
        <v>14917</v>
      </c>
      <c r="W32" s="369"/>
      <c r="X32" s="74">
        <v>14917</v>
      </c>
      <c r="Y32" s="74" t="s">
        <v>22</v>
      </c>
      <c r="Z32" s="74" t="s">
        <v>22</v>
      </c>
      <c r="AB32" s="401">
        <v>95915</v>
      </c>
      <c r="AC32" s="402">
        <v>97.4300370765402</v>
      </c>
    </row>
    <row r="33" spans="1:29" ht="18" customHeight="1">
      <c r="A33" s="473" t="s">
        <v>283</v>
      </c>
      <c r="B33" s="473"/>
      <c r="C33" s="400"/>
      <c r="D33" s="74">
        <v>67991</v>
      </c>
      <c r="E33" s="369"/>
      <c r="F33" s="50">
        <f>SUM(H33,O33)</f>
        <v>22600</v>
      </c>
      <c r="G33" s="369"/>
      <c r="H33" s="74">
        <f>SUM(J33,L33,N33)</f>
        <v>22598</v>
      </c>
      <c r="I33" s="369"/>
      <c r="J33" s="74" t="s">
        <v>22</v>
      </c>
      <c r="K33" s="369"/>
      <c r="L33" s="74" t="s">
        <v>22</v>
      </c>
      <c r="M33" s="369"/>
      <c r="N33" s="74">
        <v>22598</v>
      </c>
      <c r="O33" s="74">
        <v>2</v>
      </c>
      <c r="P33" s="74">
        <v>3415</v>
      </c>
      <c r="Q33" s="397">
        <v>1200</v>
      </c>
      <c r="R33" s="399">
        <v>19.392385914782757</v>
      </c>
      <c r="S33" s="369"/>
      <c r="T33" s="74">
        <v>67436</v>
      </c>
      <c r="U33" s="369"/>
      <c r="V33" s="74">
        <v>23965</v>
      </c>
      <c r="W33" s="369"/>
      <c r="X33" s="74">
        <v>23965</v>
      </c>
      <c r="Y33" s="74" t="s">
        <v>22</v>
      </c>
      <c r="Z33" s="74">
        <v>555</v>
      </c>
      <c r="AB33" s="401">
        <v>46195</v>
      </c>
      <c r="AC33" s="402">
        <v>67.942815960936</v>
      </c>
    </row>
    <row r="34" spans="1:29" ht="18" customHeight="1">
      <c r="A34" s="473" t="s">
        <v>284</v>
      </c>
      <c r="B34" s="473"/>
      <c r="C34" s="400"/>
      <c r="D34" s="74">
        <v>84646</v>
      </c>
      <c r="E34" s="369"/>
      <c r="F34" s="50">
        <f>SUM(H34,O34)</f>
        <v>32624</v>
      </c>
      <c r="G34" s="369"/>
      <c r="H34" s="74">
        <f>SUM(J34,L34,N34)</f>
        <v>32624</v>
      </c>
      <c r="I34" s="369"/>
      <c r="J34" s="74" t="s">
        <v>22</v>
      </c>
      <c r="K34" s="369"/>
      <c r="L34" s="74">
        <v>1777</v>
      </c>
      <c r="M34" s="369"/>
      <c r="N34" s="74">
        <v>30847</v>
      </c>
      <c r="O34" s="74" t="s">
        <v>22</v>
      </c>
      <c r="P34" s="74">
        <v>6218</v>
      </c>
      <c r="Q34" s="74" t="s">
        <v>22</v>
      </c>
      <c r="R34" s="399">
        <v>19.05958803334968</v>
      </c>
      <c r="S34" s="369"/>
      <c r="T34" s="74">
        <v>84646</v>
      </c>
      <c r="U34" s="369"/>
      <c r="V34" s="74">
        <v>37451</v>
      </c>
      <c r="W34" s="369"/>
      <c r="X34" s="74">
        <v>37451</v>
      </c>
      <c r="Y34" s="74" t="s">
        <v>22</v>
      </c>
      <c r="Z34" s="74" t="s">
        <v>22</v>
      </c>
      <c r="AB34" s="401">
        <v>71681</v>
      </c>
      <c r="AC34" s="402">
        <v>84.68326914443684</v>
      </c>
    </row>
    <row r="35" spans="1:29" ht="18" customHeight="1">
      <c r="A35" s="548" t="s">
        <v>448</v>
      </c>
      <c r="B35" s="473"/>
      <c r="C35" s="400"/>
      <c r="D35" s="74">
        <v>19804</v>
      </c>
      <c r="E35" s="369"/>
      <c r="F35" s="50">
        <f>SUM(H35,O35)</f>
        <v>7808</v>
      </c>
      <c r="G35" s="369"/>
      <c r="H35" s="74">
        <f>SUM(J35,L35,N35)</f>
        <v>7808</v>
      </c>
      <c r="I35" s="369"/>
      <c r="J35" s="74">
        <v>6343</v>
      </c>
      <c r="K35" s="369"/>
      <c r="L35" s="74">
        <v>416</v>
      </c>
      <c r="M35" s="369"/>
      <c r="N35" s="74">
        <v>1049</v>
      </c>
      <c r="O35" s="74" t="s">
        <v>22</v>
      </c>
      <c r="P35" s="74">
        <v>1049</v>
      </c>
      <c r="Q35" s="74" t="s">
        <v>22</v>
      </c>
      <c r="R35" s="399">
        <v>13.434938524590164</v>
      </c>
      <c r="S35" s="369"/>
      <c r="T35" s="74">
        <v>19804</v>
      </c>
      <c r="U35" s="369"/>
      <c r="V35" s="74">
        <v>6122</v>
      </c>
      <c r="W35" s="369"/>
      <c r="X35" s="74">
        <v>6122</v>
      </c>
      <c r="Y35" s="74" t="s">
        <v>22</v>
      </c>
      <c r="Z35" s="74" t="s">
        <v>22</v>
      </c>
      <c r="AB35" s="401">
        <v>17427</v>
      </c>
      <c r="AC35" s="402">
        <v>87.99737426782468</v>
      </c>
    </row>
    <row r="36" spans="1:29" ht="18" customHeight="1">
      <c r="A36" s="548" t="s">
        <v>326</v>
      </c>
      <c r="B36" s="549"/>
      <c r="C36" s="400"/>
      <c r="D36" s="74" t="s">
        <v>22</v>
      </c>
      <c r="E36" s="369"/>
      <c r="F36" s="74" t="s">
        <v>22</v>
      </c>
      <c r="G36" s="74"/>
      <c r="H36" s="74" t="s">
        <v>22</v>
      </c>
      <c r="I36" s="74"/>
      <c r="J36" s="74" t="s">
        <v>22</v>
      </c>
      <c r="K36" s="369"/>
      <c r="L36" s="74" t="s">
        <v>22</v>
      </c>
      <c r="M36" s="369"/>
      <c r="N36" s="74" t="s">
        <v>22</v>
      </c>
      <c r="O36" s="74" t="s">
        <v>22</v>
      </c>
      <c r="P36" s="74" t="s">
        <v>22</v>
      </c>
      <c r="Q36" s="74" t="s">
        <v>22</v>
      </c>
      <c r="R36" s="74" t="s">
        <v>493</v>
      </c>
      <c r="S36" s="369"/>
      <c r="T36" s="74">
        <v>15617</v>
      </c>
      <c r="U36" s="369"/>
      <c r="V36" s="74">
        <v>4413</v>
      </c>
      <c r="W36" s="369"/>
      <c r="X36" s="74">
        <v>4413</v>
      </c>
      <c r="Y36" s="74" t="s">
        <v>22</v>
      </c>
      <c r="Z36" s="74">
        <v>707</v>
      </c>
      <c r="AB36" s="401">
        <v>11026</v>
      </c>
      <c r="AC36" s="402">
        <v>67.54471943151188</v>
      </c>
    </row>
    <row r="37" spans="1:29" ht="18" customHeight="1">
      <c r="A37" s="548" t="s">
        <v>327</v>
      </c>
      <c r="B37" s="473"/>
      <c r="C37" s="400"/>
      <c r="D37" s="74" t="s">
        <v>22</v>
      </c>
      <c r="E37" s="369"/>
      <c r="F37" s="74" t="s">
        <v>22</v>
      </c>
      <c r="G37" s="369"/>
      <c r="H37" s="74" t="s">
        <v>22</v>
      </c>
      <c r="I37" s="369"/>
      <c r="J37" s="74" t="s">
        <v>22</v>
      </c>
      <c r="K37" s="369"/>
      <c r="L37" s="74" t="s">
        <v>22</v>
      </c>
      <c r="M37" s="369"/>
      <c r="N37" s="74" t="s">
        <v>22</v>
      </c>
      <c r="O37" s="74" t="s">
        <v>22</v>
      </c>
      <c r="P37" s="74" t="s">
        <v>22</v>
      </c>
      <c r="Q37" s="74" t="s">
        <v>22</v>
      </c>
      <c r="R37" s="74" t="s">
        <v>493</v>
      </c>
      <c r="S37" s="369"/>
      <c r="T37" s="74">
        <v>28161</v>
      </c>
      <c r="U37" s="369"/>
      <c r="V37" s="74">
        <v>9537</v>
      </c>
      <c r="W37" s="369"/>
      <c r="X37" s="74">
        <v>9537</v>
      </c>
      <c r="Y37" s="74" t="s">
        <v>22</v>
      </c>
      <c r="Z37" s="74">
        <v>160</v>
      </c>
      <c r="AB37" s="401">
        <v>17677</v>
      </c>
      <c r="AC37" s="402">
        <v>62.41658133540482</v>
      </c>
    </row>
    <row r="38" spans="1:29" ht="18" customHeight="1">
      <c r="A38" s="548" t="s">
        <v>328</v>
      </c>
      <c r="B38" s="549"/>
      <c r="C38" s="400"/>
      <c r="D38" s="74" t="s">
        <v>22</v>
      </c>
      <c r="E38" s="369"/>
      <c r="F38" s="74">
        <v>4878</v>
      </c>
      <c r="G38" s="369"/>
      <c r="H38" s="74">
        <v>4878</v>
      </c>
      <c r="I38" s="369"/>
      <c r="J38" s="74" t="s">
        <v>22</v>
      </c>
      <c r="K38" s="369"/>
      <c r="L38" s="74" t="s">
        <v>22</v>
      </c>
      <c r="M38" s="369"/>
      <c r="N38" s="74">
        <v>4874</v>
      </c>
      <c r="O38" s="74" t="s">
        <v>22</v>
      </c>
      <c r="P38" s="74">
        <v>262</v>
      </c>
      <c r="Q38" s="74" t="s">
        <v>22</v>
      </c>
      <c r="R38" s="74" t="s">
        <v>22</v>
      </c>
      <c r="S38" s="369"/>
      <c r="T38" s="74" t="s">
        <v>22</v>
      </c>
      <c r="U38" s="369"/>
      <c r="V38" s="74" t="s">
        <v>22</v>
      </c>
      <c r="W38" s="369"/>
      <c r="X38" s="74" t="s">
        <v>22</v>
      </c>
      <c r="Y38" s="74" t="s">
        <v>22</v>
      </c>
      <c r="Z38" s="74" t="s">
        <v>22</v>
      </c>
      <c r="AB38" s="74" t="s">
        <v>22</v>
      </c>
      <c r="AC38" s="74" t="s">
        <v>22</v>
      </c>
    </row>
    <row r="39" spans="1:29" s="203" customFormat="1" ht="18" customHeight="1">
      <c r="A39" s="550" t="s">
        <v>280</v>
      </c>
      <c r="B39" s="551"/>
      <c r="C39" s="404"/>
      <c r="D39" s="112">
        <f>SUM(D27:D38)</f>
        <v>477316</v>
      </c>
      <c r="E39" s="113"/>
      <c r="F39" s="405">
        <f>SUM(H39,O39)</f>
        <v>178461</v>
      </c>
      <c r="G39" s="113"/>
      <c r="H39" s="112">
        <f>SUM(H27:H38)</f>
        <v>178459</v>
      </c>
      <c r="I39" s="113"/>
      <c r="J39" s="112">
        <f>SUM(J27:J38)</f>
        <v>66320</v>
      </c>
      <c r="K39" s="113"/>
      <c r="L39" s="112">
        <f>SUM(L27:L38)</f>
        <v>7299</v>
      </c>
      <c r="M39" s="113"/>
      <c r="N39" s="112">
        <f>SUM(N27:N38)</f>
        <v>104836</v>
      </c>
      <c r="O39" s="112">
        <f>SUM(O27:O38)</f>
        <v>2</v>
      </c>
      <c r="P39" s="112">
        <f>SUM(P27:P38)</f>
        <v>21433</v>
      </c>
      <c r="Q39" s="112">
        <f>SUM(Q27:Q38)</f>
        <v>7421</v>
      </c>
      <c r="R39" s="114">
        <v>15.52325206051346</v>
      </c>
      <c r="S39" s="113"/>
      <c r="T39" s="112">
        <f>SUM(T27:T38)</f>
        <v>707673</v>
      </c>
      <c r="U39" s="113"/>
      <c r="V39" s="112">
        <f>SUM(V27:V38)</f>
        <v>193322</v>
      </c>
      <c r="W39" s="113"/>
      <c r="X39" s="112">
        <f>SUM(X27:X38)</f>
        <v>193322</v>
      </c>
      <c r="Y39" s="112" t="s">
        <v>22</v>
      </c>
      <c r="Z39" s="112">
        <f>SUM(Z27:Z38)</f>
        <v>1519</v>
      </c>
      <c r="AA39" s="206"/>
      <c r="AB39" s="112">
        <f>SUM(AB27:AB38)</f>
        <v>614314</v>
      </c>
      <c r="AC39" s="207">
        <v>86.62167649945289</v>
      </c>
    </row>
    <row r="40" spans="1:29" ht="15" customHeight="1">
      <c r="A40" s="100" t="s">
        <v>329</v>
      </c>
      <c r="B40" s="7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9" ht="15" customHeight="1">
      <c r="A41" s="71" t="s">
        <v>330</v>
      </c>
      <c r="B41" s="7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2"/>
      <c r="P41" s="62"/>
      <c r="Q41" s="46"/>
      <c r="R41" s="46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2:29" ht="18" customHeight="1">
      <c r="B42" s="7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29" ht="18" customHeight="1">
      <c r="A43" s="71"/>
      <c r="B43" s="7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29" ht="18" customHeight="1">
      <c r="A44" s="71"/>
      <c r="B44" s="7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29" ht="19.5" customHeight="1">
      <c r="A45" s="444" t="s">
        <v>331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197"/>
      <c r="P45" s="6"/>
      <c r="Q45" s="60"/>
      <c r="R45" s="444" t="s">
        <v>492</v>
      </c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</row>
    <row r="46" spans="3:27" ht="18" customHeight="1" thickBot="1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S46" s="61"/>
      <c r="T46" s="61"/>
      <c r="U46" s="61"/>
      <c r="V46" s="61"/>
      <c r="W46" s="61"/>
      <c r="X46" s="61"/>
      <c r="Y46" s="61"/>
      <c r="Z46" s="61"/>
      <c r="AA46" s="99" t="s">
        <v>285</v>
      </c>
    </row>
    <row r="47" spans="1:27" ht="18" customHeight="1">
      <c r="A47" s="460" t="s">
        <v>332</v>
      </c>
      <c r="B47" s="463" t="s">
        <v>286</v>
      </c>
      <c r="C47" s="464"/>
      <c r="D47" s="464"/>
      <c r="E47" s="464"/>
      <c r="F47" s="464"/>
      <c r="G47" s="504"/>
      <c r="H47" s="463" t="s">
        <v>287</v>
      </c>
      <c r="I47" s="464"/>
      <c r="J47" s="464"/>
      <c r="K47" s="464"/>
      <c r="L47" s="464"/>
      <c r="M47" s="464"/>
      <c r="N47" s="46"/>
      <c r="O47" s="46"/>
      <c r="P47" s="46"/>
      <c r="Q47" s="115"/>
      <c r="R47" s="481" t="s">
        <v>333</v>
      </c>
      <c r="S47" s="460"/>
      <c r="T47" s="463" t="s">
        <v>334</v>
      </c>
      <c r="U47" s="460"/>
      <c r="V47" s="463" t="s">
        <v>335</v>
      </c>
      <c r="W47" s="460"/>
      <c r="X47" s="463" t="s">
        <v>336</v>
      </c>
      <c r="Y47" s="460"/>
      <c r="Z47" s="463" t="s">
        <v>337</v>
      </c>
      <c r="AA47" s="481"/>
    </row>
    <row r="48" spans="1:27" ht="18" customHeight="1">
      <c r="A48" s="461"/>
      <c r="B48" s="465"/>
      <c r="C48" s="466"/>
      <c r="D48" s="466"/>
      <c r="E48" s="466"/>
      <c r="F48" s="466"/>
      <c r="G48" s="462"/>
      <c r="H48" s="465"/>
      <c r="I48" s="466"/>
      <c r="J48" s="466"/>
      <c r="K48" s="466"/>
      <c r="L48" s="466"/>
      <c r="M48" s="466"/>
      <c r="N48" s="46"/>
      <c r="O48" s="46"/>
      <c r="P48" s="46"/>
      <c r="Q48" s="115"/>
      <c r="R48" s="543"/>
      <c r="S48" s="500"/>
      <c r="T48" s="539"/>
      <c r="U48" s="540"/>
      <c r="V48" s="539"/>
      <c r="W48" s="540"/>
      <c r="X48" s="539"/>
      <c r="Y48" s="540"/>
      <c r="Z48" s="539"/>
      <c r="AA48" s="544"/>
    </row>
    <row r="49" spans="1:27" ht="18" customHeight="1">
      <c r="A49" s="461"/>
      <c r="B49" s="511" t="s">
        <v>338</v>
      </c>
      <c r="C49" s="511" t="s">
        <v>339</v>
      </c>
      <c r="D49" s="511" t="s">
        <v>340</v>
      </c>
      <c r="E49" s="511" t="s">
        <v>341</v>
      </c>
      <c r="F49" s="511" t="s">
        <v>342</v>
      </c>
      <c r="G49" s="511" t="s">
        <v>343</v>
      </c>
      <c r="H49" s="511" t="s">
        <v>338</v>
      </c>
      <c r="I49" s="511" t="s">
        <v>339</v>
      </c>
      <c r="J49" s="511" t="s">
        <v>340</v>
      </c>
      <c r="K49" s="511" t="s">
        <v>341</v>
      </c>
      <c r="L49" s="511" t="s">
        <v>342</v>
      </c>
      <c r="M49" s="542" t="s">
        <v>343</v>
      </c>
      <c r="O49" s="81"/>
      <c r="P49" s="81"/>
      <c r="Q49" s="115"/>
      <c r="R49" s="543"/>
      <c r="S49" s="500"/>
      <c r="T49" s="506" t="s">
        <v>288</v>
      </c>
      <c r="U49" s="506" t="s">
        <v>289</v>
      </c>
      <c r="V49" s="506" t="s">
        <v>288</v>
      </c>
      <c r="W49" s="506" t="s">
        <v>289</v>
      </c>
      <c r="X49" s="506" t="s">
        <v>288</v>
      </c>
      <c r="Y49" s="506" t="s">
        <v>289</v>
      </c>
      <c r="Z49" s="506" t="s">
        <v>288</v>
      </c>
      <c r="AA49" s="541" t="s">
        <v>289</v>
      </c>
    </row>
    <row r="50" spans="1:27" ht="18" customHeight="1">
      <c r="A50" s="462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97"/>
      <c r="O50" s="81"/>
      <c r="P50" s="81"/>
      <c r="Q50" s="115"/>
      <c r="R50" s="544"/>
      <c r="S50" s="540"/>
      <c r="T50" s="534"/>
      <c r="U50" s="534"/>
      <c r="V50" s="534"/>
      <c r="W50" s="534"/>
      <c r="X50" s="534"/>
      <c r="Y50" s="534"/>
      <c r="Z50" s="534"/>
      <c r="AA50" s="539"/>
    </row>
    <row r="51" spans="1:27" s="201" customFormat="1" ht="18" customHeight="1">
      <c r="A51" s="143" t="s">
        <v>450</v>
      </c>
      <c r="B51" s="208">
        <v>0.004</v>
      </c>
      <c r="C51" s="209">
        <v>0.004</v>
      </c>
      <c r="D51" s="209">
        <v>0.004</v>
      </c>
      <c r="E51" s="209">
        <v>0.004</v>
      </c>
      <c r="F51" s="209">
        <v>0.004</v>
      </c>
      <c r="G51" s="209">
        <v>0.004</v>
      </c>
      <c r="H51" s="209">
        <v>0.009</v>
      </c>
      <c r="I51" s="209">
        <v>0.009</v>
      </c>
      <c r="J51" s="209">
        <v>0.013</v>
      </c>
      <c r="K51" s="209">
        <v>0.014</v>
      </c>
      <c r="L51" s="209">
        <v>0.006</v>
      </c>
      <c r="M51" s="209">
        <v>0.014</v>
      </c>
      <c r="N51" s="30"/>
      <c r="O51" s="210"/>
      <c r="P51" s="210"/>
      <c r="Q51" s="5"/>
      <c r="R51" s="536" t="s">
        <v>194</v>
      </c>
      <c r="S51" s="537"/>
      <c r="T51" s="211">
        <v>1004</v>
      </c>
      <c r="U51" s="179">
        <v>100</v>
      </c>
      <c r="V51" s="24">
        <v>231</v>
      </c>
      <c r="W51" s="406">
        <f>V51/$T$51*100</f>
        <v>23.007968127490038</v>
      </c>
      <c r="X51" s="71">
        <v>148</v>
      </c>
      <c r="Y51" s="406">
        <f>X51/$T$51*100</f>
        <v>14.741035856573706</v>
      </c>
      <c r="Z51" s="51" t="s">
        <v>22</v>
      </c>
      <c r="AA51" s="407" t="s">
        <v>22</v>
      </c>
    </row>
    <row r="52" spans="1:27" s="201" customFormat="1" ht="18" customHeight="1">
      <c r="A52" s="86" t="s">
        <v>451</v>
      </c>
      <c r="B52" s="212">
        <v>0.004</v>
      </c>
      <c r="C52" s="213">
        <v>0.004</v>
      </c>
      <c r="D52" s="213">
        <v>0.003</v>
      </c>
      <c r="E52" s="213">
        <v>0.004</v>
      </c>
      <c r="F52" s="213">
        <v>0.004</v>
      </c>
      <c r="G52" s="213">
        <v>0.004</v>
      </c>
      <c r="H52" s="213">
        <v>0.009</v>
      </c>
      <c r="I52" s="213">
        <v>0.009</v>
      </c>
      <c r="J52" s="213">
        <v>0.013</v>
      </c>
      <c r="K52" s="213">
        <v>0.014</v>
      </c>
      <c r="L52" s="213">
        <v>0.006</v>
      </c>
      <c r="M52" s="213">
        <v>0.014</v>
      </c>
      <c r="O52" s="213"/>
      <c r="P52" s="213"/>
      <c r="Q52" s="154"/>
      <c r="R52" s="499" t="s">
        <v>451</v>
      </c>
      <c r="S52" s="538"/>
      <c r="T52" s="214">
        <v>928</v>
      </c>
      <c r="U52" s="215">
        <v>100</v>
      </c>
      <c r="V52" s="152">
        <v>223</v>
      </c>
      <c r="W52" s="406">
        <f>V52/$T$52*100</f>
        <v>24.030172413793103</v>
      </c>
      <c r="X52" s="71">
        <v>97</v>
      </c>
      <c r="Y52" s="406">
        <f>X52/$T$52*100</f>
        <v>10.452586206896552</v>
      </c>
      <c r="Z52" s="51">
        <v>2</v>
      </c>
      <c r="AA52" s="406">
        <f>Z52/$T$52*100</f>
        <v>0.21551724137931033</v>
      </c>
    </row>
    <row r="53" spans="1:27" s="201" customFormat="1" ht="18" customHeight="1">
      <c r="A53" s="86" t="s">
        <v>452</v>
      </c>
      <c r="B53" s="213">
        <v>0.004</v>
      </c>
      <c r="C53" s="213">
        <v>0.004</v>
      </c>
      <c r="D53" s="213">
        <v>0.004</v>
      </c>
      <c r="E53" s="213">
        <v>0.004</v>
      </c>
      <c r="F53" s="213">
        <v>0.004</v>
      </c>
      <c r="G53" s="213">
        <v>0.003</v>
      </c>
      <c r="H53" s="213">
        <v>0.011</v>
      </c>
      <c r="I53" s="213">
        <v>0.009</v>
      </c>
      <c r="J53" s="213">
        <v>0.015</v>
      </c>
      <c r="K53" s="213">
        <v>0.014</v>
      </c>
      <c r="L53" s="213">
        <v>0.006</v>
      </c>
      <c r="M53" s="213">
        <v>0.014</v>
      </c>
      <c r="O53" s="216"/>
      <c r="P53" s="216"/>
      <c r="Q53" s="154"/>
      <c r="R53" s="499" t="s">
        <v>452</v>
      </c>
      <c r="S53" s="538"/>
      <c r="T53" s="214">
        <v>1016</v>
      </c>
      <c r="U53" s="215">
        <v>100</v>
      </c>
      <c r="V53" s="152">
        <v>196</v>
      </c>
      <c r="W53" s="406">
        <f>V53/$T$53*100</f>
        <v>19.291338582677163</v>
      </c>
      <c r="X53" s="71">
        <v>126</v>
      </c>
      <c r="Y53" s="406">
        <f>X53/$T$53*100</f>
        <v>12.401574803149607</v>
      </c>
      <c r="Z53" s="51" t="s">
        <v>22</v>
      </c>
      <c r="AA53" s="407" t="s">
        <v>22</v>
      </c>
    </row>
    <row r="54" spans="1:27" s="201" customFormat="1" ht="18" customHeight="1">
      <c r="A54" s="86" t="s">
        <v>453</v>
      </c>
      <c r="B54" s="212">
        <v>0.004</v>
      </c>
      <c r="C54" s="213">
        <v>0.004</v>
      </c>
      <c r="D54" s="213">
        <v>0.004</v>
      </c>
      <c r="E54" s="213">
        <v>0.004</v>
      </c>
      <c r="F54" s="213">
        <v>0.004</v>
      </c>
      <c r="G54" s="213">
        <v>0.004</v>
      </c>
      <c r="H54" s="213">
        <v>0.01</v>
      </c>
      <c r="I54" s="213">
        <v>0.008</v>
      </c>
      <c r="J54" s="213">
        <v>0.013</v>
      </c>
      <c r="K54" s="213">
        <v>0.014</v>
      </c>
      <c r="L54" s="213">
        <v>0.007</v>
      </c>
      <c r="M54" s="213">
        <v>0.015</v>
      </c>
      <c r="O54" s="216"/>
      <c r="P54" s="216"/>
      <c r="Q54" s="154"/>
      <c r="R54" s="499" t="s">
        <v>453</v>
      </c>
      <c r="S54" s="538"/>
      <c r="T54" s="214">
        <v>1152</v>
      </c>
      <c r="U54" s="215">
        <v>100</v>
      </c>
      <c r="V54" s="152">
        <v>252</v>
      </c>
      <c r="W54" s="406">
        <f>V54/$T$54*100</f>
        <v>21.875</v>
      </c>
      <c r="X54" s="71">
        <v>149</v>
      </c>
      <c r="Y54" s="406">
        <f>X54/$T$54*100</f>
        <v>12.934027777777779</v>
      </c>
      <c r="Z54" s="51">
        <v>1</v>
      </c>
      <c r="AA54" s="406">
        <f>Z54/$T$54*100</f>
        <v>0.08680555555555555</v>
      </c>
    </row>
    <row r="55" spans="1:27" s="203" customFormat="1" ht="18" customHeight="1">
      <c r="A55" s="57" t="s">
        <v>454</v>
      </c>
      <c r="B55" s="227">
        <v>0.004</v>
      </c>
      <c r="C55" s="228">
        <v>0.004</v>
      </c>
      <c r="D55" s="228">
        <v>0.004</v>
      </c>
      <c r="E55" s="228">
        <v>0.002</v>
      </c>
      <c r="F55" s="228">
        <v>0.002</v>
      </c>
      <c r="G55" s="228">
        <v>0.004</v>
      </c>
      <c r="H55" s="228">
        <v>0.008</v>
      </c>
      <c r="I55" s="228">
        <v>0.007</v>
      </c>
      <c r="J55" s="228">
        <v>0.013</v>
      </c>
      <c r="K55" s="228">
        <v>0.014</v>
      </c>
      <c r="L55" s="228">
        <v>0.006</v>
      </c>
      <c r="M55" s="228">
        <v>0.013</v>
      </c>
      <c r="O55" s="229"/>
      <c r="P55" s="229"/>
      <c r="Q55" s="148"/>
      <c r="R55" s="426" t="s">
        <v>454</v>
      </c>
      <c r="S55" s="535"/>
      <c r="T55" s="116">
        <v>883</v>
      </c>
      <c r="U55" s="117">
        <v>100</v>
      </c>
      <c r="V55" s="230">
        <v>165</v>
      </c>
      <c r="W55" s="408">
        <f>V55/$T$55*100</f>
        <v>18.68629671574179</v>
      </c>
      <c r="X55" s="230">
        <v>100</v>
      </c>
      <c r="Y55" s="408">
        <f>X55/$T$55*100</f>
        <v>11.325028312570781</v>
      </c>
      <c r="Z55" s="231">
        <v>1</v>
      </c>
      <c r="AA55" s="408">
        <f>Z55/$T$55*100</f>
        <v>0.11325028312570783</v>
      </c>
    </row>
    <row r="56" spans="1:29" ht="18" customHeight="1">
      <c r="A56" s="118"/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15"/>
      <c r="R56" s="118"/>
      <c r="S56" s="118"/>
      <c r="T56" s="17"/>
      <c r="U56" s="121"/>
      <c r="V56" s="17"/>
      <c r="W56" s="121"/>
      <c r="X56" s="17"/>
      <c r="Y56" s="121"/>
      <c r="Z56" s="29"/>
      <c r="AA56" s="29"/>
      <c r="AB56" s="17"/>
      <c r="AC56" s="121"/>
    </row>
    <row r="57" spans="1:29" ht="18" customHeight="1" thickBot="1">
      <c r="A57" s="71"/>
      <c r="B57" s="7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</row>
    <row r="58" spans="1:29" ht="18" customHeight="1">
      <c r="A58" s="460" t="s">
        <v>344</v>
      </c>
      <c r="B58" s="545" t="s">
        <v>449</v>
      </c>
      <c r="C58" s="464"/>
      <c r="D58" s="464"/>
      <c r="E58" s="464"/>
      <c r="F58" s="464"/>
      <c r="G58" s="504"/>
      <c r="H58" s="481" t="s">
        <v>290</v>
      </c>
      <c r="I58" s="464"/>
      <c r="J58" s="464"/>
      <c r="K58" s="464"/>
      <c r="L58" s="464"/>
      <c r="M58" s="504"/>
      <c r="N58" s="546" t="s">
        <v>447</v>
      </c>
      <c r="O58" s="37" t="s">
        <v>345</v>
      </c>
      <c r="P58" s="46"/>
      <c r="R58" s="481" t="s">
        <v>333</v>
      </c>
      <c r="S58" s="460"/>
      <c r="T58" s="463" t="s">
        <v>346</v>
      </c>
      <c r="U58" s="460"/>
      <c r="V58" s="463" t="s">
        <v>347</v>
      </c>
      <c r="W58" s="460"/>
      <c r="X58" s="463" t="s">
        <v>348</v>
      </c>
      <c r="Y58" s="460"/>
      <c r="Z58" s="463" t="s">
        <v>349</v>
      </c>
      <c r="AA58" s="460"/>
      <c r="AB58" s="463" t="s">
        <v>350</v>
      </c>
      <c r="AC58" s="481"/>
    </row>
    <row r="59" spans="1:29" ht="18" customHeight="1">
      <c r="A59" s="500"/>
      <c r="B59" s="465"/>
      <c r="C59" s="466"/>
      <c r="D59" s="466"/>
      <c r="E59" s="466"/>
      <c r="F59" s="466"/>
      <c r="G59" s="462"/>
      <c r="H59" s="466"/>
      <c r="I59" s="466"/>
      <c r="J59" s="466"/>
      <c r="K59" s="466"/>
      <c r="L59" s="466"/>
      <c r="M59" s="462"/>
      <c r="N59" s="547"/>
      <c r="O59" s="235" t="s">
        <v>455</v>
      </c>
      <c r="P59" s="107"/>
      <c r="R59" s="543"/>
      <c r="S59" s="500"/>
      <c r="T59" s="539"/>
      <c r="U59" s="540"/>
      <c r="V59" s="539"/>
      <c r="W59" s="540"/>
      <c r="X59" s="539"/>
      <c r="Y59" s="540"/>
      <c r="Z59" s="539"/>
      <c r="AA59" s="540"/>
      <c r="AB59" s="539"/>
      <c r="AC59" s="544"/>
    </row>
    <row r="60" spans="1:29" ht="18" customHeight="1">
      <c r="A60" s="500"/>
      <c r="B60" s="511" t="s">
        <v>338</v>
      </c>
      <c r="C60" s="511" t="s">
        <v>339</v>
      </c>
      <c r="D60" s="511" t="s">
        <v>340</v>
      </c>
      <c r="E60" s="511" t="s">
        <v>341</v>
      </c>
      <c r="F60" s="511" t="s">
        <v>342</v>
      </c>
      <c r="G60" s="511" t="s">
        <v>343</v>
      </c>
      <c r="H60" s="511" t="s">
        <v>338</v>
      </c>
      <c r="I60" s="511" t="s">
        <v>339</v>
      </c>
      <c r="J60" s="511" t="s">
        <v>340</v>
      </c>
      <c r="K60" s="511" t="s">
        <v>341</v>
      </c>
      <c r="L60" s="511" t="s">
        <v>342</v>
      </c>
      <c r="M60" s="511" t="s">
        <v>343</v>
      </c>
      <c r="N60" s="511" t="s">
        <v>338</v>
      </c>
      <c r="O60" s="542" t="s">
        <v>338</v>
      </c>
      <c r="P60" s="81"/>
      <c r="R60" s="543"/>
      <c r="S60" s="500"/>
      <c r="T60" s="506" t="s">
        <v>288</v>
      </c>
      <c r="U60" s="506" t="s">
        <v>289</v>
      </c>
      <c r="V60" s="506" t="s">
        <v>288</v>
      </c>
      <c r="W60" s="506" t="s">
        <v>289</v>
      </c>
      <c r="X60" s="506" t="s">
        <v>288</v>
      </c>
      <c r="Y60" s="506" t="s">
        <v>289</v>
      </c>
      <c r="Z60" s="506" t="s">
        <v>288</v>
      </c>
      <c r="AA60" s="506" t="s">
        <v>289</v>
      </c>
      <c r="AB60" s="506" t="s">
        <v>288</v>
      </c>
      <c r="AC60" s="541" t="s">
        <v>289</v>
      </c>
    </row>
    <row r="61" spans="1:29" ht="18" customHeight="1">
      <c r="A61" s="540"/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97"/>
      <c r="P61" s="83"/>
      <c r="R61" s="544"/>
      <c r="S61" s="540"/>
      <c r="T61" s="534"/>
      <c r="U61" s="534"/>
      <c r="V61" s="534"/>
      <c r="W61" s="534"/>
      <c r="X61" s="534"/>
      <c r="Y61" s="534"/>
      <c r="Z61" s="534"/>
      <c r="AA61" s="534"/>
      <c r="AB61" s="534"/>
      <c r="AC61" s="539"/>
    </row>
    <row r="62" spans="1:29" s="201" customFormat="1" ht="18" customHeight="1">
      <c r="A62" s="143" t="s">
        <v>450</v>
      </c>
      <c r="B62" s="217">
        <v>0.023</v>
      </c>
      <c r="C62" s="218">
        <v>0.023</v>
      </c>
      <c r="D62" s="218">
        <v>0.027</v>
      </c>
      <c r="E62" s="218">
        <v>0.025</v>
      </c>
      <c r="F62" s="218">
        <v>0.024</v>
      </c>
      <c r="G62" s="218">
        <v>0.024</v>
      </c>
      <c r="H62" s="218">
        <v>0.034</v>
      </c>
      <c r="I62" s="218">
        <v>0.032</v>
      </c>
      <c r="J62" s="218">
        <v>0.032</v>
      </c>
      <c r="K62" s="218">
        <v>0.03</v>
      </c>
      <c r="L62" s="218">
        <v>0.035</v>
      </c>
      <c r="M62" s="218">
        <v>0.034</v>
      </c>
      <c r="N62" s="219">
        <v>0.4</v>
      </c>
      <c r="O62" s="220">
        <v>1.99</v>
      </c>
      <c r="P62" s="221"/>
      <c r="R62" s="536" t="s">
        <v>194</v>
      </c>
      <c r="S62" s="537"/>
      <c r="T62" s="222">
        <v>81</v>
      </c>
      <c r="U62" s="406">
        <f>T62/$T$51*100</f>
        <v>8.067729083665338</v>
      </c>
      <c r="V62" s="409">
        <v>6</v>
      </c>
      <c r="W62" s="406">
        <f>V62/$T$51*100</f>
        <v>0.5976095617529881</v>
      </c>
      <c r="X62" s="409" t="s">
        <v>22</v>
      </c>
      <c r="Y62" s="409" t="s">
        <v>22</v>
      </c>
      <c r="Z62" s="409">
        <v>99</v>
      </c>
      <c r="AA62" s="406">
        <f>Z62/$T$51*100</f>
        <v>9.860557768924302</v>
      </c>
      <c r="AB62" s="409">
        <v>439</v>
      </c>
      <c r="AC62" s="406">
        <f>AB62/$T$51*100</f>
        <v>43.72509960159363</v>
      </c>
    </row>
    <row r="63" spans="1:29" s="201" customFormat="1" ht="18" customHeight="1">
      <c r="A63" s="86" t="s">
        <v>451</v>
      </c>
      <c r="B63" s="212">
        <v>0.024</v>
      </c>
      <c r="C63" s="213">
        <v>0.022</v>
      </c>
      <c r="D63" s="213">
        <v>0.025</v>
      </c>
      <c r="E63" s="213">
        <v>0.024</v>
      </c>
      <c r="F63" s="213">
        <v>0.023</v>
      </c>
      <c r="G63" s="213">
        <v>0.023</v>
      </c>
      <c r="H63" s="213">
        <v>0.039</v>
      </c>
      <c r="I63" s="213">
        <v>0.032</v>
      </c>
      <c r="J63" s="213">
        <v>0.033</v>
      </c>
      <c r="K63" s="213">
        <v>0.03</v>
      </c>
      <c r="L63" s="213">
        <v>0.036</v>
      </c>
      <c r="M63" s="213">
        <v>0.035</v>
      </c>
      <c r="N63" s="223">
        <v>0.3</v>
      </c>
      <c r="O63" s="224">
        <v>1.98</v>
      </c>
      <c r="P63" s="225"/>
      <c r="R63" s="499" t="s">
        <v>451</v>
      </c>
      <c r="S63" s="538"/>
      <c r="T63" s="161">
        <v>70</v>
      </c>
      <c r="U63" s="406">
        <f>T63/$T$52*100</f>
        <v>7.543103448275862</v>
      </c>
      <c r="V63" s="51">
        <v>12</v>
      </c>
      <c r="W63" s="406">
        <f>V63/$T$52*100</f>
        <v>1.293103448275862</v>
      </c>
      <c r="X63" s="51" t="s">
        <v>22</v>
      </c>
      <c r="Y63" s="51" t="s">
        <v>22</v>
      </c>
      <c r="Z63" s="51">
        <v>100</v>
      </c>
      <c r="AA63" s="406">
        <f>Z63/$T$52*100</f>
        <v>10.775862068965516</v>
      </c>
      <c r="AB63" s="51">
        <v>424</v>
      </c>
      <c r="AC63" s="406">
        <f>AB63/$T$52*100</f>
        <v>45.689655172413794</v>
      </c>
    </row>
    <row r="64" spans="1:29" s="201" customFormat="1" ht="18" customHeight="1">
      <c r="A64" s="86" t="s">
        <v>452</v>
      </c>
      <c r="B64" s="212">
        <v>0.021</v>
      </c>
      <c r="C64" s="213">
        <v>0.02</v>
      </c>
      <c r="D64" s="213">
        <v>0.023</v>
      </c>
      <c r="E64" s="213">
        <v>0.021</v>
      </c>
      <c r="F64" s="213">
        <v>0.02</v>
      </c>
      <c r="G64" s="213">
        <v>0.02</v>
      </c>
      <c r="H64" s="213">
        <v>0.042</v>
      </c>
      <c r="I64" s="213">
        <v>0.034</v>
      </c>
      <c r="J64" s="213">
        <v>0.031</v>
      </c>
      <c r="K64" s="213">
        <v>0.029</v>
      </c>
      <c r="L64" s="213">
        <v>0.037</v>
      </c>
      <c r="M64" s="213">
        <v>0.033</v>
      </c>
      <c r="N64" s="223">
        <v>0.3</v>
      </c>
      <c r="O64" s="224">
        <v>1.98</v>
      </c>
      <c r="P64" s="226"/>
      <c r="R64" s="499" t="s">
        <v>452</v>
      </c>
      <c r="S64" s="538"/>
      <c r="T64" s="161">
        <v>104</v>
      </c>
      <c r="U64" s="406">
        <f>T64/$T$53*100</f>
        <v>10.236220472440944</v>
      </c>
      <c r="V64" s="51">
        <v>4</v>
      </c>
      <c r="W64" s="406">
        <f>V64/$T$53*100</f>
        <v>0.39370078740157477</v>
      </c>
      <c r="X64" s="51" t="s">
        <v>22</v>
      </c>
      <c r="Y64" s="51" t="s">
        <v>22</v>
      </c>
      <c r="Z64" s="51">
        <v>94</v>
      </c>
      <c r="AA64" s="406">
        <f>Z64/$T$53*100</f>
        <v>9.251968503937007</v>
      </c>
      <c r="AB64" s="51">
        <v>492</v>
      </c>
      <c r="AC64" s="406">
        <f>AB64/$T$53*100</f>
        <v>48.4251968503937</v>
      </c>
    </row>
    <row r="65" spans="1:29" s="201" customFormat="1" ht="18" customHeight="1">
      <c r="A65" s="86" t="s">
        <v>453</v>
      </c>
      <c r="B65" s="212">
        <v>0.02</v>
      </c>
      <c r="C65" s="213">
        <v>0.022</v>
      </c>
      <c r="D65" s="213">
        <v>0.02</v>
      </c>
      <c r="E65" s="213">
        <v>0.021</v>
      </c>
      <c r="F65" s="213">
        <v>0.02</v>
      </c>
      <c r="G65" s="213">
        <v>0.02</v>
      </c>
      <c r="H65" s="213">
        <v>0.039</v>
      </c>
      <c r="I65" s="213">
        <v>0.035</v>
      </c>
      <c r="J65" s="213">
        <v>0.037</v>
      </c>
      <c r="K65" s="213">
        <v>0.032</v>
      </c>
      <c r="L65" s="213">
        <v>0.035</v>
      </c>
      <c r="M65" s="213">
        <v>0.034</v>
      </c>
      <c r="N65" s="223">
        <v>0.3</v>
      </c>
      <c r="O65" s="224">
        <v>2</v>
      </c>
      <c r="P65" s="226"/>
      <c r="R65" s="499" t="s">
        <v>453</v>
      </c>
      <c r="S65" s="538"/>
      <c r="T65" s="161">
        <v>84</v>
      </c>
      <c r="U65" s="406">
        <f>T65/$T$54*100</f>
        <v>7.291666666666667</v>
      </c>
      <c r="V65" s="51">
        <v>3</v>
      </c>
      <c r="W65" s="406">
        <f>V65/$T$54*100</f>
        <v>0.26041666666666663</v>
      </c>
      <c r="X65" s="51" t="s">
        <v>22</v>
      </c>
      <c r="Y65" s="51" t="s">
        <v>22</v>
      </c>
      <c r="Z65" s="51">
        <v>109</v>
      </c>
      <c r="AA65" s="406">
        <f>Z65/$T$54*100</f>
        <v>9.461805555555555</v>
      </c>
      <c r="AB65" s="51">
        <v>554</v>
      </c>
      <c r="AC65" s="406">
        <f>AB65/$T$54*100</f>
        <v>48.09027777777778</v>
      </c>
    </row>
    <row r="66" spans="1:29" s="203" customFormat="1" ht="18" customHeight="1">
      <c r="A66" s="57" t="s">
        <v>454</v>
      </c>
      <c r="B66" s="227">
        <v>0.02</v>
      </c>
      <c r="C66" s="228">
        <v>0.023</v>
      </c>
      <c r="D66" s="228">
        <v>0.019</v>
      </c>
      <c r="E66" s="228">
        <v>0.02</v>
      </c>
      <c r="F66" s="228">
        <v>0.018</v>
      </c>
      <c r="G66" s="228">
        <v>0.019</v>
      </c>
      <c r="H66" s="228">
        <v>0.042</v>
      </c>
      <c r="I66" s="228">
        <v>0.035</v>
      </c>
      <c r="J66" s="228">
        <v>0.038</v>
      </c>
      <c r="K66" s="228">
        <v>0.035</v>
      </c>
      <c r="L66" s="228">
        <v>0.034</v>
      </c>
      <c r="M66" s="228">
        <v>0.033</v>
      </c>
      <c r="N66" s="232">
        <v>0.3</v>
      </c>
      <c r="O66" s="233">
        <v>1.99</v>
      </c>
      <c r="P66" s="234"/>
      <c r="R66" s="426" t="s">
        <v>454</v>
      </c>
      <c r="S66" s="535"/>
      <c r="T66" s="231">
        <v>117</v>
      </c>
      <c r="U66" s="408">
        <f>T66/$T$55*100</f>
        <v>13.250283125707815</v>
      </c>
      <c r="V66" s="231">
        <v>9</v>
      </c>
      <c r="W66" s="408">
        <f>V66/$T$55*100</f>
        <v>1.0192525481313703</v>
      </c>
      <c r="X66" s="31" t="s">
        <v>22</v>
      </c>
      <c r="Y66" s="31" t="s">
        <v>22</v>
      </c>
      <c r="Z66" s="231">
        <v>89</v>
      </c>
      <c r="AA66" s="408">
        <f>Z66/$T$55*100</f>
        <v>10.079275198187995</v>
      </c>
      <c r="AB66" s="231">
        <v>402</v>
      </c>
      <c r="AC66" s="408">
        <f>AB66/$T$55*100</f>
        <v>45.52661381653454</v>
      </c>
    </row>
    <row r="67" spans="1:29" ht="15" customHeight="1">
      <c r="A67" s="122" t="s">
        <v>291</v>
      </c>
      <c r="B67" s="123"/>
      <c r="C67" s="123"/>
      <c r="D67" s="123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22" t="s">
        <v>292</v>
      </c>
      <c r="S67" s="123"/>
      <c r="T67" s="123"/>
      <c r="U67" s="123"/>
      <c r="V67" s="123"/>
      <c r="W67" s="108"/>
      <c r="X67" s="46"/>
      <c r="Y67" s="46"/>
      <c r="Z67" s="46"/>
      <c r="AA67" s="46"/>
      <c r="AB67" s="71"/>
      <c r="AC67" s="71"/>
    </row>
    <row r="68" spans="2:29" ht="15" customHeight="1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71"/>
      <c r="X68" s="71"/>
      <c r="Y68" s="71"/>
      <c r="Z68" s="71"/>
      <c r="AA68" s="71"/>
      <c r="AB68" s="71"/>
      <c r="AC68" s="71"/>
    </row>
  </sheetData>
  <sheetProtection/>
  <mergeCells count="140">
    <mergeCell ref="A3:AC3"/>
    <mergeCell ref="A5:B9"/>
    <mergeCell ref="C5:R5"/>
    <mergeCell ref="S5:AC5"/>
    <mergeCell ref="C6:D8"/>
    <mergeCell ref="E6:F8"/>
    <mergeCell ref="P6:P8"/>
    <mergeCell ref="Q6:Q8"/>
    <mergeCell ref="R6:R8"/>
    <mergeCell ref="S6:T8"/>
    <mergeCell ref="U6:Y7"/>
    <mergeCell ref="Z6:Z8"/>
    <mergeCell ref="AA6:AB8"/>
    <mergeCell ref="AC6:AC8"/>
    <mergeCell ref="U8:V9"/>
    <mergeCell ref="W8:X9"/>
    <mergeCell ref="Y8:Y9"/>
    <mergeCell ref="C9:D9"/>
    <mergeCell ref="E9:F9"/>
    <mergeCell ref="S9:T9"/>
    <mergeCell ref="AA9:AB9"/>
    <mergeCell ref="G7:N7"/>
    <mergeCell ref="O7:O8"/>
    <mergeCell ref="G8:H9"/>
    <mergeCell ref="I8:J9"/>
    <mergeCell ref="K8:L9"/>
    <mergeCell ref="M8:N9"/>
    <mergeCell ref="A10:B10"/>
    <mergeCell ref="C10:D10"/>
    <mergeCell ref="S10:T10"/>
    <mergeCell ref="A11:B11"/>
    <mergeCell ref="C11:D11"/>
    <mergeCell ref="S11:T11"/>
    <mergeCell ref="S14:T14"/>
    <mergeCell ref="A16:B16"/>
    <mergeCell ref="A12:B12"/>
    <mergeCell ref="C12:D12"/>
    <mergeCell ref="S12:T12"/>
    <mergeCell ref="A13:B13"/>
    <mergeCell ref="C13:D13"/>
    <mergeCell ref="S13:T13"/>
    <mergeCell ref="A14:B14"/>
    <mergeCell ref="C14:D14"/>
    <mergeCell ref="A17:B17"/>
    <mergeCell ref="A18:B18"/>
    <mergeCell ref="A19:B19"/>
    <mergeCell ref="A20:B20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X47:Y48"/>
    <mergeCell ref="Z47:AA48"/>
    <mergeCell ref="B49:B50"/>
    <mergeCell ref="C49:C50"/>
    <mergeCell ref="D49:D50"/>
    <mergeCell ref="E49:E50"/>
    <mergeCell ref="F49:F50"/>
    <mergeCell ref="G49:G50"/>
    <mergeCell ref="H49:H50"/>
    <mergeCell ref="K49:K50"/>
    <mergeCell ref="A37:B37"/>
    <mergeCell ref="A38:B38"/>
    <mergeCell ref="A39:B39"/>
    <mergeCell ref="V47:W48"/>
    <mergeCell ref="R45:AC45"/>
    <mergeCell ref="A47:A50"/>
    <mergeCell ref="B47:G48"/>
    <mergeCell ref="H47:M48"/>
    <mergeCell ref="R47:S50"/>
    <mergeCell ref="T47:U48"/>
    <mergeCell ref="L49:L50"/>
    <mergeCell ref="M49:M50"/>
    <mergeCell ref="T49:T50"/>
    <mergeCell ref="I49:I50"/>
    <mergeCell ref="J49:J50"/>
    <mergeCell ref="Y49:Y50"/>
    <mergeCell ref="Z49:Z50"/>
    <mergeCell ref="AA49:AA50"/>
    <mergeCell ref="R51:S51"/>
    <mergeCell ref="U49:U50"/>
    <mergeCell ref="V49:V50"/>
    <mergeCell ref="W49:W50"/>
    <mergeCell ref="X49:X50"/>
    <mergeCell ref="R52:S52"/>
    <mergeCell ref="R53:S53"/>
    <mergeCell ref="R54:S54"/>
    <mergeCell ref="R55:S55"/>
    <mergeCell ref="N58:N59"/>
    <mergeCell ref="J60:J61"/>
    <mergeCell ref="K60:K61"/>
    <mergeCell ref="X58:Y59"/>
    <mergeCell ref="W60:W61"/>
    <mergeCell ref="X60:X61"/>
    <mergeCell ref="Y60:Y61"/>
    <mergeCell ref="L60:L61"/>
    <mergeCell ref="M60:M61"/>
    <mergeCell ref="N60:N61"/>
    <mergeCell ref="AB58:AC59"/>
    <mergeCell ref="B60:B61"/>
    <mergeCell ref="C60:C61"/>
    <mergeCell ref="D60:D61"/>
    <mergeCell ref="E60:E61"/>
    <mergeCell ref="F60:F61"/>
    <mergeCell ref="G60:G61"/>
    <mergeCell ref="H60:H61"/>
    <mergeCell ref="I60:I61"/>
    <mergeCell ref="B58:G59"/>
    <mergeCell ref="AA60:AA61"/>
    <mergeCell ref="AB60:AB61"/>
    <mergeCell ref="AC60:AC61"/>
    <mergeCell ref="O60:O61"/>
    <mergeCell ref="T60:T61"/>
    <mergeCell ref="U60:U61"/>
    <mergeCell ref="V60:V61"/>
    <mergeCell ref="R58:S61"/>
    <mergeCell ref="T58:U59"/>
    <mergeCell ref="V58:W59"/>
    <mergeCell ref="Z60:Z61"/>
    <mergeCell ref="A45:M45"/>
    <mergeCell ref="R66:S66"/>
    <mergeCell ref="R62:S62"/>
    <mergeCell ref="R63:S63"/>
    <mergeCell ref="R64:S64"/>
    <mergeCell ref="R65:S65"/>
    <mergeCell ref="Z58:AA59"/>
    <mergeCell ref="A58:A61"/>
    <mergeCell ref="H58:M59"/>
  </mergeCells>
  <printOptions/>
  <pageMargins left="1.3779527559055118" right="0.5905511811023623" top="0.984251968503937" bottom="0.984251968503937" header="0.5118110236220472" footer="0.5118110236220472"/>
  <pageSetup fitToHeight="1" fitToWidth="1" horizontalDpi="300" verticalDpi="3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="70" zoomScaleNormal="70" zoomScalePageLayoutView="0" workbookViewId="0" topLeftCell="J1">
      <selection activeCell="M1" sqref="M1"/>
    </sheetView>
  </sheetViews>
  <sheetFormatPr defaultColWidth="10.59765625" defaultRowHeight="15"/>
  <cols>
    <col min="1" max="1" width="2.59765625" style="35" customWidth="1"/>
    <col min="2" max="2" width="12" style="35" customWidth="1"/>
    <col min="3" max="13" width="18.09765625" style="35" customWidth="1"/>
    <col min="14" max="16384" width="10.59765625" style="35" customWidth="1"/>
  </cols>
  <sheetData>
    <row r="1" spans="1:13" s="34" customFormat="1" ht="19.5" customHeight="1">
      <c r="A1" s="1" t="s">
        <v>353</v>
      </c>
      <c r="M1" s="3" t="s">
        <v>354</v>
      </c>
    </row>
    <row r="2" spans="1:13" s="34" customFormat="1" ht="19.5" customHeight="1">
      <c r="A2" s="1"/>
      <c r="M2" s="3"/>
    </row>
    <row r="3" spans="1:13" ht="19.5" customHeight="1">
      <c r="A3" s="422" t="s">
        <v>355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ht="18" customHeight="1" thickBot="1">
      <c r="M4" s="125" t="s">
        <v>351</v>
      </c>
    </row>
    <row r="5" spans="1:13" ht="14.25" customHeight="1">
      <c r="A5" s="475" t="s">
        <v>356</v>
      </c>
      <c r="B5" s="496"/>
      <c r="C5" s="575" t="s">
        <v>357</v>
      </c>
      <c r="D5" s="126" t="s">
        <v>352</v>
      </c>
      <c r="E5" s="126"/>
      <c r="F5" s="488" t="s">
        <v>358</v>
      </c>
      <c r="G5" s="490"/>
      <c r="H5" s="489" t="s">
        <v>359</v>
      </c>
      <c r="I5" s="490"/>
      <c r="J5" s="576" t="s">
        <v>360</v>
      </c>
      <c r="K5" s="516"/>
      <c r="L5" s="488" t="s">
        <v>361</v>
      </c>
      <c r="M5" s="489"/>
    </row>
    <row r="6" spans="1:13" ht="14.25" customHeight="1">
      <c r="A6" s="574"/>
      <c r="B6" s="478"/>
      <c r="C6" s="471"/>
      <c r="D6" s="506" t="s">
        <v>362</v>
      </c>
      <c r="E6" s="541" t="s">
        <v>363</v>
      </c>
      <c r="F6" s="506" t="s">
        <v>362</v>
      </c>
      <c r="G6" s="506" t="s">
        <v>363</v>
      </c>
      <c r="H6" s="498" t="s">
        <v>362</v>
      </c>
      <c r="I6" s="506" t="s">
        <v>363</v>
      </c>
      <c r="J6" s="506" t="s">
        <v>362</v>
      </c>
      <c r="K6" s="506" t="s">
        <v>363</v>
      </c>
      <c r="L6" s="506" t="s">
        <v>362</v>
      </c>
      <c r="M6" s="541" t="s">
        <v>363</v>
      </c>
    </row>
    <row r="7" spans="1:13" ht="14.25" customHeight="1">
      <c r="A7" s="479"/>
      <c r="B7" s="480"/>
      <c r="C7" s="472"/>
      <c r="D7" s="472"/>
      <c r="E7" s="465"/>
      <c r="F7" s="472"/>
      <c r="G7" s="472"/>
      <c r="H7" s="462"/>
      <c r="I7" s="472"/>
      <c r="J7" s="472"/>
      <c r="K7" s="472"/>
      <c r="L7" s="472"/>
      <c r="M7" s="465"/>
    </row>
    <row r="8" spans="1:13" s="201" customFormat="1" ht="14.25" customHeight="1">
      <c r="A8" s="536" t="s">
        <v>456</v>
      </c>
      <c r="B8" s="572"/>
      <c r="C8" s="410">
        <v>1176601</v>
      </c>
      <c r="D8" s="411">
        <v>673696</v>
      </c>
      <c r="E8" s="412">
        <f>D8/$C$8*100</f>
        <v>57.257812971432124</v>
      </c>
      <c r="F8" s="411">
        <v>68552</v>
      </c>
      <c r="G8" s="412">
        <f>F8/$C$8*100</f>
        <v>5.82627415750964</v>
      </c>
      <c r="H8" s="411">
        <v>36882</v>
      </c>
      <c r="I8" s="412">
        <v>3.1346225270928714</v>
      </c>
      <c r="J8" s="411">
        <v>7799</v>
      </c>
      <c r="K8" s="412">
        <v>0.6628415240170626</v>
      </c>
      <c r="L8" s="372">
        <f>SUM(D8,F8,H8,J8)</f>
        <v>786929</v>
      </c>
      <c r="M8" s="412">
        <v>66.88155118005169</v>
      </c>
    </row>
    <row r="9" spans="1:13" s="201" customFormat="1" ht="14.25" customHeight="1">
      <c r="A9" s="428" t="s">
        <v>457</v>
      </c>
      <c r="B9" s="573"/>
      <c r="C9" s="413">
        <v>1176438</v>
      </c>
      <c r="D9" s="397">
        <v>706790</v>
      </c>
      <c r="E9" s="412">
        <f>D9/$C$9*100</f>
        <v>60.07881418315287</v>
      </c>
      <c r="F9" s="397">
        <v>72412</v>
      </c>
      <c r="G9" s="412">
        <f>F9/$C$9*100</f>
        <v>6.1551904987768165</v>
      </c>
      <c r="H9" s="397">
        <v>37867</v>
      </c>
      <c r="I9" s="412">
        <v>3.218784160321241</v>
      </c>
      <c r="J9" s="397">
        <v>8227</v>
      </c>
      <c r="K9" s="412">
        <v>0.6993143710080769</v>
      </c>
      <c r="L9" s="372">
        <f>SUM(D9,F9,H9,J9)</f>
        <v>825296</v>
      </c>
      <c r="M9" s="412">
        <v>70.15210321325901</v>
      </c>
    </row>
    <row r="10" spans="1:13" s="201" customFormat="1" ht="14.25" customHeight="1">
      <c r="A10" s="428" t="s">
        <v>24</v>
      </c>
      <c r="B10" s="573"/>
      <c r="C10" s="413">
        <v>1176100</v>
      </c>
      <c r="D10" s="397">
        <v>740941</v>
      </c>
      <c r="E10" s="412">
        <f>D10/$C$10*100</f>
        <v>62.99982994643313</v>
      </c>
      <c r="F10" s="397">
        <v>71130</v>
      </c>
      <c r="G10" s="412">
        <f>F10/$C$10*100</f>
        <v>6.047955105858346</v>
      </c>
      <c r="H10" s="397">
        <v>44711</v>
      </c>
      <c r="I10" s="412">
        <v>3.8016325142419864</v>
      </c>
      <c r="J10" s="397">
        <v>15445</v>
      </c>
      <c r="K10" s="412">
        <v>1.2874755547997618</v>
      </c>
      <c r="L10" s="372">
        <v>872227</v>
      </c>
      <c r="M10" s="412">
        <v>74.2</v>
      </c>
    </row>
    <row r="11" spans="1:13" s="201" customFormat="1" ht="14.25" customHeight="1">
      <c r="A11" s="428" t="s">
        <v>82</v>
      </c>
      <c r="B11" s="573"/>
      <c r="C11" s="413">
        <v>1175071</v>
      </c>
      <c r="D11" s="397">
        <v>775392</v>
      </c>
      <c r="E11" s="412">
        <f>D11/$C$11*100</f>
        <v>65.98682122186659</v>
      </c>
      <c r="F11" s="397">
        <v>74574</v>
      </c>
      <c r="G11" s="412">
        <f>F11/$C$11*100</f>
        <v>6.346339923289741</v>
      </c>
      <c r="H11" s="397">
        <v>53369</v>
      </c>
      <c r="I11" s="412">
        <v>4.5</v>
      </c>
      <c r="J11" s="397">
        <v>8713</v>
      </c>
      <c r="K11" s="412">
        <v>0.7129781945090977</v>
      </c>
      <c r="L11" s="372">
        <f>SUM(D11,F11,H11,J11)</f>
        <v>912048</v>
      </c>
      <c r="M11" s="412">
        <v>76.87492925959367</v>
      </c>
    </row>
    <row r="12" spans="1:13" s="203" customFormat="1" ht="14.25" customHeight="1">
      <c r="A12" s="426" t="s">
        <v>156</v>
      </c>
      <c r="B12" s="577"/>
      <c r="C12" s="419">
        <f>SUM(C14:C23,C25,C28,C31,C34,C38,C43,C46)</f>
        <v>1172133</v>
      </c>
      <c r="D12" s="420">
        <f>SUM(D14:D23,D25,D28,D31,D34,D38,D43,D46)</f>
        <v>806533</v>
      </c>
      <c r="E12" s="421">
        <f>D12/$C$12*100</f>
        <v>68.80900034381764</v>
      </c>
      <c r="F12" s="420">
        <f>SUM(F14:F23,F25,F28,F31,F34,F38,F43,F46)</f>
        <v>74555</v>
      </c>
      <c r="G12" s="421">
        <f>F12/$C$12*100</f>
        <v>6.360626311177997</v>
      </c>
      <c r="H12" s="420">
        <f>SUM(H14:H23,H25,H28,H31,H34,H38,H43,H46)</f>
        <v>47016</v>
      </c>
      <c r="I12" s="421">
        <f>H12/$C$12*100</f>
        <v>4.011148905456975</v>
      </c>
      <c r="J12" s="420">
        <f>SUM(J14:J23,J25,J28,J31,J34,J38,J43,J46)</f>
        <v>8224</v>
      </c>
      <c r="K12" s="421">
        <f>J12/$C$12*100</f>
        <v>0.7016268631631393</v>
      </c>
      <c r="L12" s="420">
        <f>SUM(L14:L23,L25,L28,L31,L34,L38,L43,L46)</f>
        <v>936328</v>
      </c>
      <c r="M12" s="421">
        <f>L12/$C$12*100</f>
        <v>79.88240242361574</v>
      </c>
    </row>
    <row r="13" spans="1:13" ht="14.25" customHeight="1">
      <c r="A13" s="127"/>
      <c r="B13" s="128"/>
      <c r="C13" s="65"/>
      <c r="D13" s="414"/>
      <c r="E13" s="415"/>
      <c r="F13" s="414"/>
      <c r="G13" s="415"/>
      <c r="H13" s="414"/>
      <c r="I13" s="415"/>
      <c r="J13" s="414"/>
      <c r="K13" s="415"/>
      <c r="L13" s="414"/>
      <c r="M13" s="415"/>
    </row>
    <row r="14" spans="1:13" s="203" customFormat="1" ht="14.25" customHeight="1">
      <c r="A14" s="424" t="s">
        <v>25</v>
      </c>
      <c r="B14" s="425"/>
      <c r="C14" s="13">
        <v>440006</v>
      </c>
      <c r="D14" s="14">
        <v>394792</v>
      </c>
      <c r="E14" s="421">
        <f>D14/$C$14*100</f>
        <v>89.72423103321319</v>
      </c>
      <c r="F14" s="14">
        <v>5204</v>
      </c>
      <c r="G14" s="421">
        <f>F14/$C$14*100</f>
        <v>1.1827111448480248</v>
      </c>
      <c r="H14" s="14">
        <v>6289</v>
      </c>
      <c r="I14" s="421">
        <f>H14/$C$14*100</f>
        <v>1.4292986913814811</v>
      </c>
      <c r="J14" s="33">
        <v>176</v>
      </c>
      <c r="K14" s="421">
        <f>J14/$C$14*100</f>
        <v>0.03999945455289246</v>
      </c>
      <c r="L14" s="14">
        <f>SUM(D14,F14,H14,J14)</f>
        <v>406461</v>
      </c>
      <c r="M14" s="421">
        <f>L14/$C$14*100</f>
        <v>92.37624032399559</v>
      </c>
    </row>
    <row r="15" spans="1:13" s="203" customFormat="1" ht="14.25" customHeight="1">
      <c r="A15" s="424" t="s">
        <v>26</v>
      </c>
      <c r="B15" s="425"/>
      <c r="C15" s="13">
        <v>63217</v>
      </c>
      <c r="D15" s="14">
        <v>14845</v>
      </c>
      <c r="E15" s="421">
        <f>D15/$C$15*100</f>
        <v>23.48260752645649</v>
      </c>
      <c r="F15" s="14">
        <v>13223</v>
      </c>
      <c r="G15" s="421">
        <f>F15/$C$15*100</f>
        <v>20.91684198870557</v>
      </c>
      <c r="H15" s="14">
        <v>4274</v>
      </c>
      <c r="I15" s="421">
        <f>H15/$C$15*100</f>
        <v>6.760839647563155</v>
      </c>
      <c r="J15" s="14">
        <v>1760</v>
      </c>
      <c r="K15" s="421">
        <f>J15/$C$15*100</f>
        <v>2.7840612493474857</v>
      </c>
      <c r="L15" s="14">
        <f aca="true" t="shared" si="0" ref="L15:L23">SUM(D15,F15,H15,J15)</f>
        <v>34102</v>
      </c>
      <c r="M15" s="421">
        <f>L15/$C$15*100</f>
        <v>53.94435041207271</v>
      </c>
    </row>
    <row r="16" spans="1:13" s="203" customFormat="1" ht="14.25" customHeight="1">
      <c r="A16" s="424" t="s">
        <v>27</v>
      </c>
      <c r="B16" s="425"/>
      <c r="C16" s="13">
        <v>109708</v>
      </c>
      <c r="D16" s="14">
        <v>49411</v>
      </c>
      <c r="E16" s="421">
        <f>D16/$C$16*100</f>
        <v>45.03864804754439</v>
      </c>
      <c r="F16" s="14">
        <v>7379</v>
      </c>
      <c r="G16" s="421">
        <f>F16/$C$16*100</f>
        <v>6.726036387501368</v>
      </c>
      <c r="H16" s="14">
        <v>14896</v>
      </c>
      <c r="I16" s="421">
        <f>H16/$C$16*100</f>
        <v>13.577861231633062</v>
      </c>
      <c r="J16" s="14">
        <v>3695</v>
      </c>
      <c r="K16" s="421">
        <f>J16/$C$16*100</f>
        <v>3.3680315018047904</v>
      </c>
      <c r="L16" s="14">
        <f t="shared" si="0"/>
        <v>75381</v>
      </c>
      <c r="M16" s="421">
        <f>L16/$C$16*100</f>
        <v>68.71057716848361</v>
      </c>
    </row>
    <row r="17" spans="1:13" s="203" customFormat="1" ht="14.25" customHeight="1">
      <c r="A17" s="424" t="s">
        <v>28</v>
      </c>
      <c r="B17" s="425"/>
      <c r="C17" s="13">
        <v>26722</v>
      </c>
      <c r="D17" s="33">
        <v>9554</v>
      </c>
      <c r="E17" s="421">
        <f>D17/$C$17*100</f>
        <v>35.753311877853456</v>
      </c>
      <c r="F17" s="33">
        <v>269</v>
      </c>
      <c r="G17" s="421">
        <f>F17/$C$17*100</f>
        <v>1.0066611780555348</v>
      </c>
      <c r="H17" s="33">
        <v>2048</v>
      </c>
      <c r="I17" s="421">
        <f>H17/$C$17*100</f>
        <v>7.66409699872764</v>
      </c>
      <c r="J17" s="33" t="s">
        <v>495</v>
      </c>
      <c r="K17" s="33" t="s">
        <v>495</v>
      </c>
      <c r="L17" s="14">
        <f t="shared" si="0"/>
        <v>11871</v>
      </c>
      <c r="M17" s="421">
        <f>L17/$C$17*100</f>
        <v>44.42407005463663</v>
      </c>
    </row>
    <row r="18" spans="1:13" s="203" customFormat="1" ht="14.25" customHeight="1">
      <c r="A18" s="424" t="s">
        <v>29</v>
      </c>
      <c r="B18" s="425"/>
      <c r="C18" s="13">
        <v>19659</v>
      </c>
      <c r="D18" s="14">
        <v>5582</v>
      </c>
      <c r="E18" s="421">
        <f>D18/$C$18*100</f>
        <v>28.39411974159418</v>
      </c>
      <c r="F18" s="33">
        <v>1058</v>
      </c>
      <c r="G18" s="421">
        <f>F18/$C$18*100</f>
        <v>5.381758990793021</v>
      </c>
      <c r="H18" s="14">
        <v>1994</v>
      </c>
      <c r="I18" s="421">
        <f>H18/$C$18*100</f>
        <v>10.142937077165675</v>
      </c>
      <c r="J18" s="33" t="s">
        <v>495</v>
      </c>
      <c r="K18" s="33" t="s">
        <v>495</v>
      </c>
      <c r="L18" s="14">
        <f t="shared" si="0"/>
        <v>8634</v>
      </c>
      <c r="M18" s="421">
        <f>L18/$C$18*100</f>
        <v>43.918815809552875</v>
      </c>
    </row>
    <row r="19" spans="1:13" s="203" customFormat="1" ht="14.25" customHeight="1">
      <c r="A19" s="424" t="s">
        <v>30</v>
      </c>
      <c r="B19" s="425"/>
      <c r="C19" s="13">
        <v>66883</v>
      </c>
      <c r="D19" s="14">
        <v>28268</v>
      </c>
      <c r="E19" s="421">
        <f>D19/$C$19*100</f>
        <v>42.264850559933016</v>
      </c>
      <c r="F19" s="33">
        <v>3998</v>
      </c>
      <c r="G19" s="421">
        <f>F19/$C$19*100</f>
        <v>5.977602679305654</v>
      </c>
      <c r="H19" s="14">
        <v>3793</v>
      </c>
      <c r="I19" s="421">
        <f>H19/$C$19*100</f>
        <v>5.671097289296234</v>
      </c>
      <c r="J19" s="33">
        <v>648</v>
      </c>
      <c r="K19" s="421">
        <f>J19/$C$19*100</f>
        <v>0.968856062078555</v>
      </c>
      <c r="L19" s="14">
        <f t="shared" si="0"/>
        <v>36707</v>
      </c>
      <c r="M19" s="421">
        <f>L19/$C$19*100</f>
        <v>54.88240659061346</v>
      </c>
    </row>
    <row r="20" spans="1:13" s="203" customFormat="1" ht="14.25" customHeight="1">
      <c r="A20" s="424" t="s">
        <v>31</v>
      </c>
      <c r="B20" s="425"/>
      <c r="C20" s="13">
        <v>25241</v>
      </c>
      <c r="D20" s="14">
        <v>14443</v>
      </c>
      <c r="E20" s="421">
        <f>D20/$C$20*100</f>
        <v>57.220395388455294</v>
      </c>
      <c r="F20" s="33">
        <v>2271</v>
      </c>
      <c r="G20" s="421">
        <f>F20/$C$20*100</f>
        <v>8.99726635236322</v>
      </c>
      <c r="H20" s="33">
        <v>245</v>
      </c>
      <c r="I20" s="421">
        <f>H20/$C$20*100</f>
        <v>0.9706430014658689</v>
      </c>
      <c r="J20" s="33" t="s">
        <v>495</v>
      </c>
      <c r="K20" s="33" t="s">
        <v>495</v>
      </c>
      <c r="L20" s="14">
        <f t="shared" si="0"/>
        <v>16959</v>
      </c>
      <c r="M20" s="421">
        <f>L20/$C$20*100</f>
        <v>67.18830474228437</v>
      </c>
    </row>
    <row r="21" spans="1:13" s="203" customFormat="1" ht="14.25" customHeight="1">
      <c r="A21" s="424" t="s">
        <v>83</v>
      </c>
      <c r="B21" s="425"/>
      <c r="C21" s="13">
        <v>35377</v>
      </c>
      <c r="D21" s="14">
        <v>26162</v>
      </c>
      <c r="E21" s="421">
        <f>D21/$C$21*100</f>
        <v>73.9520027136275</v>
      </c>
      <c r="F21" s="33">
        <v>5435</v>
      </c>
      <c r="G21" s="421">
        <f>F21/$C$21*100</f>
        <v>15.363089012635328</v>
      </c>
      <c r="H21" s="14">
        <v>371</v>
      </c>
      <c r="I21" s="421">
        <f>H21/$C$21*100</f>
        <v>1.04870396020013</v>
      </c>
      <c r="J21" s="33" t="s">
        <v>495</v>
      </c>
      <c r="K21" s="33" t="s">
        <v>495</v>
      </c>
      <c r="L21" s="14">
        <f t="shared" si="0"/>
        <v>31968</v>
      </c>
      <c r="M21" s="421">
        <f>L21/$C$21*100</f>
        <v>90.36379568646295</v>
      </c>
    </row>
    <row r="22" spans="1:13" s="203" customFormat="1" ht="14.25" customHeight="1">
      <c r="A22" s="424" t="s">
        <v>364</v>
      </c>
      <c r="B22" s="425"/>
      <c r="C22" s="13">
        <v>112154</v>
      </c>
      <c r="D22" s="14">
        <v>88063</v>
      </c>
      <c r="E22" s="421">
        <f>D22/$C$22*100</f>
        <v>78.51971396472706</v>
      </c>
      <c r="F22" s="33">
        <v>8779</v>
      </c>
      <c r="G22" s="421">
        <f>F22/$C$22*100</f>
        <v>7.827629866077002</v>
      </c>
      <c r="H22" s="14">
        <v>686</v>
      </c>
      <c r="I22" s="421">
        <f>H22/$C$22*100</f>
        <v>0.6116589689177382</v>
      </c>
      <c r="J22" s="33">
        <v>574</v>
      </c>
      <c r="K22" s="421">
        <f>J22/$C$22*100</f>
        <v>0.5117962801148421</v>
      </c>
      <c r="L22" s="14">
        <f t="shared" si="0"/>
        <v>98102</v>
      </c>
      <c r="M22" s="421">
        <f>L22/$C$22*100</f>
        <v>87.47079907983665</v>
      </c>
    </row>
    <row r="23" spans="1:13" s="203" customFormat="1" ht="14.25" customHeight="1">
      <c r="A23" s="424" t="s">
        <v>365</v>
      </c>
      <c r="B23" s="425"/>
      <c r="C23" s="13">
        <v>47209</v>
      </c>
      <c r="D23" s="14">
        <v>41409</v>
      </c>
      <c r="E23" s="421">
        <f>D23/$C$23*100</f>
        <v>87.71420703679384</v>
      </c>
      <c r="F23" s="33">
        <v>2337</v>
      </c>
      <c r="G23" s="421">
        <f>F23/$C$23*100</f>
        <v>4.950327268105658</v>
      </c>
      <c r="H23" s="33" t="s">
        <v>495</v>
      </c>
      <c r="I23" s="129" t="s">
        <v>495</v>
      </c>
      <c r="J23" s="33">
        <v>378</v>
      </c>
      <c r="K23" s="421">
        <f>J23/$C$23*100</f>
        <v>0.800694782774471</v>
      </c>
      <c r="L23" s="14">
        <f t="shared" si="0"/>
        <v>44124</v>
      </c>
      <c r="M23" s="421">
        <f>L23/$C$23*100</f>
        <v>93.46522908767396</v>
      </c>
    </row>
    <row r="24" spans="1:13" ht="14.25" customHeight="1">
      <c r="A24" s="130"/>
      <c r="B24" s="131"/>
      <c r="C24" s="13"/>
      <c r="D24" s="14"/>
      <c r="E24" s="421"/>
      <c r="F24" s="33"/>
      <c r="G24" s="421"/>
      <c r="H24" s="14"/>
      <c r="I24" s="421"/>
      <c r="J24" s="14"/>
      <c r="K24" s="421"/>
      <c r="L24" s="14"/>
      <c r="M24" s="421"/>
    </row>
    <row r="25" spans="1:13" s="203" customFormat="1" ht="14.25" customHeight="1">
      <c r="A25" s="424" t="s">
        <v>366</v>
      </c>
      <c r="B25" s="425"/>
      <c r="C25" s="13">
        <f>SUM(C26)</f>
        <v>9802</v>
      </c>
      <c r="D25" s="14">
        <f>SUM(D26)</f>
        <v>4440</v>
      </c>
      <c r="E25" s="421">
        <f>D25/$C$25*100</f>
        <v>45.29687818812487</v>
      </c>
      <c r="F25" s="33" t="s">
        <v>495</v>
      </c>
      <c r="G25" s="129" t="s">
        <v>495</v>
      </c>
      <c r="H25" s="14">
        <f>SUM(H26)</f>
        <v>608</v>
      </c>
      <c r="I25" s="421">
        <f>H25/$C$25*100</f>
        <v>6.20281575188737</v>
      </c>
      <c r="J25" s="33" t="s">
        <v>495</v>
      </c>
      <c r="K25" s="33" t="s">
        <v>495</v>
      </c>
      <c r="L25" s="14">
        <f>SUM(L26)</f>
        <v>5048</v>
      </c>
      <c r="M25" s="421">
        <f>L25/$C$25*100</f>
        <v>51.49969394001225</v>
      </c>
    </row>
    <row r="26" spans="1:13" s="201" customFormat="1" ht="14.25" customHeight="1">
      <c r="A26" s="152"/>
      <c r="B26" s="159" t="s">
        <v>34</v>
      </c>
      <c r="C26" s="371">
        <v>9802</v>
      </c>
      <c r="D26" s="372">
        <v>4440</v>
      </c>
      <c r="E26" s="412">
        <f>D26/$C$26*100</f>
        <v>45.29687818812487</v>
      </c>
      <c r="F26" s="373" t="s">
        <v>495</v>
      </c>
      <c r="G26" s="416" t="s">
        <v>495</v>
      </c>
      <c r="H26" s="373">
        <v>608</v>
      </c>
      <c r="I26" s="412">
        <f>H26/$C$26*100</f>
        <v>6.20281575188737</v>
      </c>
      <c r="J26" s="373" t="s">
        <v>495</v>
      </c>
      <c r="K26" s="373" t="s">
        <v>495</v>
      </c>
      <c r="L26" s="372">
        <f>SUM(D26,F26,H26,J26)</f>
        <v>5048</v>
      </c>
      <c r="M26" s="412">
        <f>L26/$C$26*100</f>
        <v>51.49969394001225</v>
      </c>
    </row>
    <row r="27" spans="1:13" ht="14.25" customHeight="1">
      <c r="A27" s="71"/>
      <c r="B27" s="45"/>
      <c r="C27" s="371"/>
      <c r="D27" s="372"/>
      <c r="E27" s="417"/>
      <c r="F27" s="373"/>
      <c r="G27" s="417"/>
      <c r="H27" s="373"/>
      <c r="I27" s="373"/>
      <c r="J27" s="373"/>
      <c r="K27" s="417"/>
      <c r="L27" s="373"/>
      <c r="M27" s="417"/>
    </row>
    <row r="28" spans="1:13" s="203" customFormat="1" ht="14.25" customHeight="1">
      <c r="A28" s="424" t="s">
        <v>367</v>
      </c>
      <c r="B28" s="578"/>
      <c r="C28" s="14">
        <f>SUM(C29)</f>
        <v>5531</v>
      </c>
      <c r="D28" s="33" t="s">
        <v>495</v>
      </c>
      <c r="E28" s="33" t="s">
        <v>495</v>
      </c>
      <c r="F28" s="14">
        <f>SUM(F29)</f>
        <v>4386</v>
      </c>
      <c r="G28" s="421">
        <f>F28/$C$28*100</f>
        <v>79.29849936720304</v>
      </c>
      <c r="H28" s="14">
        <f>SUM(H29)</f>
        <v>1145</v>
      </c>
      <c r="I28" s="421">
        <f>H28/$C$28*100</f>
        <v>20.70150063279696</v>
      </c>
      <c r="J28" s="33" t="s">
        <v>495</v>
      </c>
      <c r="K28" s="33" t="s">
        <v>495</v>
      </c>
      <c r="L28" s="14">
        <f>SUM(L29)</f>
        <v>5531</v>
      </c>
      <c r="M28" s="421">
        <f>L28/$C$28*100</f>
        <v>100</v>
      </c>
    </row>
    <row r="29" spans="1:13" s="201" customFormat="1" ht="14.25" customHeight="1">
      <c r="A29" s="152"/>
      <c r="B29" s="159" t="s">
        <v>39</v>
      </c>
      <c r="C29" s="371">
        <v>5531</v>
      </c>
      <c r="D29" s="373" t="s">
        <v>495</v>
      </c>
      <c r="E29" s="373" t="s">
        <v>495</v>
      </c>
      <c r="F29" s="373">
        <v>4386</v>
      </c>
      <c r="G29" s="412">
        <f>F29/$C$29*100</f>
        <v>79.29849936720304</v>
      </c>
      <c r="H29" s="373">
        <v>1145</v>
      </c>
      <c r="I29" s="412">
        <f>H29/$C$29*100</f>
        <v>20.70150063279696</v>
      </c>
      <c r="J29" s="373" t="s">
        <v>495</v>
      </c>
      <c r="K29" s="373" t="s">
        <v>495</v>
      </c>
      <c r="L29" s="372">
        <f>SUM(D29,F29,H29,J29)</f>
        <v>5531</v>
      </c>
      <c r="M29" s="412">
        <f>L29/$C$29*100</f>
        <v>100</v>
      </c>
    </row>
    <row r="30" spans="1:13" ht="14.25" customHeight="1">
      <c r="A30" s="71"/>
      <c r="B30" s="45"/>
      <c r="C30" s="371"/>
      <c r="D30" s="373"/>
      <c r="E30" s="417"/>
      <c r="F30" s="373"/>
      <c r="G30" s="417"/>
      <c r="H30" s="373"/>
      <c r="I30" s="417"/>
      <c r="J30" s="373"/>
      <c r="K30" s="417"/>
      <c r="L30" s="373"/>
      <c r="M30" s="417"/>
    </row>
    <row r="31" spans="1:13" s="203" customFormat="1" ht="14.25" customHeight="1">
      <c r="A31" s="424" t="s">
        <v>368</v>
      </c>
      <c r="B31" s="578"/>
      <c r="C31" s="14">
        <f>SUM(C32)</f>
        <v>42795</v>
      </c>
      <c r="D31" s="14">
        <f>SUM(D32)</f>
        <v>34590</v>
      </c>
      <c r="E31" s="421">
        <f>D31/$C$31*100</f>
        <v>80.82719943918683</v>
      </c>
      <c r="F31" s="33" t="s">
        <v>495</v>
      </c>
      <c r="G31" s="129" t="s">
        <v>495</v>
      </c>
      <c r="H31" s="14">
        <f>SUM(H32)</f>
        <v>130</v>
      </c>
      <c r="I31" s="421">
        <f>H31/$C$31*100</f>
        <v>0.30377380535109244</v>
      </c>
      <c r="J31" s="33" t="s">
        <v>495</v>
      </c>
      <c r="K31" s="33" t="s">
        <v>495</v>
      </c>
      <c r="L31" s="14">
        <f>SUM(L32)</f>
        <v>34720</v>
      </c>
      <c r="M31" s="421">
        <f>L31/$C$31*100</f>
        <v>81.13097324453791</v>
      </c>
    </row>
    <row r="32" spans="1:13" s="201" customFormat="1" ht="14.25" customHeight="1">
      <c r="A32" s="152"/>
      <c r="B32" s="159" t="s">
        <v>43</v>
      </c>
      <c r="C32" s="371">
        <v>42795</v>
      </c>
      <c r="D32" s="372">
        <v>34590</v>
      </c>
      <c r="E32" s="412">
        <f>D32/$C$32*100</f>
        <v>80.82719943918683</v>
      </c>
      <c r="F32" s="373" t="s">
        <v>495</v>
      </c>
      <c r="G32" s="416" t="s">
        <v>495</v>
      </c>
      <c r="H32" s="373">
        <v>130</v>
      </c>
      <c r="I32" s="412">
        <f>H32/$C$32*100</f>
        <v>0.30377380535109244</v>
      </c>
      <c r="J32" s="373" t="s">
        <v>495</v>
      </c>
      <c r="K32" s="373" t="s">
        <v>495</v>
      </c>
      <c r="L32" s="372">
        <f>SUM(D32,F32,H32,J32)</f>
        <v>34720</v>
      </c>
      <c r="M32" s="412">
        <f>L32/$C$32*100</f>
        <v>81.13097324453791</v>
      </c>
    </row>
    <row r="33" spans="1:13" ht="14.25" customHeight="1">
      <c r="A33" s="71"/>
      <c r="B33" s="45"/>
      <c r="C33" s="371"/>
      <c r="D33" s="372"/>
      <c r="E33" s="417"/>
      <c r="F33" s="373"/>
      <c r="G33" s="417"/>
      <c r="H33" s="373"/>
      <c r="I33" s="373"/>
      <c r="J33" s="373"/>
      <c r="K33" s="417"/>
      <c r="L33" s="373"/>
      <c r="M33" s="417"/>
    </row>
    <row r="34" spans="1:13" s="203" customFormat="1" ht="14.25" customHeight="1">
      <c r="A34" s="424" t="s">
        <v>369</v>
      </c>
      <c r="B34" s="578"/>
      <c r="C34" s="13">
        <f>SUM(C35:C36)</f>
        <v>63317</v>
      </c>
      <c r="D34" s="14">
        <f>SUM(D35:D36)</f>
        <v>51534</v>
      </c>
      <c r="E34" s="421">
        <f>D34/$C$34*100</f>
        <v>81.39046385646824</v>
      </c>
      <c r="F34" s="14">
        <f>SUM(F35:F36)</f>
        <v>1764</v>
      </c>
      <c r="G34" s="421">
        <f>F34/$C$34*100</f>
        <v>2.7859816478986685</v>
      </c>
      <c r="H34" s="14">
        <f>SUM(H35:H36)</f>
        <v>1880</v>
      </c>
      <c r="I34" s="421">
        <f>H34/$C$34*100</f>
        <v>2.9691867902774924</v>
      </c>
      <c r="J34" s="14">
        <f>SUM(J35:J36)</f>
        <v>39</v>
      </c>
      <c r="K34" s="421">
        <f>J34/$C$34*100</f>
        <v>0.06159483235150117</v>
      </c>
      <c r="L34" s="14">
        <f>SUM(L35:L36)</f>
        <v>55217</v>
      </c>
      <c r="M34" s="421">
        <f>L34/$C$34*100</f>
        <v>87.20722712699592</v>
      </c>
    </row>
    <row r="35" spans="1:13" s="201" customFormat="1" ht="14.25" customHeight="1">
      <c r="A35" s="152"/>
      <c r="B35" s="159" t="s">
        <v>50</v>
      </c>
      <c r="C35" s="371">
        <v>36390</v>
      </c>
      <c r="D35" s="372">
        <v>25496</v>
      </c>
      <c r="E35" s="412">
        <f>D35/$C$35*100</f>
        <v>70.0632041769717</v>
      </c>
      <c r="F35" s="373">
        <v>1764</v>
      </c>
      <c r="G35" s="412">
        <f>F35/$C$35*100</f>
        <v>4.847485572959604</v>
      </c>
      <c r="H35" s="373">
        <v>1564</v>
      </c>
      <c r="I35" s="412">
        <f>H35/$C$35*100</f>
        <v>4.297884034075295</v>
      </c>
      <c r="J35" s="373">
        <v>39</v>
      </c>
      <c r="K35" s="412">
        <f>J35/$C$35*100</f>
        <v>0.10717230008244023</v>
      </c>
      <c r="L35" s="372">
        <f>SUM(D35,F35,H35,J35)</f>
        <v>28863</v>
      </c>
      <c r="M35" s="412">
        <f>L35/$C$35*100</f>
        <v>79.31574608408903</v>
      </c>
    </row>
    <row r="36" spans="1:13" s="201" customFormat="1" ht="14.25" customHeight="1">
      <c r="A36" s="152"/>
      <c r="B36" s="159" t="s">
        <v>54</v>
      </c>
      <c r="C36" s="371">
        <v>26927</v>
      </c>
      <c r="D36" s="372">
        <v>26038</v>
      </c>
      <c r="E36" s="412">
        <f>D36/$C$36*100</f>
        <v>96.69848107847142</v>
      </c>
      <c r="F36" s="416" t="s">
        <v>495</v>
      </c>
      <c r="G36" s="416" t="s">
        <v>495</v>
      </c>
      <c r="H36" s="373">
        <v>316</v>
      </c>
      <c r="I36" s="412">
        <f>H36/$C$36*100</f>
        <v>1.1735432836929476</v>
      </c>
      <c r="J36" s="373" t="s">
        <v>495</v>
      </c>
      <c r="K36" s="416" t="s">
        <v>495</v>
      </c>
      <c r="L36" s="372">
        <f>SUM(D36,F36,H36,J36)</f>
        <v>26354</v>
      </c>
      <c r="M36" s="412">
        <f>L36/$C$36*100</f>
        <v>97.87202436216437</v>
      </c>
    </row>
    <row r="37" spans="1:13" ht="14.25" customHeight="1">
      <c r="A37" s="71"/>
      <c r="B37" s="45"/>
      <c r="C37" s="371"/>
      <c r="D37" s="372"/>
      <c r="E37" s="417"/>
      <c r="F37" s="372"/>
      <c r="G37" s="417"/>
      <c r="H37" s="372"/>
      <c r="I37" s="417"/>
      <c r="J37" s="372"/>
      <c r="K37" s="417"/>
      <c r="L37" s="372"/>
      <c r="M37" s="417"/>
    </row>
    <row r="38" spans="1:13" s="203" customFormat="1" ht="14.25" customHeight="1">
      <c r="A38" s="424" t="s">
        <v>370</v>
      </c>
      <c r="B38" s="578"/>
      <c r="C38" s="13">
        <f>SUM(C39:C41)</f>
        <v>41480</v>
      </c>
      <c r="D38" s="14">
        <f>SUM(D39:D41)</f>
        <v>13176</v>
      </c>
      <c r="E38" s="421">
        <f>D38/$C$38*100</f>
        <v>31.76470588235294</v>
      </c>
      <c r="F38" s="14">
        <f>SUM(F39:F41)</f>
        <v>9399</v>
      </c>
      <c r="G38" s="421">
        <f>F38/$C$38*100</f>
        <v>22.659112825458052</v>
      </c>
      <c r="H38" s="14">
        <f>SUM(H39:H41)</f>
        <v>2836</v>
      </c>
      <c r="I38" s="421">
        <f>H38/$C$38*100</f>
        <v>6.837029893924782</v>
      </c>
      <c r="J38" s="14">
        <f>SUM(J39:J41)</f>
        <v>954</v>
      </c>
      <c r="K38" s="421">
        <f>J38/$C$38*100</f>
        <v>2.299903567984571</v>
      </c>
      <c r="L38" s="14">
        <f>SUM(L39:L41)</f>
        <v>26365</v>
      </c>
      <c r="M38" s="421">
        <f>L38/$C$38*100</f>
        <v>63.560752169720345</v>
      </c>
    </row>
    <row r="39" spans="1:13" s="201" customFormat="1" ht="14.25" customHeight="1">
      <c r="A39" s="152"/>
      <c r="B39" s="159" t="s">
        <v>56</v>
      </c>
      <c r="C39" s="371">
        <v>9834</v>
      </c>
      <c r="D39" s="373">
        <v>1826</v>
      </c>
      <c r="E39" s="412">
        <f>D39/$C$39*100</f>
        <v>18.568232662192393</v>
      </c>
      <c r="F39" s="373">
        <v>623</v>
      </c>
      <c r="G39" s="412">
        <f>F39/$C$39*100</f>
        <v>6.335163717714052</v>
      </c>
      <c r="H39" s="373">
        <v>2375</v>
      </c>
      <c r="I39" s="412">
        <f>H39/$C$39*100</f>
        <v>24.150905023388244</v>
      </c>
      <c r="J39" s="373" t="s">
        <v>495</v>
      </c>
      <c r="K39" s="417">
        <v>0</v>
      </c>
      <c r="L39" s="372">
        <f>SUM(D39,F39,H39,J39)</f>
        <v>4824</v>
      </c>
      <c r="M39" s="412">
        <f>L39/$C$39*100</f>
        <v>49.054301403294694</v>
      </c>
    </row>
    <row r="40" spans="1:13" s="201" customFormat="1" ht="14.25" customHeight="1">
      <c r="A40" s="152"/>
      <c r="B40" s="159" t="s">
        <v>58</v>
      </c>
      <c r="C40" s="371">
        <v>15636</v>
      </c>
      <c r="D40" s="373">
        <v>2550</v>
      </c>
      <c r="E40" s="412">
        <f>D40/$C$40*100</f>
        <v>16.308518802762855</v>
      </c>
      <c r="F40" s="373">
        <v>5076</v>
      </c>
      <c r="G40" s="412">
        <f>F40/$C$40*100</f>
        <v>32.46354566385265</v>
      </c>
      <c r="H40" s="373">
        <v>316</v>
      </c>
      <c r="I40" s="412">
        <f>H40/$C$40*100</f>
        <v>2.0209772320286516</v>
      </c>
      <c r="J40" s="373">
        <v>954</v>
      </c>
      <c r="K40" s="412">
        <f>J40/$C$40*100</f>
        <v>6.101304681504221</v>
      </c>
      <c r="L40" s="372">
        <f>SUM(D40,F40,H40,J40)</f>
        <v>8896</v>
      </c>
      <c r="M40" s="412">
        <f>L40/$C$40*100</f>
        <v>56.89434638014838</v>
      </c>
    </row>
    <row r="41" spans="1:13" s="201" customFormat="1" ht="14.25" customHeight="1">
      <c r="A41" s="152"/>
      <c r="B41" s="159" t="s">
        <v>371</v>
      </c>
      <c r="C41" s="371">
        <v>16010</v>
      </c>
      <c r="D41" s="372">
        <v>8800</v>
      </c>
      <c r="E41" s="412">
        <f>D41/$C$41*100</f>
        <v>54.965646470955654</v>
      </c>
      <c r="F41" s="373">
        <v>3700</v>
      </c>
      <c r="G41" s="412">
        <f>F41/$C$41*100</f>
        <v>23.1105559025609</v>
      </c>
      <c r="H41" s="373">
        <v>145</v>
      </c>
      <c r="I41" s="412">
        <f>H41/$C$41*100</f>
        <v>0.905683947532792</v>
      </c>
      <c r="J41" s="373" t="s">
        <v>495</v>
      </c>
      <c r="K41" s="417">
        <v>0</v>
      </c>
      <c r="L41" s="372">
        <f>SUM(D41,F41,H41,J41)</f>
        <v>12645</v>
      </c>
      <c r="M41" s="412">
        <f>L41/$C$41*100</f>
        <v>78.98188632104934</v>
      </c>
    </row>
    <row r="42" spans="1:13" ht="14.25" customHeight="1">
      <c r="A42" s="71"/>
      <c r="B42" s="45"/>
      <c r="C42" s="371"/>
      <c r="D42" s="372"/>
      <c r="E42" s="373"/>
      <c r="F42" s="373"/>
      <c r="G42" s="373"/>
      <c r="H42" s="373"/>
      <c r="I42" s="373"/>
      <c r="J42" s="373"/>
      <c r="K42" s="417"/>
      <c r="L42" s="373"/>
      <c r="M42" s="417"/>
    </row>
    <row r="43" spans="1:13" s="203" customFormat="1" ht="14.25" customHeight="1">
      <c r="A43" s="424" t="s">
        <v>372</v>
      </c>
      <c r="B43" s="578"/>
      <c r="C43" s="14">
        <f>SUM(C44)</f>
        <v>20150</v>
      </c>
      <c r="D43" s="14">
        <f>SUM(D44)</f>
        <v>16234</v>
      </c>
      <c r="E43" s="421">
        <f>D43/$C$43*100</f>
        <v>80.56575682382135</v>
      </c>
      <c r="F43" s="14">
        <f>SUM(F44)</f>
        <v>3225</v>
      </c>
      <c r="G43" s="421">
        <f>F43/$C$43*100</f>
        <v>16.00496277915633</v>
      </c>
      <c r="H43" s="14">
        <f>SUM(H44)</f>
        <v>79</v>
      </c>
      <c r="I43" s="421">
        <f>H43/$C$43*100</f>
        <v>0.39205955334987597</v>
      </c>
      <c r="J43" s="33" t="s">
        <v>495</v>
      </c>
      <c r="K43" s="33" t="s">
        <v>495</v>
      </c>
      <c r="L43" s="14">
        <f>SUM(L44)</f>
        <v>19538</v>
      </c>
      <c r="M43" s="421">
        <f>L43/$C$43*100</f>
        <v>96.96277915632754</v>
      </c>
    </row>
    <row r="44" spans="1:13" s="201" customFormat="1" ht="14.25" customHeight="1">
      <c r="A44" s="152"/>
      <c r="B44" s="159" t="s">
        <v>373</v>
      </c>
      <c r="C44" s="371">
        <v>20150</v>
      </c>
      <c r="D44" s="372">
        <v>16234</v>
      </c>
      <c r="E44" s="412">
        <f>D44/$C$44*100</f>
        <v>80.56575682382135</v>
      </c>
      <c r="F44" s="373">
        <v>3225</v>
      </c>
      <c r="G44" s="412">
        <f>F44/$C$44*100</f>
        <v>16.00496277915633</v>
      </c>
      <c r="H44" s="373">
        <v>79</v>
      </c>
      <c r="I44" s="412">
        <f>H44/$C$44*100</f>
        <v>0.39205955334987597</v>
      </c>
      <c r="J44" s="373" t="s">
        <v>495</v>
      </c>
      <c r="K44" s="373" t="s">
        <v>495</v>
      </c>
      <c r="L44" s="372">
        <f>SUM(D44,F44,H44,J44)</f>
        <v>19538</v>
      </c>
      <c r="M44" s="412">
        <f>L44/$C$44*100</f>
        <v>96.96277915632754</v>
      </c>
    </row>
    <row r="45" spans="1:13" ht="14.25" customHeight="1">
      <c r="A45" s="71"/>
      <c r="B45" s="45"/>
      <c r="C45" s="371"/>
      <c r="D45" s="372"/>
      <c r="E45" s="417"/>
      <c r="F45" s="373"/>
      <c r="G45" s="417"/>
      <c r="H45" s="373"/>
      <c r="I45" s="417"/>
      <c r="J45" s="373"/>
      <c r="K45" s="417"/>
      <c r="L45" s="373"/>
      <c r="M45" s="417"/>
    </row>
    <row r="46" spans="1:13" s="203" customFormat="1" ht="14.25" customHeight="1">
      <c r="A46" s="424" t="s">
        <v>374</v>
      </c>
      <c r="B46" s="578"/>
      <c r="C46" s="13">
        <f>SUM(C47:C49)</f>
        <v>42882</v>
      </c>
      <c r="D46" s="14">
        <f>SUM(D47:D49)</f>
        <v>14030</v>
      </c>
      <c r="E46" s="421">
        <f>D46/$C$46*100</f>
        <v>32.71769040623106</v>
      </c>
      <c r="F46" s="14">
        <f>SUM(F47:F49)</f>
        <v>5828</v>
      </c>
      <c r="G46" s="421">
        <f>F46/$C$46*100</f>
        <v>13.590784011939741</v>
      </c>
      <c r="H46" s="14">
        <f>SUM(H47:H49)</f>
        <v>5742</v>
      </c>
      <c r="I46" s="421">
        <f>H46/$C$46*100</f>
        <v>13.390233664474604</v>
      </c>
      <c r="J46" s="33" t="s">
        <v>495</v>
      </c>
      <c r="K46" s="33" t="s">
        <v>495</v>
      </c>
      <c r="L46" s="14">
        <f>SUM(L47:L49)</f>
        <v>25600</v>
      </c>
      <c r="M46" s="421">
        <f>L46/$C$46*100</f>
        <v>59.6987080826454</v>
      </c>
    </row>
    <row r="47" spans="1:13" s="201" customFormat="1" ht="14.25" customHeight="1">
      <c r="A47" s="152"/>
      <c r="B47" s="159" t="s">
        <v>68</v>
      </c>
      <c r="C47" s="371">
        <v>11084</v>
      </c>
      <c r="D47" s="373">
        <v>2828</v>
      </c>
      <c r="E47" s="412">
        <f>D47/$C$47*100</f>
        <v>25.51425478166727</v>
      </c>
      <c r="F47" s="418">
        <v>233</v>
      </c>
      <c r="G47" s="412">
        <f>F47/$C$47*100</f>
        <v>2.102129195236377</v>
      </c>
      <c r="H47" s="373">
        <v>2214</v>
      </c>
      <c r="I47" s="412">
        <f>H47/$C$47*100</f>
        <v>19.97473836160231</v>
      </c>
      <c r="J47" s="373" t="s">
        <v>495</v>
      </c>
      <c r="K47" s="373" t="s">
        <v>495</v>
      </c>
      <c r="L47" s="372">
        <f>SUM(D47,F47,H47,J47)</f>
        <v>5275</v>
      </c>
      <c r="M47" s="412">
        <f>L47/$C$47*100</f>
        <v>47.591122338505954</v>
      </c>
    </row>
    <row r="48" spans="1:13" s="201" customFormat="1" ht="14.25" customHeight="1">
      <c r="A48" s="152"/>
      <c r="B48" s="159" t="s">
        <v>69</v>
      </c>
      <c r="C48" s="371">
        <v>8162</v>
      </c>
      <c r="D48" s="372">
        <v>3913</v>
      </c>
      <c r="E48" s="412">
        <f>D48/$C$48*100</f>
        <v>47.94168096054888</v>
      </c>
      <c r="F48" s="373">
        <v>1079</v>
      </c>
      <c r="G48" s="412">
        <f>F48/$C$48*100</f>
        <v>13.219799068855673</v>
      </c>
      <c r="H48" s="372">
        <v>879</v>
      </c>
      <c r="I48" s="412">
        <f>H48/$C$48*100</f>
        <v>10.769419259985298</v>
      </c>
      <c r="J48" s="373" t="s">
        <v>495</v>
      </c>
      <c r="K48" s="373" t="s">
        <v>495</v>
      </c>
      <c r="L48" s="372">
        <f>SUM(D48,F48,H48,J48)</f>
        <v>5871</v>
      </c>
      <c r="M48" s="412">
        <f>L48/$C$48*100</f>
        <v>71.93089928938986</v>
      </c>
    </row>
    <row r="49" spans="1:13" s="201" customFormat="1" ht="14.25" customHeight="1">
      <c r="A49" s="152"/>
      <c r="B49" s="159" t="s">
        <v>375</v>
      </c>
      <c r="C49" s="371">
        <v>23636</v>
      </c>
      <c r="D49" s="373">
        <v>7289</v>
      </c>
      <c r="E49" s="412">
        <f>D49/$C$49*100</f>
        <v>30.838551362328655</v>
      </c>
      <c r="F49" s="373">
        <v>4516</v>
      </c>
      <c r="G49" s="412">
        <f>F49/$C$49*100</f>
        <v>19.106447791504486</v>
      </c>
      <c r="H49" s="373">
        <v>2649</v>
      </c>
      <c r="I49" s="412">
        <f>H49/$C$49*100</f>
        <v>11.207480115078694</v>
      </c>
      <c r="J49" s="373" t="s">
        <v>495</v>
      </c>
      <c r="K49" s="373" t="s">
        <v>495</v>
      </c>
      <c r="L49" s="372">
        <f>SUM(D49,F49,H49,J49)</f>
        <v>14454</v>
      </c>
      <c r="M49" s="412">
        <f>L49/$C$49*100</f>
        <v>61.15247926891183</v>
      </c>
    </row>
    <row r="50" spans="1:13" ht="14.25" customHeight="1">
      <c r="A50" s="71"/>
      <c r="B50" s="45"/>
      <c r="C50" s="132"/>
      <c r="D50" s="133"/>
      <c r="E50" s="134"/>
      <c r="F50" s="133"/>
      <c r="G50" s="134"/>
      <c r="H50" s="133"/>
      <c r="I50" s="135"/>
      <c r="J50" s="136"/>
      <c r="K50" s="137"/>
      <c r="L50" s="136"/>
      <c r="M50" s="137"/>
    </row>
    <row r="51" spans="1:12" ht="14.25" customHeight="1">
      <c r="A51" s="80" t="s">
        <v>376</v>
      </c>
      <c r="B51" s="138"/>
      <c r="C51" s="50"/>
      <c r="D51" s="50"/>
      <c r="E51" s="71"/>
      <c r="F51" s="71"/>
      <c r="G51" s="82"/>
      <c r="H51" s="82"/>
      <c r="I51" s="82"/>
      <c r="J51" s="82"/>
      <c r="K51" s="82"/>
      <c r="L51" s="101"/>
    </row>
    <row r="52" spans="1:12" ht="14.25" customHeight="1">
      <c r="A52" s="62" t="s">
        <v>377</v>
      </c>
      <c r="B52" s="62"/>
      <c r="C52" s="50"/>
      <c r="D52" s="50"/>
      <c r="E52" s="71"/>
      <c r="F52" s="71"/>
      <c r="G52" s="82"/>
      <c r="H52" s="82"/>
      <c r="I52" s="82"/>
      <c r="J52" s="82"/>
      <c r="K52" s="82"/>
      <c r="L52" s="101"/>
    </row>
    <row r="53" spans="1:6" ht="14.25" customHeight="1">
      <c r="A53" s="79" t="s">
        <v>378</v>
      </c>
      <c r="B53" s="139"/>
      <c r="C53" s="49"/>
      <c r="D53" s="49"/>
      <c r="E53" s="49"/>
      <c r="F53" s="49"/>
    </row>
    <row r="54" ht="14.25">
      <c r="A54" s="140" t="s">
        <v>379</v>
      </c>
    </row>
    <row r="55" ht="14.25">
      <c r="B55" s="141"/>
    </row>
    <row r="56" spans="1:2" ht="14.25">
      <c r="A56" s="141"/>
      <c r="B56" s="141"/>
    </row>
    <row r="57" spans="1:2" ht="14.25">
      <c r="A57" s="141"/>
      <c r="B57" s="141"/>
    </row>
    <row r="58" spans="1:2" ht="14.25">
      <c r="A58" s="141"/>
      <c r="B58" s="141"/>
    </row>
    <row r="59" spans="1:2" ht="14.25">
      <c r="A59" s="141"/>
      <c r="B59" s="141"/>
    </row>
    <row r="60" spans="1:2" ht="14.25">
      <c r="A60" s="141"/>
      <c r="B60" s="141"/>
    </row>
    <row r="61" spans="1:2" ht="14.25">
      <c r="A61" s="141"/>
      <c r="B61" s="141"/>
    </row>
    <row r="62" spans="1:2" ht="14.25">
      <c r="A62" s="141"/>
      <c r="B62" s="141"/>
    </row>
    <row r="63" spans="1:2" ht="14.25">
      <c r="A63" s="141"/>
      <c r="B63" s="141"/>
    </row>
    <row r="64" spans="1:2" ht="14.25">
      <c r="A64" s="141"/>
      <c r="B64" s="141"/>
    </row>
    <row r="65" spans="1:2" ht="14.25">
      <c r="A65" s="141"/>
      <c r="B65" s="141"/>
    </row>
    <row r="66" spans="1:2" ht="14.25">
      <c r="A66" s="141"/>
      <c r="B66" s="141"/>
    </row>
    <row r="67" spans="1:2" ht="14.25">
      <c r="A67" s="141"/>
      <c r="B67" s="141"/>
    </row>
    <row r="68" spans="1:2" ht="14.25">
      <c r="A68" s="141"/>
      <c r="B68" s="141"/>
    </row>
    <row r="69" spans="1:2" ht="14.25">
      <c r="A69" s="141"/>
      <c r="B69" s="141"/>
    </row>
    <row r="70" spans="1:2" ht="14.25">
      <c r="A70" s="141"/>
      <c r="B70" s="141"/>
    </row>
    <row r="71" spans="1:2" ht="14.25">
      <c r="A71" s="141"/>
      <c r="B71" s="141"/>
    </row>
    <row r="72" spans="1:2" ht="14.25">
      <c r="A72" s="141"/>
      <c r="B72" s="141"/>
    </row>
    <row r="73" spans="1:2" ht="14.25">
      <c r="A73" s="141"/>
      <c r="B73" s="141"/>
    </row>
    <row r="74" spans="1:2" ht="14.25">
      <c r="A74" s="141"/>
      <c r="B74" s="141"/>
    </row>
    <row r="75" spans="1:2" ht="14.25">
      <c r="A75" s="141"/>
      <c r="B75" s="141"/>
    </row>
    <row r="76" spans="1:2" ht="14.25">
      <c r="A76" s="141"/>
      <c r="B76" s="141"/>
    </row>
    <row r="77" spans="1:2" ht="14.25">
      <c r="A77" s="141"/>
      <c r="B77" s="141"/>
    </row>
    <row r="78" spans="1:2" ht="14.25">
      <c r="A78" s="141"/>
      <c r="B78" s="141"/>
    </row>
    <row r="79" spans="1:2" ht="14.25">
      <c r="A79" s="141"/>
      <c r="B79" s="141"/>
    </row>
    <row r="80" spans="1:2" ht="14.25">
      <c r="A80" s="141"/>
      <c r="B80" s="141"/>
    </row>
    <row r="81" spans="1:2" ht="14.25">
      <c r="A81" s="141"/>
      <c r="B81" s="141"/>
    </row>
    <row r="82" spans="1:2" ht="14.25">
      <c r="A82" s="141"/>
      <c r="B82" s="141"/>
    </row>
    <row r="83" spans="1:2" ht="14.25">
      <c r="A83" s="141"/>
      <c r="B83" s="141"/>
    </row>
    <row r="84" spans="1:2" ht="14.25">
      <c r="A84" s="141"/>
      <c r="B84" s="141"/>
    </row>
    <row r="85" spans="1:2" ht="14.25">
      <c r="A85" s="141"/>
      <c r="B85" s="141"/>
    </row>
    <row r="86" spans="1:2" ht="14.25">
      <c r="A86" s="141"/>
      <c r="B86" s="141"/>
    </row>
    <row r="87" spans="1:2" ht="14.25">
      <c r="A87" s="141"/>
      <c r="B87" s="141"/>
    </row>
    <row r="88" spans="1:2" ht="14.25">
      <c r="A88" s="141"/>
      <c r="B88" s="141"/>
    </row>
    <row r="89" spans="1:2" ht="14.25">
      <c r="A89" s="141"/>
      <c r="B89" s="141"/>
    </row>
    <row r="90" spans="1:2" ht="14.25">
      <c r="A90" s="141"/>
      <c r="B90" s="141"/>
    </row>
    <row r="91" spans="1:2" ht="14.25">
      <c r="A91" s="141"/>
      <c r="B91" s="141"/>
    </row>
    <row r="92" spans="1:2" ht="14.25">
      <c r="A92" s="141"/>
      <c r="B92" s="141"/>
    </row>
    <row r="93" spans="1:2" ht="14.25">
      <c r="A93" s="141"/>
      <c r="B93" s="141"/>
    </row>
    <row r="94" spans="1:2" ht="14.25">
      <c r="A94" s="141"/>
      <c r="B94" s="141"/>
    </row>
    <row r="95" spans="1:2" ht="14.25">
      <c r="A95" s="141"/>
      <c r="B95" s="141"/>
    </row>
    <row r="96" spans="1:2" ht="14.25">
      <c r="A96" s="141"/>
      <c r="B96" s="141"/>
    </row>
    <row r="97" spans="1:2" ht="14.25">
      <c r="A97" s="141"/>
      <c r="B97" s="141"/>
    </row>
    <row r="98" spans="1:2" ht="14.25">
      <c r="A98" s="141"/>
      <c r="B98" s="141"/>
    </row>
    <row r="99" spans="1:2" ht="14.25">
      <c r="A99" s="141"/>
      <c r="B99" s="141"/>
    </row>
    <row r="100" spans="1:2" ht="14.25">
      <c r="A100" s="141"/>
      <c r="B100" s="141"/>
    </row>
    <row r="101" spans="1:2" ht="14.25">
      <c r="A101" s="141"/>
      <c r="B101" s="141"/>
    </row>
    <row r="102" spans="1:2" ht="14.25">
      <c r="A102" s="141"/>
      <c r="B102" s="141"/>
    </row>
    <row r="103" spans="1:2" ht="14.25">
      <c r="A103" s="141"/>
      <c r="B103" s="141"/>
    </row>
    <row r="104" spans="1:2" ht="14.25">
      <c r="A104" s="141"/>
      <c r="B104" s="141"/>
    </row>
    <row r="105" spans="1:2" ht="14.25">
      <c r="A105" s="141"/>
      <c r="B105" s="141"/>
    </row>
    <row r="106" spans="1:2" ht="14.25">
      <c r="A106" s="141"/>
      <c r="B106" s="141"/>
    </row>
    <row r="107" spans="1:2" ht="14.25">
      <c r="A107" s="141"/>
      <c r="B107" s="141"/>
    </row>
    <row r="108" spans="1:2" ht="14.25">
      <c r="A108" s="141"/>
      <c r="B108" s="141"/>
    </row>
    <row r="109" spans="1:2" ht="14.25">
      <c r="A109" s="141"/>
      <c r="B109" s="141"/>
    </row>
    <row r="110" spans="1:2" ht="14.25">
      <c r="A110" s="141"/>
      <c r="B110" s="141"/>
    </row>
    <row r="111" spans="1:2" ht="14.25">
      <c r="A111" s="141"/>
      <c r="B111" s="141"/>
    </row>
    <row r="112" spans="1:2" ht="14.25">
      <c r="A112" s="141"/>
      <c r="B112" s="141"/>
    </row>
    <row r="113" spans="1:2" ht="14.25">
      <c r="A113" s="141"/>
      <c r="B113" s="141"/>
    </row>
    <row r="114" spans="1:2" ht="14.25">
      <c r="A114" s="141"/>
      <c r="B114" s="141"/>
    </row>
    <row r="115" spans="1:2" ht="14.25">
      <c r="A115" s="141"/>
      <c r="B115" s="141"/>
    </row>
    <row r="116" spans="1:2" ht="14.25">
      <c r="A116" s="141"/>
      <c r="B116" s="141"/>
    </row>
    <row r="117" spans="1:2" ht="14.25">
      <c r="A117" s="141"/>
      <c r="B117" s="141"/>
    </row>
    <row r="118" spans="1:2" ht="14.25">
      <c r="A118" s="141"/>
      <c r="B118" s="141"/>
    </row>
    <row r="119" spans="1:2" ht="14.25">
      <c r="A119" s="141"/>
      <c r="B119" s="141"/>
    </row>
    <row r="120" spans="1:2" ht="14.25">
      <c r="A120" s="141"/>
      <c r="B120" s="141"/>
    </row>
    <row r="121" spans="1:2" ht="14.25">
      <c r="A121" s="141"/>
      <c r="B121" s="141"/>
    </row>
    <row r="122" spans="1:2" ht="14.25">
      <c r="A122" s="141"/>
      <c r="B122" s="141"/>
    </row>
    <row r="123" spans="1:2" ht="14.25">
      <c r="A123" s="141"/>
      <c r="B123" s="141"/>
    </row>
    <row r="124" spans="1:2" ht="14.25">
      <c r="A124" s="141"/>
      <c r="B124" s="141"/>
    </row>
    <row r="125" spans="1:2" ht="14.25">
      <c r="A125" s="141"/>
      <c r="B125" s="141"/>
    </row>
    <row r="126" spans="1:2" ht="14.25">
      <c r="A126" s="141"/>
      <c r="B126" s="141"/>
    </row>
    <row r="127" spans="1:2" ht="14.25">
      <c r="A127" s="141"/>
      <c r="B127" s="141"/>
    </row>
    <row r="128" spans="1:2" ht="14.25">
      <c r="A128" s="141"/>
      <c r="B128" s="141"/>
    </row>
    <row r="129" spans="1:2" ht="14.25">
      <c r="A129" s="141"/>
      <c r="B129" s="141"/>
    </row>
    <row r="130" spans="1:2" ht="14.25">
      <c r="A130" s="141"/>
      <c r="B130" s="141"/>
    </row>
    <row r="131" spans="1:2" ht="14.25">
      <c r="A131" s="141"/>
      <c r="B131" s="141"/>
    </row>
    <row r="132" spans="1:2" ht="14.25">
      <c r="A132" s="141"/>
      <c r="B132" s="141"/>
    </row>
    <row r="133" spans="1:2" ht="14.25">
      <c r="A133" s="141"/>
      <c r="B133" s="141"/>
    </row>
    <row r="134" spans="1:2" ht="14.25">
      <c r="A134" s="141"/>
      <c r="B134" s="141"/>
    </row>
    <row r="135" spans="1:2" ht="14.25">
      <c r="A135" s="141"/>
      <c r="B135" s="141"/>
    </row>
    <row r="136" spans="1:2" ht="14.25">
      <c r="A136" s="141"/>
      <c r="B136" s="141"/>
    </row>
    <row r="137" spans="1:2" ht="14.25">
      <c r="A137" s="141"/>
      <c r="B137" s="141"/>
    </row>
    <row r="138" spans="1:2" ht="14.25">
      <c r="A138" s="141"/>
      <c r="B138" s="141"/>
    </row>
    <row r="139" spans="1:2" ht="14.25">
      <c r="A139" s="141"/>
      <c r="B139" s="141"/>
    </row>
    <row r="140" spans="1:2" ht="14.25">
      <c r="A140" s="141"/>
      <c r="B140" s="141"/>
    </row>
    <row r="141" spans="1:2" ht="14.25">
      <c r="A141" s="141"/>
      <c r="B141" s="141"/>
    </row>
    <row r="142" spans="1:2" ht="14.25">
      <c r="A142" s="141"/>
      <c r="B142" s="141"/>
    </row>
    <row r="143" spans="1:2" ht="14.25">
      <c r="A143" s="141"/>
      <c r="B143" s="141"/>
    </row>
    <row r="144" spans="1:2" ht="14.25">
      <c r="A144" s="141"/>
      <c r="B144" s="141"/>
    </row>
    <row r="145" spans="1:2" ht="14.25">
      <c r="A145" s="141"/>
      <c r="B145" s="141"/>
    </row>
    <row r="146" spans="1:2" ht="14.25">
      <c r="A146" s="141"/>
      <c r="B146" s="141"/>
    </row>
    <row r="147" spans="1:2" ht="14.25">
      <c r="A147" s="141"/>
      <c r="B147" s="141"/>
    </row>
    <row r="148" spans="1:2" ht="14.25">
      <c r="A148" s="141"/>
      <c r="B148" s="141"/>
    </row>
    <row r="149" spans="1:2" ht="14.25">
      <c r="A149" s="141"/>
      <c r="B149" s="141"/>
    </row>
    <row r="150" ht="14.25">
      <c r="A150" s="141"/>
    </row>
  </sheetData>
  <sheetProtection/>
  <mergeCells count="38">
    <mergeCell ref="A43:B43"/>
    <mergeCell ref="A46:B46"/>
    <mergeCell ref="A28:B28"/>
    <mergeCell ref="A31:B31"/>
    <mergeCell ref="A34:B34"/>
    <mergeCell ref="A38:B38"/>
    <mergeCell ref="A17:B17"/>
    <mergeCell ref="A18:B18"/>
    <mergeCell ref="A19:B19"/>
    <mergeCell ref="A20:B20"/>
    <mergeCell ref="A22:B22"/>
    <mergeCell ref="A25:B25"/>
    <mergeCell ref="A21:B21"/>
    <mergeCell ref="A23:B23"/>
    <mergeCell ref="A10:B10"/>
    <mergeCell ref="A11:B11"/>
    <mergeCell ref="A12:B12"/>
    <mergeCell ref="A14:B14"/>
    <mergeCell ref="A15:B15"/>
    <mergeCell ref="A16:B16"/>
    <mergeCell ref="L6:L7"/>
    <mergeCell ref="M6:M7"/>
    <mergeCell ref="A8:B8"/>
    <mergeCell ref="A9:B9"/>
    <mergeCell ref="A5:B7"/>
    <mergeCell ref="C5:C7"/>
    <mergeCell ref="F5:G5"/>
    <mergeCell ref="H5:I5"/>
    <mergeCell ref="J5:K5"/>
    <mergeCell ref="L5:M5"/>
    <mergeCell ref="H6:H7"/>
    <mergeCell ref="I6:I7"/>
    <mergeCell ref="J6:J7"/>
    <mergeCell ref="K6:K7"/>
    <mergeCell ref="D6:D7"/>
    <mergeCell ref="E6:E7"/>
    <mergeCell ref="F6:F7"/>
    <mergeCell ref="G6:G7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tabSelected="1" zoomScale="75" zoomScaleNormal="75" zoomScalePageLayoutView="0" workbookViewId="0" topLeftCell="A1">
      <pane xSplit="4" ySplit="13" topLeftCell="AA1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L1" sqref="AL1"/>
    </sheetView>
  </sheetViews>
  <sheetFormatPr defaultColWidth="10.59765625" defaultRowHeight="15"/>
  <cols>
    <col min="1" max="1" width="3.59765625" style="35" customWidth="1"/>
    <col min="2" max="2" width="15.09765625" style="35" customWidth="1"/>
    <col min="3" max="3" width="2.09765625" style="35" customWidth="1"/>
    <col min="4" max="4" width="6.59765625" style="35" customWidth="1"/>
    <col min="5" max="5" width="9.5" style="35" customWidth="1"/>
    <col min="6" max="6" width="8.19921875" style="35" customWidth="1"/>
    <col min="7" max="7" width="2.59765625" style="35" customWidth="1"/>
    <col min="8" max="9" width="7.09765625" style="35" customWidth="1"/>
    <col min="10" max="10" width="2.59765625" style="35" customWidth="1"/>
    <col min="11" max="11" width="7.09765625" style="35" customWidth="1"/>
    <col min="12" max="12" width="8.09765625" style="35" customWidth="1"/>
    <col min="13" max="13" width="2.59765625" style="35" customWidth="1"/>
    <col min="14" max="15" width="7.09765625" style="35" customWidth="1"/>
    <col min="16" max="16" width="2.59765625" style="35" customWidth="1"/>
    <col min="17" max="17" width="7.09765625" style="35" customWidth="1"/>
    <col min="18" max="18" width="8" style="35" customWidth="1"/>
    <col min="19" max="19" width="2.59765625" style="35" customWidth="1"/>
    <col min="20" max="21" width="7.09765625" style="35" customWidth="1"/>
    <col min="22" max="22" width="5.59765625" style="35" customWidth="1"/>
    <col min="23" max="23" width="7.09765625" style="35" customWidth="1"/>
    <col min="24" max="24" width="8" style="35" customWidth="1"/>
    <col min="25" max="25" width="2.59765625" style="35" customWidth="1"/>
    <col min="26" max="27" width="7.09765625" style="35" customWidth="1"/>
    <col min="28" max="28" width="2.59765625" style="35" customWidth="1"/>
    <col min="29" max="29" width="7.09765625" style="35" customWidth="1"/>
    <col min="30" max="30" width="6.59765625" style="35" customWidth="1"/>
    <col min="31" max="31" width="2.59765625" style="35" customWidth="1"/>
    <col min="32" max="32" width="6.59765625" style="35" customWidth="1"/>
    <col min="33" max="33" width="6.19921875" style="35" customWidth="1"/>
    <col min="34" max="34" width="2.59765625" style="35" customWidth="1"/>
    <col min="35" max="35" width="3.59765625" style="36" customWidth="1"/>
    <col min="36" max="36" width="1.390625" style="334" customWidth="1"/>
    <col min="37" max="37" width="4" style="237" customWidth="1"/>
    <col min="38" max="38" width="6.19921875" style="35" customWidth="1"/>
    <col min="39" max="39" width="2.59765625" style="35" customWidth="1"/>
    <col min="40" max="40" width="3.59765625" style="35" customWidth="1"/>
    <col min="41" max="41" width="1.1015625" style="334" customWidth="1"/>
    <col min="42" max="16384" width="10.59765625" style="35" customWidth="1"/>
  </cols>
  <sheetData>
    <row r="1" spans="1:40" ht="19.5" customHeight="1">
      <c r="A1" s="1" t="s">
        <v>419</v>
      </c>
      <c r="C1" s="142"/>
      <c r="AL1" s="611" t="s">
        <v>420</v>
      </c>
      <c r="AN1" s="1"/>
    </row>
    <row r="2" spans="1:40" ht="19.5" customHeight="1">
      <c r="A2" s="1"/>
      <c r="C2" s="142"/>
      <c r="AN2" s="1"/>
    </row>
    <row r="3" spans="2:39" ht="19.5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423" t="s">
        <v>421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L3" s="141"/>
      <c r="AM3" s="141"/>
    </row>
    <row r="4" spans="4:40" ht="18" customHeight="1" thickBo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1"/>
      <c r="AJ4" s="335"/>
      <c r="AK4" s="46"/>
      <c r="AL4" s="100" t="s">
        <v>459</v>
      </c>
      <c r="AM4" s="100"/>
      <c r="AN4" s="100"/>
    </row>
    <row r="5" spans="1:56" s="30" customFormat="1" ht="19.5" customHeight="1">
      <c r="A5" s="453" t="s">
        <v>460</v>
      </c>
      <c r="B5" s="579"/>
      <c r="C5" s="582" t="s">
        <v>461</v>
      </c>
      <c r="D5" s="582"/>
      <c r="E5" s="582" t="s">
        <v>380</v>
      </c>
      <c r="F5" s="582" t="s">
        <v>462</v>
      </c>
      <c r="G5" s="579"/>
      <c r="H5" s="579"/>
      <c r="I5" s="579"/>
      <c r="J5" s="579"/>
      <c r="K5" s="579"/>
      <c r="L5" s="588" t="s">
        <v>463</v>
      </c>
      <c r="M5" s="589"/>
      <c r="N5" s="589"/>
      <c r="O5" s="589"/>
      <c r="P5" s="589"/>
      <c r="Q5" s="590"/>
      <c r="R5" s="594" t="s">
        <v>458</v>
      </c>
      <c r="S5" s="595"/>
      <c r="T5" s="595"/>
      <c r="U5" s="595"/>
      <c r="V5" s="595"/>
      <c r="W5" s="596"/>
      <c r="X5" s="594" t="s">
        <v>464</v>
      </c>
      <c r="Y5" s="595"/>
      <c r="Z5" s="595"/>
      <c r="AA5" s="595"/>
      <c r="AB5" s="595"/>
      <c r="AC5" s="596"/>
      <c r="AD5" s="588" t="s">
        <v>465</v>
      </c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</row>
    <row r="6" spans="1:56" s="30" customFormat="1" ht="19.5" customHeight="1">
      <c r="A6" s="580"/>
      <c r="B6" s="581"/>
      <c r="C6" s="583"/>
      <c r="D6" s="583"/>
      <c r="E6" s="581"/>
      <c r="F6" s="581"/>
      <c r="G6" s="581"/>
      <c r="H6" s="581"/>
      <c r="I6" s="581"/>
      <c r="J6" s="581"/>
      <c r="K6" s="581"/>
      <c r="L6" s="591"/>
      <c r="M6" s="592"/>
      <c r="N6" s="592"/>
      <c r="O6" s="592"/>
      <c r="P6" s="592"/>
      <c r="Q6" s="593"/>
      <c r="R6" s="597"/>
      <c r="S6" s="598"/>
      <c r="T6" s="598"/>
      <c r="U6" s="598"/>
      <c r="V6" s="598"/>
      <c r="W6" s="599"/>
      <c r="X6" s="597"/>
      <c r="Y6" s="598"/>
      <c r="Z6" s="598"/>
      <c r="AA6" s="598"/>
      <c r="AB6" s="598"/>
      <c r="AC6" s="599"/>
      <c r="AD6" s="591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</row>
    <row r="7" spans="1:41" s="146" customFormat="1" ht="15" customHeight="1">
      <c r="A7" s="580"/>
      <c r="B7" s="581"/>
      <c r="C7" s="583"/>
      <c r="D7" s="583"/>
      <c r="E7" s="581"/>
      <c r="F7" s="583" t="s">
        <v>466</v>
      </c>
      <c r="G7" s="583"/>
      <c r="H7" s="583"/>
      <c r="I7" s="583" t="s">
        <v>422</v>
      </c>
      <c r="J7" s="583"/>
      <c r="K7" s="583"/>
      <c r="L7" s="430" t="s">
        <v>467</v>
      </c>
      <c r="M7" s="431"/>
      <c r="N7" s="432"/>
      <c r="O7" s="430" t="s">
        <v>422</v>
      </c>
      <c r="P7" s="431"/>
      <c r="Q7" s="432"/>
      <c r="R7" s="430" t="s">
        <v>467</v>
      </c>
      <c r="S7" s="431"/>
      <c r="T7" s="432"/>
      <c r="U7" s="430" t="s">
        <v>422</v>
      </c>
      <c r="V7" s="431"/>
      <c r="W7" s="432"/>
      <c r="X7" s="430" t="s">
        <v>467</v>
      </c>
      <c r="Y7" s="431"/>
      <c r="Z7" s="432"/>
      <c r="AA7" s="430" t="s">
        <v>422</v>
      </c>
      <c r="AB7" s="431"/>
      <c r="AC7" s="432"/>
      <c r="AD7" s="430" t="s">
        <v>467</v>
      </c>
      <c r="AE7" s="431"/>
      <c r="AF7" s="432"/>
      <c r="AG7" s="587" t="s">
        <v>422</v>
      </c>
      <c r="AH7" s="536"/>
      <c r="AI7" s="536"/>
      <c r="AJ7" s="536"/>
      <c r="AK7" s="536"/>
      <c r="AL7" s="536"/>
      <c r="AM7" s="536"/>
      <c r="AN7" s="536"/>
      <c r="AO7" s="359"/>
    </row>
    <row r="8" spans="1:41" s="201" customFormat="1" ht="15" customHeight="1">
      <c r="A8" s="605" t="s">
        <v>423</v>
      </c>
      <c r="B8" s="238"/>
      <c r="C8" s="24"/>
      <c r="D8" s="25" t="s">
        <v>381</v>
      </c>
      <c r="E8" s="26">
        <v>4</v>
      </c>
      <c r="F8" s="23" t="s">
        <v>22</v>
      </c>
      <c r="G8" s="9" t="s">
        <v>382</v>
      </c>
      <c r="H8" s="150">
        <v>51</v>
      </c>
      <c r="I8" s="239" t="s">
        <v>468</v>
      </c>
      <c r="J8" s="179" t="s">
        <v>383</v>
      </c>
      <c r="K8" s="240" t="s">
        <v>469</v>
      </c>
      <c r="L8" s="23" t="s">
        <v>22</v>
      </c>
      <c r="M8" s="9" t="s">
        <v>382</v>
      </c>
      <c r="N8" s="150">
        <v>51</v>
      </c>
      <c r="O8" s="23">
        <v>8.1</v>
      </c>
      <c r="P8" s="179" t="s">
        <v>383</v>
      </c>
      <c r="Q8" s="150">
        <v>13</v>
      </c>
      <c r="R8" s="23">
        <v>2</v>
      </c>
      <c r="S8" s="9" t="s">
        <v>382</v>
      </c>
      <c r="T8" s="150">
        <v>51</v>
      </c>
      <c r="U8" s="23" t="s">
        <v>384</v>
      </c>
      <c r="V8" s="330" t="s">
        <v>383</v>
      </c>
      <c r="W8" s="150">
        <v>1.4</v>
      </c>
      <c r="X8" s="23">
        <v>2</v>
      </c>
      <c r="Y8" s="9" t="s">
        <v>382</v>
      </c>
      <c r="Z8" s="150">
        <v>51</v>
      </c>
      <c r="AA8" s="23" t="s">
        <v>470</v>
      </c>
      <c r="AB8" s="179" t="s">
        <v>383</v>
      </c>
      <c r="AC8" s="150">
        <v>78</v>
      </c>
      <c r="AD8" s="23">
        <v>38</v>
      </c>
      <c r="AE8" s="9" t="s">
        <v>382</v>
      </c>
      <c r="AF8" s="150">
        <v>51</v>
      </c>
      <c r="AG8" s="241">
        <v>2</v>
      </c>
      <c r="AH8" s="242" t="s">
        <v>385</v>
      </c>
      <c r="AI8" s="343">
        <v>10</v>
      </c>
      <c r="AJ8" s="336">
        <v>0</v>
      </c>
      <c r="AK8" s="236" t="s">
        <v>383</v>
      </c>
      <c r="AL8" s="244">
        <v>1.3</v>
      </c>
      <c r="AM8" s="243" t="s">
        <v>385</v>
      </c>
      <c r="AN8" s="352">
        <v>10</v>
      </c>
      <c r="AO8" s="336">
        <v>4</v>
      </c>
    </row>
    <row r="9" spans="1:41" s="201" customFormat="1" ht="15" customHeight="1">
      <c r="A9" s="606"/>
      <c r="B9" s="245"/>
      <c r="C9" s="152"/>
      <c r="D9" s="246" t="s">
        <v>386</v>
      </c>
      <c r="E9" s="247">
        <v>43</v>
      </c>
      <c r="F9" s="153">
        <v>18</v>
      </c>
      <c r="G9" s="202" t="s">
        <v>382</v>
      </c>
      <c r="H9" s="158">
        <v>556</v>
      </c>
      <c r="I9" s="153">
        <v>6.3</v>
      </c>
      <c r="J9" s="248" t="s">
        <v>383</v>
      </c>
      <c r="K9" s="249" t="s">
        <v>471</v>
      </c>
      <c r="L9" s="153">
        <v>9</v>
      </c>
      <c r="M9" s="202" t="s">
        <v>382</v>
      </c>
      <c r="N9" s="158">
        <v>556</v>
      </c>
      <c r="O9" s="153">
        <v>5.6</v>
      </c>
      <c r="P9" s="248" t="s">
        <v>383</v>
      </c>
      <c r="Q9" s="158">
        <v>14</v>
      </c>
      <c r="R9" s="153">
        <v>24</v>
      </c>
      <c r="S9" s="202" t="s">
        <v>382</v>
      </c>
      <c r="T9" s="158">
        <v>556</v>
      </c>
      <c r="U9" s="153" t="s">
        <v>384</v>
      </c>
      <c r="V9" s="331" t="s">
        <v>383</v>
      </c>
      <c r="W9" s="158">
        <v>8.3</v>
      </c>
      <c r="X9" s="153">
        <v>11</v>
      </c>
      <c r="Y9" s="202" t="s">
        <v>382</v>
      </c>
      <c r="Z9" s="158">
        <v>556</v>
      </c>
      <c r="AA9" s="153" t="s">
        <v>472</v>
      </c>
      <c r="AB9" s="248" t="s">
        <v>383</v>
      </c>
      <c r="AC9" s="158">
        <v>52</v>
      </c>
      <c r="AD9" s="153">
        <v>422</v>
      </c>
      <c r="AE9" s="202" t="s">
        <v>382</v>
      </c>
      <c r="AF9" s="158">
        <v>556</v>
      </c>
      <c r="AG9" s="248">
        <v>2</v>
      </c>
      <c r="AH9" s="152" t="s">
        <v>385</v>
      </c>
      <c r="AI9" s="344">
        <v>10</v>
      </c>
      <c r="AJ9" s="335">
        <v>0</v>
      </c>
      <c r="AK9" s="202" t="s">
        <v>383</v>
      </c>
      <c r="AL9" s="248">
        <v>2.4</v>
      </c>
      <c r="AM9" s="152" t="s">
        <v>385</v>
      </c>
      <c r="AN9" s="353">
        <v>10</v>
      </c>
      <c r="AO9" s="335">
        <v>5</v>
      </c>
    </row>
    <row r="10" spans="1:41" s="201" customFormat="1" ht="15" customHeight="1">
      <c r="A10" s="606"/>
      <c r="B10" s="584" t="s">
        <v>473</v>
      </c>
      <c r="C10" s="152"/>
      <c r="D10" s="246" t="s">
        <v>387</v>
      </c>
      <c r="E10" s="247">
        <v>25</v>
      </c>
      <c r="F10" s="153">
        <v>29</v>
      </c>
      <c r="G10" s="202" t="s">
        <v>382</v>
      </c>
      <c r="H10" s="158">
        <v>404</v>
      </c>
      <c r="I10" s="153">
        <v>6.7</v>
      </c>
      <c r="J10" s="248" t="s">
        <v>383</v>
      </c>
      <c r="K10" s="158">
        <v>9.7</v>
      </c>
      <c r="L10" s="153">
        <v>4</v>
      </c>
      <c r="M10" s="202" t="s">
        <v>382</v>
      </c>
      <c r="N10" s="158">
        <v>404</v>
      </c>
      <c r="O10" s="251" t="s">
        <v>474</v>
      </c>
      <c r="P10" s="248" t="s">
        <v>383</v>
      </c>
      <c r="Q10" s="158">
        <v>16</v>
      </c>
      <c r="R10" s="153">
        <v>91</v>
      </c>
      <c r="S10" s="202" t="s">
        <v>382</v>
      </c>
      <c r="T10" s="158">
        <v>404</v>
      </c>
      <c r="U10" s="153" t="s">
        <v>384</v>
      </c>
      <c r="V10" s="331" t="s">
        <v>383</v>
      </c>
      <c r="W10" s="158">
        <v>18</v>
      </c>
      <c r="X10" s="153">
        <v>10</v>
      </c>
      <c r="Y10" s="202" t="s">
        <v>382</v>
      </c>
      <c r="Z10" s="158">
        <v>404</v>
      </c>
      <c r="AA10" s="153" t="s">
        <v>472</v>
      </c>
      <c r="AB10" s="248" t="s">
        <v>383</v>
      </c>
      <c r="AC10" s="158">
        <v>92</v>
      </c>
      <c r="AD10" s="153">
        <v>283</v>
      </c>
      <c r="AE10" s="202" t="s">
        <v>382</v>
      </c>
      <c r="AF10" s="158">
        <v>404</v>
      </c>
      <c r="AG10" s="248">
        <v>2</v>
      </c>
      <c r="AH10" s="152" t="s">
        <v>385</v>
      </c>
      <c r="AI10" s="344">
        <v>10</v>
      </c>
      <c r="AJ10" s="335">
        <v>2</v>
      </c>
      <c r="AK10" s="202" t="s">
        <v>383</v>
      </c>
      <c r="AL10" s="248">
        <v>1.6</v>
      </c>
      <c r="AM10" s="152" t="s">
        <v>385</v>
      </c>
      <c r="AN10" s="353">
        <v>10</v>
      </c>
      <c r="AO10" s="335">
        <v>6</v>
      </c>
    </row>
    <row r="11" spans="1:41" s="201" customFormat="1" ht="15" customHeight="1">
      <c r="A11" s="606"/>
      <c r="B11" s="584"/>
      <c r="C11" s="152"/>
      <c r="D11" s="246" t="s">
        <v>388</v>
      </c>
      <c r="E11" s="247">
        <v>12</v>
      </c>
      <c r="F11" s="153">
        <v>15</v>
      </c>
      <c r="G11" s="202" t="s">
        <v>382</v>
      </c>
      <c r="H11" s="158">
        <v>196</v>
      </c>
      <c r="I11" s="153">
        <v>6.8</v>
      </c>
      <c r="J11" s="248" t="s">
        <v>383</v>
      </c>
      <c r="K11" s="158">
        <v>9.6</v>
      </c>
      <c r="L11" s="153">
        <v>15</v>
      </c>
      <c r="M11" s="202" t="s">
        <v>382</v>
      </c>
      <c r="N11" s="158">
        <v>196</v>
      </c>
      <c r="O11" s="153">
        <v>2.4</v>
      </c>
      <c r="P11" s="248" t="s">
        <v>383</v>
      </c>
      <c r="Q11" s="158">
        <v>14</v>
      </c>
      <c r="R11" s="153">
        <v>26</v>
      </c>
      <c r="S11" s="202" t="s">
        <v>382</v>
      </c>
      <c r="T11" s="158">
        <v>196</v>
      </c>
      <c r="U11" s="153" t="s">
        <v>384</v>
      </c>
      <c r="V11" s="331" t="s">
        <v>383</v>
      </c>
      <c r="W11" s="158">
        <v>16</v>
      </c>
      <c r="X11" s="153">
        <v>1</v>
      </c>
      <c r="Y11" s="202" t="s">
        <v>382</v>
      </c>
      <c r="Z11" s="158">
        <v>196</v>
      </c>
      <c r="AA11" s="153" t="s">
        <v>472</v>
      </c>
      <c r="AB11" s="248" t="s">
        <v>383</v>
      </c>
      <c r="AC11" s="158">
        <v>85</v>
      </c>
      <c r="AD11" s="153" t="s">
        <v>22</v>
      </c>
      <c r="AE11" s="202" t="s">
        <v>382</v>
      </c>
      <c r="AF11" s="158">
        <v>196</v>
      </c>
      <c r="AG11" s="248">
        <v>7.9</v>
      </c>
      <c r="AH11" s="152" t="s">
        <v>385</v>
      </c>
      <c r="AI11" s="344">
        <v>10</v>
      </c>
      <c r="AJ11" s="335">
        <v>2</v>
      </c>
      <c r="AK11" s="202" t="s">
        <v>383</v>
      </c>
      <c r="AL11" s="248">
        <v>2.2</v>
      </c>
      <c r="AM11" s="152" t="s">
        <v>385</v>
      </c>
      <c r="AN11" s="353">
        <v>10</v>
      </c>
      <c r="AO11" s="335">
        <v>6</v>
      </c>
    </row>
    <row r="12" spans="1:41" s="201" customFormat="1" ht="15" customHeight="1">
      <c r="A12" s="606"/>
      <c r="B12" s="250"/>
      <c r="C12" s="152"/>
      <c r="D12" s="246" t="s">
        <v>389</v>
      </c>
      <c r="E12" s="247">
        <v>2</v>
      </c>
      <c r="F12" s="153" t="s">
        <v>22</v>
      </c>
      <c r="G12" s="202" t="s">
        <v>382</v>
      </c>
      <c r="H12" s="158">
        <v>28</v>
      </c>
      <c r="I12" s="153">
        <v>7.3</v>
      </c>
      <c r="J12" s="248" t="s">
        <v>383</v>
      </c>
      <c r="K12" s="158">
        <v>8.2</v>
      </c>
      <c r="L12" s="153" t="s">
        <v>22</v>
      </c>
      <c r="M12" s="202" t="s">
        <v>382</v>
      </c>
      <c r="N12" s="158">
        <v>28</v>
      </c>
      <c r="O12" s="153">
        <v>6.5</v>
      </c>
      <c r="P12" s="248" t="s">
        <v>383</v>
      </c>
      <c r="Q12" s="158">
        <v>13</v>
      </c>
      <c r="R12" s="153" t="s">
        <v>22</v>
      </c>
      <c r="S12" s="202" t="s">
        <v>382</v>
      </c>
      <c r="T12" s="158">
        <v>28</v>
      </c>
      <c r="U12" s="153">
        <v>0.6</v>
      </c>
      <c r="V12" s="331" t="s">
        <v>383</v>
      </c>
      <c r="W12" s="158">
        <v>3.3</v>
      </c>
      <c r="X12" s="153" t="s">
        <v>22</v>
      </c>
      <c r="Y12" s="202" t="s">
        <v>382</v>
      </c>
      <c r="Z12" s="158">
        <v>28</v>
      </c>
      <c r="AA12" s="153">
        <v>1</v>
      </c>
      <c r="AB12" s="248" t="s">
        <v>383</v>
      </c>
      <c r="AC12" s="158">
        <v>21</v>
      </c>
      <c r="AD12" s="153" t="s">
        <v>22</v>
      </c>
      <c r="AE12" s="202" t="s">
        <v>382</v>
      </c>
      <c r="AF12" s="158">
        <v>28</v>
      </c>
      <c r="AG12" s="252">
        <v>2.2</v>
      </c>
      <c r="AH12" s="152" t="s">
        <v>385</v>
      </c>
      <c r="AI12" s="344">
        <v>10</v>
      </c>
      <c r="AJ12" s="335">
        <v>3</v>
      </c>
      <c r="AK12" s="202" t="s">
        <v>383</v>
      </c>
      <c r="AL12" s="252">
        <v>3.3</v>
      </c>
      <c r="AM12" s="152" t="s">
        <v>385</v>
      </c>
      <c r="AN12" s="353">
        <v>10</v>
      </c>
      <c r="AO12" s="335">
        <v>5</v>
      </c>
    </row>
    <row r="13" spans="1:41" s="201" customFormat="1" ht="15" customHeight="1">
      <c r="A13" s="606"/>
      <c r="B13" s="250"/>
      <c r="C13" s="152"/>
      <c r="D13" s="246" t="s">
        <v>390</v>
      </c>
      <c r="E13" s="247">
        <v>4</v>
      </c>
      <c r="F13" s="153" t="s">
        <v>22</v>
      </c>
      <c r="G13" s="202" t="s">
        <v>382</v>
      </c>
      <c r="H13" s="158">
        <v>36</v>
      </c>
      <c r="I13" s="153">
        <v>7.3</v>
      </c>
      <c r="J13" s="248" t="s">
        <v>383</v>
      </c>
      <c r="K13" s="158">
        <v>8.5</v>
      </c>
      <c r="L13" s="153" t="s">
        <v>22</v>
      </c>
      <c r="M13" s="202" t="s">
        <v>382</v>
      </c>
      <c r="N13" s="158">
        <v>36</v>
      </c>
      <c r="O13" s="153">
        <v>7.3</v>
      </c>
      <c r="P13" s="248" t="s">
        <v>383</v>
      </c>
      <c r="Q13" s="158">
        <v>13</v>
      </c>
      <c r="R13" s="153" t="s">
        <v>22</v>
      </c>
      <c r="S13" s="202" t="s">
        <v>382</v>
      </c>
      <c r="T13" s="158">
        <v>36</v>
      </c>
      <c r="U13" s="153" t="s">
        <v>384</v>
      </c>
      <c r="V13" s="331" t="s">
        <v>383</v>
      </c>
      <c r="W13" s="158">
        <v>4.3</v>
      </c>
      <c r="X13" s="153" t="s">
        <v>22</v>
      </c>
      <c r="Y13" s="202" t="s">
        <v>382</v>
      </c>
      <c r="Z13" s="158">
        <v>36</v>
      </c>
      <c r="AA13" s="153" t="s">
        <v>391</v>
      </c>
      <c r="AB13" s="248" t="s">
        <v>383</v>
      </c>
      <c r="AC13" s="158">
        <v>23</v>
      </c>
      <c r="AD13" s="153" t="s">
        <v>22</v>
      </c>
      <c r="AE13" s="202" t="s">
        <v>382</v>
      </c>
      <c r="AF13" s="158">
        <v>36</v>
      </c>
      <c r="AG13" s="252">
        <v>1.7</v>
      </c>
      <c r="AH13" s="152" t="s">
        <v>385</v>
      </c>
      <c r="AI13" s="344">
        <v>10</v>
      </c>
      <c r="AJ13" s="335">
        <v>3</v>
      </c>
      <c r="AK13" s="202" t="s">
        <v>383</v>
      </c>
      <c r="AL13" s="252">
        <v>4.9</v>
      </c>
      <c r="AM13" s="152" t="s">
        <v>385</v>
      </c>
      <c r="AN13" s="353">
        <v>10</v>
      </c>
      <c r="AO13" s="335">
        <v>5</v>
      </c>
    </row>
    <row r="14" spans="1:41" s="201" customFormat="1" ht="15" customHeight="1">
      <c r="A14" s="606"/>
      <c r="B14" s="253"/>
      <c r="C14" s="254"/>
      <c r="D14" s="255" t="s">
        <v>381</v>
      </c>
      <c r="E14" s="256">
        <v>1</v>
      </c>
      <c r="F14" s="257" t="s">
        <v>22</v>
      </c>
      <c r="G14" s="258" t="s">
        <v>382</v>
      </c>
      <c r="H14" s="259">
        <v>24</v>
      </c>
      <c r="I14" s="260">
        <v>7</v>
      </c>
      <c r="J14" s="260" t="s">
        <v>383</v>
      </c>
      <c r="K14" s="261">
        <v>7.8</v>
      </c>
      <c r="L14" s="262" t="s">
        <v>22</v>
      </c>
      <c r="M14" s="258" t="s">
        <v>382</v>
      </c>
      <c r="N14" s="259">
        <v>24</v>
      </c>
      <c r="O14" s="260">
        <v>8.1</v>
      </c>
      <c r="P14" s="254" t="s">
        <v>383</v>
      </c>
      <c r="Q14" s="259">
        <v>13</v>
      </c>
      <c r="R14" s="262">
        <v>1</v>
      </c>
      <c r="S14" s="258" t="s">
        <v>382</v>
      </c>
      <c r="T14" s="259">
        <v>24</v>
      </c>
      <c r="U14" s="262" t="s">
        <v>384</v>
      </c>
      <c r="V14" s="258" t="s">
        <v>383</v>
      </c>
      <c r="W14" s="263">
        <v>1.4</v>
      </c>
      <c r="X14" s="262" t="s">
        <v>22</v>
      </c>
      <c r="Y14" s="258" t="s">
        <v>382</v>
      </c>
      <c r="Z14" s="259">
        <v>24</v>
      </c>
      <c r="AA14" s="262" t="s">
        <v>472</v>
      </c>
      <c r="AB14" s="254" t="s">
        <v>383</v>
      </c>
      <c r="AC14" s="259">
        <v>14</v>
      </c>
      <c r="AD14" s="254">
        <v>17</v>
      </c>
      <c r="AE14" s="258" t="s">
        <v>382</v>
      </c>
      <c r="AF14" s="259">
        <v>24</v>
      </c>
      <c r="AG14" s="260">
        <v>2.3</v>
      </c>
      <c r="AH14" s="254" t="s">
        <v>385</v>
      </c>
      <c r="AI14" s="345">
        <v>10</v>
      </c>
      <c r="AJ14" s="337">
        <v>1</v>
      </c>
      <c r="AK14" s="258" t="s">
        <v>383</v>
      </c>
      <c r="AL14" s="260">
        <v>1.3</v>
      </c>
      <c r="AM14" s="254" t="s">
        <v>385</v>
      </c>
      <c r="AN14" s="354">
        <v>10</v>
      </c>
      <c r="AO14" s="360">
        <v>4</v>
      </c>
    </row>
    <row r="15" spans="1:41" s="201" customFormat="1" ht="15" customHeight="1">
      <c r="A15" s="606"/>
      <c r="B15" s="584" t="s">
        <v>392</v>
      </c>
      <c r="C15" s="152"/>
      <c r="D15" s="246" t="s">
        <v>386</v>
      </c>
      <c r="E15" s="247">
        <v>1</v>
      </c>
      <c r="F15" s="153" t="s">
        <v>22</v>
      </c>
      <c r="G15" s="202" t="s">
        <v>382</v>
      </c>
      <c r="H15" s="158">
        <v>24</v>
      </c>
      <c r="I15" s="248">
        <v>7</v>
      </c>
      <c r="J15" s="248" t="s">
        <v>383</v>
      </c>
      <c r="K15" s="264">
        <v>7.6</v>
      </c>
      <c r="L15" s="153" t="s">
        <v>22</v>
      </c>
      <c r="M15" s="202" t="s">
        <v>382</v>
      </c>
      <c r="N15" s="158">
        <v>24</v>
      </c>
      <c r="O15" s="248">
        <v>8.1</v>
      </c>
      <c r="P15" s="152" t="s">
        <v>383</v>
      </c>
      <c r="Q15" s="158">
        <v>13</v>
      </c>
      <c r="R15" s="152">
        <v>8</v>
      </c>
      <c r="S15" s="202" t="s">
        <v>382</v>
      </c>
      <c r="T15" s="158">
        <v>24</v>
      </c>
      <c r="U15" s="153">
        <v>0.6</v>
      </c>
      <c r="V15" s="202" t="s">
        <v>383</v>
      </c>
      <c r="W15" s="265">
        <v>8.3</v>
      </c>
      <c r="X15" s="153" t="s">
        <v>22</v>
      </c>
      <c r="Y15" s="202" t="s">
        <v>382</v>
      </c>
      <c r="Z15" s="158">
        <v>24</v>
      </c>
      <c r="AA15" s="152">
        <v>1</v>
      </c>
      <c r="AB15" s="152" t="s">
        <v>383</v>
      </c>
      <c r="AC15" s="158">
        <v>17</v>
      </c>
      <c r="AD15" s="152">
        <v>22</v>
      </c>
      <c r="AE15" s="202" t="s">
        <v>382</v>
      </c>
      <c r="AF15" s="158">
        <v>24</v>
      </c>
      <c r="AG15" s="248">
        <v>7</v>
      </c>
      <c r="AH15" s="152" t="s">
        <v>385</v>
      </c>
      <c r="AI15" s="344">
        <v>10</v>
      </c>
      <c r="AJ15" s="335">
        <v>2</v>
      </c>
      <c r="AK15" s="202" t="s">
        <v>383</v>
      </c>
      <c r="AL15" s="248">
        <v>2.4</v>
      </c>
      <c r="AM15" s="152" t="s">
        <v>385</v>
      </c>
      <c r="AN15" s="353">
        <v>10</v>
      </c>
      <c r="AO15" s="341">
        <v>5</v>
      </c>
    </row>
    <row r="16" spans="1:41" s="201" customFormat="1" ht="15" customHeight="1">
      <c r="A16" s="606"/>
      <c r="B16" s="584"/>
      <c r="C16" s="152"/>
      <c r="D16" s="246" t="s">
        <v>387</v>
      </c>
      <c r="E16" s="247">
        <v>3</v>
      </c>
      <c r="F16" s="153">
        <v>4</v>
      </c>
      <c r="G16" s="202" t="s">
        <v>382</v>
      </c>
      <c r="H16" s="158">
        <v>60</v>
      </c>
      <c r="I16" s="248">
        <v>6.8</v>
      </c>
      <c r="J16" s="248" t="s">
        <v>383</v>
      </c>
      <c r="K16" s="264">
        <v>8.9</v>
      </c>
      <c r="L16" s="153" t="s">
        <v>22</v>
      </c>
      <c r="M16" s="202" t="s">
        <v>382</v>
      </c>
      <c r="N16" s="158">
        <v>60</v>
      </c>
      <c r="O16" s="248">
        <v>6.9</v>
      </c>
      <c r="P16" s="152" t="s">
        <v>383</v>
      </c>
      <c r="Q16" s="158">
        <v>16</v>
      </c>
      <c r="R16" s="152">
        <v>14</v>
      </c>
      <c r="S16" s="202" t="s">
        <v>382</v>
      </c>
      <c r="T16" s="158">
        <v>60</v>
      </c>
      <c r="U16" s="252">
        <v>0.6</v>
      </c>
      <c r="V16" s="202" t="s">
        <v>383</v>
      </c>
      <c r="W16" s="266">
        <v>8.3</v>
      </c>
      <c r="X16" s="153" t="s">
        <v>22</v>
      </c>
      <c r="Y16" s="202" t="s">
        <v>382</v>
      </c>
      <c r="Z16" s="158">
        <v>60</v>
      </c>
      <c r="AA16" s="152">
        <v>1</v>
      </c>
      <c r="AB16" s="152" t="s">
        <v>383</v>
      </c>
      <c r="AC16" s="158">
        <v>20</v>
      </c>
      <c r="AD16" s="152">
        <v>39</v>
      </c>
      <c r="AE16" s="202" t="s">
        <v>382</v>
      </c>
      <c r="AF16" s="158">
        <v>60</v>
      </c>
      <c r="AG16" s="248">
        <v>2.1</v>
      </c>
      <c r="AH16" s="152" t="s">
        <v>385</v>
      </c>
      <c r="AI16" s="344">
        <v>10</v>
      </c>
      <c r="AJ16" s="335">
        <v>2</v>
      </c>
      <c r="AK16" s="202" t="s">
        <v>383</v>
      </c>
      <c r="AL16" s="248">
        <v>1.6</v>
      </c>
      <c r="AM16" s="152" t="s">
        <v>385</v>
      </c>
      <c r="AN16" s="353">
        <v>10</v>
      </c>
      <c r="AO16" s="341">
        <v>5</v>
      </c>
    </row>
    <row r="17" spans="1:41" s="201" customFormat="1" ht="15" customHeight="1">
      <c r="A17" s="606"/>
      <c r="B17" s="267"/>
      <c r="C17" s="268"/>
      <c r="D17" s="269" t="s">
        <v>388</v>
      </c>
      <c r="E17" s="270">
        <v>2</v>
      </c>
      <c r="F17" s="271" t="s">
        <v>22</v>
      </c>
      <c r="G17" s="272" t="s">
        <v>382</v>
      </c>
      <c r="H17" s="273">
        <v>36</v>
      </c>
      <c r="I17" s="274">
        <v>6.8</v>
      </c>
      <c r="J17" s="274" t="s">
        <v>383</v>
      </c>
      <c r="K17" s="275">
        <v>7.2</v>
      </c>
      <c r="L17" s="268">
        <v>2</v>
      </c>
      <c r="M17" s="272" t="s">
        <v>382</v>
      </c>
      <c r="N17" s="273">
        <v>36</v>
      </c>
      <c r="O17" s="274">
        <v>4.1</v>
      </c>
      <c r="P17" s="268" t="s">
        <v>383</v>
      </c>
      <c r="Q17" s="273">
        <v>12</v>
      </c>
      <c r="R17" s="268">
        <v>2</v>
      </c>
      <c r="S17" s="272" t="s">
        <v>382</v>
      </c>
      <c r="T17" s="273">
        <v>36</v>
      </c>
      <c r="U17" s="276">
        <v>0.6</v>
      </c>
      <c r="V17" s="272" t="s">
        <v>383</v>
      </c>
      <c r="W17" s="277">
        <v>6.4</v>
      </c>
      <c r="X17" s="271" t="s">
        <v>22</v>
      </c>
      <c r="Y17" s="272" t="s">
        <v>382</v>
      </c>
      <c r="Z17" s="273">
        <v>36</v>
      </c>
      <c r="AA17" s="268">
        <v>1</v>
      </c>
      <c r="AB17" s="268" t="s">
        <v>383</v>
      </c>
      <c r="AC17" s="273">
        <v>39</v>
      </c>
      <c r="AD17" s="271" t="s">
        <v>22</v>
      </c>
      <c r="AE17" s="272" t="s">
        <v>382</v>
      </c>
      <c r="AF17" s="273">
        <v>36</v>
      </c>
      <c r="AG17" s="274">
        <v>2.2</v>
      </c>
      <c r="AH17" s="268" t="s">
        <v>385</v>
      </c>
      <c r="AI17" s="346">
        <v>10</v>
      </c>
      <c r="AJ17" s="338">
        <v>3</v>
      </c>
      <c r="AK17" s="272" t="s">
        <v>383</v>
      </c>
      <c r="AL17" s="274">
        <v>4.9</v>
      </c>
      <c r="AM17" s="268" t="s">
        <v>385</v>
      </c>
      <c r="AN17" s="355">
        <v>10</v>
      </c>
      <c r="AO17" s="361">
        <v>5</v>
      </c>
    </row>
    <row r="18" spans="1:41" s="201" customFormat="1" ht="15" customHeight="1">
      <c r="A18" s="606"/>
      <c r="B18" s="584" t="s">
        <v>393</v>
      </c>
      <c r="C18" s="152"/>
      <c r="D18" s="246" t="s">
        <v>386</v>
      </c>
      <c r="E18" s="247">
        <v>2</v>
      </c>
      <c r="F18" s="153" t="s">
        <v>22</v>
      </c>
      <c r="G18" s="202" t="s">
        <v>382</v>
      </c>
      <c r="H18" s="158">
        <v>36</v>
      </c>
      <c r="I18" s="248">
        <v>6.9</v>
      </c>
      <c r="J18" s="248" t="s">
        <v>383</v>
      </c>
      <c r="K18" s="264">
        <v>7.9</v>
      </c>
      <c r="L18" s="153" t="s">
        <v>22</v>
      </c>
      <c r="M18" s="202" t="s">
        <v>382</v>
      </c>
      <c r="N18" s="158">
        <v>36</v>
      </c>
      <c r="O18" s="248">
        <v>7.8</v>
      </c>
      <c r="P18" s="152" t="s">
        <v>383</v>
      </c>
      <c r="Q18" s="158">
        <v>12</v>
      </c>
      <c r="R18" s="153" t="s">
        <v>22</v>
      </c>
      <c r="S18" s="202" t="s">
        <v>382</v>
      </c>
      <c r="T18" s="158">
        <v>36</v>
      </c>
      <c r="U18" s="153" t="s">
        <v>384</v>
      </c>
      <c r="V18" s="202" t="s">
        <v>383</v>
      </c>
      <c r="W18" s="158">
        <v>1.4</v>
      </c>
      <c r="X18" s="153" t="s">
        <v>22</v>
      </c>
      <c r="Y18" s="202" t="s">
        <v>382</v>
      </c>
      <c r="Z18" s="158">
        <v>36</v>
      </c>
      <c r="AA18" s="153" t="s">
        <v>472</v>
      </c>
      <c r="AB18" s="152" t="s">
        <v>383</v>
      </c>
      <c r="AC18" s="158">
        <v>10</v>
      </c>
      <c r="AD18" s="152">
        <v>30</v>
      </c>
      <c r="AE18" s="202" t="s">
        <v>382</v>
      </c>
      <c r="AF18" s="158">
        <v>36</v>
      </c>
      <c r="AG18" s="248">
        <v>3.3</v>
      </c>
      <c r="AH18" s="152" t="s">
        <v>385</v>
      </c>
      <c r="AI18" s="344">
        <v>10</v>
      </c>
      <c r="AJ18" s="335">
        <v>2</v>
      </c>
      <c r="AK18" s="202" t="s">
        <v>383</v>
      </c>
      <c r="AL18" s="248">
        <v>7.9</v>
      </c>
      <c r="AM18" s="152" t="s">
        <v>385</v>
      </c>
      <c r="AN18" s="353">
        <v>10</v>
      </c>
      <c r="AO18" s="341">
        <v>4</v>
      </c>
    </row>
    <row r="19" spans="1:41" s="201" customFormat="1" ht="15" customHeight="1">
      <c r="A19" s="606"/>
      <c r="B19" s="584"/>
      <c r="C19" s="152"/>
      <c r="D19" s="246" t="s">
        <v>387</v>
      </c>
      <c r="E19" s="247">
        <v>1</v>
      </c>
      <c r="F19" s="152">
        <v>5</v>
      </c>
      <c r="G19" s="202" t="s">
        <v>382</v>
      </c>
      <c r="H19" s="158">
        <v>24</v>
      </c>
      <c r="I19" s="248">
        <v>6.9</v>
      </c>
      <c r="J19" s="248" t="s">
        <v>383</v>
      </c>
      <c r="K19" s="264">
        <v>8.9</v>
      </c>
      <c r="L19" s="153" t="s">
        <v>22</v>
      </c>
      <c r="M19" s="202" t="s">
        <v>382</v>
      </c>
      <c r="N19" s="158">
        <v>24</v>
      </c>
      <c r="O19" s="248">
        <v>6.8</v>
      </c>
      <c r="P19" s="152" t="s">
        <v>383</v>
      </c>
      <c r="Q19" s="158">
        <v>13</v>
      </c>
      <c r="R19" s="153">
        <v>6</v>
      </c>
      <c r="S19" s="202" t="s">
        <v>382</v>
      </c>
      <c r="T19" s="158">
        <v>24</v>
      </c>
      <c r="U19" s="153" t="s">
        <v>384</v>
      </c>
      <c r="V19" s="202" t="s">
        <v>383</v>
      </c>
      <c r="W19" s="158">
        <v>5.7</v>
      </c>
      <c r="X19" s="153" t="s">
        <v>22</v>
      </c>
      <c r="Y19" s="202" t="s">
        <v>382</v>
      </c>
      <c r="Z19" s="158">
        <v>24</v>
      </c>
      <c r="AA19" s="152">
        <v>1</v>
      </c>
      <c r="AB19" s="152" t="s">
        <v>383</v>
      </c>
      <c r="AC19" s="158">
        <v>16</v>
      </c>
      <c r="AD19" s="152">
        <v>9</v>
      </c>
      <c r="AE19" s="202" t="s">
        <v>382</v>
      </c>
      <c r="AF19" s="158">
        <v>24</v>
      </c>
      <c r="AG19" s="248">
        <v>3.3</v>
      </c>
      <c r="AH19" s="152" t="s">
        <v>385</v>
      </c>
      <c r="AI19" s="344">
        <v>10</v>
      </c>
      <c r="AJ19" s="335">
        <v>2</v>
      </c>
      <c r="AK19" s="202" t="s">
        <v>383</v>
      </c>
      <c r="AL19" s="248">
        <v>4.9</v>
      </c>
      <c r="AM19" s="152" t="s">
        <v>385</v>
      </c>
      <c r="AN19" s="353">
        <v>10</v>
      </c>
      <c r="AO19" s="341">
        <v>4</v>
      </c>
    </row>
    <row r="20" spans="1:41" s="201" customFormat="1" ht="15" customHeight="1">
      <c r="A20" s="606"/>
      <c r="B20" s="278" t="s">
        <v>394</v>
      </c>
      <c r="C20" s="279"/>
      <c r="D20" s="280" t="s">
        <v>387</v>
      </c>
      <c r="E20" s="281">
        <v>1</v>
      </c>
      <c r="F20" s="282" t="s">
        <v>22</v>
      </c>
      <c r="G20" s="283" t="s">
        <v>382</v>
      </c>
      <c r="H20" s="284">
        <v>24</v>
      </c>
      <c r="I20" s="285">
        <v>6.7</v>
      </c>
      <c r="J20" s="285" t="s">
        <v>383</v>
      </c>
      <c r="K20" s="286">
        <v>7.1</v>
      </c>
      <c r="L20" s="287" t="s">
        <v>22</v>
      </c>
      <c r="M20" s="283" t="s">
        <v>382</v>
      </c>
      <c r="N20" s="284">
        <v>24</v>
      </c>
      <c r="O20" s="285">
        <v>5.4</v>
      </c>
      <c r="P20" s="279" t="s">
        <v>383</v>
      </c>
      <c r="Q20" s="284">
        <v>12</v>
      </c>
      <c r="R20" s="279">
        <v>4</v>
      </c>
      <c r="S20" s="283" t="s">
        <v>382</v>
      </c>
      <c r="T20" s="284">
        <v>24</v>
      </c>
      <c r="U20" s="288">
        <v>0.6</v>
      </c>
      <c r="V20" s="283" t="s">
        <v>383</v>
      </c>
      <c r="W20" s="289">
        <v>4</v>
      </c>
      <c r="X20" s="282">
        <v>2</v>
      </c>
      <c r="Y20" s="283" t="s">
        <v>382</v>
      </c>
      <c r="Z20" s="284">
        <v>24</v>
      </c>
      <c r="AA20" s="279">
        <v>3</v>
      </c>
      <c r="AB20" s="279" t="s">
        <v>383</v>
      </c>
      <c r="AC20" s="284">
        <v>56</v>
      </c>
      <c r="AD20" s="279">
        <v>19</v>
      </c>
      <c r="AE20" s="283" t="s">
        <v>382</v>
      </c>
      <c r="AF20" s="284">
        <v>24</v>
      </c>
      <c r="AG20" s="285">
        <v>3.3</v>
      </c>
      <c r="AH20" s="279" t="s">
        <v>385</v>
      </c>
      <c r="AI20" s="347">
        <v>10</v>
      </c>
      <c r="AJ20" s="339">
        <v>3</v>
      </c>
      <c r="AK20" s="283" t="s">
        <v>383</v>
      </c>
      <c r="AL20" s="285">
        <v>7.9</v>
      </c>
      <c r="AM20" s="279" t="s">
        <v>385</v>
      </c>
      <c r="AN20" s="356">
        <v>10</v>
      </c>
      <c r="AO20" s="362">
        <v>4</v>
      </c>
    </row>
    <row r="21" spans="1:41" s="201" customFormat="1" ht="15" customHeight="1">
      <c r="A21" s="606"/>
      <c r="B21" s="584" t="s">
        <v>475</v>
      </c>
      <c r="C21" s="152"/>
      <c r="D21" s="246" t="s">
        <v>386</v>
      </c>
      <c r="E21" s="247">
        <v>6</v>
      </c>
      <c r="F21" s="262" t="s">
        <v>22</v>
      </c>
      <c r="G21" s="202" t="s">
        <v>382</v>
      </c>
      <c r="H21" s="158">
        <v>66</v>
      </c>
      <c r="I21" s="248">
        <v>6.6</v>
      </c>
      <c r="J21" s="248" t="s">
        <v>383</v>
      </c>
      <c r="K21" s="264">
        <v>7.8</v>
      </c>
      <c r="L21" s="153">
        <v>1</v>
      </c>
      <c r="M21" s="202" t="s">
        <v>382</v>
      </c>
      <c r="N21" s="158">
        <v>66</v>
      </c>
      <c r="O21" s="248">
        <v>6.9</v>
      </c>
      <c r="P21" s="152" t="s">
        <v>383</v>
      </c>
      <c r="Q21" s="158">
        <v>13</v>
      </c>
      <c r="R21" s="153" t="s">
        <v>22</v>
      </c>
      <c r="S21" s="202" t="s">
        <v>382</v>
      </c>
      <c r="T21" s="158">
        <v>66</v>
      </c>
      <c r="U21" s="153" t="s">
        <v>384</v>
      </c>
      <c r="V21" s="202" t="s">
        <v>383</v>
      </c>
      <c r="W21" s="158">
        <v>1.9</v>
      </c>
      <c r="X21" s="153">
        <v>1</v>
      </c>
      <c r="Y21" s="202" t="s">
        <v>382</v>
      </c>
      <c r="Z21" s="158">
        <v>66</v>
      </c>
      <c r="AA21" s="153" t="s">
        <v>472</v>
      </c>
      <c r="AB21" s="152" t="s">
        <v>383</v>
      </c>
      <c r="AC21" s="158">
        <v>31</v>
      </c>
      <c r="AD21" s="152">
        <v>41</v>
      </c>
      <c r="AE21" s="202" t="s">
        <v>382</v>
      </c>
      <c r="AF21" s="158">
        <v>66</v>
      </c>
      <c r="AG21" s="248">
        <v>4.5</v>
      </c>
      <c r="AH21" s="152" t="s">
        <v>385</v>
      </c>
      <c r="AI21" s="344">
        <v>10</v>
      </c>
      <c r="AJ21" s="335">
        <v>1</v>
      </c>
      <c r="AK21" s="202" t="s">
        <v>383</v>
      </c>
      <c r="AL21" s="248">
        <v>5.4</v>
      </c>
      <c r="AM21" s="152" t="s">
        <v>385</v>
      </c>
      <c r="AN21" s="353">
        <v>10</v>
      </c>
      <c r="AO21" s="341">
        <v>4</v>
      </c>
    </row>
    <row r="22" spans="1:41" s="201" customFormat="1" ht="15" customHeight="1">
      <c r="A22" s="606"/>
      <c r="B22" s="584"/>
      <c r="C22" s="152"/>
      <c r="D22" s="246" t="s">
        <v>387</v>
      </c>
      <c r="E22" s="247">
        <v>1</v>
      </c>
      <c r="F22" s="271" t="s">
        <v>22</v>
      </c>
      <c r="G22" s="202" t="s">
        <v>382</v>
      </c>
      <c r="H22" s="158">
        <v>12</v>
      </c>
      <c r="I22" s="248">
        <v>6.9</v>
      </c>
      <c r="J22" s="248" t="s">
        <v>383</v>
      </c>
      <c r="K22" s="264">
        <v>7.6</v>
      </c>
      <c r="L22" s="153" t="s">
        <v>22</v>
      </c>
      <c r="M22" s="202" t="s">
        <v>382</v>
      </c>
      <c r="N22" s="158">
        <v>12</v>
      </c>
      <c r="O22" s="248">
        <v>7.3</v>
      </c>
      <c r="P22" s="152" t="s">
        <v>383</v>
      </c>
      <c r="Q22" s="158">
        <v>12</v>
      </c>
      <c r="R22" s="153" t="s">
        <v>22</v>
      </c>
      <c r="S22" s="202" t="s">
        <v>382</v>
      </c>
      <c r="T22" s="158">
        <v>12</v>
      </c>
      <c r="U22" s="153" t="s">
        <v>384</v>
      </c>
      <c r="V22" s="202" t="s">
        <v>383</v>
      </c>
      <c r="W22" s="290">
        <v>1.2</v>
      </c>
      <c r="X22" s="153" t="s">
        <v>22</v>
      </c>
      <c r="Y22" s="202" t="s">
        <v>382</v>
      </c>
      <c r="Z22" s="158">
        <v>12</v>
      </c>
      <c r="AA22" s="152">
        <v>2</v>
      </c>
      <c r="AB22" s="152" t="s">
        <v>383</v>
      </c>
      <c r="AC22" s="158">
        <v>18</v>
      </c>
      <c r="AD22" s="152">
        <v>8</v>
      </c>
      <c r="AE22" s="202" t="s">
        <v>382</v>
      </c>
      <c r="AF22" s="158">
        <v>12</v>
      </c>
      <c r="AG22" s="248">
        <v>7.9</v>
      </c>
      <c r="AH22" s="152" t="s">
        <v>385</v>
      </c>
      <c r="AI22" s="344">
        <v>10</v>
      </c>
      <c r="AJ22" s="335">
        <v>2</v>
      </c>
      <c r="AK22" s="202" t="s">
        <v>383</v>
      </c>
      <c r="AL22" s="248">
        <v>1.3</v>
      </c>
      <c r="AM22" s="152" t="s">
        <v>385</v>
      </c>
      <c r="AN22" s="353">
        <v>10</v>
      </c>
      <c r="AO22" s="341">
        <v>5</v>
      </c>
    </row>
    <row r="23" spans="1:41" s="201" customFormat="1" ht="15" customHeight="1">
      <c r="A23" s="606"/>
      <c r="B23" s="278" t="s">
        <v>424</v>
      </c>
      <c r="C23" s="279"/>
      <c r="D23" s="280" t="s">
        <v>386</v>
      </c>
      <c r="E23" s="281">
        <v>6</v>
      </c>
      <c r="F23" s="282">
        <v>8</v>
      </c>
      <c r="G23" s="283" t="s">
        <v>382</v>
      </c>
      <c r="H23" s="284">
        <v>72</v>
      </c>
      <c r="I23" s="285">
        <v>6.3</v>
      </c>
      <c r="J23" s="285" t="s">
        <v>383</v>
      </c>
      <c r="K23" s="286">
        <v>7.4</v>
      </c>
      <c r="L23" s="287" t="s">
        <v>22</v>
      </c>
      <c r="M23" s="283" t="s">
        <v>382</v>
      </c>
      <c r="N23" s="284">
        <v>72</v>
      </c>
      <c r="O23" s="285">
        <v>7.7</v>
      </c>
      <c r="P23" s="279" t="s">
        <v>383</v>
      </c>
      <c r="Q23" s="284">
        <v>13</v>
      </c>
      <c r="R23" s="282" t="s">
        <v>22</v>
      </c>
      <c r="S23" s="283" t="s">
        <v>382</v>
      </c>
      <c r="T23" s="284">
        <v>72</v>
      </c>
      <c r="U23" s="288" t="s">
        <v>476</v>
      </c>
      <c r="V23" s="283" t="s">
        <v>383</v>
      </c>
      <c r="W23" s="284">
        <v>1.6</v>
      </c>
      <c r="X23" s="282" t="s">
        <v>22</v>
      </c>
      <c r="Y23" s="283" t="s">
        <v>382</v>
      </c>
      <c r="Z23" s="284">
        <v>72</v>
      </c>
      <c r="AA23" s="282" t="s">
        <v>477</v>
      </c>
      <c r="AB23" s="279" t="s">
        <v>383</v>
      </c>
      <c r="AC23" s="284">
        <v>11</v>
      </c>
      <c r="AD23" s="282">
        <v>8</v>
      </c>
      <c r="AE23" s="283" t="s">
        <v>382</v>
      </c>
      <c r="AF23" s="284">
        <v>72</v>
      </c>
      <c r="AG23" s="285">
        <v>2</v>
      </c>
      <c r="AH23" s="279" t="s">
        <v>385</v>
      </c>
      <c r="AI23" s="347">
        <v>10</v>
      </c>
      <c r="AJ23" s="339">
        <v>0</v>
      </c>
      <c r="AK23" s="283" t="s">
        <v>383</v>
      </c>
      <c r="AL23" s="285">
        <v>5.4</v>
      </c>
      <c r="AM23" s="279" t="s">
        <v>385</v>
      </c>
      <c r="AN23" s="356">
        <v>10</v>
      </c>
      <c r="AO23" s="362">
        <v>3</v>
      </c>
    </row>
    <row r="24" spans="1:41" s="201" customFormat="1" ht="15" customHeight="1">
      <c r="A24" s="606"/>
      <c r="B24" s="278" t="s">
        <v>425</v>
      </c>
      <c r="C24" s="279"/>
      <c r="D24" s="280" t="s">
        <v>387</v>
      </c>
      <c r="E24" s="281">
        <v>2</v>
      </c>
      <c r="F24" s="282">
        <v>13</v>
      </c>
      <c r="G24" s="283" t="s">
        <v>382</v>
      </c>
      <c r="H24" s="284">
        <v>36</v>
      </c>
      <c r="I24" s="285">
        <v>6.8</v>
      </c>
      <c r="J24" s="285" t="s">
        <v>383</v>
      </c>
      <c r="K24" s="286">
        <v>9.7</v>
      </c>
      <c r="L24" s="287" t="s">
        <v>22</v>
      </c>
      <c r="M24" s="283" t="s">
        <v>382</v>
      </c>
      <c r="N24" s="284">
        <v>36</v>
      </c>
      <c r="O24" s="285">
        <v>6</v>
      </c>
      <c r="P24" s="279" t="s">
        <v>383</v>
      </c>
      <c r="Q24" s="284">
        <v>14</v>
      </c>
      <c r="R24" s="279">
        <v>30</v>
      </c>
      <c r="S24" s="283" t="s">
        <v>382</v>
      </c>
      <c r="T24" s="284">
        <v>36</v>
      </c>
      <c r="U24" s="288">
        <v>1.5</v>
      </c>
      <c r="V24" s="283" t="s">
        <v>383</v>
      </c>
      <c r="W24" s="284">
        <v>18</v>
      </c>
      <c r="X24" s="282">
        <v>3</v>
      </c>
      <c r="Y24" s="283" t="s">
        <v>382</v>
      </c>
      <c r="Z24" s="284">
        <v>36</v>
      </c>
      <c r="AA24" s="279">
        <v>5</v>
      </c>
      <c r="AB24" s="279" t="s">
        <v>383</v>
      </c>
      <c r="AC24" s="284">
        <v>28</v>
      </c>
      <c r="AD24" s="279">
        <v>27</v>
      </c>
      <c r="AE24" s="283" t="s">
        <v>382</v>
      </c>
      <c r="AF24" s="284">
        <v>36</v>
      </c>
      <c r="AG24" s="285">
        <v>4.5</v>
      </c>
      <c r="AH24" s="279" t="s">
        <v>385</v>
      </c>
      <c r="AI24" s="347">
        <v>10</v>
      </c>
      <c r="AJ24" s="339">
        <v>2</v>
      </c>
      <c r="AK24" s="283" t="s">
        <v>383</v>
      </c>
      <c r="AL24" s="285">
        <v>1.6</v>
      </c>
      <c r="AM24" s="279" t="s">
        <v>385</v>
      </c>
      <c r="AN24" s="356">
        <v>10</v>
      </c>
      <c r="AO24" s="362">
        <v>5</v>
      </c>
    </row>
    <row r="25" spans="1:41" s="201" customFormat="1" ht="15" customHeight="1">
      <c r="A25" s="606"/>
      <c r="B25" s="608" t="s">
        <v>395</v>
      </c>
      <c r="C25" s="254"/>
      <c r="D25" s="255" t="s">
        <v>381</v>
      </c>
      <c r="E25" s="256">
        <v>1</v>
      </c>
      <c r="F25" s="262" t="s">
        <v>22</v>
      </c>
      <c r="G25" s="258" t="s">
        <v>382</v>
      </c>
      <c r="H25" s="259">
        <v>9</v>
      </c>
      <c r="I25" s="260">
        <v>7.4</v>
      </c>
      <c r="J25" s="260" t="s">
        <v>383</v>
      </c>
      <c r="K25" s="261">
        <v>7.9</v>
      </c>
      <c r="L25" s="262" t="s">
        <v>22</v>
      </c>
      <c r="M25" s="258" t="s">
        <v>382</v>
      </c>
      <c r="N25" s="259">
        <v>9</v>
      </c>
      <c r="O25" s="260">
        <v>8.3</v>
      </c>
      <c r="P25" s="254" t="s">
        <v>383</v>
      </c>
      <c r="Q25" s="259">
        <v>11</v>
      </c>
      <c r="R25" s="262">
        <v>1</v>
      </c>
      <c r="S25" s="258" t="s">
        <v>382</v>
      </c>
      <c r="T25" s="259">
        <v>9</v>
      </c>
      <c r="U25" s="262" t="s">
        <v>384</v>
      </c>
      <c r="V25" s="258" t="s">
        <v>383</v>
      </c>
      <c r="W25" s="259">
        <v>1.2</v>
      </c>
      <c r="X25" s="262">
        <v>1</v>
      </c>
      <c r="Y25" s="258" t="s">
        <v>382</v>
      </c>
      <c r="Z25" s="259">
        <v>9</v>
      </c>
      <c r="AA25" s="262" t="s">
        <v>478</v>
      </c>
      <c r="AB25" s="254" t="s">
        <v>383</v>
      </c>
      <c r="AC25" s="259">
        <v>78</v>
      </c>
      <c r="AD25" s="254">
        <v>7</v>
      </c>
      <c r="AE25" s="258" t="s">
        <v>382</v>
      </c>
      <c r="AF25" s="259">
        <v>9</v>
      </c>
      <c r="AG25" s="260">
        <v>2</v>
      </c>
      <c r="AH25" s="254" t="s">
        <v>385</v>
      </c>
      <c r="AI25" s="345">
        <v>10</v>
      </c>
      <c r="AJ25" s="337">
        <v>0</v>
      </c>
      <c r="AK25" s="258" t="s">
        <v>383</v>
      </c>
      <c r="AL25" s="260">
        <v>2.8</v>
      </c>
      <c r="AM25" s="254" t="s">
        <v>385</v>
      </c>
      <c r="AN25" s="354">
        <v>10</v>
      </c>
      <c r="AO25" s="360">
        <v>2</v>
      </c>
    </row>
    <row r="26" spans="1:41" s="201" customFormat="1" ht="15" customHeight="1">
      <c r="A26" s="606"/>
      <c r="B26" s="609"/>
      <c r="C26" s="152"/>
      <c r="D26" s="246" t="s">
        <v>386</v>
      </c>
      <c r="E26" s="247">
        <v>2</v>
      </c>
      <c r="F26" s="153" t="s">
        <v>22</v>
      </c>
      <c r="G26" s="202" t="s">
        <v>382</v>
      </c>
      <c r="H26" s="158">
        <v>24</v>
      </c>
      <c r="I26" s="248">
        <v>7.4</v>
      </c>
      <c r="J26" s="248" t="s">
        <v>383</v>
      </c>
      <c r="K26" s="264">
        <v>8.1</v>
      </c>
      <c r="L26" s="153" t="s">
        <v>22</v>
      </c>
      <c r="M26" s="202" t="s">
        <v>382</v>
      </c>
      <c r="N26" s="158">
        <v>24</v>
      </c>
      <c r="O26" s="248">
        <v>9.1</v>
      </c>
      <c r="P26" s="152" t="s">
        <v>383</v>
      </c>
      <c r="Q26" s="158">
        <v>12</v>
      </c>
      <c r="R26" s="153" t="s">
        <v>22</v>
      </c>
      <c r="S26" s="202" t="s">
        <v>382</v>
      </c>
      <c r="T26" s="158">
        <v>24</v>
      </c>
      <c r="U26" s="153" t="s">
        <v>384</v>
      </c>
      <c r="V26" s="202" t="s">
        <v>383</v>
      </c>
      <c r="W26" s="264">
        <v>0.7</v>
      </c>
      <c r="X26" s="152">
        <v>5</v>
      </c>
      <c r="Y26" s="202" t="s">
        <v>382</v>
      </c>
      <c r="Z26" s="158">
        <v>24</v>
      </c>
      <c r="AA26" s="152">
        <v>7</v>
      </c>
      <c r="AB26" s="152" t="s">
        <v>383</v>
      </c>
      <c r="AC26" s="158">
        <v>49</v>
      </c>
      <c r="AD26" s="152">
        <v>13</v>
      </c>
      <c r="AE26" s="202" t="s">
        <v>382</v>
      </c>
      <c r="AF26" s="158">
        <v>24</v>
      </c>
      <c r="AG26" s="248">
        <v>1.3</v>
      </c>
      <c r="AH26" s="152" t="s">
        <v>385</v>
      </c>
      <c r="AI26" s="344">
        <v>10</v>
      </c>
      <c r="AJ26" s="335">
        <v>2</v>
      </c>
      <c r="AK26" s="202" t="s">
        <v>383</v>
      </c>
      <c r="AL26" s="248">
        <v>3.5</v>
      </c>
      <c r="AM26" s="152" t="s">
        <v>385</v>
      </c>
      <c r="AN26" s="353">
        <v>10</v>
      </c>
      <c r="AO26" s="341">
        <v>4</v>
      </c>
    </row>
    <row r="27" spans="1:41" s="201" customFormat="1" ht="15" customHeight="1">
      <c r="A27" s="606"/>
      <c r="B27" s="610"/>
      <c r="C27" s="268"/>
      <c r="D27" s="269" t="s">
        <v>387</v>
      </c>
      <c r="E27" s="270">
        <v>1</v>
      </c>
      <c r="F27" s="271" t="s">
        <v>22</v>
      </c>
      <c r="G27" s="272" t="s">
        <v>382</v>
      </c>
      <c r="H27" s="273">
        <v>12</v>
      </c>
      <c r="I27" s="274">
        <v>7.2</v>
      </c>
      <c r="J27" s="274" t="s">
        <v>383</v>
      </c>
      <c r="K27" s="275">
        <v>7.7</v>
      </c>
      <c r="L27" s="271" t="s">
        <v>22</v>
      </c>
      <c r="M27" s="272" t="s">
        <v>382</v>
      </c>
      <c r="N27" s="273">
        <v>12</v>
      </c>
      <c r="O27" s="274">
        <v>6.5</v>
      </c>
      <c r="P27" s="268" t="s">
        <v>383</v>
      </c>
      <c r="Q27" s="273">
        <v>12</v>
      </c>
      <c r="R27" s="271">
        <v>1</v>
      </c>
      <c r="S27" s="272" t="s">
        <v>382</v>
      </c>
      <c r="T27" s="273">
        <v>12</v>
      </c>
      <c r="U27" s="271">
        <v>0.6</v>
      </c>
      <c r="V27" s="272" t="s">
        <v>383</v>
      </c>
      <c r="W27" s="291">
        <v>3.4</v>
      </c>
      <c r="X27" s="292">
        <v>2</v>
      </c>
      <c r="Y27" s="272" t="s">
        <v>382</v>
      </c>
      <c r="Z27" s="273">
        <v>12</v>
      </c>
      <c r="AA27" s="268">
        <v>6</v>
      </c>
      <c r="AB27" s="268" t="s">
        <v>383</v>
      </c>
      <c r="AC27" s="273">
        <v>30</v>
      </c>
      <c r="AD27" s="271">
        <v>7</v>
      </c>
      <c r="AE27" s="272" t="s">
        <v>382</v>
      </c>
      <c r="AF27" s="273">
        <v>12</v>
      </c>
      <c r="AG27" s="274">
        <v>3.5</v>
      </c>
      <c r="AH27" s="268" t="s">
        <v>385</v>
      </c>
      <c r="AI27" s="346">
        <v>10</v>
      </c>
      <c r="AJ27" s="338">
        <v>2</v>
      </c>
      <c r="AK27" s="272" t="s">
        <v>383</v>
      </c>
      <c r="AL27" s="274">
        <v>1.1</v>
      </c>
      <c r="AM27" s="268" t="s">
        <v>385</v>
      </c>
      <c r="AN27" s="355">
        <v>10</v>
      </c>
      <c r="AO27" s="361">
        <v>6</v>
      </c>
    </row>
    <row r="28" spans="1:41" s="201" customFormat="1" ht="15" customHeight="1">
      <c r="A28" s="606"/>
      <c r="B28" s="585" t="s">
        <v>396</v>
      </c>
      <c r="C28" s="254"/>
      <c r="D28" s="255" t="s">
        <v>381</v>
      </c>
      <c r="E28" s="256">
        <v>1</v>
      </c>
      <c r="F28" s="262" t="s">
        <v>22</v>
      </c>
      <c r="G28" s="258" t="s">
        <v>382</v>
      </c>
      <c r="H28" s="259">
        <v>9</v>
      </c>
      <c r="I28" s="260">
        <v>7.2</v>
      </c>
      <c r="J28" s="260" t="s">
        <v>383</v>
      </c>
      <c r="K28" s="261">
        <v>7.6</v>
      </c>
      <c r="L28" s="262" t="s">
        <v>22</v>
      </c>
      <c r="M28" s="258" t="s">
        <v>382</v>
      </c>
      <c r="N28" s="259">
        <v>9</v>
      </c>
      <c r="O28" s="260">
        <v>8.9</v>
      </c>
      <c r="P28" s="254" t="s">
        <v>383</v>
      </c>
      <c r="Q28" s="259">
        <v>11</v>
      </c>
      <c r="R28" s="262" t="s">
        <v>22</v>
      </c>
      <c r="S28" s="258" t="s">
        <v>382</v>
      </c>
      <c r="T28" s="259">
        <v>9</v>
      </c>
      <c r="U28" s="262" t="s">
        <v>384</v>
      </c>
      <c r="V28" s="258" t="s">
        <v>383</v>
      </c>
      <c r="W28" s="259">
        <v>0.5</v>
      </c>
      <c r="X28" s="262" t="s">
        <v>22</v>
      </c>
      <c r="Y28" s="258" t="s">
        <v>382</v>
      </c>
      <c r="Z28" s="259">
        <v>9</v>
      </c>
      <c r="AA28" s="262" t="s">
        <v>391</v>
      </c>
      <c r="AB28" s="254" t="s">
        <v>383</v>
      </c>
      <c r="AC28" s="259">
        <v>3</v>
      </c>
      <c r="AD28" s="254">
        <v>8</v>
      </c>
      <c r="AE28" s="258" t="s">
        <v>382</v>
      </c>
      <c r="AF28" s="259">
        <v>9</v>
      </c>
      <c r="AG28" s="260">
        <v>4</v>
      </c>
      <c r="AH28" s="254" t="s">
        <v>385</v>
      </c>
      <c r="AI28" s="345">
        <v>10</v>
      </c>
      <c r="AJ28" s="337">
        <v>0</v>
      </c>
      <c r="AK28" s="258" t="s">
        <v>383</v>
      </c>
      <c r="AL28" s="260">
        <v>1.7</v>
      </c>
      <c r="AM28" s="254" t="s">
        <v>385</v>
      </c>
      <c r="AN28" s="354">
        <v>10</v>
      </c>
      <c r="AO28" s="360">
        <v>3</v>
      </c>
    </row>
    <row r="29" spans="1:41" s="201" customFormat="1" ht="15" customHeight="1">
      <c r="A29" s="606"/>
      <c r="B29" s="586"/>
      <c r="C29" s="268"/>
      <c r="D29" s="269" t="s">
        <v>386</v>
      </c>
      <c r="E29" s="270">
        <v>1</v>
      </c>
      <c r="F29" s="271" t="s">
        <v>22</v>
      </c>
      <c r="G29" s="272" t="s">
        <v>382</v>
      </c>
      <c r="H29" s="273">
        <v>9</v>
      </c>
      <c r="I29" s="274">
        <v>7.1</v>
      </c>
      <c r="J29" s="274" t="s">
        <v>383</v>
      </c>
      <c r="K29" s="275">
        <v>7.9</v>
      </c>
      <c r="L29" s="271" t="s">
        <v>22</v>
      </c>
      <c r="M29" s="272" t="s">
        <v>382</v>
      </c>
      <c r="N29" s="273">
        <v>9</v>
      </c>
      <c r="O29" s="274">
        <v>8.4</v>
      </c>
      <c r="P29" s="268" t="s">
        <v>383</v>
      </c>
      <c r="Q29" s="273">
        <v>11</v>
      </c>
      <c r="R29" s="271" t="s">
        <v>22</v>
      </c>
      <c r="S29" s="272" t="s">
        <v>382</v>
      </c>
      <c r="T29" s="273">
        <v>9</v>
      </c>
      <c r="U29" s="271" t="s">
        <v>384</v>
      </c>
      <c r="V29" s="272" t="s">
        <v>383</v>
      </c>
      <c r="W29" s="275">
        <v>1</v>
      </c>
      <c r="X29" s="271">
        <v>1</v>
      </c>
      <c r="Y29" s="272" t="s">
        <v>382</v>
      </c>
      <c r="Z29" s="273">
        <v>9</v>
      </c>
      <c r="AA29" s="271">
        <v>1</v>
      </c>
      <c r="AB29" s="268" t="s">
        <v>383</v>
      </c>
      <c r="AC29" s="273">
        <v>28</v>
      </c>
      <c r="AD29" s="268">
        <v>6</v>
      </c>
      <c r="AE29" s="272" t="s">
        <v>382</v>
      </c>
      <c r="AF29" s="273">
        <v>9</v>
      </c>
      <c r="AG29" s="274">
        <v>1.3</v>
      </c>
      <c r="AH29" s="268" t="s">
        <v>385</v>
      </c>
      <c r="AI29" s="346">
        <v>10</v>
      </c>
      <c r="AJ29" s="338">
        <v>2</v>
      </c>
      <c r="AK29" s="272" t="s">
        <v>383</v>
      </c>
      <c r="AL29" s="274">
        <v>1.6</v>
      </c>
      <c r="AM29" s="268" t="s">
        <v>385</v>
      </c>
      <c r="AN29" s="355">
        <v>10</v>
      </c>
      <c r="AO29" s="361">
        <v>4</v>
      </c>
    </row>
    <row r="30" spans="1:41" s="201" customFormat="1" ht="15" customHeight="1">
      <c r="A30" s="606"/>
      <c r="B30" s="585" t="s">
        <v>397</v>
      </c>
      <c r="C30" s="254"/>
      <c r="D30" s="255" t="s">
        <v>381</v>
      </c>
      <c r="E30" s="256">
        <v>1</v>
      </c>
      <c r="F30" s="262" t="s">
        <v>22</v>
      </c>
      <c r="G30" s="258" t="s">
        <v>382</v>
      </c>
      <c r="H30" s="259">
        <v>9</v>
      </c>
      <c r="I30" s="260">
        <v>7.6</v>
      </c>
      <c r="J30" s="260" t="s">
        <v>383</v>
      </c>
      <c r="K30" s="261">
        <v>8</v>
      </c>
      <c r="L30" s="262" t="s">
        <v>22</v>
      </c>
      <c r="M30" s="258" t="s">
        <v>382</v>
      </c>
      <c r="N30" s="259">
        <v>9</v>
      </c>
      <c r="O30" s="260">
        <v>8.5</v>
      </c>
      <c r="P30" s="254" t="s">
        <v>383</v>
      </c>
      <c r="Q30" s="259">
        <v>11</v>
      </c>
      <c r="R30" s="262" t="s">
        <v>22</v>
      </c>
      <c r="S30" s="258" t="s">
        <v>382</v>
      </c>
      <c r="T30" s="259">
        <v>9</v>
      </c>
      <c r="U30" s="262" t="s">
        <v>384</v>
      </c>
      <c r="V30" s="258" t="s">
        <v>383</v>
      </c>
      <c r="W30" s="259">
        <v>0.6</v>
      </c>
      <c r="X30" s="262">
        <v>1</v>
      </c>
      <c r="Y30" s="258" t="s">
        <v>382</v>
      </c>
      <c r="Z30" s="259">
        <v>9</v>
      </c>
      <c r="AA30" s="262">
        <v>1</v>
      </c>
      <c r="AB30" s="254" t="s">
        <v>383</v>
      </c>
      <c r="AC30" s="259">
        <v>31</v>
      </c>
      <c r="AD30" s="254">
        <v>6</v>
      </c>
      <c r="AE30" s="258" t="s">
        <v>382</v>
      </c>
      <c r="AF30" s="259">
        <v>9</v>
      </c>
      <c r="AG30" s="260">
        <v>2.3</v>
      </c>
      <c r="AH30" s="254" t="s">
        <v>385</v>
      </c>
      <c r="AI30" s="345">
        <v>10</v>
      </c>
      <c r="AJ30" s="337">
        <v>1</v>
      </c>
      <c r="AK30" s="258" t="s">
        <v>383</v>
      </c>
      <c r="AL30" s="260">
        <v>4.9</v>
      </c>
      <c r="AM30" s="254" t="s">
        <v>385</v>
      </c>
      <c r="AN30" s="354">
        <v>10</v>
      </c>
      <c r="AO30" s="360">
        <v>2</v>
      </c>
    </row>
    <row r="31" spans="1:41" s="201" customFormat="1" ht="15" customHeight="1">
      <c r="A31" s="606"/>
      <c r="B31" s="586"/>
      <c r="C31" s="268"/>
      <c r="D31" s="269" t="s">
        <v>386</v>
      </c>
      <c r="E31" s="270">
        <v>1</v>
      </c>
      <c r="F31" s="271" t="s">
        <v>22</v>
      </c>
      <c r="G31" s="272" t="s">
        <v>382</v>
      </c>
      <c r="H31" s="273">
        <v>9</v>
      </c>
      <c r="I31" s="274">
        <v>7.6</v>
      </c>
      <c r="J31" s="274" t="s">
        <v>383</v>
      </c>
      <c r="K31" s="275">
        <v>8.2</v>
      </c>
      <c r="L31" s="271" t="s">
        <v>22</v>
      </c>
      <c r="M31" s="272" t="s">
        <v>382</v>
      </c>
      <c r="N31" s="273">
        <v>9</v>
      </c>
      <c r="O31" s="274">
        <v>8.4</v>
      </c>
      <c r="P31" s="268" t="s">
        <v>383</v>
      </c>
      <c r="Q31" s="273">
        <v>11</v>
      </c>
      <c r="R31" s="271" t="s">
        <v>22</v>
      </c>
      <c r="S31" s="272" t="s">
        <v>382</v>
      </c>
      <c r="T31" s="273">
        <v>9</v>
      </c>
      <c r="U31" s="271" t="s">
        <v>384</v>
      </c>
      <c r="V31" s="272" t="s">
        <v>383</v>
      </c>
      <c r="W31" s="275">
        <v>1.1</v>
      </c>
      <c r="X31" s="271" t="s">
        <v>22</v>
      </c>
      <c r="Y31" s="272" t="s">
        <v>382</v>
      </c>
      <c r="Z31" s="273">
        <v>9</v>
      </c>
      <c r="AA31" s="271">
        <v>1</v>
      </c>
      <c r="AB31" s="268" t="s">
        <v>383</v>
      </c>
      <c r="AC31" s="273">
        <v>21</v>
      </c>
      <c r="AD31" s="268">
        <v>5</v>
      </c>
      <c r="AE31" s="272" t="s">
        <v>382</v>
      </c>
      <c r="AF31" s="273">
        <v>9</v>
      </c>
      <c r="AG31" s="274">
        <v>1.3</v>
      </c>
      <c r="AH31" s="268" t="s">
        <v>385</v>
      </c>
      <c r="AI31" s="346">
        <v>10</v>
      </c>
      <c r="AJ31" s="338">
        <v>2</v>
      </c>
      <c r="AK31" s="272" t="s">
        <v>383</v>
      </c>
      <c r="AL31" s="274">
        <v>1.3</v>
      </c>
      <c r="AM31" s="268" t="s">
        <v>385</v>
      </c>
      <c r="AN31" s="355">
        <v>10</v>
      </c>
      <c r="AO31" s="361">
        <v>4</v>
      </c>
    </row>
    <row r="32" spans="1:41" s="201" customFormat="1" ht="15" customHeight="1">
      <c r="A32" s="606"/>
      <c r="B32" s="250"/>
      <c r="C32" s="152"/>
      <c r="D32" s="246" t="s">
        <v>386</v>
      </c>
      <c r="E32" s="247">
        <v>2</v>
      </c>
      <c r="F32" s="153" t="s">
        <v>22</v>
      </c>
      <c r="G32" s="202" t="s">
        <v>382</v>
      </c>
      <c r="H32" s="158">
        <v>28</v>
      </c>
      <c r="I32" s="248">
        <v>7.3</v>
      </c>
      <c r="J32" s="248" t="s">
        <v>383</v>
      </c>
      <c r="K32" s="264">
        <v>8.5</v>
      </c>
      <c r="L32" s="153" t="s">
        <v>22</v>
      </c>
      <c r="M32" s="202" t="s">
        <v>382</v>
      </c>
      <c r="N32" s="158">
        <v>28</v>
      </c>
      <c r="O32" s="248">
        <v>8.7</v>
      </c>
      <c r="P32" s="152" t="s">
        <v>383</v>
      </c>
      <c r="Q32" s="158">
        <v>13</v>
      </c>
      <c r="R32" s="153" t="s">
        <v>22</v>
      </c>
      <c r="S32" s="202" t="s">
        <v>382</v>
      </c>
      <c r="T32" s="158">
        <v>28</v>
      </c>
      <c r="U32" s="153" t="s">
        <v>384</v>
      </c>
      <c r="V32" s="202" t="s">
        <v>383</v>
      </c>
      <c r="W32" s="158">
        <v>1.4</v>
      </c>
      <c r="X32" s="153" t="s">
        <v>22</v>
      </c>
      <c r="Y32" s="202" t="s">
        <v>382</v>
      </c>
      <c r="Z32" s="158">
        <v>28</v>
      </c>
      <c r="AA32" s="153" t="s">
        <v>391</v>
      </c>
      <c r="AB32" s="152" t="s">
        <v>383</v>
      </c>
      <c r="AC32" s="158">
        <v>12</v>
      </c>
      <c r="AD32" s="152">
        <v>25</v>
      </c>
      <c r="AE32" s="202" t="s">
        <v>382</v>
      </c>
      <c r="AF32" s="158">
        <v>28</v>
      </c>
      <c r="AG32" s="248">
        <v>3.3</v>
      </c>
      <c r="AH32" s="152" t="s">
        <v>385</v>
      </c>
      <c r="AI32" s="344">
        <v>10</v>
      </c>
      <c r="AJ32" s="335">
        <v>2</v>
      </c>
      <c r="AK32" s="202" t="s">
        <v>383</v>
      </c>
      <c r="AL32" s="248">
        <v>9.4</v>
      </c>
      <c r="AM32" s="152" t="s">
        <v>385</v>
      </c>
      <c r="AN32" s="353">
        <v>10</v>
      </c>
      <c r="AO32" s="341">
        <v>4</v>
      </c>
    </row>
    <row r="33" spans="1:41" s="201" customFormat="1" ht="15" customHeight="1">
      <c r="A33" s="606"/>
      <c r="B33" s="250" t="s">
        <v>479</v>
      </c>
      <c r="C33" s="152"/>
      <c r="D33" s="246" t="s">
        <v>387</v>
      </c>
      <c r="E33" s="247">
        <v>2</v>
      </c>
      <c r="F33" s="153">
        <v>1</v>
      </c>
      <c r="G33" s="202" t="s">
        <v>382</v>
      </c>
      <c r="H33" s="158">
        <v>28</v>
      </c>
      <c r="I33" s="248">
        <v>7.4</v>
      </c>
      <c r="J33" s="248" t="s">
        <v>383</v>
      </c>
      <c r="K33" s="264">
        <v>8.9</v>
      </c>
      <c r="L33" s="153" t="s">
        <v>22</v>
      </c>
      <c r="M33" s="202" t="s">
        <v>382</v>
      </c>
      <c r="N33" s="158">
        <v>28</v>
      </c>
      <c r="O33" s="248">
        <v>7.2</v>
      </c>
      <c r="P33" s="152" t="s">
        <v>383</v>
      </c>
      <c r="Q33" s="158">
        <v>13</v>
      </c>
      <c r="R33" s="153">
        <v>1</v>
      </c>
      <c r="S33" s="202" t="s">
        <v>382</v>
      </c>
      <c r="T33" s="158">
        <v>28</v>
      </c>
      <c r="U33" s="153" t="s">
        <v>384</v>
      </c>
      <c r="V33" s="202" t="s">
        <v>383</v>
      </c>
      <c r="W33" s="264">
        <v>5.4</v>
      </c>
      <c r="X33" s="153" t="s">
        <v>22</v>
      </c>
      <c r="Y33" s="202" t="s">
        <v>382</v>
      </c>
      <c r="Z33" s="158">
        <v>28</v>
      </c>
      <c r="AA33" s="153" t="s">
        <v>391</v>
      </c>
      <c r="AB33" s="152" t="s">
        <v>383</v>
      </c>
      <c r="AC33" s="158">
        <v>16</v>
      </c>
      <c r="AD33" s="153">
        <v>12</v>
      </c>
      <c r="AE33" s="202" t="s">
        <v>382</v>
      </c>
      <c r="AF33" s="158">
        <v>28</v>
      </c>
      <c r="AG33" s="248">
        <v>2</v>
      </c>
      <c r="AH33" s="152" t="s">
        <v>385</v>
      </c>
      <c r="AI33" s="344">
        <v>10</v>
      </c>
      <c r="AJ33" s="335">
        <v>2</v>
      </c>
      <c r="AK33" s="202" t="s">
        <v>383</v>
      </c>
      <c r="AL33" s="248">
        <v>7.9</v>
      </c>
      <c r="AM33" s="152" t="s">
        <v>385</v>
      </c>
      <c r="AN33" s="353">
        <v>10</v>
      </c>
      <c r="AO33" s="341">
        <v>5</v>
      </c>
    </row>
    <row r="34" spans="1:41" s="201" customFormat="1" ht="15" customHeight="1">
      <c r="A34" s="606"/>
      <c r="B34" s="250"/>
      <c r="C34" s="152"/>
      <c r="D34" s="246" t="s">
        <v>389</v>
      </c>
      <c r="E34" s="247">
        <v>2</v>
      </c>
      <c r="F34" s="153" t="s">
        <v>22</v>
      </c>
      <c r="G34" s="202" t="s">
        <v>382</v>
      </c>
      <c r="H34" s="158">
        <v>28</v>
      </c>
      <c r="I34" s="248">
        <v>7.3</v>
      </c>
      <c r="J34" s="248" t="s">
        <v>383</v>
      </c>
      <c r="K34" s="264">
        <v>8.2</v>
      </c>
      <c r="L34" s="153" t="s">
        <v>22</v>
      </c>
      <c r="M34" s="202" t="s">
        <v>382</v>
      </c>
      <c r="N34" s="158">
        <v>28</v>
      </c>
      <c r="O34" s="248">
        <v>6.5</v>
      </c>
      <c r="P34" s="152" t="s">
        <v>383</v>
      </c>
      <c r="Q34" s="158">
        <v>13</v>
      </c>
      <c r="R34" s="153" t="s">
        <v>22</v>
      </c>
      <c r="S34" s="202" t="s">
        <v>382</v>
      </c>
      <c r="T34" s="158">
        <v>28</v>
      </c>
      <c r="U34" s="252">
        <v>0.6</v>
      </c>
      <c r="V34" s="202" t="s">
        <v>383</v>
      </c>
      <c r="W34" s="158">
        <v>3.3</v>
      </c>
      <c r="X34" s="153" t="s">
        <v>22</v>
      </c>
      <c r="Y34" s="202" t="s">
        <v>382</v>
      </c>
      <c r="Z34" s="158">
        <v>28</v>
      </c>
      <c r="AA34" s="152">
        <v>1</v>
      </c>
      <c r="AB34" s="152" t="s">
        <v>383</v>
      </c>
      <c r="AC34" s="158">
        <v>21</v>
      </c>
      <c r="AD34" s="153" t="s">
        <v>22</v>
      </c>
      <c r="AE34" s="202" t="s">
        <v>382</v>
      </c>
      <c r="AF34" s="158">
        <v>28</v>
      </c>
      <c r="AG34" s="248">
        <v>2.2</v>
      </c>
      <c r="AH34" s="152" t="s">
        <v>385</v>
      </c>
      <c r="AI34" s="344">
        <v>10</v>
      </c>
      <c r="AJ34" s="335">
        <v>3</v>
      </c>
      <c r="AK34" s="202" t="s">
        <v>383</v>
      </c>
      <c r="AL34" s="248">
        <v>3.3</v>
      </c>
      <c r="AM34" s="152" t="s">
        <v>385</v>
      </c>
      <c r="AN34" s="353">
        <v>10</v>
      </c>
      <c r="AO34" s="341">
        <v>5</v>
      </c>
    </row>
    <row r="35" spans="1:41" s="201" customFormat="1" ht="15" customHeight="1">
      <c r="A35" s="606"/>
      <c r="B35" s="278" t="s">
        <v>398</v>
      </c>
      <c r="C35" s="279"/>
      <c r="D35" s="280" t="s">
        <v>390</v>
      </c>
      <c r="E35" s="281">
        <v>4</v>
      </c>
      <c r="F35" s="282" t="s">
        <v>22</v>
      </c>
      <c r="G35" s="283" t="s">
        <v>382</v>
      </c>
      <c r="H35" s="284">
        <v>36</v>
      </c>
      <c r="I35" s="285">
        <v>7.3</v>
      </c>
      <c r="J35" s="285" t="s">
        <v>383</v>
      </c>
      <c r="K35" s="293">
        <v>8.5</v>
      </c>
      <c r="L35" s="282" t="s">
        <v>22</v>
      </c>
      <c r="M35" s="283" t="s">
        <v>382</v>
      </c>
      <c r="N35" s="284">
        <v>36</v>
      </c>
      <c r="O35" s="285">
        <v>7.3</v>
      </c>
      <c r="P35" s="279" t="s">
        <v>383</v>
      </c>
      <c r="Q35" s="284">
        <v>13</v>
      </c>
      <c r="R35" s="282" t="s">
        <v>22</v>
      </c>
      <c r="S35" s="283" t="s">
        <v>382</v>
      </c>
      <c r="T35" s="284">
        <v>36</v>
      </c>
      <c r="U35" s="288" t="s">
        <v>480</v>
      </c>
      <c r="V35" s="283" t="s">
        <v>383</v>
      </c>
      <c r="W35" s="284">
        <v>4.3</v>
      </c>
      <c r="X35" s="282" t="s">
        <v>22</v>
      </c>
      <c r="Y35" s="283" t="s">
        <v>382</v>
      </c>
      <c r="Z35" s="284">
        <v>36</v>
      </c>
      <c r="AA35" s="282" t="s">
        <v>478</v>
      </c>
      <c r="AB35" s="279" t="s">
        <v>383</v>
      </c>
      <c r="AC35" s="284">
        <v>23</v>
      </c>
      <c r="AD35" s="282" t="s">
        <v>22</v>
      </c>
      <c r="AE35" s="283" t="s">
        <v>382</v>
      </c>
      <c r="AF35" s="284">
        <v>36</v>
      </c>
      <c r="AG35" s="285">
        <v>1.7</v>
      </c>
      <c r="AH35" s="279" t="s">
        <v>385</v>
      </c>
      <c r="AI35" s="347">
        <v>10</v>
      </c>
      <c r="AJ35" s="339">
        <v>3</v>
      </c>
      <c r="AK35" s="283" t="s">
        <v>383</v>
      </c>
      <c r="AL35" s="285">
        <v>4.9</v>
      </c>
      <c r="AM35" s="279" t="s">
        <v>385</v>
      </c>
      <c r="AN35" s="356">
        <v>10</v>
      </c>
      <c r="AO35" s="362">
        <v>5</v>
      </c>
    </row>
    <row r="36" spans="1:41" s="201" customFormat="1" ht="15" customHeight="1">
      <c r="A36" s="606"/>
      <c r="B36" s="584" t="s">
        <v>399</v>
      </c>
      <c r="C36" s="152"/>
      <c r="D36" s="246" t="s">
        <v>386</v>
      </c>
      <c r="E36" s="247">
        <v>4</v>
      </c>
      <c r="F36" s="152">
        <v>7</v>
      </c>
      <c r="G36" s="202" t="s">
        <v>382</v>
      </c>
      <c r="H36" s="158">
        <v>56</v>
      </c>
      <c r="I36" s="248">
        <v>7.4</v>
      </c>
      <c r="J36" s="248" t="s">
        <v>383</v>
      </c>
      <c r="K36" s="264">
        <v>8.9</v>
      </c>
      <c r="L36" s="153" t="s">
        <v>22</v>
      </c>
      <c r="M36" s="202" t="s">
        <v>382</v>
      </c>
      <c r="N36" s="158">
        <v>56</v>
      </c>
      <c r="O36" s="248">
        <v>8.9</v>
      </c>
      <c r="P36" s="152" t="s">
        <v>383</v>
      </c>
      <c r="Q36" s="158">
        <v>13</v>
      </c>
      <c r="R36" s="153">
        <v>3</v>
      </c>
      <c r="S36" s="202" t="s">
        <v>382</v>
      </c>
      <c r="T36" s="158">
        <v>56</v>
      </c>
      <c r="U36" s="153" t="s">
        <v>384</v>
      </c>
      <c r="V36" s="202" t="s">
        <v>383</v>
      </c>
      <c r="W36" s="264">
        <v>2.7</v>
      </c>
      <c r="X36" s="153" t="s">
        <v>22</v>
      </c>
      <c r="Y36" s="202" t="s">
        <v>382</v>
      </c>
      <c r="Z36" s="158">
        <v>56</v>
      </c>
      <c r="AA36" s="153" t="s">
        <v>478</v>
      </c>
      <c r="AB36" s="152" t="s">
        <v>383</v>
      </c>
      <c r="AC36" s="158">
        <v>13</v>
      </c>
      <c r="AD36" s="152">
        <v>56</v>
      </c>
      <c r="AE36" s="202" t="s">
        <v>382</v>
      </c>
      <c r="AF36" s="158">
        <v>56</v>
      </c>
      <c r="AG36" s="248">
        <v>1.7</v>
      </c>
      <c r="AH36" s="152" t="s">
        <v>385</v>
      </c>
      <c r="AI36" s="344">
        <v>10</v>
      </c>
      <c r="AJ36" s="335">
        <v>3</v>
      </c>
      <c r="AK36" s="202" t="s">
        <v>383</v>
      </c>
      <c r="AL36" s="248">
        <v>2.4</v>
      </c>
      <c r="AM36" s="152" t="s">
        <v>385</v>
      </c>
      <c r="AN36" s="353">
        <v>10</v>
      </c>
      <c r="AO36" s="341">
        <v>5</v>
      </c>
    </row>
    <row r="37" spans="1:41" s="201" customFormat="1" ht="15" customHeight="1">
      <c r="A37" s="606"/>
      <c r="B37" s="584"/>
      <c r="C37" s="152"/>
      <c r="D37" s="246" t="s">
        <v>387</v>
      </c>
      <c r="E37" s="247">
        <v>2</v>
      </c>
      <c r="F37" s="153" t="s">
        <v>22</v>
      </c>
      <c r="G37" s="202" t="s">
        <v>382</v>
      </c>
      <c r="H37" s="158">
        <v>28</v>
      </c>
      <c r="I37" s="248">
        <v>7.4</v>
      </c>
      <c r="J37" s="248" t="s">
        <v>383</v>
      </c>
      <c r="K37" s="264">
        <v>8.9</v>
      </c>
      <c r="L37" s="153" t="s">
        <v>22</v>
      </c>
      <c r="M37" s="202" t="s">
        <v>382</v>
      </c>
      <c r="N37" s="158">
        <v>28</v>
      </c>
      <c r="O37" s="248">
        <v>6.6</v>
      </c>
      <c r="P37" s="152" t="s">
        <v>383</v>
      </c>
      <c r="Q37" s="158">
        <v>12</v>
      </c>
      <c r="R37" s="152">
        <v>10</v>
      </c>
      <c r="S37" s="202" t="s">
        <v>382</v>
      </c>
      <c r="T37" s="158">
        <v>28</v>
      </c>
      <c r="U37" s="252">
        <v>1.2</v>
      </c>
      <c r="V37" s="202" t="s">
        <v>383</v>
      </c>
      <c r="W37" s="158">
        <v>6.5</v>
      </c>
      <c r="X37" s="153" t="s">
        <v>22</v>
      </c>
      <c r="Y37" s="202" t="s">
        <v>382</v>
      </c>
      <c r="Z37" s="158">
        <v>28</v>
      </c>
      <c r="AA37" s="153">
        <v>1</v>
      </c>
      <c r="AB37" s="152" t="s">
        <v>383</v>
      </c>
      <c r="AC37" s="158">
        <v>8</v>
      </c>
      <c r="AD37" s="152">
        <v>20</v>
      </c>
      <c r="AE37" s="202" t="s">
        <v>382</v>
      </c>
      <c r="AF37" s="158">
        <v>28</v>
      </c>
      <c r="AG37" s="248">
        <v>1.3</v>
      </c>
      <c r="AH37" s="152" t="s">
        <v>385</v>
      </c>
      <c r="AI37" s="344">
        <v>10</v>
      </c>
      <c r="AJ37" s="335">
        <v>3</v>
      </c>
      <c r="AK37" s="202" t="s">
        <v>383</v>
      </c>
      <c r="AL37" s="248">
        <v>2.4</v>
      </c>
      <c r="AM37" s="152" t="s">
        <v>385</v>
      </c>
      <c r="AN37" s="353">
        <v>10</v>
      </c>
      <c r="AO37" s="341">
        <v>5</v>
      </c>
    </row>
    <row r="38" spans="1:41" s="201" customFormat="1" ht="15" customHeight="1">
      <c r="A38" s="606"/>
      <c r="B38" s="585" t="s">
        <v>400</v>
      </c>
      <c r="C38" s="254"/>
      <c r="D38" s="255" t="s">
        <v>386</v>
      </c>
      <c r="E38" s="256">
        <v>2</v>
      </c>
      <c r="F38" s="262" t="s">
        <v>22</v>
      </c>
      <c r="G38" s="258" t="s">
        <v>382</v>
      </c>
      <c r="H38" s="259">
        <v>28</v>
      </c>
      <c r="I38" s="260">
        <v>7.1</v>
      </c>
      <c r="J38" s="260" t="s">
        <v>383</v>
      </c>
      <c r="K38" s="261">
        <v>8.5</v>
      </c>
      <c r="L38" s="262" t="s">
        <v>22</v>
      </c>
      <c r="M38" s="258" t="s">
        <v>382</v>
      </c>
      <c r="N38" s="259">
        <v>28</v>
      </c>
      <c r="O38" s="260">
        <v>8.8</v>
      </c>
      <c r="P38" s="254" t="s">
        <v>383</v>
      </c>
      <c r="Q38" s="259">
        <v>13</v>
      </c>
      <c r="R38" s="262">
        <v>5</v>
      </c>
      <c r="S38" s="258" t="s">
        <v>382</v>
      </c>
      <c r="T38" s="259">
        <v>28</v>
      </c>
      <c r="U38" s="262" t="s">
        <v>384</v>
      </c>
      <c r="V38" s="258" t="s">
        <v>383</v>
      </c>
      <c r="W38" s="259">
        <v>3.9</v>
      </c>
      <c r="X38" s="257" t="s">
        <v>22</v>
      </c>
      <c r="Y38" s="258" t="s">
        <v>382</v>
      </c>
      <c r="Z38" s="259">
        <v>28</v>
      </c>
      <c r="AA38" s="262" t="s">
        <v>391</v>
      </c>
      <c r="AB38" s="254" t="s">
        <v>383</v>
      </c>
      <c r="AC38" s="259">
        <v>21</v>
      </c>
      <c r="AD38" s="254">
        <v>27</v>
      </c>
      <c r="AE38" s="258" t="s">
        <v>382</v>
      </c>
      <c r="AF38" s="259">
        <v>28</v>
      </c>
      <c r="AG38" s="260">
        <v>4.9</v>
      </c>
      <c r="AH38" s="254" t="s">
        <v>385</v>
      </c>
      <c r="AI38" s="345">
        <v>10</v>
      </c>
      <c r="AJ38" s="337">
        <v>2</v>
      </c>
      <c r="AK38" s="258" t="s">
        <v>383</v>
      </c>
      <c r="AL38" s="260">
        <v>1.7</v>
      </c>
      <c r="AM38" s="254" t="s">
        <v>385</v>
      </c>
      <c r="AN38" s="354">
        <v>10</v>
      </c>
      <c r="AO38" s="360">
        <v>5</v>
      </c>
    </row>
    <row r="39" spans="1:41" s="201" customFormat="1" ht="15" customHeight="1">
      <c r="A39" s="606"/>
      <c r="B39" s="584"/>
      <c r="C39" s="152"/>
      <c r="D39" s="246" t="s">
        <v>387</v>
      </c>
      <c r="E39" s="247">
        <v>1</v>
      </c>
      <c r="F39" s="153" t="s">
        <v>22</v>
      </c>
      <c r="G39" s="202" t="s">
        <v>382</v>
      </c>
      <c r="H39" s="158">
        <v>24</v>
      </c>
      <c r="I39" s="248">
        <v>7.3</v>
      </c>
      <c r="J39" s="248" t="s">
        <v>383</v>
      </c>
      <c r="K39" s="264">
        <v>8.2</v>
      </c>
      <c r="L39" s="153" t="s">
        <v>22</v>
      </c>
      <c r="M39" s="202" t="s">
        <v>382</v>
      </c>
      <c r="N39" s="158">
        <v>24</v>
      </c>
      <c r="O39" s="248">
        <v>8.6</v>
      </c>
      <c r="P39" s="152" t="s">
        <v>383</v>
      </c>
      <c r="Q39" s="158">
        <v>13</v>
      </c>
      <c r="R39" s="153" t="s">
        <v>22</v>
      </c>
      <c r="S39" s="202" t="s">
        <v>382</v>
      </c>
      <c r="T39" s="158">
        <v>24</v>
      </c>
      <c r="U39" s="153" t="s">
        <v>384</v>
      </c>
      <c r="V39" s="202" t="s">
        <v>383</v>
      </c>
      <c r="W39" s="266">
        <v>2.6</v>
      </c>
      <c r="X39" s="153" t="s">
        <v>22</v>
      </c>
      <c r="Y39" s="202" t="s">
        <v>382</v>
      </c>
      <c r="Z39" s="158">
        <v>24</v>
      </c>
      <c r="AA39" s="153" t="s">
        <v>478</v>
      </c>
      <c r="AB39" s="152" t="s">
        <v>383</v>
      </c>
      <c r="AC39" s="158">
        <v>15</v>
      </c>
      <c r="AD39" s="152">
        <v>19</v>
      </c>
      <c r="AE39" s="202" t="s">
        <v>382</v>
      </c>
      <c r="AF39" s="158">
        <v>24</v>
      </c>
      <c r="AG39" s="248">
        <v>4.9</v>
      </c>
      <c r="AH39" s="152" t="s">
        <v>385</v>
      </c>
      <c r="AI39" s="344">
        <v>10</v>
      </c>
      <c r="AJ39" s="335">
        <v>3</v>
      </c>
      <c r="AK39" s="202" t="s">
        <v>383</v>
      </c>
      <c r="AL39" s="248">
        <v>5.4</v>
      </c>
      <c r="AM39" s="152" t="s">
        <v>385</v>
      </c>
      <c r="AN39" s="353">
        <v>10</v>
      </c>
      <c r="AO39" s="341">
        <v>5</v>
      </c>
    </row>
    <row r="40" spans="1:41" s="201" customFormat="1" ht="15" customHeight="1">
      <c r="A40" s="606"/>
      <c r="B40" s="278" t="s">
        <v>426</v>
      </c>
      <c r="C40" s="279"/>
      <c r="D40" s="280" t="s">
        <v>388</v>
      </c>
      <c r="E40" s="281">
        <v>3</v>
      </c>
      <c r="F40" s="287">
        <v>2</v>
      </c>
      <c r="G40" s="283" t="s">
        <v>382</v>
      </c>
      <c r="H40" s="284">
        <v>52</v>
      </c>
      <c r="I40" s="285">
        <v>7.4</v>
      </c>
      <c r="J40" s="285" t="s">
        <v>383</v>
      </c>
      <c r="K40" s="293">
        <v>8.9</v>
      </c>
      <c r="L40" s="287" t="s">
        <v>22</v>
      </c>
      <c r="M40" s="283" t="s">
        <v>382</v>
      </c>
      <c r="N40" s="284">
        <v>52</v>
      </c>
      <c r="O40" s="285">
        <v>8</v>
      </c>
      <c r="P40" s="279" t="s">
        <v>383</v>
      </c>
      <c r="Q40" s="284">
        <v>13</v>
      </c>
      <c r="R40" s="282" t="s">
        <v>22</v>
      </c>
      <c r="S40" s="283" t="s">
        <v>382</v>
      </c>
      <c r="T40" s="284">
        <v>52</v>
      </c>
      <c r="U40" s="288" t="s">
        <v>384</v>
      </c>
      <c r="V40" s="283" t="s">
        <v>383</v>
      </c>
      <c r="W40" s="293">
        <v>2.5</v>
      </c>
      <c r="X40" s="282" t="s">
        <v>22</v>
      </c>
      <c r="Y40" s="283" t="s">
        <v>382</v>
      </c>
      <c r="Z40" s="284">
        <v>52</v>
      </c>
      <c r="AA40" s="282" t="s">
        <v>391</v>
      </c>
      <c r="AB40" s="279" t="s">
        <v>383</v>
      </c>
      <c r="AC40" s="284">
        <v>11</v>
      </c>
      <c r="AD40" s="282" t="s">
        <v>22</v>
      </c>
      <c r="AE40" s="283" t="s">
        <v>382</v>
      </c>
      <c r="AF40" s="284">
        <v>52</v>
      </c>
      <c r="AG40" s="285">
        <v>7.9</v>
      </c>
      <c r="AH40" s="279" t="s">
        <v>385</v>
      </c>
      <c r="AI40" s="347">
        <v>10</v>
      </c>
      <c r="AJ40" s="339">
        <v>2</v>
      </c>
      <c r="AK40" s="283" t="s">
        <v>383</v>
      </c>
      <c r="AL40" s="285">
        <v>3.5</v>
      </c>
      <c r="AM40" s="279" t="s">
        <v>385</v>
      </c>
      <c r="AN40" s="356">
        <v>10</v>
      </c>
      <c r="AO40" s="362">
        <v>5</v>
      </c>
    </row>
    <row r="41" spans="1:41" s="201" customFormat="1" ht="15" customHeight="1">
      <c r="A41" s="606"/>
      <c r="B41" s="584" t="s">
        <v>401</v>
      </c>
      <c r="C41" s="152"/>
      <c r="D41" s="246" t="s">
        <v>386</v>
      </c>
      <c r="E41" s="247">
        <v>1</v>
      </c>
      <c r="F41" s="153" t="s">
        <v>22</v>
      </c>
      <c r="G41" s="202" t="s">
        <v>382</v>
      </c>
      <c r="H41" s="158">
        <v>12</v>
      </c>
      <c r="I41" s="248">
        <v>7.1</v>
      </c>
      <c r="J41" s="248" t="s">
        <v>383</v>
      </c>
      <c r="K41" s="264">
        <v>7.7</v>
      </c>
      <c r="L41" s="153">
        <v>3</v>
      </c>
      <c r="M41" s="202" t="s">
        <v>382</v>
      </c>
      <c r="N41" s="158">
        <v>12</v>
      </c>
      <c r="O41" s="248">
        <v>6.5</v>
      </c>
      <c r="P41" s="152" t="s">
        <v>383</v>
      </c>
      <c r="Q41" s="158">
        <v>13</v>
      </c>
      <c r="R41" s="153" t="s">
        <v>22</v>
      </c>
      <c r="S41" s="202" t="s">
        <v>382</v>
      </c>
      <c r="T41" s="158">
        <v>12</v>
      </c>
      <c r="U41" s="153" t="s">
        <v>481</v>
      </c>
      <c r="V41" s="202" t="s">
        <v>383</v>
      </c>
      <c r="W41" s="264">
        <v>1.5</v>
      </c>
      <c r="X41" s="153">
        <v>1</v>
      </c>
      <c r="Y41" s="202" t="s">
        <v>382</v>
      </c>
      <c r="Z41" s="158">
        <v>12</v>
      </c>
      <c r="AA41" s="153">
        <v>3</v>
      </c>
      <c r="AB41" s="152" t="s">
        <v>383</v>
      </c>
      <c r="AC41" s="158">
        <v>26</v>
      </c>
      <c r="AD41" s="152">
        <v>10</v>
      </c>
      <c r="AE41" s="202" t="s">
        <v>382</v>
      </c>
      <c r="AF41" s="158">
        <v>12</v>
      </c>
      <c r="AG41" s="248">
        <v>7</v>
      </c>
      <c r="AH41" s="152" t="s">
        <v>385</v>
      </c>
      <c r="AI41" s="344">
        <v>10</v>
      </c>
      <c r="AJ41" s="335">
        <v>2</v>
      </c>
      <c r="AK41" s="202" t="s">
        <v>383</v>
      </c>
      <c r="AL41" s="248">
        <v>1.3</v>
      </c>
      <c r="AM41" s="152" t="s">
        <v>385</v>
      </c>
      <c r="AN41" s="353">
        <v>10</v>
      </c>
      <c r="AO41" s="341">
        <v>5</v>
      </c>
    </row>
    <row r="42" spans="1:41" s="201" customFormat="1" ht="15" customHeight="1">
      <c r="A42" s="606"/>
      <c r="B42" s="584"/>
      <c r="C42" s="152"/>
      <c r="D42" s="246" t="s">
        <v>387</v>
      </c>
      <c r="E42" s="247">
        <v>1</v>
      </c>
      <c r="F42" s="153">
        <v>1</v>
      </c>
      <c r="G42" s="202" t="s">
        <v>382</v>
      </c>
      <c r="H42" s="158">
        <v>12</v>
      </c>
      <c r="I42" s="248">
        <v>7</v>
      </c>
      <c r="J42" s="248" t="s">
        <v>383</v>
      </c>
      <c r="K42" s="264">
        <v>8.9</v>
      </c>
      <c r="L42" s="153" t="s">
        <v>22</v>
      </c>
      <c r="M42" s="202" t="s">
        <v>382</v>
      </c>
      <c r="N42" s="158">
        <v>12</v>
      </c>
      <c r="O42" s="248">
        <v>5.7</v>
      </c>
      <c r="P42" s="152" t="s">
        <v>383</v>
      </c>
      <c r="Q42" s="158">
        <v>12</v>
      </c>
      <c r="R42" s="152">
        <v>2</v>
      </c>
      <c r="S42" s="202" t="s">
        <v>382</v>
      </c>
      <c r="T42" s="158">
        <v>12</v>
      </c>
      <c r="U42" s="252" t="s">
        <v>481</v>
      </c>
      <c r="V42" s="202" t="s">
        <v>383</v>
      </c>
      <c r="W42" s="158">
        <v>4.2</v>
      </c>
      <c r="X42" s="271">
        <v>1</v>
      </c>
      <c r="Y42" s="202" t="s">
        <v>382</v>
      </c>
      <c r="Z42" s="158">
        <v>12</v>
      </c>
      <c r="AA42" s="153">
        <v>4</v>
      </c>
      <c r="AB42" s="152" t="s">
        <v>383</v>
      </c>
      <c r="AC42" s="158">
        <v>27</v>
      </c>
      <c r="AD42" s="152">
        <v>7</v>
      </c>
      <c r="AE42" s="202" t="s">
        <v>382</v>
      </c>
      <c r="AF42" s="158">
        <v>12</v>
      </c>
      <c r="AG42" s="248">
        <v>4.9</v>
      </c>
      <c r="AH42" s="152" t="s">
        <v>385</v>
      </c>
      <c r="AI42" s="344">
        <v>10</v>
      </c>
      <c r="AJ42" s="335">
        <v>2</v>
      </c>
      <c r="AK42" s="202" t="s">
        <v>383</v>
      </c>
      <c r="AL42" s="248">
        <v>1.1</v>
      </c>
      <c r="AM42" s="152" t="s">
        <v>385</v>
      </c>
      <c r="AN42" s="353">
        <v>10</v>
      </c>
      <c r="AO42" s="341">
        <v>5</v>
      </c>
    </row>
    <row r="43" spans="1:41" s="201" customFormat="1" ht="15" customHeight="1">
      <c r="A43" s="606"/>
      <c r="B43" s="278" t="s">
        <v>402</v>
      </c>
      <c r="C43" s="279"/>
      <c r="D43" s="280" t="s">
        <v>386</v>
      </c>
      <c r="E43" s="281">
        <v>2</v>
      </c>
      <c r="F43" s="282">
        <v>2</v>
      </c>
      <c r="G43" s="283" t="s">
        <v>382</v>
      </c>
      <c r="H43" s="284">
        <v>24</v>
      </c>
      <c r="I43" s="285">
        <v>7</v>
      </c>
      <c r="J43" s="285" t="s">
        <v>383</v>
      </c>
      <c r="K43" s="293">
        <v>9</v>
      </c>
      <c r="L43" s="282" t="s">
        <v>22</v>
      </c>
      <c r="M43" s="283" t="s">
        <v>382</v>
      </c>
      <c r="N43" s="284">
        <v>24</v>
      </c>
      <c r="O43" s="285">
        <v>7.8</v>
      </c>
      <c r="P43" s="279" t="s">
        <v>383</v>
      </c>
      <c r="Q43" s="284">
        <v>13</v>
      </c>
      <c r="R43" s="279">
        <v>4</v>
      </c>
      <c r="S43" s="283" t="s">
        <v>382</v>
      </c>
      <c r="T43" s="284">
        <v>24</v>
      </c>
      <c r="U43" s="282" t="s">
        <v>481</v>
      </c>
      <c r="V43" s="283" t="s">
        <v>383</v>
      </c>
      <c r="W43" s="294">
        <v>4</v>
      </c>
      <c r="X43" s="282" t="s">
        <v>22</v>
      </c>
      <c r="Y43" s="283" t="s">
        <v>382</v>
      </c>
      <c r="Z43" s="284">
        <v>24</v>
      </c>
      <c r="AA43" s="282">
        <v>3</v>
      </c>
      <c r="AB43" s="279" t="s">
        <v>383</v>
      </c>
      <c r="AC43" s="284">
        <v>18</v>
      </c>
      <c r="AD43" s="279">
        <v>20</v>
      </c>
      <c r="AE43" s="283" t="s">
        <v>382</v>
      </c>
      <c r="AF43" s="284">
        <v>24</v>
      </c>
      <c r="AG43" s="285">
        <v>3.3</v>
      </c>
      <c r="AH43" s="279" t="s">
        <v>385</v>
      </c>
      <c r="AI43" s="347">
        <v>10</v>
      </c>
      <c r="AJ43" s="339">
        <v>2</v>
      </c>
      <c r="AK43" s="283" t="s">
        <v>383</v>
      </c>
      <c r="AL43" s="285">
        <v>1.1</v>
      </c>
      <c r="AM43" s="279" t="s">
        <v>385</v>
      </c>
      <c r="AN43" s="356">
        <v>10</v>
      </c>
      <c r="AO43" s="362">
        <v>5</v>
      </c>
    </row>
    <row r="44" spans="1:41" s="201" customFormat="1" ht="15" customHeight="1">
      <c r="A44" s="606"/>
      <c r="B44" s="584" t="s">
        <v>403</v>
      </c>
      <c r="C44" s="152"/>
      <c r="D44" s="246" t="s">
        <v>386</v>
      </c>
      <c r="E44" s="247">
        <v>1</v>
      </c>
      <c r="F44" s="153" t="s">
        <v>22</v>
      </c>
      <c r="G44" s="202" t="s">
        <v>382</v>
      </c>
      <c r="H44" s="158">
        <v>12</v>
      </c>
      <c r="I44" s="248">
        <v>7</v>
      </c>
      <c r="J44" s="248" t="s">
        <v>383</v>
      </c>
      <c r="K44" s="264">
        <v>7.6</v>
      </c>
      <c r="L44" s="153" t="s">
        <v>22</v>
      </c>
      <c r="M44" s="202" t="s">
        <v>382</v>
      </c>
      <c r="N44" s="158">
        <v>12</v>
      </c>
      <c r="O44" s="248">
        <v>8.9</v>
      </c>
      <c r="P44" s="152" t="s">
        <v>383</v>
      </c>
      <c r="Q44" s="158">
        <v>12</v>
      </c>
      <c r="R44" s="153" t="s">
        <v>22</v>
      </c>
      <c r="S44" s="202" t="s">
        <v>382</v>
      </c>
      <c r="T44" s="158">
        <v>12</v>
      </c>
      <c r="U44" s="153" t="s">
        <v>481</v>
      </c>
      <c r="V44" s="202" t="s">
        <v>383</v>
      </c>
      <c r="W44" s="158">
        <v>1.1</v>
      </c>
      <c r="X44" s="153">
        <v>1</v>
      </c>
      <c r="Y44" s="202" t="s">
        <v>382</v>
      </c>
      <c r="Z44" s="158">
        <v>12</v>
      </c>
      <c r="AA44" s="153">
        <v>3</v>
      </c>
      <c r="AB44" s="152" t="s">
        <v>383</v>
      </c>
      <c r="AC44" s="158">
        <v>52</v>
      </c>
      <c r="AD44" s="152">
        <v>10</v>
      </c>
      <c r="AE44" s="202" t="s">
        <v>382</v>
      </c>
      <c r="AF44" s="158">
        <v>12</v>
      </c>
      <c r="AG44" s="248">
        <v>3.3</v>
      </c>
      <c r="AH44" s="152" t="s">
        <v>385</v>
      </c>
      <c r="AI44" s="344">
        <v>10</v>
      </c>
      <c r="AJ44" s="335">
        <v>2</v>
      </c>
      <c r="AK44" s="202" t="s">
        <v>383</v>
      </c>
      <c r="AL44" s="248">
        <v>1.6</v>
      </c>
      <c r="AM44" s="152" t="s">
        <v>385</v>
      </c>
      <c r="AN44" s="353">
        <v>10</v>
      </c>
      <c r="AO44" s="341">
        <v>5</v>
      </c>
    </row>
    <row r="45" spans="1:41" s="201" customFormat="1" ht="15" customHeight="1">
      <c r="A45" s="606"/>
      <c r="B45" s="584"/>
      <c r="C45" s="152"/>
      <c r="D45" s="246" t="s">
        <v>387</v>
      </c>
      <c r="E45" s="247">
        <v>1</v>
      </c>
      <c r="F45" s="153" t="s">
        <v>22</v>
      </c>
      <c r="G45" s="202" t="s">
        <v>382</v>
      </c>
      <c r="H45" s="158">
        <v>12</v>
      </c>
      <c r="I45" s="248">
        <v>7</v>
      </c>
      <c r="J45" s="248" t="s">
        <v>383</v>
      </c>
      <c r="K45" s="264">
        <v>7.3</v>
      </c>
      <c r="L45" s="153">
        <v>3</v>
      </c>
      <c r="M45" s="202" t="s">
        <v>382</v>
      </c>
      <c r="N45" s="158">
        <v>12</v>
      </c>
      <c r="O45" s="248">
        <v>1</v>
      </c>
      <c r="P45" s="152" t="s">
        <v>383</v>
      </c>
      <c r="Q45" s="158">
        <v>12</v>
      </c>
      <c r="R45" s="152">
        <v>3</v>
      </c>
      <c r="S45" s="202" t="s">
        <v>382</v>
      </c>
      <c r="T45" s="158">
        <v>12</v>
      </c>
      <c r="U45" s="252">
        <v>0.5</v>
      </c>
      <c r="V45" s="202" t="s">
        <v>383</v>
      </c>
      <c r="W45" s="158">
        <v>15</v>
      </c>
      <c r="X45" s="271" t="s">
        <v>22</v>
      </c>
      <c r="Y45" s="202" t="s">
        <v>382</v>
      </c>
      <c r="Z45" s="158">
        <v>12</v>
      </c>
      <c r="AA45" s="153">
        <v>3</v>
      </c>
      <c r="AB45" s="152" t="s">
        <v>383</v>
      </c>
      <c r="AC45" s="158">
        <v>27</v>
      </c>
      <c r="AD45" s="152">
        <v>6</v>
      </c>
      <c r="AE45" s="202" t="s">
        <v>382</v>
      </c>
      <c r="AF45" s="158">
        <v>12</v>
      </c>
      <c r="AG45" s="248">
        <v>4.9</v>
      </c>
      <c r="AH45" s="152" t="s">
        <v>385</v>
      </c>
      <c r="AI45" s="344">
        <v>10</v>
      </c>
      <c r="AJ45" s="335">
        <v>2</v>
      </c>
      <c r="AK45" s="202" t="s">
        <v>383</v>
      </c>
      <c r="AL45" s="248">
        <v>1.7</v>
      </c>
      <c r="AM45" s="152" t="s">
        <v>385</v>
      </c>
      <c r="AN45" s="353">
        <v>10</v>
      </c>
      <c r="AO45" s="341">
        <v>5</v>
      </c>
    </row>
    <row r="46" spans="1:41" s="201" customFormat="1" ht="15" customHeight="1">
      <c r="A46" s="606"/>
      <c r="B46" s="278" t="s">
        <v>404</v>
      </c>
      <c r="C46" s="279"/>
      <c r="D46" s="280" t="s">
        <v>388</v>
      </c>
      <c r="E46" s="281">
        <v>1</v>
      </c>
      <c r="F46" s="287" t="s">
        <v>22</v>
      </c>
      <c r="G46" s="295" t="s">
        <v>382</v>
      </c>
      <c r="H46" s="284">
        <v>12</v>
      </c>
      <c r="I46" s="285">
        <v>6.8</v>
      </c>
      <c r="J46" s="285" t="s">
        <v>383</v>
      </c>
      <c r="K46" s="293">
        <v>7.2</v>
      </c>
      <c r="L46" s="282" t="s">
        <v>22</v>
      </c>
      <c r="M46" s="283" t="s">
        <v>382</v>
      </c>
      <c r="N46" s="284">
        <v>12</v>
      </c>
      <c r="O46" s="285">
        <v>6.6</v>
      </c>
      <c r="P46" s="279" t="s">
        <v>383</v>
      </c>
      <c r="Q46" s="284">
        <v>11</v>
      </c>
      <c r="R46" s="282" t="s">
        <v>22</v>
      </c>
      <c r="S46" s="283" t="s">
        <v>382</v>
      </c>
      <c r="T46" s="284">
        <v>12</v>
      </c>
      <c r="U46" s="288">
        <v>0.6</v>
      </c>
      <c r="V46" s="283" t="s">
        <v>383</v>
      </c>
      <c r="W46" s="296">
        <v>2</v>
      </c>
      <c r="X46" s="282" t="s">
        <v>22</v>
      </c>
      <c r="Y46" s="283" t="s">
        <v>382</v>
      </c>
      <c r="Z46" s="284">
        <v>12</v>
      </c>
      <c r="AA46" s="282">
        <v>2</v>
      </c>
      <c r="AB46" s="279" t="s">
        <v>383</v>
      </c>
      <c r="AC46" s="284">
        <v>20</v>
      </c>
      <c r="AD46" s="282" t="s">
        <v>22</v>
      </c>
      <c r="AE46" s="283" t="s">
        <v>382</v>
      </c>
      <c r="AF46" s="284">
        <v>12</v>
      </c>
      <c r="AG46" s="285">
        <v>1.3</v>
      </c>
      <c r="AH46" s="279" t="s">
        <v>385</v>
      </c>
      <c r="AI46" s="347">
        <v>10</v>
      </c>
      <c r="AJ46" s="339">
        <v>3</v>
      </c>
      <c r="AK46" s="283" t="s">
        <v>383</v>
      </c>
      <c r="AL46" s="285">
        <v>1.6</v>
      </c>
      <c r="AM46" s="279" t="s">
        <v>385</v>
      </c>
      <c r="AN46" s="356">
        <v>10</v>
      </c>
      <c r="AO46" s="362">
        <v>5</v>
      </c>
    </row>
    <row r="47" spans="1:41" s="201" customFormat="1" ht="15" customHeight="1">
      <c r="A47" s="606"/>
      <c r="B47" s="250" t="s">
        <v>405</v>
      </c>
      <c r="C47" s="152"/>
      <c r="D47" s="246" t="s">
        <v>388</v>
      </c>
      <c r="E47" s="247">
        <v>3</v>
      </c>
      <c r="F47" s="152">
        <v>13</v>
      </c>
      <c r="G47" s="202" t="s">
        <v>382</v>
      </c>
      <c r="H47" s="158">
        <v>48</v>
      </c>
      <c r="I47" s="248">
        <v>7.1</v>
      </c>
      <c r="J47" s="248" t="s">
        <v>383</v>
      </c>
      <c r="K47" s="264">
        <v>9.6</v>
      </c>
      <c r="L47" s="153" t="s">
        <v>22</v>
      </c>
      <c r="M47" s="202" t="s">
        <v>382</v>
      </c>
      <c r="N47" s="158">
        <v>48</v>
      </c>
      <c r="O47" s="248">
        <v>7.7</v>
      </c>
      <c r="P47" s="152" t="s">
        <v>383</v>
      </c>
      <c r="Q47" s="158">
        <v>14</v>
      </c>
      <c r="R47" s="153">
        <v>7</v>
      </c>
      <c r="S47" s="202" t="s">
        <v>382</v>
      </c>
      <c r="T47" s="158">
        <v>48</v>
      </c>
      <c r="U47" s="252">
        <v>0.5</v>
      </c>
      <c r="V47" s="202" t="s">
        <v>383</v>
      </c>
      <c r="W47" s="264">
        <v>6.4</v>
      </c>
      <c r="X47" s="271" t="s">
        <v>22</v>
      </c>
      <c r="Y47" s="202" t="s">
        <v>382</v>
      </c>
      <c r="Z47" s="158">
        <v>48</v>
      </c>
      <c r="AA47" s="153">
        <v>6</v>
      </c>
      <c r="AB47" s="152" t="s">
        <v>383</v>
      </c>
      <c r="AC47" s="158">
        <v>34</v>
      </c>
      <c r="AD47" s="153" t="s">
        <v>22</v>
      </c>
      <c r="AE47" s="202" t="s">
        <v>382</v>
      </c>
      <c r="AF47" s="158">
        <v>48</v>
      </c>
      <c r="AG47" s="248">
        <v>7.9</v>
      </c>
      <c r="AH47" s="152" t="s">
        <v>385</v>
      </c>
      <c r="AI47" s="344">
        <v>10</v>
      </c>
      <c r="AJ47" s="335">
        <v>2</v>
      </c>
      <c r="AK47" s="202" t="s">
        <v>383</v>
      </c>
      <c r="AL47" s="248">
        <v>2.4</v>
      </c>
      <c r="AM47" s="152" t="s">
        <v>385</v>
      </c>
      <c r="AN47" s="353">
        <v>10</v>
      </c>
      <c r="AO47" s="341">
        <v>5</v>
      </c>
    </row>
    <row r="48" spans="1:41" s="201" customFormat="1" ht="15" customHeight="1">
      <c r="A48" s="606"/>
      <c r="B48" s="278" t="s">
        <v>406</v>
      </c>
      <c r="C48" s="279"/>
      <c r="D48" s="280" t="s">
        <v>387</v>
      </c>
      <c r="E48" s="281">
        <v>1</v>
      </c>
      <c r="F48" s="287">
        <v>1</v>
      </c>
      <c r="G48" s="283" t="s">
        <v>382</v>
      </c>
      <c r="H48" s="284">
        <v>12</v>
      </c>
      <c r="I48" s="285">
        <v>7.1</v>
      </c>
      <c r="J48" s="285" t="s">
        <v>383</v>
      </c>
      <c r="K48" s="293">
        <v>9.1</v>
      </c>
      <c r="L48" s="282" t="s">
        <v>22</v>
      </c>
      <c r="M48" s="283" t="s">
        <v>382</v>
      </c>
      <c r="N48" s="284">
        <v>12</v>
      </c>
      <c r="O48" s="285">
        <v>8.4</v>
      </c>
      <c r="P48" s="279" t="s">
        <v>383</v>
      </c>
      <c r="Q48" s="284">
        <v>13</v>
      </c>
      <c r="R48" s="279">
        <v>3</v>
      </c>
      <c r="S48" s="283" t="s">
        <v>382</v>
      </c>
      <c r="T48" s="284">
        <v>12</v>
      </c>
      <c r="U48" s="288">
        <v>0.6</v>
      </c>
      <c r="V48" s="283" t="s">
        <v>383</v>
      </c>
      <c r="W48" s="293">
        <v>6.1</v>
      </c>
      <c r="X48" s="279">
        <v>3</v>
      </c>
      <c r="Y48" s="283" t="s">
        <v>382</v>
      </c>
      <c r="Z48" s="284">
        <v>12</v>
      </c>
      <c r="AA48" s="282">
        <v>3</v>
      </c>
      <c r="AB48" s="279" t="s">
        <v>383</v>
      </c>
      <c r="AC48" s="284">
        <v>48</v>
      </c>
      <c r="AD48" s="279">
        <v>10</v>
      </c>
      <c r="AE48" s="283" t="s">
        <v>382</v>
      </c>
      <c r="AF48" s="284">
        <v>12</v>
      </c>
      <c r="AG48" s="285">
        <v>4.9</v>
      </c>
      <c r="AH48" s="279" t="s">
        <v>385</v>
      </c>
      <c r="AI48" s="347">
        <v>10</v>
      </c>
      <c r="AJ48" s="339">
        <v>3</v>
      </c>
      <c r="AK48" s="283" t="s">
        <v>383</v>
      </c>
      <c r="AL48" s="285">
        <v>2.4</v>
      </c>
      <c r="AM48" s="279" t="s">
        <v>385</v>
      </c>
      <c r="AN48" s="356">
        <v>10</v>
      </c>
      <c r="AO48" s="362">
        <v>5</v>
      </c>
    </row>
    <row r="49" spans="1:41" s="201" customFormat="1" ht="15" customHeight="1">
      <c r="A49" s="606"/>
      <c r="B49" s="250" t="s">
        <v>407</v>
      </c>
      <c r="C49" s="152"/>
      <c r="D49" s="246" t="s">
        <v>387</v>
      </c>
      <c r="E49" s="247">
        <v>1</v>
      </c>
      <c r="F49" s="153">
        <v>1</v>
      </c>
      <c r="G49" s="202" t="s">
        <v>382</v>
      </c>
      <c r="H49" s="158">
        <v>12</v>
      </c>
      <c r="I49" s="248">
        <v>7</v>
      </c>
      <c r="J49" s="248" t="s">
        <v>383</v>
      </c>
      <c r="K49" s="264">
        <v>9</v>
      </c>
      <c r="L49" s="153" t="s">
        <v>22</v>
      </c>
      <c r="M49" s="202" t="s">
        <v>382</v>
      </c>
      <c r="N49" s="158">
        <v>12</v>
      </c>
      <c r="O49" s="248">
        <v>7</v>
      </c>
      <c r="P49" s="152" t="s">
        <v>383</v>
      </c>
      <c r="Q49" s="158">
        <v>13</v>
      </c>
      <c r="R49" s="282" t="s">
        <v>22</v>
      </c>
      <c r="S49" s="202" t="s">
        <v>382</v>
      </c>
      <c r="T49" s="158">
        <v>12</v>
      </c>
      <c r="U49" s="153" t="s">
        <v>384</v>
      </c>
      <c r="V49" s="202" t="s">
        <v>383</v>
      </c>
      <c r="W49" s="264">
        <v>1.9</v>
      </c>
      <c r="X49" s="282">
        <v>3</v>
      </c>
      <c r="Y49" s="202" t="s">
        <v>382</v>
      </c>
      <c r="Z49" s="158">
        <v>12</v>
      </c>
      <c r="AA49" s="153">
        <v>4</v>
      </c>
      <c r="AB49" s="152" t="s">
        <v>383</v>
      </c>
      <c r="AC49" s="158">
        <v>92</v>
      </c>
      <c r="AD49" s="152">
        <v>11</v>
      </c>
      <c r="AE49" s="202" t="s">
        <v>382</v>
      </c>
      <c r="AF49" s="158">
        <v>12</v>
      </c>
      <c r="AG49" s="248">
        <v>3.3</v>
      </c>
      <c r="AH49" s="152" t="s">
        <v>385</v>
      </c>
      <c r="AI49" s="344">
        <v>10</v>
      </c>
      <c r="AJ49" s="335">
        <v>3</v>
      </c>
      <c r="AK49" s="202" t="s">
        <v>383</v>
      </c>
      <c r="AL49" s="248">
        <v>1.6</v>
      </c>
      <c r="AM49" s="152" t="s">
        <v>385</v>
      </c>
      <c r="AN49" s="353">
        <v>10</v>
      </c>
      <c r="AO49" s="341">
        <v>5</v>
      </c>
    </row>
    <row r="50" spans="1:41" s="201" customFormat="1" ht="15" customHeight="1">
      <c r="A50" s="606"/>
      <c r="B50" s="585" t="s">
        <v>408</v>
      </c>
      <c r="C50" s="254"/>
      <c r="D50" s="255" t="s">
        <v>386</v>
      </c>
      <c r="E50" s="256">
        <v>1</v>
      </c>
      <c r="F50" s="262" t="s">
        <v>22</v>
      </c>
      <c r="G50" s="258" t="s">
        <v>382</v>
      </c>
      <c r="H50" s="259">
        <v>12</v>
      </c>
      <c r="I50" s="260">
        <v>7.1</v>
      </c>
      <c r="J50" s="260" t="s">
        <v>383</v>
      </c>
      <c r="K50" s="261">
        <v>7.8</v>
      </c>
      <c r="L50" s="262" t="s">
        <v>22</v>
      </c>
      <c r="M50" s="258" t="s">
        <v>382</v>
      </c>
      <c r="N50" s="259">
        <v>12</v>
      </c>
      <c r="O50" s="260">
        <v>8</v>
      </c>
      <c r="P50" s="254" t="s">
        <v>383</v>
      </c>
      <c r="Q50" s="259">
        <v>12</v>
      </c>
      <c r="R50" s="262" t="s">
        <v>22</v>
      </c>
      <c r="S50" s="258" t="s">
        <v>382</v>
      </c>
      <c r="T50" s="259">
        <v>12</v>
      </c>
      <c r="U50" s="262" t="s">
        <v>384</v>
      </c>
      <c r="V50" s="258" t="s">
        <v>383</v>
      </c>
      <c r="W50" s="259">
        <v>1.2</v>
      </c>
      <c r="X50" s="262">
        <v>1</v>
      </c>
      <c r="Y50" s="258" t="s">
        <v>382</v>
      </c>
      <c r="Z50" s="259">
        <v>12</v>
      </c>
      <c r="AA50" s="262">
        <v>3</v>
      </c>
      <c r="AB50" s="254" t="s">
        <v>383</v>
      </c>
      <c r="AC50" s="259">
        <v>32</v>
      </c>
      <c r="AD50" s="254">
        <v>12</v>
      </c>
      <c r="AE50" s="258" t="s">
        <v>382</v>
      </c>
      <c r="AF50" s="259">
        <v>12</v>
      </c>
      <c r="AG50" s="260">
        <v>1.1</v>
      </c>
      <c r="AH50" s="254" t="s">
        <v>385</v>
      </c>
      <c r="AI50" s="345">
        <v>10</v>
      </c>
      <c r="AJ50" s="337">
        <v>3</v>
      </c>
      <c r="AK50" s="258" t="s">
        <v>383</v>
      </c>
      <c r="AL50" s="260">
        <v>7.9</v>
      </c>
      <c r="AM50" s="254" t="s">
        <v>385</v>
      </c>
      <c r="AN50" s="354">
        <v>10</v>
      </c>
      <c r="AO50" s="360">
        <v>4</v>
      </c>
    </row>
    <row r="51" spans="1:41" s="201" customFormat="1" ht="15" customHeight="1">
      <c r="A51" s="606"/>
      <c r="B51" s="586"/>
      <c r="C51" s="268"/>
      <c r="D51" s="269" t="s">
        <v>387</v>
      </c>
      <c r="E51" s="270">
        <v>3</v>
      </c>
      <c r="F51" s="271" t="s">
        <v>22</v>
      </c>
      <c r="G51" s="272" t="s">
        <v>382</v>
      </c>
      <c r="H51" s="273">
        <v>48</v>
      </c>
      <c r="I51" s="274">
        <v>6.9</v>
      </c>
      <c r="J51" s="274" t="s">
        <v>383</v>
      </c>
      <c r="K51" s="297">
        <v>8.4</v>
      </c>
      <c r="L51" s="271" t="s">
        <v>22</v>
      </c>
      <c r="M51" s="272" t="s">
        <v>382</v>
      </c>
      <c r="N51" s="273">
        <v>48</v>
      </c>
      <c r="O51" s="274">
        <v>5.9</v>
      </c>
      <c r="P51" s="268" t="s">
        <v>383</v>
      </c>
      <c r="Q51" s="273">
        <v>13</v>
      </c>
      <c r="R51" s="271" t="s">
        <v>22</v>
      </c>
      <c r="S51" s="272" t="s">
        <v>382</v>
      </c>
      <c r="T51" s="273">
        <v>48</v>
      </c>
      <c r="U51" s="271" t="s">
        <v>384</v>
      </c>
      <c r="V51" s="272" t="s">
        <v>383</v>
      </c>
      <c r="W51" s="273">
        <v>2.6</v>
      </c>
      <c r="X51" s="271">
        <v>9</v>
      </c>
      <c r="Y51" s="272" t="s">
        <v>382</v>
      </c>
      <c r="Z51" s="273">
        <v>48</v>
      </c>
      <c r="AA51" s="271">
        <v>2</v>
      </c>
      <c r="AB51" s="268" t="s">
        <v>383</v>
      </c>
      <c r="AC51" s="273">
        <v>140</v>
      </c>
      <c r="AD51" s="268">
        <v>43</v>
      </c>
      <c r="AE51" s="272" t="s">
        <v>382</v>
      </c>
      <c r="AF51" s="273">
        <v>48</v>
      </c>
      <c r="AG51" s="274">
        <v>1.3</v>
      </c>
      <c r="AH51" s="268" t="s">
        <v>385</v>
      </c>
      <c r="AI51" s="346">
        <v>10</v>
      </c>
      <c r="AJ51" s="338">
        <v>3</v>
      </c>
      <c r="AK51" s="272" t="s">
        <v>383</v>
      </c>
      <c r="AL51" s="274">
        <v>5.4</v>
      </c>
      <c r="AM51" s="268" t="s">
        <v>385</v>
      </c>
      <c r="AN51" s="355">
        <v>10</v>
      </c>
      <c r="AO51" s="361">
        <v>5</v>
      </c>
    </row>
    <row r="52" spans="1:41" s="201" customFormat="1" ht="15" customHeight="1">
      <c r="A52" s="606"/>
      <c r="B52" s="584" t="s">
        <v>409</v>
      </c>
      <c r="C52" s="152"/>
      <c r="D52" s="246" t="s">
        <v>386</v>
      </c>
      <c r="E52" s="247">
        <v>1</v>
      </c>
      <c r="F52" s="262">
        <v>1</v>
      </c>
      <c r="G52" s="202" t="s">
        <v>382</v>
      </c>
      <c r="H52" s="158">
        <v>12</v>
      </c>
      <c r="I52" s="248">
        <v>7</v>
      </c>
      <c r="J52" s="248" t="s">
        <v>383</v>
      </c>
      <c r="K52" s="264">
        <v>8.8</v>
      </c>
      <c r="L52" s="153" t="s">
        <v>22</v>
      </c>
      <c r="M52" s="202" t="s">
        <v>382</v>
      </c>
      <c r="N52" s="158">
        <v>12</v>
      </c>
      <c r="O52" s="248">
        <v>9</v>
      </c>
      <c r="P52" s="152" t="s">
        <v>383</v>
      </c>
      <c r="Q52" s="158">
        <v>12</v>
      </c>
      <c r="R52" s="153">
        <v>1</v>
      </c>
      <c r="S52" s="202" t="s">
        <v>382</v>
      </c>
      <c r="T52" s="158">
        <v>12</v>
      </c>
      <c r="U52" s="153" t="s">
        <v>384</v>
      </c>
      <c r="V52" s="202" t="s">
        <v>383</v>
      </c>
      <c r="W52" s="266">
        <v>2.2</v>
      </c>
      <c r="X52" s="153" t="s">
        <v>22</v>
      </c>
      <c r="Y52" s="202" t="s">
        <v>382</v>
      </c>
      <c r="Z52" s="158">
        <v>12</v>
      </c>
      <c r="AA52" s="153">
        <v>1</v>
      </c>
      <c r="AB52" s="152" t="s">
        <v>383</v>
      </c>
      <c r="AC52" s="158">
        <v>17</v>
      </c>
      <c r="AD52" s="152">
        <v>12</v>
      </c>
      <c r="AE52" s="202" t="s">
        <v>382</v>
      </c>
      <c r="AF52" s="158">
        <v>12</v>
      </c>
      <c r="AG52" s="248">
        <v>1.1</v>
      </c>
      <c r="AH52" s="152" t="s">
        <v>385</v>
      </c>
      <c r="AI52" s="344">
        <v>10</v>
      </c>
      <c r="AJ52" s="335">
        <v>3</v>
      </c>
      <c r="AK52" s="202" t="s">
        <v>383</v>
      </c>
      <c r="AL52" s="248">
        <v>3.5</v>
      </c>
      <c r="AM52" s="152" t="s">
        <v>385</v>
      </c>
      <c r="AN52" s="353">
        <v>10</v>
      </c>
      <c r="AO52" s="341">
        <v>5</v>
      </c>
    </row>
    <row r="53" spans="1:41" s="201" customFormat="1" ht="15" customHeight="1">
      <c r="A53" s="606"/>
      <c r="B53" s="584"/>
      <c r="C53" s="152"/>
      <c r="D53" s="246" t="s">
        <v>387</v>
      </c>
      <c r="E53" s="247">
        <v>1</v>
      </c>
      <c r="F53" s="153" t="s">
        <v>22</v>
      </c>
      <c r="G53" s="202" t="s">
        <v>382</v>
      </c>
      <c r="H53" s="158">
        <v>12</v>
      </c>
      <c r="I53" s="248">
        <v>6.7</v>
      </c>
      <c r="J53" s="248" t="s">
        <v>383</v>
      </c>
      <c r="K53" s="264">
        <v>7.1</v>
      </c>
      <c r="L53" s="271">
        <v>1</v>
      </c>
      <c r="M53" s="202" t="s">
        <v>382</v>
      </c>
      <c r="N53" s="158">
        <v>12</v>
      </c>
      <c r="O53" s="248">
        <v>4.4</v>
      </c>
      <c r="P53" s="152" t="s">
        <v>383</v>
      </c>
      <c r="Q53" s="158">
        <v>12</v>
      </c>
      <c r="R53" s="271">
        <v>1</v>
      </c>
      <c r="S53" s="202" t="s">
        <v>382</v>
      </c>
      <c r="T53" s="158">
        <v>12</v>
      </c>
      <c r="U53" s="153" t="s">
        <v>384</v>
      </c>
      <c r="V53" s="202" t="s">
        <v>383</v>
      </c>
      <c r="W53" s="264">
        <v>5.3</v>
      </c>
      <c r="X53" s="271">
        <v>2</v>
      </c>
      <c r="Y53" s="202" t="s">
        <v>382</v>
      </c>
      <c r="Z53" s="158">
        <v>12</v>
      </c>
      <c r="AA53" s="153">
        <v>2</v>
      </c>
      <c r="AB53" s="152" t="s">
        <v>383</v>
      </c>
      <c r="AC53" s="158">
        <v>28</v>
      </c>
      <c r="AD53" s="152">
        <v>9</v>
      </c>
      <c r="AE53" s="202" t="s">
        <v>382</v>
      </c>
      <c r="AF53" s="158">
        <v>12</v>
      </c>
      <c r="AG53" s="248">
        <v>2.2</v>
      </c>
      <c r="AH53" s="152" t="s">
        <v>385</v>
      </c>
      <c r="AI53" s="344">
        <v>10</v>
      </c>
      <c r="AJ53" s="335">
        <v>3</v>
      </c>
      <c r="AK53" s="202" t="s">
        <v>383</v>
      </c>
      <c r="AL53" s="248">
        <v>1.6</v>
      </c>
      <c r="AM53" s="152" t="s">
        <v>385</v>
      </c>
      <c r="AN53" s="353">
        <v>10</v>
      </c>
      <c r="AO53" s="341">
        <v>6</v>
      </c>
    </row>
    <row r="54" spans="1:41" s="201" customFormat="1" ht="15" customHeight="1">
      <c r="A54" s="606"/>
      <c r="B54" s="585" t="s">
        <v>410</v>
      </c>
      <c r="C54" s="254"/>
      <c r="D54" s="255" t="s">
        <v>387</v>
      </c>
      <c r="E54" s="256">
        <v>1</v>
      </c>
      <c r="F54" s="262">
        <v>3</v>
      </c>
      <c r="G54" s="258" t="s">
        <v>382</v>
      </c>
      <c r="H54" s="259">
        <v>24</v>
      </c>
      <c r="I54" s="260">
        <v>7</v>
      </c>
      <c r="J54" s="260" t="s">
        <v>383</v>
      </c>
      <c r="K54" s="261">
        <v>8.9</v>
      </c>
      <c r="L54" s="262" t="s">
        <v>22</v>
      </c>
      <c r="M54" s="258" t="s">
        <v>382</v>
      </c>
      <c r="N54" s="259">
        <v>24</v>
      </c>
      <c r="O54" s="260">
        <v>5.5</v>
      </c>
      <c r="P54" s="254" t="s">
        <v>383</v>
      </c>
      <c r="Q54" s="259">
        <v>14</v>
      </c>
      <c r="R54" s="254">
        <v>16</v>
      </c>
      <c r="S54" s="258" t="s">
        <v>382</v>
      </c>
      <c r="T54" s="259">
        <v>24</v>
      </c>
      <c r="U54" s="298">
        <v>1.5</v>
      </c>
      <c r="V54" s="258" t="s">
        <v>383</v>
      </c>
      <c r="W54" s="259">
        <v>10</v>
      </c>
      <c r="X54" s="262">
        <v>4</v>
      </c>
      <c r="Y54" s="258" t="s">
        <v>382</v>
      </c>
      <c r="Z54" s="259">
        <v>24</v>
      </c>
      <c r="AA54" s="254">
        <v>2</v>
      </c>
      <c r="AB54" s="254" t="s">
        <v>383</v>
      </c>
      <c r="AC54" s="259">
        <v>61</v>
      </c>
      <c r="AD54" s="254">
        <v>23</v>
      </c>
      <c r="AE54" s="258" t="s">
        <v>382</v>
      </c>
      <c r="AF54" s="259">
        <v>24</v>
      </c>
      <c r="AG54" s="260">
        <v>4.9</v>
      </c>
      <c r="AH54" s="254" t="s">
        <v>385</v>
      </c>
      <c r="AI54" s="345">
        <v>10</v>
      </c>
      <c r="AJ54" s="337">
        <v>3</v>
      </c>
      <c r="AK54" s="258" t="s">
        <v>383</v>
      </c>
      <c r="AL54" s="260">
        <v>2.2</v>
      </c>
      <c r="AM54" s="254" t="s">
        <v>385</v>
      </c>
      <c r="AN54" s="354">
        <v>10</v>
      </c>
      <c r="AO54" s="360">
        <v>5</v>
      </c>
    </row>
    <row r="55" spans="1:41" s="201" customFormat="1" ht="15" customHeight="1">
      <c r="A55" s="606"/>
      <c r="B55" s="586"/>
      <c r="C55" s="268"/>
      <c r="D55" s="269" t="s">
        <v>388</v>
      </c>
      <c r="E55" s="270">
        <v>3</v>
      </c>
      <c r="F55" s="271" t="s">
        <v>22</v>
      </c>
      <c r="G55" s="272" t="s">
        <v>382</v>
      </c>
      <c r="H55" s="273">
        <v>48</v>
      </c>
      <c r="I55" s="274">
        <v>7</v>
      </c>
      <c r="J55" s="274" t="s">
        <v>383</v>
      </c>
      <c r="K55" s="275">
        <v>7.9</v>
      </c>
      <c r="L55" s="271">
        <v>13</v>
      </c>
      <c r="M55" s="272" t="s">
        <v>382</v>
      </c>
      <c r="N55" s="273">
        <v>48</v>
      </c>
      <c r="O55" s="274">
        <v>2.4</v>
      </c>
      <c r="P55" s="268" t="s">
        <v>383</v>
      </c>
      <c r="Q55" s="273">
        <v>13</v>
      </c>
      <c r="R55" s="268">
        <v>17</v>
      </c>
      <c r="S55" s="272" t="s">
        <v>382</v>
      </c>
      <c r="T55" s="273">
        <v>48</v>
      </c>
      <c r="U55" s="276">
        <v>0.9</v>
      </c>
      <c r="V55" s="272" t="s">
        <v>383</v>
      </c>
      <c r="W55" s="299">
        <v>16</v>
      </c>
      <c r="X55" s="271">
        <v>1</v>
      </c>
      <c r="Y55" s="272" t="s">
        <v>382</v>
      </c>
      <c r="Z55" s="273">
        <v>48</v>
      </c>
      <c r="AA55" s="271">
        <v>2</v>
      </c>
      <c r="AB55" s="268" t="s">
        <v>383</v>
      </c>
      <c r="AC55" s="273">
        <v>85</v>
      </c>
      <c r="AD55" s="271" t="s">
        <v>22</v>
      </c>
      <c r="AE55" s="272" t="s">
        <v>382</v>
      </c>
      <c r="AF55" s="273">
        <v>48</v>
      </c>
      <c r="AG55" s="274">
        <v>4.5</v>
      </c>
      <c r="AH55" s="268" t="s">
        <v>385</v>
      </c>
      <c r="AI55" s="346">
        <v>10</v>
      </c>
      <c r="AJ55" s="338">
        <v>3</v>
      </c>
      <c r="AK55" s="272" t="s">
        <v>383</v>
      </c>
      <c r="AL55" s="274">
        <v>2.2</v>
      </c>
      <c r="AM55" s="268" t="s">
        <v>385</v>
      </c>
      <c r="AN55" s="355">
        <v>10</v>
      </c>
      <c r="AO55" s="361">
        <v>6</v>
      </c>
    </row>
    <row r="56" spans="1:41" s="201" customFormat="1" ht="15" customHeight="1">
      <c r="A56" s="606"/>
      <c r="B56" s="250" t="s">
        <v>411</v>
      </c>
      <c r="C56" s="152"/>
      <c r="D56" s="246" t="s">
        <v>386</v>
      </c>
      <c r="E56" s="247">
        <v>3</v>
      </c>
      <c r="F56" s="153" t="s">
        <v>22</v>
      </c>
      <c r="G56" s="202" t="s">
        <v>382</v>
      </c>
      <c r="H56" s="158">
        <v>48</v>
      </c>
      <c r="I56" s="248">
        <v>6.8</v>
      </c>
      <c r="J56" s="248" t="s">
        <v>383</v>
      </c>
      <c r="K56" s="264">
        <v>7.9</v>
      </c>
      <c r="L56" s="152">
        <v>2</v>
      </c>
      <c r="M56" s="202" t="s">
        <v>382</v>
      </c>
      <c r="N56" s="158">
        <v>48</v>
      </c>
      <c r="O56" s="252">
        <v>5.6</v>
      </c>
      <c r="P56" s="152" t="s">
        <v>383</v>
      </c>
      <c r="Q56" s="158">
        <v>14</v>
      </c>
      <c r="R56" s="153">
        <v>1</v>
      </c>
      <c r="S56" s="202" t="s">
        <v>382</v>
      </c>
      <c r="T56" s="158">
        <v>48</v>
      </c>
      <c r="U56" s="153" t="s">
        <v>481</v>
      </c>
      <c r="V56" s="202" t="s">
        <v>383</v>
      </c>
      <c r="W56" s="265">
        <v>4.6</v>
      </c>
      <c r="X56" s="153" t="s">
        <v>22</v>
      </c>
      <c r="Y56" s="202" t="s">
        <v>382</v>
      </c>
      <c r="Z56" s="158">
        <v>48</v>
      </c>
      <c r="AA56" s="153" t="s">
        <v>470</v>
      </c>
      <c r="AB56" s="152" t="s">
        <v>383</v>
      </c>
      <c r="AC56" s="158">
        <v>11</v>
      </c>
      <c r="AD56" s="152">
        <v>45</v>
      </c>
      <c r="AE56" s="202" t="s">
        <v>382</v>
      </c>
      <c r="AF56" s="158">
        <v>48</v>
      </c>
      <c r="AG56" s="248">
        <v>4.5</v>
      </c>
      <c r="AH56" s="152" t="s">
        <v>385</v>
      </c>
      <c r="AI56" s="344">
        <v>10</v>
      </c>
      <c r="AJ56" s="335">
        <v>2</v>
      </c>
      <c r="AK56" s="202" t="s">
        <v>383</v>
      </c>
      <c r="AL56" s="248">
        <v>1.3</v>
      </c>
      <c r="AM56" s="152" t="s">
        <v>385</v>
      </c>
      <c r="AN56" s="353">
        <v>10</v>
      </c>
      <c r="AO56" s="341">
        <v>5</v>
      </c>
    </row>
    <row r="57" spans="1:41" s="201" customFormat="1" ht="15" customHeight="1">
      <c r="A57" s="606"/>
      <c r="B57" s="278" t="s">
        <v>412</v>
      </c>
      <c r="C57" s="279"/>
      <c r="D57" s="280" t="s">
        <v>386</v>
      </c>
      <c r="E57" s="281">
        <v>2</v>
      </c>
      <c r="F57" s="282" t="s">
        <v>22</v>
      </c>
      <c r="G57" s="283" t="s">
        <v>382</v>
      </c>
      <c r="H57" s="284">
        <v>24</v>
      </c>
      <c r="I57" s="285">
        <v>6.9</v>
      </c>
      <c r="J57" s="285" t="s">
        <v>383</v>
      </c>
      <c r="K57" s="293">
        <v>7.6</v>
      </c>
      <c r="L57" s="282">
        <v>1</v>
      </c>
      <c r="M57" s="283" t="s">
        <v>382</v>
      </c>
      <c r="N57" s="284">
        <v>24</v>
      </c>
      <c r="O57" s="285">
        <v>6.9</v>
      </c>
      <c r="P57" s="279" t="s">
        <v>383</v>
      </c>
      <c r="Q57" s="284">
        <v>14</v>
      </c>
      <c r="R57" s="279">
        <v>1</v>
      </c>
      <c r="S57" s="283" t="s">
        <v>382</v>
      </c>
      <c r="T57" s="284">
        <v>24</v>
      </c>
      <c r="U57" s="282" t="s">
        <v>384</v>
      </c>
      <c r="V57" s="283" t="s">
        <v>383</v>
      </c>
      <c r="W57" s="296">
        <v>2.1</v>
      </c>
      <c r="X57" s="282" t="s">
        <v>22</v>
      </c>
      <c r="Y57" s="283" t="s">
        <v>382</v>
      </c>
      <c r="Z57" s="284">
        <v>24</v>
      </c>
      <c r="AA57" s="282" t="s">
        <v>470</v>
      </c>
      <c r="AB57" s="279" t="s">
        <v>383</v>
      </c>
      <c r="AC57" s="284">
        <v>11</v>
      </c>
      <c r="AD57" s="279">
        <v>24</v>
      </c>
      <c r="AE57" s="283" t="s">
        <v>382</v>
      </c>
      <c r="AF57" s="284">
        <v>24</v>
      </c>
      <c r="AG57" s="285">
        <v>1.3</v>
      </c>
      <c r="AH57" s="279" t="s">
        <v>385</v>
      </c>
      <c r="AI57" s="347">
        <v>10</v>
      </c>
      <c r="AJ57" s="339">
        <v>3</v>
      </c>
      <c r="AK57" s="283" t="s">
        <v>383</v>
      </c>
      <c r="AL57" s="285">
        <v>9.2</v>
      </c>
      <c r="AM57" s="279" t="s">
        <v>385</v>
      </c>
      <c r="AN57" s="356">
        <v>10</v>
      </c>
      <c r="AO57" s="362">
        <v>4</v>
      </c>
    </row>
    <row r="58" spans="1:41" s="201" customFormat="1" ht="15" customHeight="1">
      <c r="A58" s="606"/>
      <c r="B58" s="250" t="s">
        <v>413</v>
      </c>
      <c r="C58" s="152"/>
      <c r="D58" s="246" t="s">
        <v>386</v>
      </c>
      <c r="E58" s="247">
        <v>3</v>
      </c>
      <c r="F58" s="153" t="s">
        <v>22</v>
      </c>
      <c r="G58" s="202" t="s">
        <v>382</v>
      </c>
      <c r="H58" s="158">
        <v>36</v>
      </c>
      <c r="I58" s="248">
        <v>6.8</v>
      </c>
      <c r="J58" s="248" t="s">
        <v>383</v>
      </c>
      <c r="K58" s="264">
        <v>7.7</v>
      </c>
      <c r="L58" s="153">
        <v>2</v>
      </c>
      <c r="M58" s="202" t="s">
        <v>382</v>
      </c>
      <c r="N58" s="158">
        <v>36</v>
      </c>
      <c r="O58" s="248">
        <v>6.5</v>
      </c>
      <c r="P58" s="152" t="s">
        <v>383</v>
      </c>
      <c r="Q58" s="158">
        <v>14</v>
      </c>
      <c r="R58" s="282">
        <v>1</v>
      </c>
      <c r="S58" s="202" t="s">
        <v>382</v>
      </c>
      <c r="T58" s="158">
        <v>36</v>
      </c>
      <c r="U58" s="153" t="s">
        <v>481</v>
      </c>
      <c r="V58" s="202" t="s">
        <v>383</v>
      </c>
      <c r="W58" s="265">
        <v>4.6</v>
      </c>
      <c r="X58" s="282" t="s">
        <v>22</v>
      </c>
      <c r="Y58" s="202" t="s">
        <v>382</v>
      </c>
      <c r="Z58" s="158">
        <v>36</v>
      </c>
      <c r="AA58" s="153" t="s">
        <v>470</v>
      </c>
      <c r="AB58" s="152" t="s">
        <v>383</v>
      </c>
      <c r="AC58" s="158">
        <v>14</v>
      </c>
      <c r="AD58" s="152">
        <v>33</v>
      </c>
      <c r="AE58" s="202" t="s">
        <v>382</v>
      </c>
      <c r="AF58" s="158">
        <v>36</v>
      </c>
      <c r="AG58" s="248">
        <v>7.8</v>
      </c>
      <c r="AH58" s="152" t="s">
        <v>385</v>
      </c>
      <c r="AI58" s="344">
        <v>10</v>
      </c>
      <c r="AJ58" s="335">
        <v>2</v>
      </c>
      <c r="AK58" s="202" t="s">
        <v>383</v>
      </c>
      <c r="AL58" s="248">
        <v>1.3</v>
      </c>
      <c r="AM58" s="152" t="s">
        <v>385</v>
      </c>
      <c r="AN58" s="353">
        <v>10</v>
      </c>
      <c r="AO58" s="341">
        <v>5</v>
      </c>
    </row>
    <row r="59" spans="1:41" s="201" customFormat="1" ht="15" customHeight="1">
      <c r="A59" s="606"/>
      <c r="B59" s="585" t="s">
        <v>414</v>
      </c>
      <c r="C59" s="254"/>
      <c r="D59" s="255" t="s">
        <v>386</v>
      </c>
      <c r="E59" s="256">
        <v>2</v>
      </c>
      <c r="F59" s="262" t="s">
        <v>22</v>
      </c>
      <c r="G59" s="258" t="s">
        <v>382</v>
      </c>
      <c r="H59" s="259">
        <v>24</v>
      </c>
      <c r="I59" s="260">
        <v>6.9</v>
      </c>
      <c r="J59" s="260" t="s">
        <v>383</v>
      </c>
      <c r="K59" s="261">
        <v>7.6</v>
      </c>
      <c r="L59" s="262" t="s">
        <v>22</v>
      </c>
      <c r="M59" s="258" t="s">
        <v>382</v>
      </c>
      <c r="N59" s="259">
        <v>24</v>
      </c>
      <c r="O59" s="260">
        <v>7.7</v>
      </c>
      <c r="P59" s="254" t="s">
        <v>383</v>
      </c>
      <c r="Q59" s="259">
        <v>13</v>
      </c>
      <c r="R59" s="153" t="s">
        <v>22</v>
      </c>
      <c r="S59" s="258" t="s">
        <v>382</v>
      </c>
      <c r="T59" s="259">
        <v>24</v>
      </c>
      <c r="U59" s="262" t="s">
        <v>481</v>
      </c>
      <c r="V59" s="258" t="s">
        <v>383</v>
      </c>
      <c r="W59" s="261">
        <v>1.6</v>
      </c>
      <c r="X59" s="282" t="s">
        <v>22</v>
      </c>
      <c r="Y59" s="258" t="s">
        <v>382</v>
      </c>
      <c r="Z59" s="259">
        <v>24</v>
      </c>
      <c r="AA59" s="262">
        <v>1</v>
      </c>
      <c r="AB59" s="254" t="s">
        <v>383</v>
      </c>
      <c r="AC59" s="259">
        <v>12</v>
      </c>
      <c r="AD59" s="254">
        <v>23</v>
      </c>
      <c r="AE59" s="258" t="s">
        <v>382</v>
      </c>
      <c r="AF59" s="259">
        <v>24</v>
      </c>
      <c r="AG59" s="260">
        <v>7.8</v>
      </c>
      <c r="AH59" s="254" t="s">
        <v>385</v>
      </c>
      <c r="AI59" s="345">
        <v>10</v>
      </c>
      <c r="AJ59" s="337">
        <v>2</v>
      </c>
      <c r="AK59" s="258" t="s">
        <v>383</v>
      </c>
      <c r="AL59" s="260">
        <v>1.1</v>
      </c>
      <c r="AM59" s="254" t="s">
        <v>385</v>
      </c>
      <c r="AN59" s="354">
        <v>10</v>
      </c>
      <c r="AO59" s="360">
        <v>5</v>
      </c>
    </row>
    <row r="60" spans="1:41" s="201" customFormat="1" ht="15" customHeight="1">
      <c r="A60" s="607"/>
      <c r="B60" s="584"/>
      <c r="C60" s="152"/>
      <c r="D60" s="246" t="s">
        <v>387</v>
      </c>
      <c r="E60" s="247">
        <v>2</v>
      </c>
      <c r="F60" s="153" t="s">
        <v>22</v>
      </c>
      <c r="G60" s="202" t="s">
        <v>382</v>
      </c>
      <c r="H60" s="158">
        <v>24</v>
      </c>
      <c r="I60" s="248">
        <v>6.8</v>
      </c>
      <c r="J60" s="248" t="s">
        <v>383</v>
      </c>
      <c r="K60" s="264">
        <v>7.7</v>
      </c>
      <c r="L60" s="166" t="s">
        <v>22</v>
      </c>
      <c r="M60" s="202" t="s">
        <v>382</v>
      </c>
      <c r="N60" s="158">
        <v>24</v>
      </c>
      <c r="O60" s="248">
        <v>6.2</v>
      </c>
      <c r="P60" s="152" t="s">
        <v>383</v>
      </c>
      <c r="Q60" s="158">
        <v>13</v>
      </c>
      <c r="R60" s="166" t="s">
        <v>22</v>
      </c>
      <c r="S60" s="202" t="s">
        <v>382</v>
      </c>
      <c r="T60" s="158">
        <v>24</v>
      </c>
      <c r="U60" s="153">
        <v>0.5</v>
      </c>
      <c r="V60" s="202" t="s">
        <v>383</v>
      </c>
      <c r="W60" s="264">
        <v>2.4</v>
      </c>
      <c r="X60" s="282" t="s">
        <v>22</v>
      </c>
      <c r="Y60" s="202" t="s">
        <v>382</v>
      </c>
      <c r="Z60" s="158">
        <v>24</v>
      </c>
      <c r="AA60" s="153">
        <v>1</v>
      </c>
      <c r="AB60" s="152" t="s">
        <v>383</v>
      </c>
      <c r="AC60" s="158">
        <v>12</v>
      </c>
      <c r="AD60" s="152">
        <v>14</v>
      </c>
      <c r="AE60" s="202" t="s">
        <v>382</v>
      </c>
      <c r="AF60" s="158">
        <v>24</v>
      </c>
      <c r="AG60" s="248">
        <v>7.9</v>
      </c>
      <c r="AH60" s="152" t="s">
        <v>385</v>
      </c>
      <c r="AI60" s="344">
        <v>10</v>
      </c>
      <c r="AJ60" s="335">
        <v>2</v>
      </c>
      <c r="AK60" s="202" t="s">
        <v>383</v>
      </c>
      <c r="AL60" s="248">
        <v>3.5</v>
      </c>
      <c r="AM60" s="152" t="s">
        <v>385</v>
      </c>
      <c r="AN60" s="353">
        <v>10</v>
      </c>
      <c r="AO60" s="341">
        <v>5</v>
      </c>
    </row>
    <row r="61" spans="1:41" s="201" customFormat="1" ht="15" customHeight="1">
      <c r="A61" s="600" t="s">
        <v>427</v>
      </c>
      <c r="B61" s="300" t="s">
        <v>415</v>
      </c>
      <c r="C61" s="301"/>
      <c r="D61" s="302" t="s">
        <v>482</v>
      </c>
      <c r="E61" s="303">
        <v>1</v>
      </c>
      <c r="F61" s="301">
        <v>6</v>
      </c>
      <c r="G61" s="304" t="s">
        <v>382</v>
      </c>
      <c r="H61" s="305">
        <v>24</v>
      </c>
      <c r="I61" s="306">
        <v>6.8</v>
      </c>
      <c r="J61" s="306" t="s">
        <v>383</v>
      </c>
      <c r="K61" s="307">
        <v>9</v>
      </c>
      <c r="L61" s="153">
        <v>1</v>
      </c>
      <c r="M61" s="304" t="s">
        <v>382</v>
      </c>
      <c r="N61" s="305">
        <v>24</v>
      </c>
      <c r="O61" s="306">
        <v>6.9</v>
      </c>
      <c r="P61" s="301" t="s">
        <v>383</v>
      </c>
      <c r="Q61" s="308">
        <v>12</v>
      </c>
      <c r="R61" s="153">
        <v>16</v>
      </c>
      <c r="S61" s="304" t="s">
        <v>382</v>
      </c>
      <c r="T61" s="305">
        <v>24</v>
      </c>
      <c r="U61" s="332">
        <v>1.1</v>
      </c>
      <c r="V61" s="304" t="s">
        <v>383</v>
      </c>
      <c r="W61" s="309">
        <v>10</v>
      </c>
      <c r="X61" s="301">
        <v>17</v>
      </c>
      <c r="Y61" s="304" t="s">
        <v>382</v>
      </c>
      <c r="Z61" s="305">
        <v>24</v>
      </c>
      <c r="AA61" s="310">
        <v>2</v>
      </c>
      <c r="AB61" s="301" t="s">
        <v>383</v>
      </c>
      <c r="AC61" s="305">
        <v>48</v>
      </c>
      <c r="AD61" s="301">
        <v>22</v>
      </c>
      <c r="AE61" s="304" t="s">
        <v>382</v>
      </c>
      <c r="AF61" s="305">
        <v>24</v>
      </c>
      <c r="AG61" s="306">
        <v>3.3</v>
      </c>
      <c r="AH61" s="301" t="s">
        <v>385</v>
      </c>
      <c r="AI61" s="348">
        <v>10</v>
      </c>
      <c r="AJ61" s="340">
        <v>2</v>
      </c>
      <c r="AK61" s="304" t="s">
        <v>383</v>
      </c>
      <c r="AL61" s="306">
        <v>1.7</v>
      </c>
      <c r="AM61" s="301" t="s">
        <v>385</v>
      </c>
      <c r="AN61" s="357">
        <v>10</v>
      </c>
      <c r="AO61" s="363">
        <v>4</v>
      </c>
    </row>
    <row r="62" spans="1:41" s="201" customFormat="1" ht="15" customHeight="1">
      <c r="A62" s="601"/>
      <c r="B62" s="250" t="s">
        <v>416</v>
      </c>
      <c r="C62" s="152"/>
      <c r="D62" s="246" t="s">
        <v>482</v>
      </c>
      <c r="E62" s="247">
        <v>1</v>
      </c>
      <c r="F62" s="152">
        <v>16</v>
      </c>
      <c r="G62" s="202" t="s">
        <v>382</v>
      </c>
      <c r="H62" s="158">
        <v>24</v>
      </c>
      <c r="I62" s="248">
        <v>6.9</v>
      </c>
      <c r="J62" s="248" t="s">
        <v>383</v>
      </c>
      <c r="K62" s="264">
        <v>9.8</v>
      </c>
      <c r="L62" s="153" t="s">
        <v>22</v>
      </c>
      <c r="M62" s="202" t="s">
        <v>382</v>
      </c>
      <c r="N62" s="158">
        <v>24</v>
      </c>
      <c r="O62" s="248">
        <v>8.5</v>
      </c>
      <c r="P62" s="152" t="s">
        <v>383</v>
      </c>
      <c r="Q62" s="158">
        <v>12</v>
      </c>
      <c r="R62" s="152">
        <v>21</v>
      </c>
      <c r="S62" s="202" t="s">
        <v>382</v>
      </c>
      <c r="T62" s="158">
        <v>24</v>
      </c>
      <c r="U62" s="252">
        <v>2.7</v>
      </c>
      <c r="V62" s="202" t="s">
        <v>383</v>
      </c>
      <c r="W62" s="311">
        <v>13</v>
      </c>
      <c r="X62" s="152">
        <v>23</v>
      </c>
      <c r="Y62" s="202" t="s">
        <v>382</v>
      </c>
      <c r="Z62" s="158">
        <v>24</v>
      </c>
      <c r="AA62" s="153">
        <v>4</v>
      </c>
      <c r="AB62" s="152" t="s">
        <v>383</v>
      </c>
      <c r="AC62" s="158">
        <v>28</v>
      </c>
      <c r="AD62" s="152">
        <v>23</v>
      </c>
      <c r="AE62" s="202" t="s">
        <v>382</v>
      </c>
      <c r="AF62" s="158">
        <v>24</v>
      </c>
      <c r="AG62" s="248">
        <v>4.9</v>
      </c>
      <c r="AH62" s="152" t="s">
        <v>385</v>
      </c>
      <c r="AI62" s="344">
        <v>10</v>
      </c>
      <c r="AJ62" s="341">
        <v>2</v>
      </c>
      <c r="AK62" s="202" t="s">
        <v>383</v>
      </c>
      <c r="AL62" s="248">
        <v>7</v>
      </c>
      <c r="AM62" s="152" t="s">
        <v>385</v>
      </c>
      <c r="AN62" s="353">
        <v>10</v>
      </c>
      <c r="AO62" s="341">
        <v>4</v>
      </c>
    </row>
    <row r="63" spans="1:41" s="201" customFormat="1" ht="15" customHeight="1">
      <c r="A63" s="602"/>
      <c r="B63" s="312" t="s">
        <v>417</v>
      </c>
      <c r="C63" s="313"/>
      <c r="D63" s="314" t="s">
        <v>483</v>
      </c>
      <c r="E63" s="315">
        <v>3</v>
      </c>
      <c r="F63" s="313">
        <v>13</v>
      </c>
      <c r="G63" s="316" t="s">
        <v>382</v>
      </c>
      <c r="H63" s="317">
        <v>36</v>
      </c>
      <c r="I63" s="318">
        <v>6.7</v>
      </c>
      <c r="J63" s="318" t="s">
        <v>383</v>
      </c>
      <c r="K63" s="319">
        <v>9.3</v>
      </c>
      <c r="L63" s="166" t="s">
        <v>22</v>
      </c>
      <c r="M63" s="316" t="s">
        <v>382</v>
      </c>
      <c r="N63" s="317">
        <v>36</v>
      </c>
      <c r="O63" s="318">
        <v>7.9</v>
      </c>
      <c r="P63" s="313" t="s">
        <v>383</v>
      </c>
      <c r="Q63" s="317">
        <v>14</v>
      </c>
      <c r="R63" s="313">
        <v>24</v>
      </c>
      <c r="S63" s="316" t="s">
        <v>382</v>
      </c>
      <c r="T63" s="317">
        <v>36</v>
      </c>
      <c r="U63" s="320">
        <v>1.8</v>
      </c>
      <c r="V63" s="316" t="s">
        <v>383</v>
      </c>
      <c r="W63" s="321">
        <v>10</v>
      </c>
      <c r="X63" s="313">
        <v>25</v>
      </c>
      <c r="Y63" s="316" t="s">
        <v>382</v>
      </c>
      <c r="Z63" s="317">
        <v>36</v>
      </c>
      <c r="AA63" s="166">
        <v>5</v>
      </c>
      <c r="AB63" s="313" t="s">
        <v>383</v>
      </c>
      <c r="AC63" s="317">
        <v>62</v>
      </c>
      <c r="AD63" s="166" t="s">
        <v>22</v>
      </c>
      <c r="AE63" s="316" t="s">
        <v>382</v>
      </c>
      <c r="AF63" s="317">
        <v>36</v>
      </c>
      <c r="AG63" s="318">
        <v>2.1</v>
      </c>
      <c r="AH63" s="313" t="s">
        <v>385</v>
      </c>
      <c r="AI63" s="349">
        <v>10</v>
      </c>
      <c r="AJ63" s="333">
        <v>2</v>
      </c>
      <c r="AK63" s="316" t="s">
        <v>383</v>
      </c>
      <c r="AL63" s="318">
        <v>7.9</v>
      </c>
      <c r="AM63" s="313" t="s">
        <v>385</v>
      </c>
      <c r="AN63" s="358">
        <v>10</v>
      </c>
      <c r="AO63" s="364">
        <v>4</v>
      </c>
    </row>
    <row r="64" spans="1:41" s="201" customFormat="1" ht="15" customHeight="1">
      <c r="A64" s="601" t="s">
        <v>428</v>
      </c>
      <c r="B64" s="586" t="s">
        <v>418</v>
      </c>
      <c r="C64" s="152"/>
      <c r="D64" s="246" t="s">
        <v>484</v>
      </c>
      <c r="E64" s="247">
        <v>2</v>
      </c>
      <c r="F64" s="152">
        <v>2</v>
      </c>
      <c r="G64" s="202" t="s">
        <v>382</v>
      </c>
      <c r="H64" s="158">
        <v>14</v>
      </c>
      <c r="I64" s="248">
        <v>7.9</v>
      </c>
      <c r="J64" s="248" t="s">
        <v>383</v>
      </c>
      <c r="K64" s="264">
        <v>8.4</v>
      </c>
      <c r="L64" s="153" t="s">
        <v>22</v>
      </c>
      <c r="M64" s="202" t="s">
        <v>382</v>
      </c>
      <c r="N64" s="158">
        <v>14</v>
      </c>
      <c r="O64" s="248">
        <v>7.8</v>
      </c>
      <c r="P64" s="152" t="s">
        <v>383</v>
      </c>
      <c r="Q64" s="158">
        <v>11</v>
      </c>
      <c r="R64" s="153" t="s">
        <v>22</v>
      </c>
      <c r="S64" s="202" t="s">
        <v>382</v>
      </c>
      <c r="T64" s="158">
        <v>14</v>
      </c>
      <c r="U64" s="252">
        <v>1.5</v>
      </c>
      <c r="V64" s="202" t="s">
        <v>383</v>
      </c>
      <c r="W64" s="264">
        <v>2.9</v>
      </c>
      <c r="X64" s="153" t="s">
        <v>22</v>
      </c>
      <c r="Y64" s="202" t="s">
        <v>382</v>
      </c>
      <c r="Z64" s="158">
        <v>14</v>
      </c>
      <c r="AA64" s="153"/>
      <c r="AB64" s="152" t="s">
        <v>22</v>
      </c>
      <c r="AC64" s="158"/>
      <c r="AD64" s="152"/>
      <c r="AE64" s="202" t="s">
        <v>22</v>
      </c>
      <c r="AF64" s="152"/>
      <c r="AG64" s="152"/>
      <c r="AH64" s="152"/>
      <c r="AI64" s="344"/>
      <c r="AJ64" s="335"/>
      <c r="AK64" s="202" t="s">
        <v>22</v>
      </c>
      <c r="AL64" s="248"/>
      <c r="AM64" s="152"/>
      <c r="AN64" s="152"/>
      <c r="AO64" s="341"/>
    </row>
    <row r="65" spans="1:41" s="201" customFormat="1" ht="15" customHeight="1">
      <c r="A65" s="603"/>
      <c r="B65" s="604"/>
      <c r="C65" s="192"/>
      <c r="D65" s="322" t="s">
        <v>485</v>
      </c>
      <c r="E65" s="323">
        <v>2</v>
      </c>
      <c r="F65" s="192">
        <v>2</v>
      </c>
      <c r="G65" s="324" t="s">
        <v>382</v>
      </c>
      <c r="H65" s="325">
        <v>24</v>
      </c>
      <c r="I65" s="326">
        <v>7.6</v>
      </c>
      <c r="J65" s="326" t="s">
        <v>383</v>
      </c>
      <c r="K65" s="327">
        <v>8.6</v>
      </c>
      <c r="L65" s="165" t="s">
        <v>22</v>
      </c>
      <c r="M65" s="324" t="s">
        <v>382</v>
      </c>
      <c r="N65" s="325">
        <v>24</v>
      </c>
      <c r="O65" s="326">
        <v>6.7</v>
      </c>
      <c r="P65" s="192" t="s">
        <v>383</v>
      </c>
      <c r="Q65" s="325">
        <v>13</v>
      </c>
      <c r="R65" s="165" t="s">
        <v>22</v>
      </c>
      <c r="S65" s="324" t="s">
        <v>382</v>
      </c>
      <c r="T65" s="325">
        <v>24</v>
      </c>
      <c r="U65" s="328">
        <v>1.5</v>
      </c>
      <c r="V65" s="324" t="s">
        <v>383</v>
      </c>
      <c r="W65" s="325">
        <v>5.6</v>
      </c>
      <c r="X65" s="165" t="s">
        <v>22</v>
      </c>
      <c r="Y65" s="324" t="s">
        <v>382</v>
      </c>
      <c r="Z65" s="325">
        <v>24</v>
      </c>
      <c r="AA65" s="165"/>
      <c r="AB65" s="192" t="s">
        <v>22</v>
      </c>
      <c r="AC65" s="325"/>
      <c r="AD65" s="192"/>
      <c r="AE65" s="324" t="s">
        <v>22</v>
      </c>
      <c r="AF65" s="192"/>
      <c r="AG65" s="192"/>
      <c r="AH65" s="192"/>
      <c r="AI65" s="350"/>
      <c r="AJ65" s="342"/>
      <c r="AK65" s="324" t="s">
        <v>22</v>
      </c>
      <c r="AL65" s="192"/>
      <c r="AM65" s="192"/>
      <c r="AN65" s="192"/>
      <c r="AO65" s="365"/>
    </row>
    <row r="66" spans="1:41" s="201" customFormat="1" ht="15" customHeight="1">
      <c r="A66" s="329" t="s">
        <v>429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AI66" s="351"/>
      <c r="AJ66" s="334"/>
      <c r="AK66" s="366"/>
      <c r="AO66" s="334"/>
    </row>
    <row r="67" spans="1:41" s="201" customFormat="1" ht="15" customHeight="1">
      <c r="A67" s="200" t="s">
        <v>486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AI67" s="351"/>
      <c r="AJ67" s="334"/>
      <c r="AK67" s="366"/>
      <c r="AO67" s="334"/>
    </row>
    <row r="68" spans="1:41" s="201" customFormat="1" ht="15" customHeight="1">
      <c r="A68" s="200" t="s">
        <v>487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AI68" s="351"/>
      <c r="AJ68" s="334"/>
      <c r="AK68" s="366"/>
      <c r="AO68" s="334"/>
    </row>
    <row r="69" spans="1:41" s="201" customFormat="1" ht="15" customHeight="1">
      <c r="A69" s="200" t="s">
        <v>488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AI69" s="351"/>
      <c r="AJ69" s="334"/>
      <c r="AK69" s="366"/>
      <c r="AO69" s="334"/>
    </row>
    <row r="70" spans="1:41" s="201" customFormat="1" ht="15" customHeight="1">
      <c r="A70" s="200" t="s">
        <v>489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AI70" s="351"/>
      <c r="AJ70" s="334"/>
      <c r="AK70" s="366"/>
      <c r="AO70" s="334"/>
    </row>
  </sheetData>
  <sheetProtection/>
  <mergeCells count="37">
    <mergeCell ref="A61:A63"/>
    <mergeCell ref="A64:A65"/>
    <mergeCell ref="B64:B65"/>
    <mergeCell ref="B54:B55"/>
    <mergeCell ref="A8:A60"/>
    <mergeCell ref="B59:B60"/>
    <mergeCell ref="B25:B27"/>
    <mergeCell ref="B28:B29"/>
    <mergeCell ref="B36:B37"/>
    <mergeCell ref="B44:B45"/>
    <mergeCell ref="B41:B42"/>
    <mergeCell ref="B10:B11"/>
    <mergeCell ref="AD5:AO6"/>
    <mergeCell ref="L7:N7"/>
    <mergeCell ref="O7:Q7"/>
    <mergeCell ref="R7:T7"/>
    <mergeCell ref="U7:W7"/>
    <mergeCell ref="X7:Z7"/>
    <mergeCell ref="AA7:AC7"/>
    <mergeCell ref="AD7:AF7"/>
    <mergeCell ref="AG7:AN7"/>
    <mergeCell ref="F5:K6"/>
    <mergeCell ref="F7:H7"/>
    <mergeCell ref="I7:K7"/>
    <mergeCell ref="L5:Q6"/>
    <mergeCell ref="R5:W6"/>
    <mergeCell ref="X5:AC6"/>
    <mergeCell ref="A5:B7"/>
    <mergeCell ref="C5:D7"/>
    <mergeCell ref="E5:E7"/>
    <mergeCell ref="B52:B53"/>
    <mergeCell ref="B15:B16"/>
    <mergeCell ref="B18:B19"/>
    <mergeCell ref="B21:B22"/>
    <mergeCell ref="B30:B31"/>
    <mergeCell ref="B38:B39"/>
    <mergeCell ref="B50:B51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2011-07-19T06:33:59Z</cp:lastPrinted>
  <dcterms:created xsi:type="dcterms:W3CDTF">2005-08-12T00:48:40Z</dcterms:created>
  <dcterms:modified xsi:type="dcterms:W3CDTF">2012-07-05T05:00:52Z</dcterms:modified>
  <cp:category/>
  <cp:version/>
  <cp:contentType/>
  <cp:contentStatus/>
</cp:coreProperties>
</file>